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5" yWindow="6705" windowWidth="28860" windowHeight="6105" tabRatio="806" firstSheet="3" activeTab="10"/>
  </bookViews>
  <sheets>
    <sheet name="note" sheetId="31" r:id="rId1"/>
    <sheet name="SPI" sheetId="20" r:id="rId2"/>
    <sheet name="SaldoAnno1" sheetId="6" r:id="rId3"/>
    <sheet name="SaldoAnno2" sheetId="7" r:id="rId4"/>
    <sheet name="SaldoAnno3" sheetId="33" r:id="rId5"/>
    <sheet name="SaldoAnno4" sheetId="19" r:id="rId6"/>
    <sheet name="SaldoAnno5" sheetId="25" r:id="rId7"/>
    <sheet name="SaldoAnno6" sheetId="26" r:id="rId8"/>
    <sheet name="RiepilogoGen" sheetId="17" r:id="rId9"/>
    <sheet name="Riep StPatrim" sheetId="15" r:id="rId10"/>
    <sheet name="Riep ContEcon" sheetId="16" r:id="rId11"/>
    <sheet name="Stato Patrimoniale" sheetId="1" r:id="rId12"/>
    <sheet name="Conto Economico" sheetId="2" r:id="rId13"/>
    <sheet name="budget" sheetId="34" r:id="rId14"/>
  </sheets>
  <definedNames>
    <definedName name="_xlnm._FilterDatabase" localSheetId="12" hidden="1">'Conto Economico'!$A$6:$R$152</definedName>
    <definedName name="_xlnm._FilterDatabase" localSheetId="10" hidden="1">'Riep ContEcon'!$A$8:$I$494</definedName>
    <definedName name="_xlnm._FilterDatabase" localSheetId="9" hidden="1">'Riep StPatrim'!$A$4:$H$502</definedName>
    <definedName name="_xlnm._FilterDatabase" localSheetId="11" hidden="1">'Stato Patrimoniale'!$A$8:$R$159</definedName>
    <definedName name="_xlnm.Print_Area" localSheetId="12">'Conto Economico'!$C$1:$N$128</definedName>
    <definedName name="_xlnm.Print_Area" localSheetId="11">'Stato Patrimoniale'!$D$1:$O$167</definedName>
    <definedName name="Print_Area" localSheetId="12">'Conto Economico'!$A$1:$I$128</definedName>
    <definedName name="Print_Area" localSheetId="10">'Riep ContEcon'!$A$1:$I$496</definedName>
    <definedName name="Print_Area" localSheetId="9">'Riep StPatrim'!$A$1:$K$501</definedName>
    <definedName name="Print_Area" localSheetId="11">'Stato Patrimoniale'!$A$1:$J$167</definedName>
    <definedName name="Print_Titles" localSheetId="12">'Conto Economico'!$8:$8</definedName>
    <definedName name="Print_Titles" localSheetId="10">'Riep ContEcon'!$8:$8</definedName>
    <definedName name="Print_Titles" localSheetId="9">'Riep StPatrim'!$8:$8</definedName>
    <definedName name="Print_Titles" localSheetId="11">'Stato Patrimoniale'!$D:$D,'Stato Patrimoniale'!$8:$8</definedName>
    <definedName name="_xlnm.Print_Titles" localSheetId="12">'Conto Economico'!$8:$8</definedName>
    <definedName name="_xlnm.Print_Titles" localSheetId="10">'Riep ContEcon'!$8:$8</definedName>
    <definedName name="_xlnm.Print_Titles" localSheetId="9">'Riep StPatrim'!$8:$8</definedName>
    <definedName name="_xlnm.Print_Titles" localSheetId="11">'Stato Patrimoniale'!$8:$8</definedName>
  </definedNames>
  <calcPr calcId="125725"/>
</workbook>
</file>

<file path=xl/calcChain.xml><?xml version="1.0" encoding="utf-8"?>
<calcChain xmlns="http://schemas.openxmlformats.org/spreadsheetml/2006/main">
  <c r="J485" i="16"/>
  <c r="B490"/>
  <c r="A490"/>
  <c r="B489"/>
  <c r="A489"/>
  <c r="AD680" i="17"/>
  <c r="I490" i="16" s="1"/>
  <c r="AC680" i="17"/>
  <c r="AB680"/>
  <c r="Z680"/>
  <c r="Y680"/>
  <c r="X680"/>
  <c r="W680"/>
  <c r="V680"/>
  <c r="U680"/>
  <c r="T680"/>
  <c r="S680"/>
  <c r="R680"/>
  <c r="Q680"/>
  <c r="P680"/>
  <c r="O680"/>
  <c r="N680"/>
  <c r="M680"/>
  <c r="AD679"/>
  <c r="I489" i="16" s="1"/>
  <c r="AC679" i="17"/>
  <c r="AB679"/>
  <c r="Z679"/>
  <c r="Y679"/>
  <c r="X679"/>
  <c r="W679"/>
  <c r="V679"/>
  <c r="U679"/>
  <c r="F489" i="16" s="1"/>
  <c r="T679" i="17"/>
  <c r="S679"/>
  <c r="R679"/>
  <c r="Q679"/>
  <c r="P679"/>
  <c r="O679"/>
  <c r="D489" i="16" s="1"/>
  <c r="N679" i="17"/>
  <c r="M679"/>
  <c r="J61" i="16"/>
  <c r="J60" s="1"/>
  <c r="J55"/>
  <c r="J52" s="1"/>
  <c r="J47"/>
  <c r="J24"/>
  <c r="J22"/>
  <c r="J12"/>
  <c r="J416"/>
  <c r="J446"/>
  <c r="J459"/>
  <c r="J480"/>
  <c r="Q127" i="2"/>
  <c r="Q84"/>
  <c r="Q83"/>
  <c r="S127"/>
  <c r="S84"/>
  <c r="S83"/>
  <c r="R127"/>
  <c r="M493" i="16"/>
  <c r="M461"/>
  <c r="M460"/>
  <c r="M448"/>
  <c r="M447"/>
  <c r="M418"/>
  <c r="M417"/>
  <c r="L493"/>
  <c r="L461"/>
  <c r="L460"/>
  <c r="L448"/>
  <c r="L447"/>
  <c r="L418"/>
  <c r="L417"/>
  <c r="K493"/>
  <c r="K448"/>
  <c r="K447"/>
  <c r="K418"/>
  <c r="K417"/>
  <c r="D307" i="15"/>
  <c r="C307"/>
  <c r="D306"/>
  <c r="C306"/>
  <c r="AC181" i="17"/>
  <c r="AB181"/>
  <c r="Z181"/>
  <c r="Y181"/>
  <c r="X181"/>
  <c r="W181"/>
  <c r="V181"/>
  <c r="U181"/>
  <c r="T181"/>
  <c r="S181"/>
  <c r="R181"/>
  <c r="Q181"/>
  <c r="P181"/>
  <c r="O181"/>
  <c r="N181"/>
  <c r="M181"/>
  <c r="AD180"/>
  <c r="K306" i="15" s="1"/>
  <c r="AC180" i="17"/>
  <c r="AB180"/>
  <c r="Z180"/>
  <c r="Y180"/>
  <c r="X180"/>
  <c r="W180"/>
  <c r="V180"/>
  <c r="U180"/>
  <c r="T180"/>
  <c r="S180"/>
  <c r="R180"/>
  <c r="Q180"/>
  <c r="P180"/>
  <c r="O180"/>
  <c r="N180"/>
  <c r="M180"/>
  <c r="B204" i="16"/>
  <c r="A204"/>
  <c r="AC472" i="17"/>
  <c r="AB472"/>
  <c r="AA472"/>
  <c r="Z472"/>
  <c r="Y472"/>
  <c r="X472"/>
  <c r="W472"/>
  <c r="V472"/>
  <c r="U472"/>
  <c r="T472"/>
  <c r="S472"/>
  <c r="R472"/>
  <c r="Q472"/>
  <c r="P472"/>
  <c r="O472"/>
  <c r="N472"/>
  <c r="M472"/>
  <c r="D207" i="15"/>
  <c r="C207"/>
  <c r="AC132" i="17"/>
  <c r="AB132"/>
  <c r="AA132"/>
  <c r="Z132"/>
  <c r="Y132"/>
  <c r="X132"/>
  <c r="W132"/>
  <c r="V132"/>
  <c r="U132"/>
  <c r="T132"/>
  <c r="S132"/>
  <c r="R132"/>
  <c r="Q132"/>
  <c r="P132"/>
  <c r="O132"/>
  <c r="N132"/>
  <c r="M132"/>
  <c r="G4450" i="25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AA680" i="17" s="1"/>
  <c r="H490" i="16" s="1"/>
  <c r="G411" i="25"/>
  <c r="AA679" i="17" s="1"/>
  <c r="G410" i="25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AA558" i="17" s="1"/>
  <c r="G342" i="25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L220"/>
  <c r="K220"/>
  <c r="J220"/>
  <c r="G220"/>
  <c r="L219"/>
  <c r="K219"/>
  <c r="J219"/>
  <c r="G219"/>
  <c r="AA374" i="17" s="1"/>
  <c r="L218" i="25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AA356" i="17" s="1"/>
  <c r="L207" i="25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L194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AA322" i="17" s="1"/>
  <c r="L189" i="25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L182"/>
  <c r="K182"/>
  <c r="J182"/>
  <c r="G182"/>
  <c r="L181"/>
  <c r="K181"/>
  <c r="J181"/>
  <c r="G181"/>
  <c r="L180"/>
  <c r="K180"/>
  <c r="J180"/>
  <c r="G180"/>
  <c r="L179"/>
  <c r="K179"/>
  <c r="J179"/>
  <c r="G179"/>
  <c r="L178"/>
  <c r="K178"/>
  <c r="J178"/>
  <c r="G178"/>
  <c r="L177"/>
  <c r="K177"/>
  <c r="J177"/>
  <c r="G177"/>
  <c r="AA308" i="17" s="1"/>
  <c r="L176" i="25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L168"/>
  <c r="K168"/>
  <c r="J168"/>
  <c r="G168"/>
  <c r="L167"/>
  <c r="K167"/>
  <c r="J167"/>
  <c r="G167"/>
  <c r="AA280" i="17" s="1"/>
  <c r="L166" i="25"/>
  <c r="K166"/>
  <c r="J166"/>
  <c r="G166"/>
  <c r="AA279" i="17" s="1"/>
  <c r="L165" i="25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L157"/>
  <c r="K157"/>
  <c r="J157"/>
  <c r="G157"/>
  <c r="L15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L141"/>
  <c r="K141"/>
  <c r="J141"/>
  <c r="G141"/>
  <c r="L140"/>
  <c r="K140"/>
  <c r="J140"/>
  <c r="G140"/>
  <c r="L139"/>
  <c r="K139"/>
  <c r="J139"/>
  <c r="G139"/>
  <c r="L138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L128"/>
  <c r="K128"/>
  <c r="J128"/>
  <c r="G128"/>
  <c r="L127"/>
  <c r="K127"/>
  <c r="J127"/>
  <c r="G127"/>
  <c r="L126"/>
  <c r="K126"/>
  <c r="J126"/>
  <c r="G126"/>
  <c r="AA218" i="17" s="1"/>
  <c r="L125" i="25"/>
  <c r="K125"/>
  <c r="J125"/>
  <c r="G125"/>
  <c r="L124"/>
  <c r="K124"/>
  <c r="J124"/>
  <c r="G124"/>
  <c r="L123"/>
  <c r="K123"/>
  <c r="J123"/>
  <c r="G123"/>
  <c r="L122"/>
  <c r="K122"/>
  <c r="J122"/>
  <c r="G122"/>
  <c r="L121"/>
  <c r="K121"/>
  <c r="J121"/>
  <c r="G121"/>
  <c r="AA188" i="17" s="1"/>
  <c r="L120" i="25"/>
  <c r="K120"/>
  <c r="J120"/>
  <c r="G120"/>
  <c r="L119"/>
  <c r="K119"/>
  <c r="J119"/>
  <c r="G119"/>
  <c r="L118"/>
  <c r="K118"/>
  <c r="J118"/>
  <c r="G118"/>
  <c r="L117"/>
  <c r="K117"/>
  <c r="J117"/>
  <c r="G117"/>
  <c r="L116"/>
  <c r="K116"/>
  <c r="J116"/>
  <c r="G116"/>
  <c r="AA181" i="17" s="1"/>
  <c r="J307" i="15" s="1"/>
  <c r="L115" i="25"/>
  <c r="K115"/>
  <c r="J115"/>
  <c r="G115"/>
  <c r="AA180" i="17" s="1"/>
  <c r="L114" i="25"/>
  <c r="K114"/>
  <c r="J114"/>
  <c r="G114"/>
  <c r="L113"/>
  <c r="K113"/>
  <c r="J113"/>
  <c r="G113"/>
  <c r="L112"/>
  <c r="K112"/>
  <c r="J112"/>
  <c r="G112"/>
  <c r="L111"/>
  <c r="K111"/>
  <c r="J111"/>
  <c r="G111"/>
  <c r="L110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L105"/>
  <c r="K105"/>
  <c r="J105"/>
  <c r="G105"/>
  <c r="L104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L96"/>
  <c r="K96"/>
  <c r="J96"/>
  <c r="G96"/>
  <c r="L95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L88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L76"/>
  <c r="K76"/>
  <c r="J76"/>
  <c r="G76"/>
  <c r="L75"/>
  <c r="K75"/>
  <c r="J75"/>
  <c r="G75"/>
  <c r="L74"/>
  <c r="K74"/>
  <c r="J74"/>
  <c r="G74"/>
  <c r="L73"/>
  <c r="K73"/>
  <c r="J73"/>
  <c r="G73"/>
  <c r="L72"/>
  <c r="K72"/>
  <c r="J72"/>
  <c r="G72"/>
  <c r="L71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L6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L60"/>
  <c r="K60"/>
  <c r="J60"/>
  <c r="G60"/>
  <c r="L59"/>
  <c r="K59"/>
  <c r="J59"/>
  <c r="G59"/>
  <c r="L58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L51"/>
  <c r="K51"/>
  <c r="J51"/>
  <c r="G51"/>
  <c r="L50"/>
  <c r="K50"/>
  <c r="J50"/>
  <c r="G50"/>
  <c r="L49"/>
  <c r="K49"/>
  <c r="J49"/>
  <c r="G49"/>
  <c r="L48"/>
  <c r="K48"/>
  <c r="J48"/>
  <c r="G48"/>
  <c r="L47"/>
  <c r="K47"/>
  <c r="J47"/>
  <c r="G47"/>
  <c r="L46"/>
  <c r="K46"/>
  <c r="J46"/>
  <c r="G46"/>
  <c r="L45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L39"/>
  <c r="K39"/>
  <c r="J39"/>
  <c r="G39"/>
  <c r="L38"/>
  <c r="K38"/>
  <c r="J38"/>
  <c r="G38"/>
  <c r="L37"/>
  <c r="K37"/>
  <c r="J37"/>
  <c r="G37"/>
  <c r="L36"/>
  <c r="K36"/>
  <c r="J36"/>
  <c r="G36"/>
  <c r="L35"/>
  <c r="K35"/>
  <c r="J35"/>
  <c r="G35"/>
  <c r="L34"/>
  <c r="K34"/>
  <c r="J34"/>
  <c r="G34"/>
  <c r="L33"/>
  <c r="K33"/>
  <c r="J33"/>
  <c r="G33"/>
  <c r="L32"/>
  <c r="K32"/>
  <c r="J32"/>
  <c r="G32"/>
  <c r="L31"/>
  <c r="K31"/>
  <c r="J31"/>
  <c r="G31"/>
  <c r="L30"/>
  <c r="K30"/>
  <c r="J30"/>
  <c r="G30"/>
  <c r="L29"/>
  <c r="K29"/>
  <c r="J29"/>
  <c r="G29"/>
  <c r="L28"/>
  <c r="K28"/>
  <c r="J28"/>
  <c r="G28"/>
  <c r="L27"/>
  <c r="K27"/>
  <c r="J27"/>
  <c r="G27"/>
  <c r="L26"/>
  <c r="K26"/>
  <c r="J26"/>
  <c r="G26"/>
  <c r="L25"/>
  <c r="K25"/>
  <c r="J25"/>
  <c r="G25"/>
  <c r="L24"/>
  <c r="K24"/>
  <c r="J24"/>
  <c r="G24"/>
  <c r="L23"/>
  <c r="K23"/>
  <c r="J23"/>
  <c r="G23"/>
  <c r="L22"/>
  <c r="K22"/>
  <c r="J22"/>
  <c r="G22"/>
  <c r="L21"/>
  <c r="K21"/>
  <c r="J21"/>
  <c r="G21"/>
  <c r="L20"/>
  <c r="K20"/>
  <c r="J20"/>
  <c r="G20"/>
  <c r="L19"/>
  <c r="K19"/>
  <c r="J19"/>
  <c r="G19"/>
  <c r="L18"/>
  <c r="K18"/>
  <c r="J18"/>
  <c r="G18"/>
  <c r="L17"/>
  <c r="K17"/>
  <c r="J17"/>
  <c r="G17"/>
  <c r="L16"/>
  <c r="K16"/>
  <c r="J16"/>
  <c r="G16"/>
  <c r="L15"/>
  <c r="K15"/>
  <c r="J15"/>
  <c r="G15"/>
  <c r="L14"/>
  <c r="K14"/>
  <c r="J14"/>
  <c r="G14"/>
  <c r="L13"/>
  <c r="K13"/>
  <c r="J13"/>
  <c r="G13"/>
  <c r="L12"/>
  <c r="K12"/>
  <c r="J12"/>
  <c r="G12"/>
  <c r="G243" i="19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997" i="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4" i="6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470" i="15"/>
  <c r="C470"/>
  <c r="H470" s="1"/>
  <c r="AC312" i="17"/>
  <c r="AB312"/>
  <c r="AA312"/>
  <c r="Z312"/>
  <c r="Y312"/>
  <c r="X312"/>
  <c r="W312"/>
  <c r="V312"/>
  <c r="U312"/>
  <c r="T312"/>
  <c r="S312"/>
  <c r="R312"/>
  <c r="Q312"/>
  <c r="P312"/>
  <c r="O312"/>
  <c r="N312"/>
  <c r="M312"/>
  <c r="B20" i="16"/>
  <c r="A20"/>
  <c r="AD323" i="17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B181" i="16"/>
  <c r="A181"/>
  <c r="AC452" i="17"/>
  <c r="AB452"/>
  <c r="AA452"/>
  <c r="Z452"/>
  <c r="Y452"/>
  <c r="X452"/>
  <c r="W452"/>
  <c r="V452"/>
  <c r="U452"/>
  <c r="T452"/>
  <c r="S452"/>
  <c r="R452"/>
  <c r="Q452"/>
  <c r="P452"/>
  <c r="O452"/>
  <c r="N452"/>
  <c r="M452"/>
  <c r="B45" i="16"/>
  <c r="A45"/>
  <c r="B44"/>
  <c r="A44"/>
  <c r="AD346" i="17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AD345"/>
  <c r="I44" i="16" s="1"/>
  <c r="AC345" i="17"/>
  <c r="AB345"/>
  <c r="AA345"/>
  <c r="Z345"/>
  <c r="Y345"/>
  <c r="X345"/>
  <c r="W345"/>
  <c r="V345"/>
  <c r="U345"/>
  <c r="T345"/>
  <c r="S345"/>
  <c r="R345"/>
  <c r="Q345"/>
  <c r="P345"/>
  <c r="O345"/>
  <c r="N345"/>
  <c r="M345"/>
  <c r="B180" i="16"/>
  <c r="A180"/>
  <c r="AD451" i="17"/>
  <c r="AC451"/>
  <c r="AB451"/>
  <c r="AA451"/>
  <c r="H180" i="16" s="1"/>
  <c r="Z451" i="17"/>
  <c r="Y451"/>
  <c r="X451"/>
  <c r="W451"/>
  <c r="V451"/>
  <c r="U451"/>
  <c r="T451"/>
  <c r="S451"/>
  <c r="R451"/>
  <c r="Q451"/>
  <c r="P451"/>
  <c r="O451"/>
  <c r="N451"/>
  <c r="M451"/>
  <c r="AC529"/>
  <c r="AB529"/>
  <c r="AA529"/>
  <c r="Z529"/>
  <c r="Y529"/>
  <c r="X529"/>
  <c r="W529"/>
  <c r="V529"/>
  <c r="U529"/>
  <c r="T529"/>
  <c r="S529"/>
  <c r="R529"/>
  <c r="Q529"/>
  <c r="P529"/>
  <c r="O529"/>
  <c r="N529"/>
  <c r="M529"/>
  <c r="B191" i="16"/>
  <c r="A191"/>
  <c r="AD461" i="17"/>
  <c r="AC461"/>
  <c r="AB461"/>
  <c r="AA461"/>
  <c r="H191" i="16" s="1"/>
  <c r="Z461" i="17"/>
  <c r="Y461"/>
  <c r="X461"/>
  <c r="W461"/>
  <c r="V461"/>
  <c r="U461"/>
  <c r="T461"/>
  <c r="S461"/>
  <c r="R461"/>
  <c r="Q461"/>
  <c r="P461"/>
  <c r="O461"/>
  <c r="N461"/>
  <c r="M461"/>
  <c r="D206" i="15"/>
  <c r="C206"/>
  <c r="D205"/>
  <c r="C205"/>
  <c r="AC131" i="17"/>
  <c r="AB131"/>
  <c r="AA131"/>
  <c r="Z131"/>
  <c r="Y131"/>
  <c r="X131"/>
  <c r="W131"/>
  <c r="V131"/>
  <c r="U131"/>
  <c r="T131"/>
  <c r="S131"/>
  <c r="R131"/>
  <c r="Q131"/>
  <c r="P131"/>
  <c r="O131"/>
  <c r="N131"/>
  <c r="M131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D190" i="15"/>
  <c r="C190"/>
  <c r="AC116" i="17"/>
  <c r="AB116"/>
  <c r="AA116"/>
  <c r="Z116"/>
  <c r="Y116"/>
  <c r="X116"/>
  <c r="W116"/>
  <c r="V116"/>
  <c r="U116"/>
  <c r="T116"/>
  <c r="S116"/>
  <c r="R116"/>
  <c r="Q116"/>
  <c r="P116"/>
  <c r="O116"/>
  <c r="N116"/>
  <c r="M116"/>
  <c r="B179" i="16"/>
  <c r="A179"/>
  <c r="B178"/>
  <c r="A178"/>
  <c r="B177"/>
  <c r="A177"/>
  <c r="AC450" i="17"/>
  <c r="AB450"/>
  <c r="AA450"/>
  <c r="Z450"/>
  <c r="Y450"/>
  <c r="X450"/>
  <c r="W450"/>
  <c r="V450"/>
  <c r="U450"/>
  <c r="T450"/>
  <c r="S450"/>
  <c r="R450"/>
  <c r="Q450"/>
  <c r="P450"/>
  <c r="O450"/>
  <c r="N450"/>
  <c r="M450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AC448"/>
  <c r="AB448"/>
  <c r="AA448"/>
  <c r="H177" i="16" s="1"/>
  <c r="Z448" i="17"/>
  <c r="Y448"/>
  <c r="X448"/>
  <c r="W448"/>
  <c r="V448"/>
  <c r="U448"/>
  <c r="T448"/>
  <c r="S448"/>
  <c r="R448"/>
  <c r="Q448"/>
  <c r="P448"/>
  <c r="O448"/>
  <c r="N448"/>
  <c r="M448"/>
  <c r="B43" i="16"/>
  <c r="A43"/>
  <c r="AC344" i="17"/>
  <c r="AB344"/>
  <c r="AA344"/>
  <c r="Z344"/>
  <c r="Y344"/>
  <c r="X344"/>
  <c r="W344"/>
  <c r="V344"/>
  <c r="U344"/>
  <c r="T344"/>
  <c r="S344"/>
  <c r="R344"/>
  <c r="Q344"/>
  <c r="P344"/>
  <c r="O344"/>
  <c r="N344"/>
  <c r="M344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268" i="16"/>
  <c r="A268"/>
  <c r="B80"/>
  <c r="A80"/>
  <c r="AD373" i="17"/>
  <c r="AC373"/>
  <c r="AB373"/>
  <c r="AA373"/>
  <c r="H80" i="16" s="1"/>
  <c r="Z373" i="17"/>
  <c r="Y373"/>
  <c r="X373"/>
  <c r="W373"/>
  <c r="V373"/>
  <c r="U373"/>
  <c r="T373"/>
  <c r="S373"/>
  <c r="R373"/>
  <c r="Q373"/>
  <c r="P373"/>
  <c r="O373"/>
  <c r="N373"/>
  <c r="M373"/>
  <c r="G4450" i="26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AD529" i="17" s="1"/>
  <c r="L220" i="26"/>
  <c r="K220"/>
  <c r="J220"/>
  <c r="G220"/>
  <c r="L219"/>
  <c r="K219"/>
  <c r="J219"/>
  <c r="G219"/>
  <c r="L218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L207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AD490" i="17" s="1"/>
  <c r="L194" i="26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L189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AD474" i="17" s="1"/>
  <c r="L182" i="26"/>
  <c r="K182"/>
  <c r="J182"/>
  <c r="G182"/>
  <c r="L181"/>
  <c r="K181"/>
  <c r="J181"/>
  <c r="G181"/>
  <c r="AD472" i="17" s="1"/>
  <c r="I204" i="16" s="1"/>
  <c r="L180" i="26"/>
  <c r="K180"/>
  <c r="J180"/>
  <c r="G180"/>
  <c r="L179"/>
  <c r="K179"/>
  <c r="J179"/>
  <c r="G179"/>
  <c r="L178"/>
  <c r="K178"/>
  <c r="J178"/>
  <c r="G178"/>
  <c r="L177"/>
  <c r="K177"/>
  <c r="J177"/>
  <c r="G177"/>
  <c r="L176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AD452" i="17" s="1"/>
  <c r="I181" i="16" s="1"/>
  <c r="L168" i="26"/>
  <c r="K168"/>
  <c r="J168"/>
  <c r="G168"/>
  <c r="AD450" i="17" s="1"/>
  <c r="I179" i="16" s="1"/>
  <c r="L167" i="26"/>
  <c r="K167"/>
  <c r="J167"/>
  <c r="G167"/>
  <c r="AD449" i="17" s="1"/>
  <c r="I178" i="16" s="1"/>
  <c r="L166" i="26"/>
  <c r="K166"/>
  <c r="J166"/>
  <c r="G166"/>
  <c r="AD448" i="17" s="1"/>
  <c r="I177" i="16" s="1"/>
  <c r="L165" i="26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L157"/>
  <c r="K157"/>
  <c r="J157"/>
  <c r="G157"/>
  <c r="L15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L141"/>
  <c r="K141"/>
  <c r="J141"/>
  <c r="G141"/>
  <c r="L140"/>
  <c r="K140"/>
  <c r="J140"/>
  <c r="G140"/>
  <c r="L139"/>
  <c r="K139"/>
  <c r="J139"/>
  <c r="G139"/>
  <c r="L138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AD374" i="17" s="1"/>
  <c r="L128" i="26"/>
  <c r="K128"/>
  <c r="J128"/>
  <c r="G128"/>
  <c r="L127"/>
  <c r="K127"/>
  <c r="J127"/>
  <c r="G127"/>
  <c r="L126"/>
  <c r="K126"/>
  <c r="J126"/>
  <c r="G126"/>
  <c r="L125"/>
  <c r="K125"/>
  <c r="J125"/>
  <c r="G125"/>
  <c r="L124"/>
  <c r="K124"/>
  <c r="J124"/>
  <c r="G124"/>
  <c r="L123"/>
  <c r="K123"/>
  <c r="J123"/>
  <c r="G123"/>
  <c r="L122"/>
  <c r="K122"/>
  <c r="J122"/>
  <c r="G122"/>
  <c r="AD359" i="17" s="1"/>
  <c r="L121" i="26"/>
  <c r="K121"/>
  <c r="J121"/>
  <c r="G121"/>
  <c r="L120"/>
  <c r="K120"/>
  <c r="J120"/>
  <c r="G120"/>
  <c r="L119"/>
  <c r="K119"/>
  <c r="J119"/>
  <c r="G119"/>
  <c r="L118"/>
  <c r="K118"/>
  <c r="J118"/>
  <c r="G118"/>
  <c r="L117"/>
  <c r="K117"/>
  <c r="J117"/>
  <c r="G117"/>
  <c r="L116"/>
  <c r="K116"/>
  <c r="J116"/>
  <c r="G116"/>
  <c r="AD344" i="17" s="1"/>
  <c r="I43" i="16" s="1"/>
  <c r="L115" i="26"/>
  <c r="K115"/>
  <c r="J115"/>
  <c r="G115"/>
  <c r="AD343" i="17" s="1"/>
  <c r="L114" i="26"/>
  <c r="K114"/>
  <c r="J114"/>
  <c r="G114"/>
  <c r="L113"/>
  <c r="K113"/>
  <c r="J113"/>
  <c r="G113"/>
  <c r="L112"/>
  <c r="K112"/>
  <c r="J112"/>
  <c r="G112"/>
  <c r="L111"/>
  <c r="K111"/>
  <c r="J111"/>
  <c r="G111"/>
  <c r="L110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L105"/>
  <c r="K105"/>
  <c r="J105"/>
  <c r="G105"/>
  <c r="L104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AD312" i="17" s="1"/>
  <c r="K470" i="15" s="1"/>
  <c r="L96" i="26"/>
  <c r="K96"/>
  <c r="J96"/>
  <c r="G96"/>
  <c r="L95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L88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L76"/>
  <c r="K76"/>
  <c r="J76"/>
  <c r="G76"/>
  <c r="L75"/>
  <c r="K75"/>
  <c r="J75"/>
  <c r="G75"/>
  <c r="L74"/>
  <c r="K74"/>
  <c r="J74"/>
  <c r="G74"/>
  <c r="L73"/>
  <c r="K73"/>
  <c r="J73"/>
  <c r="G73"/>
  <c r="L72"/>
  <c r="K72"/>
  <c r="J72"/>
  <c r="G72"/>
  <c r="L71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L6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AD242" i="17" s="1"/>
  <c r="L60" i="26"/>
  <c r="K60"/>
  <c r="J60"/>
  <c r="G60"/>
  <c r="L59"/>
  <c r="K59"/>
  <c r="J59"/>
  <c r="G59"/>
  <c r="L58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AD181" i="17" s="1"/>
  <c r="K307" i="15" s="1"/>
  <c r="L51" i="26"/>
  <c r="K51"/>
  <c r="J51"/>
  <c r="G51"/>
  <c r="L50"/>
  <c r="K50"/>
  <c r="J50"/>
  <c r="G50"/>
  <c r="L49"/>
  <c r="K49"/>
  <c r="J49"/>
  <c r="G49"/>
  <c r="AD169" i="17" s="1"/>
  <c r="L48" i="26"/>
  <c r="K48"/>
  <c r="J48"/>
  <c r="G48"/>
  <c r="L47"/>
  <c r="K47"/>
  <c r="J47"/>
  <c r="G47"/>
  <c r="L46"/>
  <c r="K46"/>
  <c r="J46"/>
  <c r="G46"/>
  <c r="L45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AD132" i="17" s="1"/>
  <c r="K207" i="15" s="1"/>
  <c r="L39" i="26"/>
  <c r="K39"/>
  <c r="J39"/>
  <c r="G39"/>
  <c r="AD131" i="17" s="1"/>
  <c r="K206" i="15" s="1"/>
  <c r="L38" i="26"/>
  <c r="K38"/>
  <c r="J38"/>
  <c r="G38"/>
  <c r="AD130" i="17" s="1"/>
  <c r="K205" i="15" s="1"/>
  <c r="L37" i="26"/>
  <c r="K37"/>
  <c r="J37"/>
  <c r="G37"/>
  <c r="L36"/>
  <c r="K36"/>
  <c r="J36"/>
  <c r="G36"/>
  <c r="AD116" i="17" s="1"/>
  <c r="K190" i="15" s="1"/>
  <c r="L35" i="26"/>
  <c r="K35"/>
  <c r="J35"/>
  <c r="G35"/>
  <c r="AD115" i="17" s="1"/>
  <c r="L34" i="26"/>
  <c r="K34"/>
  <c r="J34"/>
  <c r="G34"/>
  <c r="L33"/>
  <c r="K33"/>
  <c r="J33"/>
  <c r="G33"/>
  <c r="L32"/>
  <c r="K32"/>
  <c r="J32"/>
  <c r="G32"/>
  <c r="AD107" i="17" s="1"/>
  <c r="L31" i="26"/>
  <c r="K31"/>
  <c r="J31"/>
  <c r="G31"/>
  <c r="L30"/>
  <c r="K30"/>
  <c r="J30"/>
  <c r="G30"/>
  <c r="L29"/>
  <c r="K29"/>
  <c r="J29"/>
  <c r="G29"/>
  <c r="AD101" i="17" s="1"/>
  <c r="L28" i="26"/>
  <c r="K28"/>
  <c r="J28"/>
  <c r="G28"/>
  <c r="L27"/>
  <c r="K27"/>
  <c r="J27"/>
  <c r="G27"/>
  <c r="L26"/>
  <c r="K26"/>
  <c r="J26"/>
  <c r="G26"/>
  <c r="L25"/>
  <c r="K25"/>
  <c r="J25"/>
  <c r="G25"/>
  <c r="AD94" i="17" s="1"/>
  <c r="L24" i="26"/>
  <c r="K24"/>
  <c r="J24"/>
  <c r="G24"/>
  <c r="L23"/>
  <c r="K23"/>
  <c r="J23"/>
  <c r="G23"/>
  <c r="AD89" i="17" s="1"/>
  <c r="L22" i="26"/>
  <c r="K22"/>
  <c r="J22"/>
  <c r="G22"/>
  <c r="L21"/>
  <c r="K21"/>
  <c r="J21"/>
  <c r="G21"/>
  <c r="AD84" i="17" s="1"/>
  <c r="L20" i="26"/>
  <c r="K20"/>
  <c r="J20"/>
  <c r="G20"/>
  <c r="L19"/>
  <c r="K19"/>
  <c r="J19"/>
  <c r="G19"/>
  <c r="L18"/>
  <c r="K18"/>
  <c r="J18"/>
  <c r="G18"/>
  <c r="L17"/>
  <c r="K17"/>
  <c r="J17"/>
  <c r="G17"/>
  <c r="AD68" i="17" s="1"/>
  <c r="L16" i="26"/>
  <c r="K16"/>
  <c r="J16"/>
  <c r="G16"/>
  <c r="L15"/>
  <c r="K15"/>
  <c r="J15"/>
  <c r="G15"/>
  <c r="AD23" i="17" s="1"/>
  <c r="L14" i="26"/>
  <c r="K14"/>
  <c r="J14"/>
  <c r="G14"/>
  <c r="AD22" i="17" s="1"/>
  <c r="L13" i="26"/>
  <c r="K13"/>
  <c r="J13"/>
  <c r="G13"/>
  <c r="L12"/>
  <c r="K12"/>
  <c r="J12"/>
  <c r="G12"/>
  <c r="AD3" i="17" s="1"/>
  <c r="J14" i="1" s="1"/>
  <c r="AA554" i="17"/>
  <c r="AA544"/>
  <c r="AA518"/>
  <c r="AA510"/>
  <c r="AA499"/>
  <c r="AA482"/>
  <c r="AA470"/>
  <c r="AA458"/>
  <c r="AA437"/>
  <c r="AA420"/>
  <c r="AA412"/>
  <c r="AA404"/>
  <c r="AA387"/>
  <c r="AA318"/>
  <c r="D312" i="15"/>
  <c r="C312"/>
  <c r="D311"/>
  <c r="C311"/>
  <c r="AD186" i="17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AD185"/>
  <c r="AC185"/>
  <c r="AB185"/>
  <c r="AA185"/>
  <c r="J311" i="15" s="1"/>
  <c r="Z185" i="17"/>
  <c r="Y185"/>
  <c r="X185"/>
  <c r="W185"/>
  <c r="V185"/>
  <c r="U185"/>
  <c r="T185"/>
  <c r="S185"/>
  <c r="R185"/>
  <c r="Q185"/>
  <c r="P185"/>
  <c r="O185"/>
  <c r="N185"/>
  <c r="M185"/>
  <c r="D387" i="15"/>
  <c r="C387"/>
  <c r="AC242" i="17"/>
  <c r="AB242"/>
  <c r="AA242"/>
  <c r="Z242"/>
  <c r="Y242"/>
  <c r="X242"/>
  <c r="W242"/>
  <c r="V242"/>
  <c r="U242"/>
  <c r="T242"/>
  <c r="S242"/>
  <c r="R242"/>
  <c r="Q242"/>
  <c r="P242"/>
  <c r="O242"/>
  <c r="N242"/>
  <c r="M242"/>
  <c r="D469" i="15"/>
  <c r="C469"/>
  <c r="AD311" i="17"/>
  <c r="K469" i="15" s="1"/>
  <c r="AC311" i="17"/>
  <c r="AB311"/>
  <c r="AA311"/>
  <c r="J469" i="15" s="1"/>
  <c r="Z311" i="17"/>
  <c r="Y311"/>
  <c r="X311"/>
  <c r="W311"/>
  <c r="V311"/>
  <c r="U311"/>
  <c r="T311"/>
  <c r="S311"/>
  <c r="R311"/>
  <c r="Q311"/>
  <c r="P311"/>
  <c r="O311"/>
  <c r="N311"/>
  <c r="M311"/>
  <c r="P139" i="2"/>
  <c r="P138"/>
  <c r="P137"/>
  <c r="P136"/>
  <c r="P135"/>
  <c r="P134"/>
  <c r="B42" i="16"/>
  <c r="A42"/>
  <c r="AC343" i="17"/>
  <c r="AB343"/>
  <c r="AA343"/>
  <c r="Z343"/>
  <c r="Y343"/>
  <c r="X343"/>
  <c r="W343"/>
  <c r="V343"/>
  <c r="U343"/>
  <c r="T343"/>
  <c r="S343"/>
  <c r="R343"/>
  <c r="Q343"/>
  <c r="P343"/>
  <c r="O343"/>
  <c r="N343"/>
  <c r="M343"/>
  <c r="B81" i="16"/>
  <c r="A81"/>
  <c r="AC374" i="17"/>
  <c r="AB374"/>
  <c r="Z374"/>
  <c r="Y374"/>
  <c r="X374"/>
  <c r="W374"/>
  <c r="V374"/>
  <c r="U374"/>
  <c r="T374"/>
  <c r="S374"/>
  <c r="R374"/>
  <c r="Q374"/>
  <c r="P374"/>
  <c r="O374"/>
  <c r="N374"/>
  <c r="M374"/>
  <c r="B298" i="16"/>
  <c r="A298"/>
  <c r="AD552" i="17"/>
  <c r="AC552"/>
  <c r="AB552"/>
  <c r="AA552"/>
  <c r="H298" i="16" s="1"/>
  <c r="Z552" i="17"/>
  <c r="Y552"/>
  <c r="X552"/>
  <c r="W552"/>
  <c r="V552"/>
  <c r="U552"/>
  <c r="T552"/>
  <c r="S552"/>
  <c r="R552"/>
  <c r="Q552"/>
  <c r="P552"/>
  <c r="O552"/>
  <c r="N552"/>
  <c r="M552"/>
  <c r="B291" i="16"/>
  <c r="A291"/>
  <c r="AD546" i="17"/>
  <c r="AC546"/>
  <c r="AB546"/>
  <c r="AA546"/>
  <c r="H291" i="16" s="1"/>
  <c r="Z546" i="17"/>
  <c r="Y546"/>
  <c r="X546"/>
  <c r="W546"/>
  <c r="V546"/>
  <c r="U546"/>
  <c r="T546"/>
  <c r="S546"/>
  <c r="R546"/>
  <c r="Q546"/>
  <c r="P546"/>
  <c r="O546"/>
  <c r="N546"/>
  <c r="M546"/>
  <c r="B309" i="16"/>
  <c r="A309"/>
  <c r="AD561" i="17"/>
  <c r="AC561"/>
  <c r="AB561"/>
  <c r="AA561"/>
  <c r="Z561"/>
  <c r="Y561"/>
  <c r="X561"/>
  <c r="W561"/>
  <c r="V561"/>
  <c r="U561"/>
  <c r="T561"/>
  <c r="S561"/>
  <c r="R561"/>
  <c r="Q561"/>
  <c r="P561"/>
  <c r="O561"/>
  <c r="N561"/>
  <c r="M561"/>
  <c r="D284" i="15"/>
  <c r="C284"/>
  <c r="AD689" i="17"/>
  <c r="AC689"/>
  <c r="AB689"/>
  <c r="AA689"/>
  <c r="J284" i="15" s="1"/>
  <c r="Z689" i="17"/>
  <c r="Y689"/>
  <c r="X689"/>
  <c r="W689"/>
  <c r="V689"/>
  <c r="U689"/>
  <c r="T689"/>
  <c r="S689"/>
  <c r="R689"/>
  <c r="Q689"/>
  <c r="P689"/>
  <c r="O689"/>
  <c r="N689"/>
  <c r="M689"/>
  <c r="B415" i="16"/>
  <c r="A415"/>
  <c r="B414"/>
  <c r="A414"/>
  <c r="AD649" i="17"/>
  <c r="AC649"/>
  <c r="AB649"/>
  <c r="AA649"/>
  <c r="H415" i="16" s="1"/>
  <c r="Z649" i="17"/>
  <c r="Y649"/>
  <c r="X649"/>
  <c r="W649"/>
  <c r="V649"/>
  <c r="U649"/>
  <c r="T649"/>
  <c r="S649"/>
  <c r="R649"/>
  <c r="Q649"/>
  <c r="P649"/>
  <c r="O649"/>
  <c r="N649"/>
  <c r="M649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B120" i="16"/>
  <c r="A120"/>
  <c r="AD402" i="17"/>
  <c r="AC402"/>
  <c r="AB402"/>
  <c r="AA402"/>
  <c r="H120" i="16" s="1"/>
  <c r="Z402" i="17"/>
  <c r="Y402"/>
  <c r="X402"/>
  <c r="W402"/>
  <c r="V402"/>
  <c r="U402"/>
  <c r="T402"/>
  <c r="S402"/>
  <c r="R402"/>
  <c r="Q402"/>
  <c r="P402"/>
  <c r="O402"/>
  <c r="N402"/>
  <c r="M402"/>
  <c r="D236" i="15"/>
  <c r="C236"/>
  <c r="AD149" i="17"/>
  <c r="AC149"/>
  <c r="AB149"/>
  <c r="AA149"/>
  <c r="J236" i="15" s="1"/>
  <c r="Z149" i="17"/>
  <c r="Y149"/>
  <c r="X149"/>
  <c r="W149"/>
  <c r="V149"/>
  <c r="U149"/>
  <c r="T149"/>
  <c r="S149"/>
  <c r="R149"/>
  <c r="Q149"/>
  <c r="P149"/>
  <c r="O149"/>
  <c r="N149"/>
  <c r="M149"/>
  <c r="D231" i="15"/>
  <c r="C231"/>
  <c r="AD144" i="17"/>
  <c r="AC144"/>
  <c r="AB144"/>
  <c r="AA144"/>
  <c r="J231" i="15" s="1"/>
  <c r="Z144" i="17"/>
  <c r="Y144"/>
  <c r="X144"/>
  <c r="W144"/>
  <c r="V144"/>
  <c r="U144"/>
  <c r="T144"/>
  <c r="S144"/>
  <c r="R144"/>
  <c r="Q144"/>
  <c r="P144"/>
  <c r="O144"/>
  <c r="N144"/>
  <c r="M144"/>
  <c r="D468" i="15"/>
  <c r="C468"/>
  <c r="AD310" i="17"/>
  <c r="AC310"/>
  <c r="AB310"/>
  <c r="AA310"/>
  <c r="J468" i="15" s="1"/>
  <c r="Z310" i="17"/>
  <c r="Y310"/>
  <c r="X310"/>
  <c r="W310"/>
  <c r="V310"/>
  <c r="U310"/>
  <c r="T310"/>
  <c r="S310"/>
  <c r="R310"/>
  <c r="Q310"/>
  <c r="P310"/>
  <c r="O310"/>
  <c r="N310"/>
  <c r="M310"/>
  <c r="AA127"/>
  <c r="B65" i="16"/>
  <c r="A65"/>
  <c r="AC359" i="17"/>
  <c r="AB359"/>
  <c r="AA359"/>
  <c r="Z359"/>
  <c r="Y359"/>
  <c r="X359"/>
  <c r="W359"/>
  <c r="V359"/>
  <c r="U359"/>
  <c r="T359"/>
  <c r="S359"/>
  <c r="R359"/>
  <c r="Q359"/>
  <c r="P359"/>
  <c r="O359"/>
  <c r="N359"/>
  <c r="M359"/>
  <c r="D201" i="15"/>
  <c r="C201"/>
  <c r="D200"/>
  <c r="C200"/>
  <c r="D199"/>
  <c r="C199"/>
  <c r="AD127" i="17"/>
  <c r="AC127"/>
  <c r="AB127"/>
  <c r="Z127"/>
  <c r="Y127"/>
  <c r="X127"/>
  <c r="W127"/>
  <c r="V127"/>
  <c r="U127"/>
  <c r="T127"/>
  <c r="S127"/>
  <c r="R127"/>
  <c r="Q127"/>
  <c r="P127"/>
  <c r="O127"/>
  <c r="N127"/>
  <c r="M127"/>
  <c r="AD126"/>
  <c r="K200" i="15" s="1"/>
  <c r="AC126" i="17"/>
  <c r="AB126"/>
  <c r="AA126"/>
  <c r="Z126"/>
  <c r="Y126"/>
  <c r="X126"/>
  <c r="W126"/>
  <c r="V126"/>
  <c r="U126"/>
  <c r="T126"/>
  <c r="S126"/>
  <c r="R126"/>
  <c r="Q126"/>
  <c r="P126"/>
  <c r="O126"/>
  <c r="N126"/>
  <c r="M126"/>
  <c r="AD125"/>
  <c r="K199" i="15" s="1"/>
  <c r="AC125" i="17"/>
  <c r="AB125"/>
  <c r="AA125"/>
  <c r="Z125"/>
  <c r="Y125"/>
  <c r="X125"/>
  <c r="W125"/>
  <c r="V125"/>
  <c r="U125"/>
  <c r="T125"/>
  <c r="S125"/>
  <c r="R125"/>
  <c r="Q125"/>
  <c r="P125"/>
  <c r="O125"/>
  <c r="N125"/>
  <c r="M125"/>
  <c r="D198" i="15"/>
  <c r="C198"/>
  <c r="AD124" i="17"/>
  <c r="AC124"/>
  <c r="AB124"/>
  <c r="AA124"/>
  <c r="J198" i="15" s="1"/>
  <c r="Z124" i="17"/>
  <c r="Y124"/>
  <c r="X124"/>
  <c r="W124"/>
  <c r="V124"/>
  <c r="U124"/>
  <c r="T124"/>
  <c r="S124"/>
  <c r="R124"/>
  <c r="Q124"/>
  <c r="P124"/>
  <c r="O124"/>
  <c r="N124"/>
  <c r="M124"/>
  <c r="D467" i="15"/>
  <c r="C467"/>
  <c r="AD309" i="17"/>
  <c r="AC309"/>
  <c r="AB309"/>
  <c r="AA309"/>
  <c r="J467" i="15" s="1"/>
  <c r="Z309" i="17"/>
  <c r="Y309"/>
  <c r="X309"/>
  <c r="W309"/>
  <c r="V309"/>
  <c r="U309"/>
  <c r="T309"/>
  <c r="S309"/>
  <c r="R309"/>
  <c r="Q309"/>
  <c r="P309"/>
  <c r="O309"/>
  <c r="N309"/>
  <c r="M309"/>
  <c r="D174" i="15"/>
  <c r="C174"/>
  <c r="D173"/>
  <c r="C173"/>
  <c r="AD102" i="17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AC101"/>
  <c r="AB101"/>
  <c r="AA101"/>
  <c r="J173" i="15" s="1"/>
  <c r="Z101" i="17"/>
  <c r="Y101"/>
  <c r="X101"/>
  <c r="W101"/>
  <c r="V101"/>
  <c r="U101"/>
  <c r="T101"/>
  <c r="S101"/>
  <c r="R101"/>
  <c r="Q101"/>
  <c r="P101"/>
  <c r="O101"/>
  <c r="N101"/>
  <c r="M101"/>
  <c r="AA692"/>
  <c r="AA213"/>
  <c r="AA119"/>
  <c r="AA88"/>
  <c r="AA375"/>
  <c r="AA362"/>
  <c r="AA285"/>
  <c r="AA139"/>
  <c r="AA76"/>
  <c r="AA68"/>
  <c r="AA64"/>
  <c r="AA60"/>
  <c r="AA56"/>
  <c r="AA52"/>
  <c r="AA48"/>
  <c r="AA44"/>
  <c r="AA40"/>
  <c r="AA36"/>
  <c r="AA32"/>
  <c r="AA28"/>
  <c r="AA24"/>
  <c r="AA19"/>
  <c r="AA6"/>
  <c r="B176" i="16"/>
  <c r="A176"/>
  <c r="B175"/>
  <c r="A175"/>
  <c r="B222"/>
  <c r="A222"/>
  <c r="AD488" i="17"/>
  <c r="I222" i="16" s="1"/>
  <c r="AC488" i="17"/>
  <c r="AB488"/>
  <c r="AA488"/>
  <c r="Z488"/>
  <c r="Y488"/>
  <c r="X488"/>
  <c r="W488"/>
  <c r="V488"/>
  <c r="U488"/>
  <c r="T488"/>
  <c r="S488"/>
  <c r="R488"/>
  <c r="Q488"/>
  <c r="P488"/>
  <c r="O488"/>
  <c r="N488"/>
  <c r="M488"/>
  <c r="D466" i="15"/>
  <c r="C466"/>
  <c r="AD447" i="17"/>
  <c r="I176" i="16" s="1"/>
  <c r="AC447" i="17"/>
  <c r="AB447"/>
  <c r="AA447"/>
  <c r="H176" i="16" s="1"/>
  <c r="Z447" i="17"/>
  <c r="Y447"/>
  <c r="X447"/>
  <c r="W447"/>
  <c r="V447"/>
  <c r="U447"/>
  <c r="T447"/>
  <c r="S447"/>
  <c r="R447"/>
  <c r="Q447"/>
  <c r="P447"/>
  <c r="O447"/>
  <c r="N447"/>
  <c r="M447"/>
  <c r="AD446"/>
  <c r="AC446"/>
  <c r="AB446"/>
  <c r="AA446"/>
  <c r="Z446"/>
  <c r="Y446"/>
  <c r="X446"/>
  <c r="W446"/>
  <c r="V446"/>
  <c r="U446"/>
  <c r="T446"/>
  <c r="S446"/>
  <c r="R446"/>
  <c r="Q446"/>
  <c r="P446"/>
  <c r="O446"/>
  <c r="N446"/>
  <c r="M446"/>
  <c r="AD308"/>
  <c r="K466" i="15" s="1"/>
  <c r="AC308" i="17"/>
  <c r="AB308"/>
  <c r="Z308"/>
  <c r="Y308"/>
  <c r="X308"/>
  <c r="W308"/>
  <c r="V308"/>
  <c r="U308"/>
  <c r="T308"/>
  <c r="S308"/>
  <c r="R308"/>
  <c r="Q308"/>
  <c r="P308"/>
  <c r="O308"/>
  <c r="N308"/>
  <c r="M308"/>
  <c r="B376" i="16"/>
  <c r="A376"/>
  <c r="D374" i="15"/>
  <c r="C374"/>
  <c r="AD618" i="17"/>
  <c r="AC618"/>
  <c r="AB618"/>
  <c r="AA618"/>
  <c r="H376" i="16" s="1"/>
  <c r="Z618" i="17"/>
  <c r="Y618"/>
  <c r="X618"/>
  <c r="W618"/>
  <c r="V618"/>
  <c r="U618"/>
  <c r="T618"/>
  <c r="S618"/>
  <c r="R618"/>
  <c r="Q618"/>
  <c r="P618"/>
  <c r="O618"/>
  <c r="N618"/>
  <c r="M618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X182"/>
  <c r="X175"/>
  <c r="H118" i="1" s="1"/>
  <c r="AA702" i="17"/>
  <c r="D197" i="15"/>
  <c r="C197"/>
  <c r="AD123" i="17"/>
  <c r="AC123"/>
  <c r="AB123"/>
  <c r="AA123"/>
  <c r="J197" i="15" s="1"/>
  <c r="Z123" i="17"/>
  <c r="Y123"/>
  <c r="X123"/>
  <c r="W123"/>
  <c r="V123"/>
  <c r="U123"/>
  <c r="T123"/>
  <c r="S123"/>
  <c r="R123"/>
  <c r="Q123"/>
  <c r="P123"/>
  <c r="O123"/>
  <c r="N123"/>
  <c r="M123"/>
  <c r="B466" i="16"/>
  <c r="A466"/>
  <c r="AD667" i="17"/>
  <c r="AC667"/>
  <c r="AB667"/>
  <c r="AA667"/>
  <c r="Z667"/>
  <c r="Y667"/>
  <c r="X667"/>
  <c r="W667"/>
  <c r="V667"/>
  <c r="U667"/>
  <c r="T667"/>
  <c r="S667"/>
  <c r="R667"/>
  <c r="Q667"/>
  <c r="P667"/>
  <c r="O667"/>
  <c r="N667"/>
  <c r="M667"/>
  <c r="D251" i="15"/>
  <c r="C251"/>
  <c r="AD163" i="17"/>
  <c r="AC163"/>
  <c r="AB163"/>
  <c r="AA163"/>
  <c r="J251" i="15" s="1"/>
  <c r="Z163" i="17"/>
  <c r="Y163"/>
  <c r="X163"/>
  <c r="W163"/>
  <c r="V163"/>
  <c r="U163"/>
  <c r="T163"/>
  <c r="S163"/>
  <c r="R163"/>
  <c r="Q163"/>
  <c r="P163"/>
  <c r="O163"/>
  <c r="N163"/>
  <c r="M163"/>
  <c r="D465" i="15"/>
  <c r="C465"/>
  <c r="AD307" i="17"/>
  <c r="AC307"/>
  <c r="AB307"/>
  <c r="AA307"/>
  <c r="J465" i="15" s="1"/>
  <c r="Z307" i="17"/>
  <c r="Y307"/>
  <c r="X307"/>
  <c r="W307"/>
  <c r="V307"/>
  <c r="U307"/>
  <c r="T307"/>
  <c r="S307"/>
  <c r="R307"/>
  <c r="Q307"/>
  <c r="P307"/>
  <c r="O307"/>
  <c r="N307"/>
  <c r="M307"/>
  <c r="B174" i="16"/>
  <c r="A174"/>
  <c r="B41"/>
  <c r="A41"/>
  <c r="AD445" i="17"/>
  <c r="I174" i="16" s="1"/>
  <c r="AC445" i="17"/>
  <c r="AB445"/>
  <c r="AA445"/>
  <c r="Z445"/>
  <c r="Y445"/>
  <c r="X445"/>
  <c r="W445"/>
  <c r="V445"/>
  <c r="U445"/>
  <c r="T445"/>
  <c r="S445"/>
  <c r="R445"/>
  <c r="Q445"/>
  <c r="P445"/>
  <c r="O445"/>
  <c r="N445"/>
  <c r="M445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D191" i="15"/>
  <c r="C191"/>
  <c r="AD117" i="17"/>
  <c r="AC117"/>
  <c r="AB117"/>
  <c r="AA117"/>
  <c r="J191" i="15" s="1"/>
  <c r="Z117" i="17"/>
  <c r="Y117"/>
  <c r="X117"/>
  <c r="W117"/>
  <c r="V117"/>
  <c r="U117"/>
  <c r="T117"/>
  <c r="S117"/>
  <c r="R117"/>
  <c r="Q117"/>
  <c r="P117"/>
  <c r="O117"/>
  <c r="N117"/>
  <c r="M117"/>
  <c r="D392" i="15"/>
  <c r="C392"/>
  <c r="D464"/>
  <c r="C464"/>
  <c r="AD306" i="17"/>
  <c r="AC306"/>
  <c r="AB306"/>
  <c r="AA306"/>
  <c r="J464" i="15" s="1"/>
  <c r="Z306" i="17"/>
  <c r="Y306"/>
  <c r="X306"/>
  <c r="W306"/>
  <c r="V306"/>
  <c r="U306"/>
  <c r="T306"/>
  <c r="S306"/>
  <c r="R306"/>
  <c r="Q306"/>
  <c r="P306"/>
  <c r="O306"/>
  <c r="N306"/>
  <c r="M306"/>
  <c r="B173" i="16"/>
  <c r="A173"/>
  <c r="AD444" i="17"/>
  <c r="AC444"/>
  <c r="AB444"/>
  <c r="AA444"/>
  <c r="H173" i="16" s="1"/>
  <c r="Z444" i="17"/>
  <c r="Y444"/>
  <c r="X444"/>
  <c r="W444"/>
  <c r="V444"/>
  <c r="U444"/>
  <c r="T444"/>
  <c r="S444"/>
  <c r="R444"/>
  <c r="Q444"/>
  <c r="P444"/>
  <c r="O444"/>
  <c r="N444"/>
  <c r="M444"/>
  <c r="B150" i="16"/>
  <c r="A150"/>
  <c r="B132"/>
  <c r="A132"/>
  <c r="AD423" i="17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D442" i="15"/>
  <c r="C442"/>
  <c r="D189"/>
  <c r="C189"/>
  <c r="D223"/>
  <c r="C223"/>
  <c r="D222"/>
  <c r="C222"/>
  <c r="D220"/>
  <c r="C220"/>
  <c r="D250"/>
  <c r="C250"/>
  <c r="AD285" i="17"/>
  <c r="AC285"/>
  <c r="AB285"/>
  <c r="Z285"/>
  <c r="Y285"/>
  <c r="X285"/>
  <c r="W285"/>
  <c r="V285"/>
  <c r="U285"/>
  <c r="T285"/>
  <c r="S285"/>
  <c r="R285"/>
  <c r="Q285"/>
  <c r="P285"/>
  <c r="O285"/>
  <c r="N285"/>
  <c r="M285"/>
  <c r="AC115"/>
  <c r="AB115"/>
  <c r="AA115"/>
  <c r="J189" i="15" s="1"/>
  <c r="Z115" i="17"/>
  <c r="Y115"/>
  <c r="X115"/>
  <c r="W115"/>
  <c r="V115"/>
  <c r="U115"/>
  <c r="T115"/>
  <c r="S115"/>
  <c r="R115"/>
  <c r="Q115"/>
  <c r="P115"/>
  <c r="O115"/>
  <c r="N115"/>
  <c r="M115"/>
  <c r="AD140"/>
  <c r="AC140"/>
  <c r="AB140"/>
  <c r="AA140"/>
  <c r="J223" i="15" s="1"/>
  <c r="Z140" i="17"/>
  <c r="Y140"/>
  <c r="X140"/>
  <c r="W140"/>
  <c r="V140"/>
  <c r="U140"/>
  <c r="T140"/>
  <c r="S140"/>
  <c r="R140"/>
  <c r="Q140"/>
  <c r="P140"/>
  <c r="O140"/>
  <c r="N140"/>
  <c r="M140"/>
  <c r="AD139"/>
  <c r="AC139"/>
  <c r="AB139"/>
  <c r="Z139"/>
  <c r="Y139"/>
  <c r="X139"/>
  <c r="W139"/>
  <c r="V139"/>
  <c r="U139"/>
  <c r="T139"/>
  <c r="S139"/>
  <c r="R139"/>
  <c r="Q139"/>
  <c r="P139"/>
  <c r="O139"/>
  <c r="N139"/>
  <c r="M139"/>
  <c r="AD137"/>
  <c r="K220" i="15" s="1"/>
  <c r="AC137" i="17"/>
  <c r="AB137"/>
  <c r="AA137"/>
  <c r="Z137"/>
  <c r="Y137"/>
  <c r="X137"/>
  <c r="W137"/>
  <c r="V137"/>
  <c r="U137"/>
  <c r="T137"/>
  <c r="S137"/>
  <c r="R137"/>
  <c r="Q137"/>
  <c r="P137"/>
  <c r="O137"/>
  <c r="N137"/>
  <c r="M137"/>
  <c r="AD162"/>
  <c r="K250" i="15" s="1"/>
  <c r="AC162" i="17"/>
  <c r="AB162"/>
  <c r="AA162"/>
  <c r="Z162"/>
  <c r="Y162"/>
  <c r="X162"/>
  <c r="W162"/>
  <c r="V162"/>
  <c r="U162"/>
  <c r="T162"/>
  <c r="S162"/>
  <c r="R162"/>
  <c r="Q162"/>
  <c r="P162"/>
  <c r="O162"/>
  <c r="N162"/>
  <c r="M162"/>
  <c r="D402" i="15"/>
  <c r="C402"/>
  <c r="AD251" i="17"/>
  <c r="AC251"/>
  <c r="AB251"/>
  <c r="AA251"/>
  <c r="J402" i="15" s="1"/>
  <c r="Z251" i="17"/>
  <c r="Y251"/>
  <c r="X251"/>
  <c r="W251"/>
  <c r="V251"/>
  <c r="U251"/>
  <c r="T251"/>
  <c r="S251"/>
  <c r="R251"/>
  <c r="Q251"/>
  <c r="P251"/>
  <c r="O251"/>
  <c r="N251"/>
  <c r="M251"/>
  <c r="D401" i="15"/>
  <c r="C401"/>
  <c r="AD250" i="17"/>
  <c r="AC250"/>
  <c r="AB250"/>
  <c r="AA250"/>
  <c r="J401" i="15" s="1"/>
  <c r="Z250" i="17"/>
  <c r="Y250"/>
  <c r="X250"/>
  <c r="W250"/>
  <c r="V250"/>
  <c r="U250"/>
  <c r="T250"/>
  <c r="S250"/>
  <c r="R250"/>
  <c r="Q250"/>
  <c r="P250"/>
  <c r="O250"/>
  <c r="N250"/>
  <c r="M250"/>
  <c r="D184" i="15"/>
  <c r="C184"/>
  <c r="AD110" i="17"/>
  <c r="AC110"/>
  <c r="AB110"/>
  <c r="AA110"/>
  <c r="J184" i="15" s="1"/>
  <c r="Z110" i="17"/>
  <c r="Y110"/>
  <c r="X110"/>
  <c r="W110"/>
  <c r="V110"/>
  <c r="U110"/>
  <c r="T110"/>
  <c r="S110"/>
  <c r="R110"/>
  <c r="Q110"/>
  <c r="P110"/>
  <c r="O110"/>
  <c r="N110"/>
  <c r="M110"/>
  <c r="D463" i="15"/>
  <c r="C463"/>
  <c r="AD305" i="17"/>
  <c r="AC305"/>
  <c r="AB305"/>
  <c r="AA305"/>
  <c r="J463" i="15" s="1"/>
  <c r="Z305" i="17"/>
  <c r="Y305"/>
  <c r="X305"/>
  <c r="W305"/>
  <c r="V305"/>
  <c r="U305"/>
  <c r="T305"/>
  <c r="S305"/>
  <c r="R305"/>
  <c r="Q305"/>
  <c r="P305"/>
  <c r="O305"/>
  <c r="N305"/>
  <c r="M305"/>
  <c r="B79" i="16"/>
  <c r="A79"/>
  <c r="AD372" i="17"/>
  <c r="AC372"/>
  <c r="AB372"/>
  <c r="AA372"/>
  <c r="H79" i="16" s="1"/>
  <c r="Z372" i="17"/>
  <c r="Y372"/>
  <c r="X372"/>
  <c r="W372"/>
  <c r="V372"/>
  <c r="U372"/>
  <c r="T372"/>
  <c r="S372"/>
  <c r="R372"/>
  <c r="Q372"/>
  <c r="P372"/>
  <c r="O372"/>
  <c r="N372"/>
  <c r="M372"/>
  <c r="B19" i="16"/>
  <c r="A19"/>
  <c r="B18"/>
  <c r="A18"/>
  <c r="B17"/>
  <c r="A17"/>
  <c r="AD321" i="17"/>
  <c r="AC321"/>
  <c r="AB321"/>
  <c r="AA321"/>
  <c r="H18" i="16" s="1"/>
  <c r="Z321" i="17"/>
  <c r="Y321"/>
  <c r="X321"/>
  <c r="W321"/>
  <c r="V321"/>
  <c r="U321"/>
  <c r="T321"/>
  <c r="S321"/>
  <c r="R321"/>
  <c r="Q321"/>
  <c r="P321"/>
  <c r="O321"/>
  <c r="N321"/>
  <c r="M321"/>
  <c r="AD322"/>
  <c r="AC322"/>
  <c r="AB322"/>
  <c r="Z322"/>
  <c r="Y322"/>
  <c r="X322"/>
  <c r="W322"/>
  <c r="V322"/>
  <c r="U322"/>
  <c r="T322"/>
  <c r="S322"/>
  <c r="R322"/>
  <c r="Q322"/>
  <c r="P322"/>
  <c r="O322"/>
  <c r="N322"/>
  <c r="M322"/>
  <c r="B375" i="16"/>
  <c r="A375"/>
  <c r="AD617" i="17"/>
  <c r="AC617"/>
  <c r="AB617"/>
  <c r="AA617"/>
  <c r="Z617"/>
  <c r="Y617"/>
  <c r="X617"/>
  <c r="W617"/>
  <c r="V617"/>
  <c r="U617"/>
  <c r="T617"/>
  <c r="S617"/>
  <c r="R617"/>
  <c r="Q617"/>
  <c r="P617"/>
  <c r="O617"/>
  <c r="N617"/>
  <c r="M617"/>
  <c r="D373" i="15"/>
  <c r="C373"/>
  <c r="AD235" i="17"/>
  <c r="AC235"/>
  <c r="AB235"/>
  <c r="AA235"/>
  <c r="J373" i="15" s="1"/>
  <c r="Z235" i="17"/>
  <c r="Y235"/>
  <c r="X235"/>
  <c r="W235"/>
  <c r="V235"/>
  <c r="U235"/>
  <c r="T235"/>
  <c r="S235"/>
  <c r="R235"/>
  <c r="Q235"/>
  <c r="P235"/>
  <c r="O235"/>
  <c r="N235"/>
  <c r="M235"/>
  <c r="B40" i="16"/>
  <c r="A40"/>
  <c r="B39"/>
  <c r="A39"/>
  <c r="B38"/>
  <c r="A38"/>
  <c r="AD341" i="17"/>
  <c r="AC341"/>
  <c r="AB341"/>
  <c r="AA341"/>
  <c r="H40" i="16" s="1"/>
  <c r="Z341" i="17"/>
  <c r="Y341"/>
  <c r="X341"/>
  <c r="W341"/>
  <c r="V341"/>
  <c r="U341"/>
  <c r="T341"/>
  <c r="S341"/>
  <c r="R341"/>
  <c r="Q341"/>
  <c r="P341"/>
  <c r="O341"/>
  <c r="N341"/>
  <c r="M341"/>
  <c r="AD340"/>
  <c r="AC340"/>
  <c r="AB340"/>
  <c r="AA340"/>
  <c r="H39" i="16" s="1"/>
  <c r="Z340" i="17"/>
  <c r="Y340"/>
  <c r="X340"/>
  <c r="W340"/>
  <c r="V340"/>
  <c r="U340"/>
  <c r="T340"/>
  <c r="S340"/>
  <c r="R340"/>
  <c r="Q340"/>
  <c r="P340"/>
  <c r="O340"/>
  <c r="N340"/>
  <c r="M340"/>
  <c r="AD339"/>
  <c r="AC339"/>
  <c r="AB339"/>
  <c r="AA339"/>
  <c r="H38" i="16" s="1"/>
  <c r="Z339" i="17"/>
  <c r="Y339"/>
  <c r="X339"/>
  <c r="W339"/>
  <c r="V339"/>
  <c r="U339"/>
  <c r="T339"/>
  <c r="S339"/>
  <c r="R339"/>
  <c r="Q339"/>
  <c r="P339"/>
  <c r="O339"/>
  <c r="N339"/>
  <c r="M339"/>
  <c r="B172" i="16"/>
  <c r="A172"/>
  <c r="B171"/>
  <c r="A171"/>
  <c r="B170"/>
  <c r="A170"/>
  <c r="B169"/>
  <c r="A169"/>
  <c r="B168"/>
  <c r="A168"/>
  <c r="AD443" i="17"/>
  <c r="AC443"/>
  <c r="AB443"/>
  <c r="AA443"/>
  <c r="H172" i="16" s="1"/>
  <c r="Z443" i="17"/>
  <c r="Y443"/>
  <c r="X443"/>
  <c r="W443"/>
  <c r="V443"/>
  <c r="U443"/>
  <c r="T443"/>
  <c r="S443"/>
  <c r="R443"/>
  <c r="Q443"/>
  <c r="P443"/>
  <c r="O443"/>
  <c r="N443"/>
  <c r="M443"/>
  <c r="AD442"/>
  <c r="AC442"/>
  <c r="AB442"/>
  <c r="AA442"/>
  <c r="H171" i="16" s="1"/>
  <c r="Z442" i="17"/>
  <c r="Y442"/>
  <c r="X442"/>
  <c r="W442"/>
  <c r="V442"/>
  <c r="U442"/>
  <c r="T442"/>
  <c r="S442"/>
  <c r="R442"/>
  <c r="Q442"/>
  <c r="P442"/>
  <c r="O442"/>
  <c r="N442"/>
  <c r="M442"/>
  <c r="AD441"/>
  <c r="AC441"/>
  <c r="AB441"/>
  <c r="AA441"/>
  <c r="H170" i="16" s="1"/>
  <c r="Z441" i="17"/>
  <c r="Y441"/>
  <c r="X441"/>
  <c r="W441"/>
  <c r="V441"/>
  <c r="U441"/>
  <c r="T441"/>
  <c r="S441"/>
  <c r="R441"/>
  <c r="Q441"/>
  <c r="P441"/>
  <c r="O441"/>
  <c r="N441"/>
  <c r="M441"/>
  <c r="AD440"/>
  <c r="AC440"/>
  <c r="AB440"/>
  <c r="AA440"/>
  <c r="H169" i="16" s="1"/>
  <c r="Z440" i="17"/>
  <c r="Y440"/>
  <c r="X440"/>
  <c r="W440"/>
  <c r="V440"/>
  <c r="U440"/>
  <c r="T440"/>
  <c r="S440"/>
  <c r="R440"/>
  <c r="Q440"/>
  <c r="P440"/>
  <c r="O440"/>
  <c r="N440"/>
  <c r="M440"/>
  <c r="AD439"/>
  <c r="AC439"/>
  <c r="AB439"/>
  <c r="AA439"/>
  <c r="H168" i="16" s="1"/>
  <c r="Z439" i="17"/>
  <c r="Y439"/>
  <c r="X439"/>
  <c r="W439"/>
  <c r="V439"/>
  <c r="U439"/>
  <c r="T439"/>
  <c r="S439"/>
  <c r="R439"/>
  <c r="Q439"/>
  <c r="P439"/>
  <c r="O439"/>
  <c r="N439"/>
  <c r="M439"/>
  <c r="D419" i="15"/>
  <c r="C419"/>
  <c r="AD265" i="17"/>
  <c r="AC265"/>
  <c r="AB265"/>
  <c r="AA265"/>
  <c r="J419" i="15" s="1"/>
  <c r="Z265" i="17"/>
  <c r="Y265"/>
  <c r="X265"/>
  <c r="W265"/>
  <c r="V265"/>
  <c r="U265"/>
  <c r="T265"/>
  <c r="S265"/>
  <c r="R265"/>
  <c r="Q265"/>
  <c r="P265"/>
  <c r="O265"/>
  <c r="N265"/>
  <c r="M265"/>
  <c r="D192" i="15"/>
  <c r="C192"/>
  <c r="AD118" i="17"/>
  <c r="AC118"/>
  <c r="AB118"/>
  <c r="AA118"/>
  <c r="J192" i="15" s="1"/>
  <c r="Z118" i="17"/>
  <c r="Y118"/>
  <c r="X118"/>
  <c r="W118"/>
  <c r="V118"/>
  <c r="U118"/>
  <c r="T118"/>
  <c r="S118"/>
  <c r="R118"/>
  <c r="Q118"/>
  <c r="P118"/>
  <c r="O118"/>
  <c r="N118"/>
  <c r="M118"/>
  <c r="D196" i="15"/>
  <c r="C196"/>
  <c r="D195"/>
  <c r="C195"/>
  <c r="D194"/>
  <c r="C194"/>
  <c r="AD122" i="17"/>
  <c r="AC122"/>
  <c r="AB122"/>
  <c r="AA122"/>
  <c r="J196" i="15" s="1"/>
  <c r="Z122" i="17"/>
  <c r="Y122"/>
  <c r="X122"/>
  <c r="W122"/>
  <c r="V122"/>
  <c r="U122"/>
  <c r="T122"/>
  <c r="S122"/>
  <c r="R122"/>
  <c r="Q122"/>
  <c r="P122"/>
  <c r="O122"/>
  <c r="N122"/>
  <c r="M122"/>
  <c r="AD121"/>
  <c r="AC121"/>
  <c r="AB121"/>
  <c r="AA121"/>
  <c r="J195" i="15" s="1"/>
  <c r="Z121" i="17"/>
  <c r="Y121"/>
  <c r="X121"/>
  <c r="W121"/>
  <c r="V121"/>
  <c r="U121"/>
  <c r="T121"/>
  <c r="S121"/>
  <c r="R121"/>
  <c r="Q121"/>
  <c r="P121"/>
  <c r="O121"/>
  <c r="N121"/>
  <c r="M121"/>
  <c r="AD120"/>
  <c r="AC120"/>
  <c r="AB120"/>
  <c r="AA120"/>
  <c r="J194" i="15" s="1"/>
  <c r="Z120" i="17"/>
  <c r="Y120"/>
  <c r="X120"/>
  <c r="W120"/>
  <c r="V120"/>
  <c r="U120"/>
  <c r="T120"/>
  <c r="S120"/>
  <c r="R120"/>
  <c r="Q120"/>
  <c r="P120"/>
  <c r="O120"/>
  <c r="N120"/>
  <c r="M120"/>
  <c r="D249" i="15"/>
  <c r="C249"/>
  <c r="AD161" i="17"/>
  <c r="AC161"/>
  <c r="AB161"/>
  <c r="AA161"/>
  <c r="J249" i="15" s="1"/>
  <c r="Z161" i="17"/>
  <c r="Y161"/>
  <c r="X161"/>
  <c r="W161"/>
  <c r="V161"/>
  <c r="U161"/>
  <c r="T161"/>
  <c r="S161"/>
  <c r="R161"/>
  <c r="Q161"/>
  <c r="P161"/>
  <c r="O161"/>
  <c r="N161"/>
  <c r="M161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AD375"/>
  <c r="AC375"/>
  <c r="AB375"/>
  <c r="Z375"/>
  <c r="Y375"/>
  <c r="X375"/>
  <c r="W375"/>
  <c r="V375"/>
  <c r="U375"/>
  <c r="T375"/>
  <c r="S375"/>
  <c r="R375"/>
  <c r="Q375"/>
  <c r="P375"/>
  <c r="O375"/>
  <c r="N375"/>
  <c r="M375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AD362"/>
  <c r="AC362"/>
  <c r="AB362"/>
  <c r="Z362"/>
  <c r="Y362"/>
  <c r="X362"/>
  <c r="W362"/>
  <c r="V362"/>
  <c r="U362"/>
  <c r="T362"/>
  <c r="S362"/>
  <c r="R362"/>
  <c r="Q362"/>
  <c r="P362"/>
  <c r="O362"/>
  <c r="N362"/>
  <c r="M362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B167" i="16"/>
  <c r="A167"/>
  <c r="H167" s="1"/>
  <c r="AA3" i="17"/>
  <c r="I14" i="1" s="1"/>
  <c r="AA4" i="17"/>
  <c r="AA5"/>
  <c r="AA7"/>
  <c r="AA8"/>
  <c r="AA9"/>
  <c r="AA10"/>
  <c r="AA11"/>
  <c r="AA12"/>
  <c r="AA13"/>
  <c r="AA14"/>
  <c r="AA15"/>
  <c r="AA16"/>
  <c r="AA17"/>
  <c r="AA18"/>
  <c r="AA20"/>
  <c r="AA21"/>
  <c r="AA22"/>
  <c r="AA23"/>
  <c r="I25" i="1" s="1"/>
  <c r="AA25" i="17"/>
  <c r="AA26"/>
  <c r="AA27"/>
  <c r="AA29"/>
  <c r="AA30"/>
  <c r="AA31"/>
  <c r="AA33"/>
  <c r="I30" i="1" s="1"/>
  <c r="AA34" i="17"/>
  <c r="AA35"/>
  <c r="AA37"/>
  <c r="AA38"/>
  <c r="AA39"/>
  <c r="AA41"/>
  <c r="AA42"/>
  <c r="AA43"/>
  <c r="AA45"/>
  <c r="AA46"/>
  <c r="AA47"/>
  <c r="AA49"/>
  <c r="AA50"/>
  <c r="AA51"/>
  <c r="AA53"/>
  <c r="AA54"/>
  <c r="AA55"/>
  <c r="AA57"/>
  <c r="AA58"/>
  <c r="AA59"/>
  <c r="AA61"/>
  <c r="AA62"/>
  <c r="AA63"/>
  <c r="AA65"/>
  <c r="AA66"/>
  <c r="AA67"/>
  <c r="AA69"/>
  <c r="AA70"/>
  <c r="I47" i="1" s="1"/>
  <c r="AA71" i="17"/>
  <c r="I48" i="1" s="1"/>
  <c r="AA72" i="17"/>
  <c r="I50" i="1" s="1"/>
  <c r="AA73" i="17"/>
  <c r="I51" i="1" s="1"/>
  <c r="AA74" i="17"/>
  <c r="AA75"/>
  <c r="I52" i="1" s="1"/>
  <c r="AA77" i="17"/>
  <c r="AA78"/>
  <c r="AA79"/>
  <c r="I62" i="1" s="1"/>
  <c r="AA80" i="17"/>
  <c r="I63" i="1" s="1"/>
  <c r="AA81" i="17"/>
  <c r="AA82"/>
  <c r="AA83"/>
  <c r="AA84"/>
  <c r="AA85"/>
  <c r="AA86"/>
  <c r="AA87"/>
  <c r="AA89"/>
  <c r="AA90"/>
  <c r="AA91"/>
  <c r="AA92"/>
  <c r="AA93"/>
  <c r="AA94"/>
  <c r="AA95"/>
  <c r="AA96"/>
  <c r="AA97"/>
  <c r="AA98"/>
  <c r="AA99"/>
  <c r="AA100"/>
  <c r="AA103"/>
  <c r="AA104"/>
  <c r="I75" i="1" s="1"/>
  <c r="AA105" i="17"/>
  <c r="AA106"/>
  <c r="AA107"/>
  <c r="AA108"/>
  <c r="AA109"/>
  <c r="AA111"/>
  <c r="AA112"/>
  <c r="AA113"/>
  <c r="AA114"/>
  <c r="AA128"/>
  <c r="AA129"/>
  <c r="AA133"/>
  <c r="I82" i="1" s="1"/>
  <c r="AA134" i="17"/>
  <c r="I83" i="1" s="1"/>
  <c r="AA135" i="17"/>
  <c r="AA136"/>
  <c r="AA138"/>
  <c r="AA141"/>
  <c r="AA142"/>
  <c r="AA143"/>
  <c r="AA145"/>
  <c r="AA146"/>
  <c r="AA147"/>
  <c r="AA148"/>
  <c r="AA150"/>
  <c r="AA151"/>
  <c r="AA152"/>
  <c r="AA153"/>
  <c r="AA154"/>
  <c r="AA155"/>
  <c r="AA156"/>
  <c r="AA157"/>
  <c r="AA158"/>
  <c r="AA159"/>
  <c r="AA160"/>
  <c r="AA164"/>
  <c r="AA165"/>
  <c r="AA166"/>
  <c r="AA167"/>
  <c r="AA168"/>
  <c r="AA169"/>
  <c r="AA170"/>
  <c r="I96" i="1" s="1"/>
  <c r="AA171" i="17"/>
  <c r="AA172"/>
  <c r="AA173"/>
  <c r="I116" i="1" s="1"/>
  <c r="AA174" i="17"/>
  <c r="AA175"/>
  <c r="AA176"/>
  <c r="AA177"/>
  <c r="AA178"/>
  <c r="AA179"/>
  <c r="AA182"/>
  <c r="AA183"/>
  <c r="AA184"/>
  <c r="AA187"/>
  <c r="AA189"/>
  <c r="AA190"/>
  <c r="I121" i="1" s="1"/>
  <c r="AA191" i="17"/>
  <c r="J320" i="15" s="1"/>
  <c r="AA192" i="17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4"/>
  <c r="AA215"/>
  <c r="AA216"/>
  <c r="AA217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7"/>
  <c r="I133" i="1" s="1"/>
  <c r="AA238" i="17"/>
  <c r="I136" i="1" s="1"/>
  <c r="AA239" i="17"/>
  <c r="AA240"/>
  <c r="AA241"/>
  <c r="AA243"/>
  <c r="AA244"/>
  <c r="AA245"/>
  <c r="J392" i="15" s="1"/>
  <c r="AA246" i="17"/>
  <c r="I141" i="1" s="1"/>
  <c r="AA247" i="17"/>
  <c r="I142" i="1" s="1"/>
  <c r="AA248" i="17"/>
  <c r="I143" i="1" s="1"/>
  <c r="AA249" i="17"/>
  <c r="AA252"/>
  <c r="AA253"/>
  <c r="I146" i="1" s="1"/>
  <c r="AA254" i="17"/>
  <c r="AA255"/>
  <c r="AA256"/>
  <c r="AA257"/>
  <c r="AA258"/>
  <c r="AA259"/>
  <c r="AA260"/>
  <c r="AA261"/>
  <c r="AA262"/>
  <c r="AA263"/>
  <c r="AA264"/>
  <c r="AA266"/>
  <c r="AA267"/>
  <c r="AA268"/>
  <c r="AA269"/>
  <c r="AA270"/>
  <c r="AA271"/>
  <c r="AA272"/>
  <c r="AA273"/>
  <c r="AA274"/>
  <c r="AA275"/>
  <c r="AA276"/>
  <c r="AA277"/>
  <c r="AA278"/>
  <c r="AA281"/>
  <c r="AA282"/>
  <c r="AA283"/>
  <c r="AA284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13"/>
  <c r="AA314"/>
  <c r="I155" i="1" s="1"/>
  <c r="AA315" i="17"/>
  <c r="AA316"/>
  <c r="AA317"/>
  <c r="AA319"/>
  <c r="AA324"/>
  <c r="AA325"/>
  <c r="H13" i="2" s="1"/>
  <c r="AA326" i="17"/>
  <c r="AA327"/>
  <c r="AA328"/>
  <c r="AA329"/>
  <c r="AA330"/>
  <c r="AA331"/>
  <c r="AA332"/>
  <c r="AA333"/>
  <c r="AA334"/>
  <c r="AA335"/>
  <c r="AA336"/>
  <c r="AA337"/>
  <c r="AA338"/>
  <c r="AA347"/>
  <c r="AA348"/>
  <c r="AA349"/>
  <c r="AA350"/>
  <c r="AA351"/>
  <c r="AA352"/>
  <c r="H17" i="2" s="1"/>
  <c r="AA353" i="17"/>
  <c r="H18" i="2" s="1"/>
  <c r="AA354" i="17"/>
  <c r="AA355"/>
  <c r="AA360"/>
  <c r="AA363"/>
  <c r="AA364"/>
  <c r="AA365"/>
  <c r="AA366"/>
  <c r="AA367"/>
  <c r="AA368"/>
  <c r="AA369"/>
  <c r="AA371"/>
  <c r="AA376"/>
  <c r="AA377"/>
  <c r="H23" i="2" s="1"/>
  <c r="AA378" i="17"/>
  <c r="AA380"/>
  <c r="AA381"/>
  <c r="AA382"/>
  <c r="AA383"/>
  <c r="AA384"/>
  <c r="AA385"/>
  <c r="AA386"/>
  <c r="AA388"/>
  <c r="AA389"/>
  <c r="AA390"/>
  <c r="AA391"/>
  <c r="AA392"/>
  <c r="AA393"/>
  <c r="AA394"/>
  <c r="H28" i="2" s="1"/>
  <c r="AA395" i="17"/>
  <c r="AA396"/>
  <c r="H30" i="2" s="1"/>
  <c r="AA397" i="17"/>
  <c r="AA398"/>
  <c r="AA399"/>
  <c r="AA400"/>
  <c r="AA401"/>
  <c r="AA403"/>
  <c r="AA405"/>
  <c r="AA407"/>
  <c r="AA408"/>
  <c r="AA409"/>
  <c r="AA410"/>
  <c r="AA411"/>
  <c r="AA413"/>
  <c r="AA414"/>
  <c r="AA415"/>
  <c r="AA416"/>
  <c r="AA417"/>
  <c r="AA418"/>
  <c r="AA419"/>
  <c r="AA421"/>
  <c r="AA422"/>
  <c r="AA424"/>
  <c r="AA425"/>
  <c r="AA426"/>
  <c r="AA427"/>
  <c r="AA428"/>
  <c r="AA429"/>
  <c r="AA430"/>
  <c r="AA431"/>
  <c r="AA432"/>
  <c r="AA433"/>
  <c r="AA434"/>
  <c r="AA435"/>
  <c r="AA436"/>
  <c r="AA453"/>
  <c r="AA454"/>
  <c r="AA455"/>
  <c r="AA456"/>
  <c r="AA457"/>
  <c r="AA459"/>
  <c r="AA460"/>
  <c r="AA462"/>
  <c r="AA463"/>
  <c r="AA464"/>
  <c r="AA465"/>
  <c r="AA466"/>
  <c r="AA467"/>
  <c r="AA468"/>
  <c r="AA469"/>
  <c r="AA471"/>
  <c r="AA473"/>
  <c r="AA474"/>
  <c r="AA475"/>
  <c r="AA476"/>
  <c r="AA477"/>
  <c r="AA478"/>
  <c r="AA479"/>
  <c r="AA480"/>
  <c r="AA481"/>
  <c r="AA483"/>
  <c r="AA484"/>
  <c r="AA485"/>
  <c r="AA486"/>
  <c r="AA487"/>
  <c r="AA489"/>
  <c r="AA490"/>
  <c r="AA491"/>
  <c r="AA492"/>
  <c r="AA493"/>
  <c r="AA494"/>
  <c r="AA495"/>
  <c r="AA496"/>
  <c r="AA497"/>
  <c r="AA498"/>
  <c r="AA500"/>
  <c r="AA501"/>
  <c r="AA502"/>
  <c r="AA503"/>
  <c r="AA504"/>
  <c r="AA505"/>
  <c r="AA506"/>
  <c r="AA507"/>
  <c r="AA508"/>
  <c r="AA509"/>
  <c r="AA511"/>
  <c r="H52" i="2" s="1"/>
  <c r="AA512" i="17"/>
  <c r="AA513"/>
  <c r="AA514"/>
  <c r="AA515"/>
  <c r="AA516"/>
  <c r="AA517"/>
  <c r="AA519"/>
  <c r="AA520"/>
  <c r="AA521"/>
  <c r="AA522"/>
  <c r="AA523"/>
  <c r="AA524"/>
  <c r="AA525"/>
  <c r="AA526"/>
  <c r="AA527"/>
  <c r="AA528"/>
  <c r="AA530"/>
  <c r="AA531"/>
  <c r="AA532"/>
  <c r="AA533"/>
  <c r="AA534"/>
  <c r="AA535"/>
  <c r="H57" i="2" s="1"/>
  <c r="AA536" i="17"/>
  <c r="AA537"/>
  <c r="AA538"/>
  <c r="AA539"/>
  <c r="AA540"/>
  <c r="AA541"/>
  <c r="AA542"/>
  <c r="AA543"/>
  <c r="AA545"/>
  <c r="AA547"/>
  <c r="AA548"/>
  <c r="AA549"/>
  <c r="AA550"/>
  <c r="AA551"/>
  <c r="AA553"/>
  <c r="H62" i="2" s="1"/>
  <c r="AA555" i="17"/>
  <c r="AA556"/>
  <c r="AA557"/>
  <c r="AA559"/>
  <c r="AA560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H79" i="2" s="1"/>
  <c r="AA641" i="17"/>
  <c r="AA642"/>
  <c r="AA643"/>
  <c r="AA644"/>
  <c r="AA645"/>
  <c r="AA646"/>
  <c r="AA647"/>
  <c r="AA650"/>
  <c r="H91" i="2" s="1"/>
  <c r="AA651" i="17"/>
  <c r="H92" i="2" s="1"/>
  <c r="AA652" i="17"/>
  <c r="H94" i="2" s="1"/>
  <c r="AA653" i="17"/>
  <c r="H95" i="2" s="1"/>
  <c r="AA654" i="17"/>
  <c r="AA655"/>
  <c r="AA656"/>
  <c r="AA657"/>
  <c r="H99" i="2" s="1"/>
  <c r="AA658" i="17"/>
  <c r="AA659"/>
  <c r="AA660"/>
  <c r="AA661"/>
  <c r="H105" i="2" s="1"/>
  <c r="AA662" i="17"/>
  <c r="AA663"/>
  <c r="H108" i="2" s="1"/>
  <c r="AA664" i="17"/>
  <c r="H109" i="2" s="1"/>
  <c r="AA665" i="17"/>
  <c r="AA666"/>
  <c r="AA668"/>
  <c r="H115" i="2" s="1"/>
  <c r="AA669" i="17"/>
  <c r="AA670"/>
  <c r="AA671"/>
  <c r="AA672"/>
  <c r="AA673"/>
  <c r="H118" i="2" s="1"/>
  <c r="AA674" i="17"/>
  <c r="AA675"/>
  <c r="AA676"/>
  <c r="AA677"/>
  <c r="AA678"/>
  <c r="AA681"/>
  <c r="H126" i="2" s="1"/>
  <c r="AA682" i="17"/>
  <c r="AA683"/>
  <c r="AA684"/>
  <c r="AA685"/>
  <c r="I105" i="1" s="1"/>
  <c r="AA686" i="17"/>
  <c r="AA687"/>
  <c r="AA688"/>
  <c r="AA690"/>
  <c r="AA691"/>
  <c r="AA693"/>
  <c r="AA694"/>
  <c r="AA695"/>
  <c r="I164" i="1" s="1"/>
  <c r="AA696" i="17"/>
  <c r="AA697"/>
  <c r="AA698"/>
  <c r="AA699"/>
  <c r="AA700"/>
  <c r="AA701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3"/>
  <c r="Z104"/>
  <c r="Z105"/>
  <c r="Z106"/>
  <c r="Z107"/>
  <c r="Z108"/>
  <c r="Z109"/>
  <c r="Z111"/>
  <c r="Z112"/>
  <c r="Z113"/>
  <c r="Z114"/>
  <c r="Z119"/>
  <c r="Z128"/>
  <c r="Z129"/>
  <c r="Z133"/>
  <c r="Z134"/>
  <c r="Z135"/>
  <c r="Z136"/>
  <c r="Z138"/>
  <c r="Z141"/>
  <c r="Z142"/>
  <c r="Z143"/>
  <c r="Z145"/>
  <c r="Z146"/>
  <c r="Z147"/>
  <c r="Z148"/>
  <c r="Z150"/>
  <c r="Z151"/>
  <c r="Z152"/>
  <c r="Z153"/>
  <c r="Z154"/>
  <c r="Z155"/>
  <c r="Z156"/>
  <c r="Z157"/>
  <c r="Z158"/>
  <c r="Z159"/>
  <c r="Z160"/>
  <c r="Z164"/>
  <c r="Z165"/>
  <c r="Z166"/>
  <c r="Z167"/>
  <c r="Z168"/>
  <c r="Z169"/>
  <c r="Z170"/>
  <c r="Z171"/>
  <c r="Z172"/>
  <c r="Z173"/>
  <c r="Z174"/>
  <c r="Z175"/>
  <c r="Z176"/>
  <c r="Z177"/>
  <c r="Z178"/>
  <c r="Z179"/>
  <c r="Z182"/>
  <c r="Z183"/>
  <c r="Z184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7"/>
  <c r="Z238"/>
  <c r="Z239"/>
  <c r="Z240"/>
  <c r="Z241"/>
  <c r="Z243"/>
  <c r="Z244"/>
  <c r="Z245"/>
  <c r="Z246"/>
  <c r="Z247"/>
  <c r="Z248"/>
  <c r="Z249"/>
  <c r="Z252"/>
  <c r="Z253"/>
  <c r="Z254"/>
  <c r="Z255"/>
  <c r="Z256"/>
  <c r="Z257"/>
  <c r="Z258"/>
  <c r="Z259"/>
  <c r="Z260"/>
  <c r="Z261"/>
  <c r="Z262"/>
  <c r="Z263"/>
  <c r="Z264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13"/>
  <c r="Z314"/>
  <c r="Z315"/>
  <c r="Z316"/>
  <c r="Z317"/>
  <c r="Z318"/>
  <c r="Z319"/>
  <c r="Z324"/>
  <c r="Z325"/>
  <c r="Z326"/>
  <c r="Z327"/>
  <c r="Z328"/>
  <c r="Z329"/>
  <c r="Z330"/>
  <c r="Z331"/>
  <c r="Z332"/>
  <c r="Z333"/>
  <c r="Z334"/>
  <c r="Z335"/>
  <c r="Z336"/>
  <c r="Z337"/>
  <c r="Z338"/>
  <c r="Z347"/>
  <c r="Z348"/>
  <c r="Z349"/>
  <c r="Z350"/>
  <c r="Z351"/>
  <c r="Z352"/>
  <c r="Z353"/>
  <c r="Z354"/>
  <c r="Z355"/>
  <c r="Z356"/>
  <c r="Z360"/>
  <c r="Z363"/>
  <c r="Z364"/>
  <c r="Z365"/>
  <c r="Z366"/>
  <c r="Z367"/>
  <c r="Z368"/>
  <c r="Z369"/>
  <c r="Z371"/>
  <c r="Z376"/>
  <c r="Z377"/>
  <c r="Z378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3"/>
  <c r="Z404"/>
  <c r="Z405"/>
  <c r="Z407"/>
  <c r="Z408"/>
  <c r="Z409"/>
  <c r="Z410"/>
  <c r="Z411"/>
  <c r="Z412"/>
  <c r="Z413"/>
  <c r="Z414"/>
  <c r="Z415"/>
  <c r="Z416"/>
  <c r="Z417"/>
  <c r="Z418"/>
  <c r="Z419"/>
  <c r="Z420"/>
  <c r="Z421"/>
  <c r="Z422"/>
  <c r="Z424"/>
  <c r="Z425"/>
  <c r="Z426"/>
  <c r="Z427"/>
  <c r="Z428"/>
  <c r="Z429"/>
  <c r="Z430"/>
  <c r="Z431"/>
  <c r="Z432"/>
  <c r="Z433"/>
  <c r="Z434"/>
  <c r="Z435"/>
  <c r="Z436"/>
  <c r="Z437"/>
  <c r="Z453"/>
  <c r="Z454"/>
  <c r="Z455"/>
  <c r="Z456"/>
  <c r="Z457"/>
  <c r="Z458"/>
  <c r="Z459"/>
  <c r="Z460"/>
  <c r="Z462"/>
  <c r="Z463"/>
  <c r="Z464"/>
  <c r="Z465"/>
  <c r="Z466"/>
  <c r="Z467"/>
  <c r="Z468"/>
  <c r="Z469"/>
  <c r="Z470"/>
  <c r="Z471"/>
  <c r="Z473"/>
  <c r="Z474"/>
  <c r="Z475"/>
  <c r="Z476"/>
  <c r="Z477"/>
  <c r="Z478"/>
  <c r="Z479"/>
  <c r="Z480"/>
  <c r="Z481"/>
  <c r="Z482"/>
  <c r="Z483"/>
  <c r="Z484"/>
  <c r="Z485"/>
  <c r="Z486"/>
  <c r="Z487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30"/>
  <c r="Z531"/>
  <c r="Z532"/>
  <c r="Z533"/>
  <c r="Z534"/>
  <c r="Z535"/>
  <c r="Z536"/>
  <c r="Z537"/>
  <c r="Z538"/>
  <c r="Z539"/>
  <c r="Z540"/>
  <c r="Z541"/>
  <c r="Z542"/>
  <c r="Z543"/>
  <c r="Z544"/>
  <c r="Z545"/>
  <c r="Z547"/>
  <c r="Z548"/>
  <c r="Z549"/>
  <c r="Z550"/>
  <c r="Z551"/>
  <c r="Z553"/>
  <c r="Z554"/>
  <c r="Z555"/>
  <c r="Z556"/>
  <c r="Z557"/>
  <c r="Z558"/>
  <c r="Z559"/>
  <c r="Z560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8"/>
  <c r="Z669"/>
  <c r="Z670"/>
  <c r="Z671"/>
  <c r="Z672"/>
  <c r="Z673"/>
  <c r="Z674"/>
  <c r="Z675"/>
  <c r="Z676"/>
  <c r="Z677"/>
  <c r="Z678"/>
  <c r="Z681"/>
  <c r="Z682"/>
  <c r="Z683"/>
  <c r="Z684"/>
  <c r="Z685"/>
  <c r="Z686"/>
  <c r="Z687"/>
  <c r="Z688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3"/>
  <c r="Y104"/>
  <c r="Y105"/>
  <c r="Y106"/>
  <c r="Y107"/>
  <c r="Y108"/>
  <c r="Y109"/>
  <c r="Y111"/>
  <c r="Y112"/>
  <c r="Y113"/>
  <c r="Y114"/>
  <c r="Y119"/>
  <c r="Y128"/>
  <c r="Y129"/>
  <c r="Y133"/>
  <c r="Y134"/>
  <c r="Y135"/>
  <c r="Y136"/>
  <c r="Y138"/>
  <c r="Y141"/>
  <c r="Y142"/>
  <c r="Y143"/>
  <c r="Y145"/>
  <c r="Y146"/>
  <c r="Y147"/>
  <c r="Y148"/>
  <c r="Y150"/>
  <c r="Y151"/>
  <c r="Y152"/>
  <c r="Y153"/>
  <c r="Y154"/>
  <c r="Y155"/>
  <c r="Y156"/>
  <c r="Y157"/>
  <c r="Y158"/>
  <c r="Y159"/>
  <c r="Y160"/>
  <c r="Y164"/>
  <c r="Y165"/>
  <c r="Y166"/>
  <c r="Y167"/>
  <c r="Y168"/>
  <c r="Y169"/>
  <c r="Y170"/>
  <c r="Y171"/>
  <c r="Y172"/>
  <c r="Y173"/>
  <c r="Y174"/>
  <c r="Y175"/>
  <c r="Y176"/>
  <c r="Y177"/>
  <c r="Y178"/>
  <c r="Y179"/>
  <c r="Y182"/>
  <c r="Y183"/>
  <c r="Y184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7"/>
  <c r="Y238"/>
  <c r="Y239"/>
  <c r="Y240"/>
  <c r="Y241"/>
  <c r="Y243"/>
  <c r="Y244"/>
  <c r="Y245"/>
  <c r="Y246"/>
  <c r="Y247"/>
  <c r="Y248"/>
  <c r="Y249"/>
  <c r="Y252"/>
  <c r="Y253"/>
  <c r="Y254"/>
  <c r="Y255"/>
  <c r="Y256"/>
  <c r="Y257"/>
  <c r="Y258"/>
  <c r="Y259"/>
  <c r="Y260"/>
  <c r="Y261"/>
  <c r="Y262"/>
  <c r="Y263"/>
  <c r="Y264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13"/>
  <c r="Y314"/>
  <c r="Y315"/>
  <c r="Y316"/>
  <c r="Y317"/>
  <c r="Y318"/>
  <c r="Y319"/>
  <c r="Y324"/>
  <c r="Y325"/>
  <c r="Y326"/>
  <c r="Y327"/>
  <c r="Y328"/>
  <c r="Y329"/>
  <c r="Y330"/>
  <c r="Y331"/>
  <c r="Y332"/>
  <c r="Y333"/>
  <c r="Y334"/>
  <c r="Y335"/>
  <c r="Y336"/>
  <c r="Y337"/>
  <c r="Y338"/>
  <c r="Y347"/>
  <c r="Y348"/>
  <c r="Y349"/>
  <c r="Y350"/>
  <c r="Y351"/>
  <c r="Y352"/>
  <c r="Y353"/>
  <c r="Y354"/>
  <c r="Y355"/>
  <c r="Y356"/>
  <c r="Y360"/>
  <c r="Y363"/>
  <c r="Y364"/>
  <c r="Y365"/>
  <c r="Y366"/>
  <c r="Y367"/>
  <c r="Y368"/>
  <c r="Y369"/>
  <c r="Y371"/>
  <c r="Y376"/>
  <c r="Y377"/>
  <c r="Y378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3"/>
  <c r="Y404"/>
  <c r="Y405"/>
  <c r="Y407"/>
  <c r="Y408"/>
  <c r="Y409"/>
  <c r="Y410"/>
  <c r="Y411"/>
  <c r="Y412"/>
  <c r="Y413"/>
  <c r="Y414"/>
  <c r="Y415"/>
  <c r="Y416"/>
  <c r="Y417"/>
  <c r="Y418"/>
  <c r="Y419"/>
  <c r="Y420"/>
  <c r="Y421"/>
  <c r="Y422"/>
  <c r="Y424"/>
  <c r="Y425"/>
  <c r="Y426"/>
  <c r="Y427"/>
  <c r="Y428"/>
  <c r="Y429"/>
  <c r="Y430"/>
  <c r="Y431"/>
  <c r="Y432"/>
  <c r="Y433"/>
  <c r="Y434"/>
  <c r="Y435"/>
  <c r="Y436"/>
  <c r="Y437"/>
  <c r="Y453"/>
  <c r="Y454"/>
  <c r="Y455"/>
  <c r="Y456"/>
  <c r="Y457"/>
  <c r="Y458"/>
  <c r="Y459"/>
  <c r="Y460"/>
  <c r="Y462"/>
  <c r="Y463"/>
  <c r="Y464"/>
  <c r="Y465"/>
  <c r="Y466"/>
  <c r="Y467"/>
  <c r="Y468"/>
  <c r="Y469"/>
  <c r="Y470"/>
  <c r="Y471"/>
  <c r="Y473"/>
  <c r="Y474"/>
  <c r="Y475"/>
  <c r="Y476"/>
  <c r="Y477"/>
  <c r="Y478"/>
  <c r="Y479"/>
  <c r="Y480"/>
  <c r="Y481"/>
  <c r="Y482"/>
  <c r="Y483"/>
  <c r="Y484"/>
  <c r="Y485"/>
  <c r="Y486"/>
  <c r="Y487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30"/>
  <c r="Y531"/>
  <c r="Y532"/>
  <c r="Y533"/>
  <c r="Y534"/>
  <c r="Y535"/>
  <c r="Y536"/>
  <c r="Y537"/>
  <c r="Y538"/>
  <c r="Y539"/>
  <c r="Y540"/>
  <c r="Y541"/>
  <c r="Y542"/>
  <c r="Y543"/>
  <c r="Y544"/>
  <c r="Y545"/>
  <c r="Y547"/>
  <c r="Y548"/>
  <c r="Y549"/>
  <c r="Y550"/>
  <c r="Y551"/>
  <c r="Y553"/>
  <c r="Y554"/>
  <c r="Y555"/>
  <c r="Y556"/>
  <c r="Y557"/>
  <c r="Y558"/>
  <c r="Y559"/>
  <c r="Y560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8"/>
  <c r="Y669"/>
  <c r="Y670"/>
  <c r="Y671"/>
  <c r="Y672"/>
  <c r="Y673"/>
  <c r="Y674"/>
  <c r="Y675"/>
  <c r="Y676"/>
  <c r="Y677"/>
  <c r="Y678"/>
  <c r="Y681"/>
  <c r="Y682"/>
  <c r="Y683"/>
  <c r="Y684"/>
  <c r="Y685"/>
  <c r="Y686"/>
  <c r="Y687"/>
  <c r="Y688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AA2"/>
  <c r="I13" i="1" s="1"/>
  <c r="Z2" i="17"/>
  <c r="Y2"/>
  <c r="D254" i="15"/>
  <c r="C254"/>
  <c r="AD166" i="17"/>
  <c r="AC166"/>
  <c r="AB166"/>
  <c r="X166"/>
  <c r="W166"/>
  <c r="V166"/>
  <c r="U166"/>
  <c r="T166"/>
  <c r="S166"/>
  <c r="R166"/>
  <c r="Q166"/>
  <c r="P166"/>
  <c r="O166"/>
  <c r="N166"/>
  <c r="M166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G52" i="1" s="1"/>
  <c r="U76" i="17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3"/>
  <c r="U104"/>
  <c r="U105"/>
  <c r="U106"/>
  <c r="U107"/>
  <c r="U108"/>
  <c r="U109"/>
  <c r="U111"/>
  <c r="U112"/>
  <c r="U113"/>
  <c r="U114"/>
  <c r="U119"/>
  <c r="U128"/>
  <c r="U129"/>
  <c r="U133"/>
  <c r="G82" i="1" s="1"/>
  <c r="U134" i="17"/>
  <c r="U135"/>
  <c r="U136"/>
  <c r="U138"/>
  <c r="U141"/>
  <c r="U142"/>
  <c r="U143"/>
  <c r="U145"/>
  <c r="U146"/>
  <c r="U147"/>
  <c r="U148"/>
  <c r="U150"/>
  <c r="U151"/>
  <c r="U152"/>
  <c r="U153"/>
  <c r="U154"/>
  <c r="U155"/>
  <c r="U156"/>
  <c r="U157"/>
  <c r="U158"/>
  <c r="U159"/>
  <c r="U160"/>
  <c r="U164"/>
  <c r="U165"/>
  <c r="U167"/>
  <c r="U168"/>
  <c r="U169"/>
  <c r="U170"/>
  <c r="U171"/>
  <c r="U172"/>
  <c r="U173"/>
  <c r="U174"/>
  <c r="G117" i="1" s="1"/>
  <c r="U175" i="17"/>
  <c r="U176"/>
  <c r="U177"/>
  <c r="U178"/>
  <c r="U179"/>
  <c r="U182"/>
  <c r="U183"/>
  <c r="U184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G124" i="1" s="1"/>
  <c r="U214" i="17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7"/>
  <c r="U238"/>
  <c r="U239"/>
  <c r="U240"/>
  <c r="U241"/>
  <c r="U243"/>
  <c r="U244"/>
  <c r="U245"/>
  <c r="U246"/>
  <c r="U247"/>
  <c r="U248"/>
  <c r="U249"/>
  <c r="U252"/>
  <c r="U253"/>
  <c r="U254"/>
  <c r="U255"/>
  <c r="U256"/>
  <c r="U257"/>
  <c r="U258"/>
  <c r="U259"/>
  <c r="U260"/>
  <c r="U261"/>
  <c r="U262"/>
  <c r="U263"/>
  <c r="U264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13"/>
  <c r="U314"/>
  <c r="U315"/>
  <c r="U316"/>
  <c r="U317"/>
  <c r="U318"/>
  <c r="U319"/>
  <c r="U324"/>
  <c r="U325"/>
  <c r="U326"/>
  <c r="U327"/>
  <c r="U328"/>
  <c r="U329"/>
  <c r="U330"/>
  <c r="U331"/>
  <c r="U332"/>
  <c r="U333"/>
  <c r="U334"/>
  <c r="U335"/>
  <c r="U336"/>
  <c r="U337"/>
  <c r="U338"/>
  <c r="U347"/>
  <c r="U348"/>
  <c r="U349"/>
  <c r="U350"/>
  <c r="U351"/>
  <c r="U352"/>
  <c r="U353"/>
  <c r="U354"/>
  <c r="U355"/>
  <c r="U356"/>
  <c r="U360"/>
  <c r="U363"/>
  <c r="U364"/>
  <c r="U365"/>
  <c r="U366"/>
  <c r="U367"/>
  <c r="U368"/>
  <c r="U369"/>
  <c r="U371"/>
  <c r="U376"/>
  <c r="U377"/>
  <c r="U378"/>
  <c r="U380"/>
  <c r="U381"/>
  <c r="U382"/>
  <c r="U383"/>
  <c r="U384"/>
  <c r="F25" i="2" s="1"/>
  <c r="U385" i="17"/>
  <c r="U386"/>
  <c r="U387"/>
  <c r="U388"/>
  <c r="U389"/>
  <c r="U390"/>
  <c r="U391"/>
  <c r="U392"/>
  <c r="U393"/>
  <c r="U394"/>
  <c r="U395"/>
  <c r="U396"/>
  <c r="U397"/>
  <c r="U398"/>
  <c r="U399"/>
  <c r="U400"/>
  <c r="U401"/>
  <c r="U403"/>
  <c r="U404"/>
  <c r="U405"/>
  <c r="U407"/>
  <c r="U408"/>
  <c r="U409"/>
  <c r="U410"/>
  <c r="U411"/>
  <c r="U412"/>
  <c r="U413"/>
  <c r="U414"/>
  <c r="U415"/>
  <c r="U416"/>
  <c r="U417"/>
  <c r="U418"/>
  <c r="U419"/>
  <c r="U420"/>
  <c r="U421"/>
  <c r="U422"/>
  <c r="U424"/>
  <c r="U425"/>
  <c r="U426"/>
  <c r="U427"/>
  <c r="U428"/>
  <c r="U429"/>
  <c r="U430"/>
  <c r="U431"/>
  <c r="U432"/>
  <c r="U433"/>
  <c r="U434"/>
  <c r="U435"/>
  <c r="U436"/>
  <c r="U437"/>
  <c r="U453"/>
  <c r="U454"/>
  <c r="U455"/>
  <c r="U456"/>
  <c r="U457"/>
  <c r="U458"/>
  <c r="U459"/>
  <c r="U460"/>
  <c r="U462"/>
  <c r="U463"/>
  <c r="U464"/>
  <c r="U465"/>
  <c r="U466"/>
  <c r="U467"/>
  <c r="U468"/>
  <c r="U469"/>
  <c r="U470"/>
  <c r="U471"/>
  <c r="U473"/>
  <c r="U474"/>
  <c r="U475"/>
  <c r="U476"/>
  <c r="U477"/>
  <c r="U478"/>
  <c r="U479"/>
  <c r="U480"/>
  <c r="U481"/>
  <c r="U482"/>
  <c r="U483"/>
  <c r="U484"/>
  <c r="U485"/>
  <c r="U486"/>
  <c r="U487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30"/>
  <c r="U531"/>
  <c r="U532"/>
  <c r="U533"/>
  <c r="U534"/>
  <c r="U535"/>
  <c r="U536"/>
  <c r="U537"/>
  <c r="U538"/>
  <c r="U539"/>
  <c r="U540"/>
  <c r="U541"/>
  <c r="U542"/>
  <c r="U543"/>
  <c r="U544"/>
  <c r="U545"/>
  <c r="U547"/>
  <c r="U548"/>
  <c r="U549"/>
  <c r="U550"/>
  <c r="U551"/>
  <c r="U553"/>
  <c r="U554"/>
  <c r="U555"/>
  <c r="U556"/>
  <c r="U557"/>
  <c r="U558"/>
  <c r="U559"/>
  <c r="U560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50"/>
  <c r="U651"/>
  <c r="U652"/>
  <c r="U653"/>
  <c r="F95" i="2" s="1"/>
  <c r="U654" i="17"/>
  <c r="U655"/>
  <c r="U656"/>
  <c r="U657"/>
  <c r="U658"/>
  <c r="U659"/>
  <c r="U660"/>
  <c r="U661"/>
  <c r="U662"/>
  <c r="U663"/>
  <c r="U664"/>
  <c r="U665"/>
  <c r="U666"/>
  <c r="U668"/>
  <c r="U669"/>
  <c r="U670"/>
  <c r="U671"/>
  <c r="U672"/>
  <c r="U673"/>
  <c r="U674"/>
  <c r="U675"/>
  <c r="U676"/>
  <c r="U677"/>
  <c r="U678"/>
  <c r="U681"/>
  <c r="U682"/>
  <c r="U683"/>
  <c r="U684"/>
  <c r="U685"/>
  <c r="U686"/>
  <c r="U687"/>
  <c r="U688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3"/>
  <c r="T104"/>
  <c r="T105"/>
  <c r="T106"/>
  <c r="T107"/>
  <c r="T108"/>
  <c r="T109"/>
  <c r="T111"/>
  <c r="T112"/>
  <c r="T113"/>
  <c r="T114"/>
  <c r="T119"/>
  <c r="T128"/>
  <c r="T129"/>
  <c r="T133"/>
  <c r="T134"/>
  <c r="T135"/>
  <c r="T136"/>
  <c r="T138"/>
  <c r="T141"/>
  <c r="T142"/>
  <c r="T143"/>
  <c r="T145"/>
  <c r="T146"/>
  <c r="T147"/>
  <c r="T148"/>
  <c r="T150"/>
  <c r="T151"/>
  <c r="T152"/>
  <c r="T153"/>
  <c r="T154"/>
  <c r="T155"/>
  <c r="T156"/>
  <c r="T157"/>
  <c r="T158"/>
  <c r="T159"/>
  <c r="T160"/>
  <c r="T164"/>
  <c r="T165"/>
  <c r="T167"/>
  <c r="T168"/>
  <c r="T169"/>
  <c r="T170"/>
  <c r="T171"/>
  <c r="T172"/>
  <c r="T173"/>
  <c r="T174"/>
  <c r="T175"/>
  <c r="T176"/>
  <c r="T177"/>
  <c r="T178"/>
  <c r="T179"/>
  <c r="T182"/>
  <c r="T183"/>
  <c r="T184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7"/>
  <c r="T238"/>
  <c r="T239"/>
  <c r="T240"/>
  <c r="T241"/>
  <c r="T243"/>
  <c r="T244"/>
  <c r="T245"/>
  <c r="T246"/>
  <c r="T247"/>
  <c r="T248"/>
  <c r="T249"/>
  <c r="T252"/>
  <c r="T253"/>
  <c r="T254"/>
  <c r="T255"/>
  <c r="T256"/>
  <c r="T257"/>
  <c r="T258"/>
  <c r="T259"/>
  <c r="T260"/>
  <c r="T261"/>
  <c r="T262"/>
  <c r="T263"/>
  <c r="T264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13"/>
  <c r="T314"/>
  <c r="T315"/>
  <c r="T316"/>
  <c r="T317"/>
  <c r="T318"/>
  <c r="T319"/>
  <c r="T324"/>
  <c r="T325"/>
  <c r="T326"/>
  <c r="T327"/>
  <c r="T328"/>
  <c r="T329"/>
  <c r="T330"/>
  <c r="T331"/>
  <c r="T332"/>
  <c r="T333"/>
  <c r="T334"/>
  <c r="T335"/>
  <c r="T336"/>
  <c r="T337"/>
  <c r="T338"/>
  <c r="T347"/>
  <c r="T348"/>
  <c r="T349"/>
  <c r="T350"/>
  <c r="T351"/>
  <c r="T352"/>
  <c r="T353"/>
  <c r="T354"/>
  <c r="T355"/>
  <c r="T356"/>
  <c r="T360"/>
  <c r="T363"/>
  <c r="T364"/>
  <c r="T365"/>
  <c r="T366"/>
  <c r="T367"/>
  <c r="T368"/>
  <c r="T369"/>
  <c r="T371"/>
  <c r="T376"/>
  <c r="T377"/>
  <c r="T378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3"/>
  <c r="T404"/>
  <c r="T405"/>
  <c r="T407"/>
  <c r="T408"/>
  <c r="T409"/>
  <c r="T410"/>
  <c r="T411"/>
  <c r="T412"/>
  <c r="T413"/>
  <c r="T414"/>
  <c r="T415"/>
  <c r="T416"/>
  <c r="T417"/>
  <c r="T418"/>
  <c r="T419"/>
  <c r="T420"/>
  <c r="T421"/>
  <c r="T422"/>
  <c r="T424"/>
  <c r="T425"/>
  <c r="T426"/>
  <c r="T427"/>
  <c r="T428"/>
  <c r="T429"/>
  <c r="T430"/>
  <c r="T431"/>
  <c r="T432"/>
  <c r="T433"/>
  <c r="T434"/>
  <c r="T435"/>
  <c r="T436"/>
  <c r="T437"/>
  <c r="T453"/>
  <c r="T454"/>
  <c r="T455"/>
  <c r="T456"/>
  <c r="T457"/>
  <c r="T458"/>
  <c r="T459"/>
  <c r="T460"/>
  <c r="T462"/>
  <c r="T463"/>
  <c r="T464"/>
  <c r="T465"/>
  <c r="T466"/>
  <c r="T467"/>
  <c r="T468"/>
  <c r="T469"/>
  <c r="T470"/>
  <c r="T471"/>
  <c r="T473"/>
  <c r="T474"/>
  <c r="T475"/>
  <c r="T476"/>
  <c r="T477"/>
  <c r="T478"/>
  <c r="T479"/>
  <c r="T480"/>
  <c r="T481"/>
  <c r="T482"/>
  <c r="T483"/>
  <c r="T484"/>
  <c r="T485"/>
  <c r="T486"/>
  <c r="T487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30"/>
  <c r="T531"/>
  <c r="T532"/>
  <c r="T533"/>
  <c r="T534"/>
  <c r="T535"/>
  <c r="T536"/>
  <c r="T537"/>
  <c r="T538"/>
  <c r="T539"/>
  <c r="T540"/>
  <c r="T541"/>
  <c r="T542"/>
  <c r="T543"/>
  <c r="T544"/>
  <c r="T545"/>
  <c r="T547"/>
  <c r="T548"/>
  <c r="T549"/>
  <c r="T550"/>
  <c r="T551"/>
  <c r="T553"/>
  <c r="T554"/>
  <c r="T555"/>
  <c r="T556"/>
  <c r="T557"/>
  <c r="T558"/>
  <c r="T559"/>
  <c r="T560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8"/>
  <c r="T669"/>
  <c r="T670"/>
  <c r="T671"/>
  <c r="T672"/>
  <c r="T673"/>
  <c r="T674"/>
  <c r="T675"/>
  <c r="T676"/>
  <c r="T677"/>
  <c r="T678"/>
  <c r="T681"/>
  <c r="T682"/>
  <c r="T683"/>
  <c r="T684"/>
  <c r="T685"/>
  <c r="T686"/>
  <c r="T687"/>
  <c r="T688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3"/>
  <c r="S104"/>
  <c r="S105"/>
  <c r="S106"/>
  <c r="S107"/>
  <c r="S108"/>
  <c r="S109"/>
  <c r="S111"/>
  <c r="S112"/>
  <c r="S113"/>
  <c r="S114"/>
  <c r="S119"/>
  <c r="S128"/>
  <c r="S129"/>
  <c r="S133"/>
  <c r="S134"/>
  <c r="S135"/>
  <c r="S136"/>
  <c r="S138"/>
  <c r="S141"/>
  <c r="S142"/>
  <c r="S143"/>
  <c r="S145"/>
  <c r="S146"/>
  <c r="S147"/>
  <c r="S148"/>
  <c r="S150"/>
  <c r="S151"/>
  <c r="S152"/>
  <c r="S153"/>
  <c r="S154"/>
  <c r="S155"/>
  <c r="S156"/>
  <c r="S157"/>
  <c r="S158"/>
  <c r="S159"/>
  <c r="S160"/>
  <c r="S164"/>
  <c r="S165"/>
  <c r="S167"/>
  <c r="S168"/>
  <c r="S169"/>
  <c r="S170"/>
  <c r="S171"/>
  <c r="S172"/>
  <c r="S173"/>
  <c r="S174"/>
  <c r="S175"/>
  <c r="S176"/>
  <c r="S177"/>
  <c r="S178"/>
  <c r="S179"/>
  <c r="S182"/>
  <c r="S183"/>
  <c r="S184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7"/>
  <c r="S238"/>
  <c r="S239"/>
  <c r="S240"/>
  <c r="S241"/>
  <c r="S243"/>
  <c r="S244"/>
  <c r="S245"/>
  <c r="S246"/>
  <c r="S247"/>
  <c r="S248"/>
  <c r="S249"/>
  <c r="S252"/>
  <c r="S253"/>
  <c r="S254"/>
  <c r="S255"/>
  <c r="S256"/>
  <c r="S257"/>
  <c r="S258"/>
  <c r="S259"/>
  <c r="S260"/>
  <c r="S261"/>
  <c r="S262"/>
  <c r="S263"/>
  <c r="S264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13"/>
  <c r="S314"/>
  <c r="S315"/>
  <c r="S316"/>
  <c r="S317"/>
  <c r="S318"/>
  <c r="S319"/>
  <c r="S324"/>
  <c r="S325"/>
  <c r="S326"/>
  <c r="S327"/>
  <c r="S328"/>
  <c r="S329"/>
  <c r="S330"/>
  <c r="S331"/>
  <c r="S332"/>
  <c r="S333"/>
  <c r="S334"/>
  <c r="S335"/>
  <c r="S336"/>
  <c r="S337"/>
  <c r="S338"/>
  <c r="S347"/>
  <c r="S348"/>
  <c r="S349"/>
  <c r="S350"/>
  <c r="S351"/>
  <c r="S352"/>
  <c r="S353"/>
  <c r="S354"/>
  <c r="S355"/>
  <c r="S356"/>
  <c r="S360"/>
  <c r="S363"/>
  <c r="S364"/>
  <c r="S365"/>
  <c r="S366"/>
  <c r="S367"/>
  <c r="S368"/>
  <c r="S369"/>
  <c r="S371"/>
  <c r="S376"/>
  <c r="S377"/>
  <c r="S378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3"/>
  <c r="S404"/>
  <c r="S405"/>
  <c r="S407"/>
  <c r="S408"/>
  <c r="S409"/>
  <c r="S410"/>
  <c r="S411"/>
  <c r="S412"/>
  <c r="S413"/>
  <c r="S414"/>
  <c r="S415"/>
  <c r="S416"/>
  <c r="S417"/>
  <c r="S418"/>
  <c r="S419"/>
  <c r="S420"/>
  <c r="S421"/>
  <c r="S422"/>
  <c r="S424"/>
  <c r="S425"/>
  <c r="S426"/>
  <c r="S427"/>
  <c r="S428"/>
  <c r="S429"/>
  <c r="S430"/>
  <c r="S431"/>
  <c r="S432"/>
  <c r="S433"/>
  <c r="S434"/>
  <c r="S435"/>
  <c r="S436"/>
  <c r="S437"/>
  <c r="S453"/>
  <c r="S454"/>
  <c r="S455"/>
  <c r="S456"/>
  <c r="S457"/>
  <c r="S458"/>
  <c r="S459"/>
  <c r="S460"/>
  <c r="S462"/>
  <c r="S463"/>
  <c r="S464"/>
  <c r="S465"/>
  <c r="S466"/>
  <c r="S467"/>
  <c r="S468"/>
  <c r="S469"/>
  <c r="S470"/>
  <c r="S471"/>
  <c r="S473"/>
  <c r="S474"/>
  <c r="S475"/>
  <c r="S476"/>
  <c r="S477"/>
  <c r="S478"/>
  <c r="S479"/>
  <c r="S480"/>
  <c r="S481"/>
  <c r="S482"/>
  <c r="S483"/>
  <c r="S484"/>
  <c r="S485"/>
  <c r="S486"/>
  <c r="S487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30"/>
  <c r="S531"/>
  <c r="S532"/>
  <c r="S533"/>
  <c r="S534"/>
  <c r="S535"/>
  <c r="S536"/>
  <c r="S537"/>
  <c r="S538"/>
  <c r="S539"/>
  <c r="S540"/>
  <c r="S541"/>
  <c r="S542"/>
  <c r="S543"/>
  <c r="S544"/>
  <c r="S545"/>
  <c r="S547"/>
  <c r="S548"/>
  <c r="S549"/>
  <c r="S550"/>
  <c r="S551"/>
  <c r="S553"/>
  <c r="S554"/>
  <c r="S555"/>
  <c r="S556"/>
  <c r="S557"/>
  <c r="S558"/>
  <c r="S559"/>
  <c r="S560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8"/>
  <c r="S669"/>
  <c r="S670"/>
  <c r="S671"/>
  <c r="S672"/>
  <c r="S673"/>
  <c r="S674"/>
  <c r="S675"/>
  <c r="S676"/>
  <c r="S677"/>
  <c r="S678"/>
  <c r="S681"/>
  <c r="S682"/>
  <c r="S683"/>
  <c r="S684"/>
  <c r="S685"/>
  <c r="S686"/>
  <c r="S687"/>
  <c r="S688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3"/>
  <c r="S4"/>
  <c r="S5"/>
  <c r="U2"/>
  <c r="G13" i="1" s="1"/>
  <c r="T2" i="17"/>
  <c r="S2"/>
  <c r="B244" i="16"/>
  <c r="A244"/>
  <c r="AD508" i="17"/>
  <c r="AC508"/>
  <c r="AB508"/>
  <c r="X508"/>
  <c r="W508"/>
  <c r="V508"/>
  <c r="R508"/>
  <c r="Q508"/>
  <c r="P508"/>
  <c r="O508"/>
  <c r="N508"/>
  <c r="M508"/>
  <c r="B78" i="16"/>
  <c r="A78"/>
  <c r="D258" i="15"/>
  <c r="C258"/>
  <c r="AC169" i="17"/>
  <c r="AB169"/>
  <c r="X169"/>
  <c r="W169"/>
  <c r="V169"/>
  <c r="R169"/>
  <c r="Q169"/>
  <c r="P169"/>
  <c r="O169"/>
  <c r="N169"/>
  <c r="M169"/>
  <c r="D411" i="15"/>
  <c r="C411"/>
  <c r="D410"/>
  <c r="C410"/>
  <c r="D246"/>
  <c r="C246"/>
  <c r="D245"/>
  <c r="C245"/>
  <c r="D188"/>
  <c r="C188"/>
  <c r="AD114" i="17"/>
  <c r="AC114"/>
  <c r="AB114"/>
  <c r="X114"/>
  <c r="W114"/>
  <c r="V114"/>
  <c r="R114"/>
  <c r="Q114"/>
  <c r="P114"/>
  <c r="O114"/>
  <c r="N114"/>
  <c r="M114"/>
  <c r="AD158"/>
  <c r="AC158"/>
  <c r="AB158"/>
  <c r="X158"/>
  <c r="W158"/>
  <c r="V158"/>
  <c r="R158"/>
  <c r="Q158"/>
  <c r="P158"/>
  <c r="O158"/>
  <c r="N158"/>
  <c r="M158"/>
  <c r="AD157"/>
  <c r="AC157"/>
  <c r="AB157"/>
  <c r="X157"/>
  <c r="W157"/>
  <c r="V157"/>
  <c r="R157"/>
  <c r="Q157"/>
  <c r="P157"/>
  <c r="O157"/>
  <c r="N157"/>
  <c r="M157"/>
  <c r="AD257"/>
  <c r="AC257"/>
  <c r="AB257"/>
  <c r="X257"/>
  <c r="W257"/>
  <c r="V257"/>
  <c r="R257"/>
  <c r="Q257"/>
  <c r="P257"/>
  <c r="O257"/>
  <c r="N257"/>
  <c r="M257"/>
  <c r="AD256"/>
  <c r="AC256"/>
  <c r="AB256"/>
  <c r="X256"/>
  <c r="W256"/>
  <c r="V256"/>
  <c r="R256"/>
  <c r="Q256"/>
  <c r="P256"/>
  <c r="O256"/>
  <c r="N256"/>
  <c r="M256"/>
  <c r="G442" i="15"/>
  <c r="E442"/>
  <c r="F189"/>
  <c r="G223"/>
  <c r="H222"/>
  <c r="G222"/>
  <c r="E220"/>
  <c r="F250"/>
  <c r="H402"/>
  <c r="F402"/>
  <c r="I402"/>
  <c r="G402"/>
  <c r="E402"/>
  <c r="H184"/>
  <c r="H463"/>
  <c r="G184"/>
  <c r="F184"/>
  <c r="E184"/>
  <c r="F463"/>
  <c r="G463"/>
  <c r="E79" i="16"/>
  <c r="G373" i="15"/>
  <c r="F373"/>
  <c r="E373"/>
  <c r="E419"/>
  <c r="H196"/>
  <c r="E192"/>
  <c r="E196"/>
  <c r="H195"/>
  <c r="H194"/>
  <c r="F194"/>
  <c r="I195"/>
  <c r="D167" i="16"/>
  <c r="D500" i="15"/>
  <c r="C500"/>
  <c r="D288"/>
  <c r="C288"/>
  <c r="AD702" i="17"/>
  <c r="AC702"/>
  <c r="AB702"/>
  <c r="X702"/>
  <c r="W702"/>
  <c r="V702"/>
  <c r="R702"/>
  <c r="Q702"/>
  <c r="P702"/>
  <c r="O702"/>
  <c r="N702"/>
  <c r="M702"/>
  <c r="AD692"/>
  <c r="AC692"/>
  <c r="AB692"/>
  <c r="X692"/>
  <c r="W692"/>
  <c r="V692"/>
  <c r="R692"/>
  <c r="Q692"/>
  <c r="P692"/>
  <c r="O692"/>
  <c r="N692"/>
  <c r="M692"/>
  <c r="B77" i="16"/>
  <c r="A77"/>
  <c r="D496" i="15"/>
  <c r="C496"/>
  <c r="AD699" i="17"/>
  <c r="AC699"/>
  <c r="AB699"/>
  <c r="X699"/>
  <c r="W699"/>
  <c r="V699"/>
  <c r="R699"/>
  <c r="Q699"/>
  <c r="P699"/>
  <c r="O699"/>
  <c r="N699"/>
  <c r="M699"/>
  <c r="B119" i="16"/>
  <c r="A119"/>
  <c r="AD401" i="17"/>
  <c r="AC401"/>
  <c r="AB401"/>
  <c r="X401"/>
  <c r="W401"/>
  <c r="V401"/>
  <c r="R401"/>
  <c r="Q401"/>
  <c r="P401"/>
  <c r="O401"/>
  <c r="N401"/>
  <c r="M401"/>
  <c r="B104" i="16"/>
  <c r="A104"/>
  <c r="AD393" i="17"/>
  <c r="AC393"/>
  <c r="AB393"/>
  <c r="X393"/>
  <c r="W393"/>
  <c r="V393"/>
  <c r="R393"/>
  <c r="Q393"/>
  <c r="P393"/>
  <c r="O393"/>
  <c r="N393"/>
  <c r="M393"/>
  <c r="B102" i="16"/>
  <c r="A102"/>
  <c r="AD391" i="17"/>
  <c r="AC391"/>
  <c r="AB391"/>
  <c r="X391"/>
  <c r="W391"/>
  <c r="V391"/>
  <c r="R391"/>
  <c r="Q391"/>
  <c r="P391"/>
  <c r="O391"/>
  <c r="N391"/>
  <c r="M391"/>
  <c r="B50" i="16"/>
  <c r="A50"/>
  <c r="AD350" i="17"/>
  <c r="AC350"/>
  <c r="AB350"/>
  <c r="X350"/>
  <c r="W350"/>
  <c r="V350"/>
  <c r="R350"/>
  <c r="Q350"/>
  <c r="P350"/>
  <c r="O350"/>
  <c r="N350"/>
  <c r="M350"/>
  <c r="B488" i="16"/>
  <c r="A488"/>
  <c r="AD678" i="17"/>
  <c r="AC678"/>
  <c r="AB678"/>
  <c r="X678"/>
  <c r="W678"/>
  <c r="V678"/>
  <c r="R678"/>
  <c r="Q678"/>
  <c r="P678"/>
  <c r="O678"/>
  <c r="N678"/>
  <c r="M678"/>
  <c r="B367" i="16"/>
  <c r="A367"/>
  <c r="B366"/>
  <c r="A366"/>
  <c r="B365"/>
  <c r="A365"/>
  <c r="AD610" i="17"/>
  <c r="AC610"/>
  <c r="AB610"/>
  <c r="X610"/>
  <c r="W610"/>
  <c r="V610"/>
  <c r="R610"/>
  <c r="Q610"/>
  <c r="P610"/>
  <c r="O610"/>
  <c r="N610"/>
  <c r="M610"/>
  <c r="AD609"/>
  <c r="AC609"/>
  <c r="AB609"/>
  <c r="X609"/>
  <c r="W609"/>
  <c r="V609"/>
  <c r="R609"/>
  <c r="Q609"/>
  <c r="P609"/>
  <c r="O609"/>
  <c r="N609"/>
  <c r="M609"/>
  <c r="AD608"/>
  <c r="AC608"/>
  <c r="AB608"/>
  <c r="X608"/>
  <c r="W608"/>
  <c r="V608"/>
  <c r="R608"/>
  <c r="Q608"/>
  <c r="P608"/>
  <c r="O608"/>
  <c r="N608"/>
  <c r="M608"/>
  <c r="B342" i="16"/>
  <c r="A342"/>
  <c r="AD591" i="17"/>
  <c r="AC591"/>
  <c r="AB591"/>
  <c r="X591"/>
  <c r="W591"/>
  <c r="V591"/>
  <c r="R591"/>
  <c r="Q591"/>
  <c r="P591"/>
  <c r="O591"/>
  <c r="N591"/>
  <c r="M591"/>
  <c r="B295" i="16"/>
  <c r="A295"/>
  <c r="AD549" i="17"/>
  <c r="AC549"/>
  <c r="AB549"/>
  <c r="X549"/>
  <c r="W549"/>
  <c r="V549"/>
  <c r="R549"/>
  <c r="Q549"/>
  <c r="P549"/>
  <c r="O549"/>
  <c r="N549"/>
  <c r="M549"/>
  <c r="B288" i="16"/>
  <c r="A288"/>
  <c r="B287"/>
  <c r="A287"/>
  <c r="B286"/>
  <c r="A286"/>
  <c r="AD543" i="17"/>
  <c r="AC543"/>
  <c r="AB543"/>
  <c r="X543"/>
  <c r="W543"/>
  <c r="V543"/>
  <c r="R543"/>
  <c r="Q543"/>
  <c r="P543"/>
  <c r="O543"/>
  <c r="N543"/>
  <c r="M543"/>
  <c r="AD542"/>
  <c r="AC542"/>
  <c r="AB542"/>
  <c r="X542"/>
  <c r="W542"/>
  <c r="V542"/>
  <c r="R542"/>
  <c r="Q542"/>
  <c r="P542"/>
  <c r="O542"/>
  <c r="N542"/>
  <c r="M542"/>
  <c r="AD541"/>
  <c r="AC541"/>
  <c r="AB541"/>
  <c r="X541"/>
  <c r="W541"/>
  <c r="V541"/>
  <c r="R541"/>
  <c r="Q541"/>
  <c r="P541"/>
  <c r="O541"/>
  <c r="N541"/>
  <c r="M541"/>
  <c r="B270" i="16"/>
  <c r="A270"/>
  <c r="AD531" i="17"/>
  <c r="AC531"/>
  <c r="AB531"/>
  <c r="X531"/>
  <c r="W531"/>
  <c r="V531"/>
  <c r="R531"/>
  <c r="Q531"/>
  <c r="P531"/>
  <c r="O531"/>
  <c r="N531"/>
  <c r="M531"/>
  <c r="B243" i="16"/>
  <c r="A243"/>
  <c r="AD507" i="17"/>
  <c r="AC507"/>
  <c r="AB507"/>
  <c r="X507"/>
  <c r="W507"/>
  <c r="V507"/>
  <c r="R507"/>
  <c r="Q507"/>
  <c r="P507"/>
  <c r="O507"/>
  <c r="N507"/>
  <c r="M507"/>
  <c r="B203" i="16"/>
  <c r="A203"/>
  <c r="B190"/>
  <c r="A190"/>
  <c r="B189"/>
  <c r="A189"/>
  <c r="B194"/>
  <c r="A194"/>
  <c r="AD471" i="17"/>
  <c r="AC471"/>
  <c r="AB471"/>
  <c r="X471"/>
  <c r="W471"/>
  <c r="V471"/>
  <c r="R471"/>
  <c r="Q471"/>
  <c r="P471"/>
  <c r="O471"/>
  <c r="N471"/>
  <c r="M471"/>
  <c r="AD464"/>
  <c r="AC464"/>
  <c r="AB464"/>
  <c r="X464"/>
  <c r="W464"/>
  <c r="V464"/>
  <c r="R464"/>
  <c r="Q464"/>
  <c r="P464"/>
  <c r="O464"/>
  <c r="N464"/>
  <c r="M464"/>
  <c r="AD460"/>
  <c r="AC460"/>
  <c r="AB460"/>
  <c r="X460"/>
  <c r="W460"/>
  <c r="V460"/>
  <c r="R460"/>
  <c r="Q460"/>
  <c r="P460"/>
  <c r="O460"/>
  <c r="N460"/>
  <c r="M460"/>
  <c r="AD459"/>
  <c r="AC459"/>
  <c r="AB459"/>
  <c r="X459"/>
  <c r="W459"/>
  <c r="V459"/>
  <c r="R459"/>
  <c r="Q459"/>
  <c r="P459"/>
  <c r="O459"/>
  <c r="N459"/>
  <c r="M459"/>
  <c r="D159" i="15"/>
  <c r="C159"/>
  <c r="AD91" i="17"/>
  <c r="AC91"/>
  <c r="AB91"/>
  <c r="X91"/>
  <c r="W91"/>
  <c r="V91"/>
  <c r="R91"/>
  <c r="Q91"/>
  <c r="P91"/>
  <c r="O91"/>
  <c r="N91"/>
  <c r="M91"/>
  <c r="D443" i="15"/>
  <c r="C443"/>
  <c r="H443" s="1"/>
  <c r="D441"/>
  <c r="C441"/>
  <c r="D440"/>
  <c r="C440"/>
  <c r="D439"/>
  <c r="C439"/>
  <c r="AD286" i="17"/>
  <c r="AC286"/>
  <c r="AB286"/>
  <c r="X286"/>
  <c r="W286"/>
  <c r="V286"/>
  <c r="R286"/>
  <c r="Q286"/>
  <c r="P286"/>
  <c r="O286"/>
  <c r="N286"/>
  <c r="M286"/>
  <c r="AD284"/>
  <c r="AC284"/>
  <c r="AB284"/>
  <c r="X284"/>
  <c r="W284"/>
  <c r="V284"/>
  <c r="R284"/>
  <c r="Q284"/>
  <c r="P284"/>
  <c r="O284"/>
  <c r="N284"/>
  <c r="M284"/>
  <c r="AD283"/>
  <c r="AC283"/>
  <c r="AB283"/>
  <c r="X283"/>
  <c r="W283"/>
  <c r="V283"/>
  <c r="R283"/>
  <c r="Q283"/>
  <c r="P283"/>
  <c r="O283"/>
  <c r="N283"/>
  <c r="M283"/>
  <c r="AD282"/>
  <c r="AC282"/>
  <c r="AB282"/>
  <c r="X282"/>
  <c r="W282"/>
  <c r="V282"/>
  <c r="R282"/>
  <c r="Q282"/>
  <c r="P282"/>
  <c r="O282"/>
  <c r="N282"/>
  <c r="M282"/>
  <c r="D426" i="15"/>
  <c r="C426"/>
  <c r="D425"/>
  <c r="C425"/>
  <c r="AD271" i="17"/>
  <c r="AC271"/>
  <c r="AB271"/>
  <c r="X271"/>
  <c r="W271"/>
  <c r="V271"/>
  <c r="R271"/>
  <c r="Q271"/>
  <c r="P271"/>
  <c r="O271"/>
  <c r="N271"/>
  <c r="M271"/>
  <c r="AD270"/>
  <c r="AC270"/>
  <c r="AB270"/>
  <c r="X270"/>
  <c r="W270"/>
  <c r="V270"/>
  <c r="R270"/>
  <c r="Q270"/>
  <c r="P270"/>
  <c r="O270"/>
  <c r="N270"/>
  <c r="M270"/>
  <c r="D418" i="15"/>
  <c r="C418"/>
  <c r="D417"/>
  <c r="C417"/>
  <c r="H417" s="1"/>
  <c r="D416"/>
  <c r="C416"/>
  <c r="D409"/>
  <c r="C409"/>
  <c r="AD255" i="17"/>
  <c r="AC255"/>
  <c r="AB255"/>
  <c r="X255"/>
  <c r="W255"/>
  <c r="V255"/>
  <c r="R255"/>
  <c r="Q255"/>
  <c r="P255"/>
  <c r="O255"/>
  <c r="N255"/>
  <c r="M255"/>
  <c r="AD264"/>
  <c r="AC264"/>
  <c r="AB264"/>
  <c r="X264"/>
  <c r="W264"/>
  <c r="V264"/>
  <c r="R264"/>
  <c r="Q264"/>
  <c r="P264"/>
  <c r="O264"/>
  <c r="N264"/>
  <c r="M264"/>
  <c r="AD263"/>
  <c r="AC263"/>
  <c r="AB263"/>
  <c r="X263"/>
  <c r="W263"/>
  <c r="V263"/>
  <c r="R263"/>
  <c r="Q263"/>
  <c r="P263"/>
  <c r="O263"/>
  <c r="N263"/>
  <c r="M263"/>
  <c r="AD262"/>
  <c r="AC262"/>
  <c r="AB262"/>
  <c r="X262"/>
  <c r="W262"/>
  <c r="V262"/>
  <c r="R262"/>
  <c r="Q262"/>
  <c r="P262"/>
  <c r="O262"/>
  <c r="N262"/>
  <c r="M262"/>
  <c r="AD245"/>
  <c r="K392" i="15" s="1"/>
  <c r="AC245" i="17"/>
  <c r="AB245"/>
  <c r="X245"/>
  <c r="I392" i="15" s="1"/>
  <c r="W245" i="17"/>
  <c r="V245"/>
  <c r="R245"/>
  <c r="Q245"/>
  <c r="P245"/>
  <c r="O245"/>
  <c r="N245"/>
  <c r="M245"/>
  <c r="D384" i="15"/>
  <c r="C384"/>
  <c r="AD240" i="17"/>
  <c r="AC240"/>
  <c r="AB240"/>
  <c r="X240"/>
  <c r="W240"/>
  <c r="V240"/>
  <c r="R240"/>
  <c r="Q240"/>
  <c r="P240"/>
  <c r="O240"/>
  <c r="N240"/>
  <c r="M240"/>
  <c r="D365" i="15"/>
  <c r="C365"/>
  <c r="AD227" i="17"/>
  <c r="AC227"/>
  <c r="AB227"/>
  <c r="X227"/>
  <c r="W227"/>
  <c r="V227"/>
  <c r="R227"/>
  <c r="Q227"/>
  <c r="P227"/>
  <c r="O227"/>
  <c r="N227"/>
  <c r="M227"/>
  <c r="D360" i="15"/>
  <c r="C360"/>
  <c r="D359"/>
  <c r="C359"/>
  <c r="AD223" i="17"/>
  <c r="AC223"/>
  <c r="AB223"/>
  <c r="X223"/>
  <c r="W223"/>
  <c r="V223"/>
  <c r="R223"/>
  <c r="Q223"/>
  <c r="P223"/>
  <c r="O223"/>
  <c r="N223"/>
  <c r="M223"/>
  <c r="AD222"/>
  <c r="AC222"/>
  <c r="AB222"/>
  <c r="X222"/>
  <c r="W222"/>
  <c r="V222"/>
  <c r="R222"/>
  <c r="Q222"/>
  <c r="P222"/>
  <c r="O222"/>
  <c r="N222"/>
  <c r="M222"/>
  <c r="D333" i="15"/>
  <c r="C333"/>
  <c r="AD203" i="17"/>
  <c r="AC203"/>
  <c r="AB203"/>
  <c r="X203"/>
  <c r="W203"/>
  <c r="V203"/>
  <c r="R203"/>
  <c r="Q203"/>
  <c r="P203"/>
  <c r="O203"/>
  <c r="N203"/>
  <c r="M203"/>
  <c r="AD83"/>
  <c r="AC83"/>
  <c r="AB83"/>
  <c r="X83"/>
  <c r="W83"/>
  <c r="V83"/>
  <c r="R83"/>
  <c r="Q83"/>
  <c r="P83"/>
  <c r="O83"/>
  <c r="N83"/>
  <c r="M83"/>
  <c r="D106" i="15"/>
  <c r="C106"/>
  <c r="D105"/>
  <c r="C105"/>
  <c r="D104"/>
  <c r="C104"/>
  <c r="D103"/>
  <c r="C103"/>
  <c r="J103" s="1"/>
  <c r="AD66" i="17"/>
  <c r="K106" i="15" s="1"/>
  <c r="AC66" i="17"/>
  <c r="AB66"/>
  <c r="X66"/>
  <c r="W66"/>
  <c r="V66"/>
  <c r="R66"/>
  <c r="Q66"/>
  <c r="P66"/>
  <c r="O66"/>
  <c r="N66"/>
  <c r="M66"/>
  <c r="AD65"/>
  <c r="K105" i="15" s="1"/>
  <c r="AC65" i="17"/>
  <c r="AB65"/>
  <c r="X65"/>
  <c r="W65"/>
  <c r="V65"/>
  <c r="R65"/>
  <c r="Q65"/>
  <c r="P65"/>
  <c r="O65"/>
  <c r="N65"/>
  <c r="M65"/>
  <c r="AD64"/>
  <c r="K104" i="15" s="1"/>
  <c r="AC64" i="17"/>
  <c r="AB64"/>
  <c r="X64"/>
  <c r="W64"/>
  <c r="V64"/>
  <c r="R64"/>
  <c r="Q64"/>
  <c r="P64"/>
  <c r="O64"/>
  <c r="N64"/>
  <c r="M64"/>
  <c r="AD63"/>
  <c r="K103" i="15" s="1"/>
  <c r="AC63" i="17"/>
  <c r="AB63"/>
  <c r="X63"/>
  <c r="W63"/>
  <c r="V63"/>
  <c r="R63"/>
  <c r="Q63"/>
  <c r="P63"/>
  <c r="O63"/>
  <c r="N63"/>
  <c r="M63"/>
  <c r="D267" i="15"/>
  <c r="C267"/>
  <c r="AD172" i="17"/>
  <c r="K267" i="15" s="1"/>
  <c r="AC172" i="17"/>
  <c r="AB172"/>
  <c r="X172"/>
  <c r="W172"/>
  <c r="V172"/>
  <c r="R172"/>
  <c r="Q172"/>
  <c r="P172"/>
  <c r="O172"/>
  <c r="N172"/>
  <c r="M172"/>
  <c r="D257" i="15"/>
  <c r="C257"/>
  <c r="AD168" i="17"/>
  <c r="K257" i="15" s="1"/>
  <c r="AC168" i="17"/>
  <c r="AB168"/>
  <c r="X168"/>
  <c r="W168"/>
  <c r="V168"/>
  <c r="R168"/>
  <c r="Q168"/>
  <c r="P168"/>
  <c r="O168"/>
  <c r="N168"/>
  <c r="M168"/>
  <c r="D248" i="15"/>
  <c r="C248"/>
  <c r="D244"/>
  <c r="C244"/>
  <c r="D243"/>
  <c r="C243"/>
  <c r="D241"/>
  <c r="C241"/>
  <c r="AD160" i="17"/>
  <c r="K248" i="15" s="1"/>
  <c r="AC160" i="17"/>
  <c r="AB160"/>
  <c r="X160"/>
  <c r="W160"/>
  <c r="V160"/>
  <c r="R160"/>
  <c r="Q160"/>
  <c r="P160"/>
  <c r="O160"/>
  <c r="N160"/>
  <c r="M160"/>
  <c r="AD156"/>
  <c r="K244" i="15" s="1"/>
  <c r="AC156" i="17"/>
  <c r="AB156"/>
  <c r="X156"/>
  <c r="W156"/>
  <c r="V156"/>
  <c r="R156"/>
  <c r="Q156"/>
  <c r="P156"/>
  <c r="O156"/>
  <c r="N156"/>
  <c r="M156"/>
  <c r="AD155"/>
  <c r="K243" i="15" s="1"/>
  <c r="AC155" i="17"/>
  <c r="AB155"/>
  <c r="X155"/>
  <c r="W155"/>
  <c r="V155"/>
  <c r="R155"/>
  <c r="Q155"/>
  <c r="P155"/>
  <c r="O155"/>
  <c r="N155"/>
  <c r="M155"/>
  <c r="AD153"/>
  <c r="K241" i="15" s="1"/>
  <c r="AC153" i="17"/>
  <c r="AB153"/>
  <c r="X153"/>
  <c r="W153"/>
  <c r="V153"/>
  <c r="R153"/>
  <c r="Q153"/>
  <c r="P153"/>
  <c r="O153"/>
  <c r="N153"/>
  <c r="M153"/>
  <c r="D230" i="15"/>
  <c r="C230"/>
  <c r="AD143" i="17"/>
  <c r="K230" i="15" s="1"/>
  <c r="AC143" i="17"/>
  <c r="AB143"/>
  <c r="X143"/>
  <c r="W143"/>
  <c r="V143"/>
  <c r="R143"/>
  <c r="Q143"/>
  <c r="P143"/>
  <c r="O143"/>
  <c r="N143"/>
  <c r="M143"/>
  <c r="D219" i="15"/>
  <c r="C219"/>
  <c r="AD136" i="17"/>
  <c r="K219" i="15" s="1"/>
  <c r="AC136" i="17"/>
  <c r="AB136"/>
  <c r="X136"/>
  <c r="W136"/>
  <c r="V136"/>
  <c r="R136"/>
  <c r="Q136"/>
  <c r="P136"/>
  <c r="O136"/>
  <c r="N136"/>
  <c r="M136"/>
  <c r="D187" i="15"/>
  <c r="C187"/>
  <c r="D186"/>
  <c r="C186"/>
  <c r="D185"/>
  <c r="C185"/>
  <c r="D183"/>
  <c r="C183"/>
  <c r="AD113" i="17"/>
  <c r="K187" i="15" s="1"/>
  <c r="AC113" i="17"/>
  <c r="AB113"/>
  <c r="X113"/>
  <c r="W113"/>
  <c r="V113"/>
  <c r="R113"/>
  <c r="Q113"/>
  <c r="P113"/>
  <c r="O113"/>
  <c r="N113"/>
  <c r="M113"/>
  <c r="AD112"/>
  <c r="K186" i="15" s="1"/>
  <c r="AC112" i="17"/>
  <c r="AB112"/>
  <c r="X112"/>
  <c r="W112"/>
  <c r="V112"/>
  <c r="R112"/>
  <c r="Q112"/>
  <c r="P112"/>
  <c r="O112"/>
  <c r="N112"/>
  <c r="M112"/>
  <c r="AD111"/>
  <c r="K185" i="15" s="1"/>
  <c r="AC111" i="17"/>
  <c r="AB111"/>
  <c r="X111"/>
  <c r="W111"/>
  <c r="V111"/>
  <c r="R111"/>
  <c r="Q111"/>
  <c r="P111"/>
  <c r="O111"/>
  <c r="N111"/>
  <c r="M111"/>
  <c r="AD109"/>
  <c r="K183" i="15" s="1"/>
  <c r="AC109" i="17"/>
  <c r="AB109"/>
  <c r="X109"/>
  <c r="W109"/>
  <c r="V109"/>
  <c r="R109"/>
  <c r="Q109"/>
  <c r="P109"/>
  <c r="O109"/>
  <c r="N109"/>
  <c r="M109"/>
  <c r="D157" i="15"/>
  <c r="C157"/>
  <c r="AC89" i="17"/>
  <c r="AB89"/>
  <c r="X89"/>
  <c r="W89"/>
  <c r="V89"/>
  <c r="R89"/>
  <c r="Q89"/>
  <c r="P89"/>
  <c r="O89"/>
  <c r="N89"/>
  <c r="M89"/>
  <c r="D138" i="15"/>
  <c r="C138"/>
  <c r="AD78" i="17"/>
  <c r="AC78"/>
  <c r="AB78"/>
  <c r="X78"/>
  <c r="W78"/>
  <c r="V78"/>
  <c r="R78"/>
  <c r="Q78"/>
  <c r="P78"/>
  <c r="O78"/>
  <c r="N78"/>
  <c r="M78"/>
  <c r="D124" i="15"/>
  <c r="C124"/>
  <c r="AD74" i="17"/>
  <c r="AC74"/>
  <c r="AB74"/>
  <c r="X74"/>
  <c r="W74"/>
  <c r="V74"/>
  <c r="R74"/>
  <c r="Q74"/>
  <c r="P74"/>
  <c r="O74"/>
  <c r="N74"/>
  <c r="M74"/>
  <c r="D109" i="15"/>
  <c r="C109"/>
  <c r="AC68" i="17"/>
  <c r="AB68"/>
  <c r="X68"/>
  <c r="W68"/>
  <c r="V68"/>
  <c r="R68"/>
  <c r="Q68"/>
  <c r="P68"/>
  <c r="O68"/>
  <c r="N68"/>
  <c r="M68"/>
  <c r="D101" i="15"/>
  <c r="C101"/>
  <c r="H101"/>
  <c r="D100"/>
  <c r="C100"/>
  <c r="H100" s="1"/>
  <c r="D99"/>
  <c r="C99"/>
  <c r="AD61" i="17"/>
  <c r="AC61"/>
  <c r="AB61"/>
  <c r="X61"/>
  <c r="W61"/>
  <c r="V61"/>
  <c r="R61"/>
  <c r="Q61"/>
  <c r="P61"/>
  <c r="O61"/>
  <c r="N61"/>
  <c r="M61"/>
  <c r="AD60"/>
  <c r="AC60"/>
  <c r="AB60"/>
  <c r="X60"/>
  <c r="W60"/>
  <c r="V60"/>
  <c r="R60"/>
  <c r="Q60"/>
  <c r="P60"/>
  <c r="O60"/>
  <c r="N60"/>
  <c r="M60"/>
  <c r="AD59"/>
  <c r="AC59"/>
  <c r="AB59"/>
  <c r="X59"/>
  <c r="W59"/>
  <c r="V59"/>
  <c r="R59"/>
  <c r="Q59"/>
  <c r="P59"/>
  <c r="O59"/>
  <c r="N59"/>
  <c r="M59"/>
  <c r="D98" i="15"/>
  <c r="C98"/>
  <c r="AD58" i="17"/>
  <c r="AC58"/>
  <c r="AB58"/>
  <c r="X58"/>
  <c r="W58"/>
  <c r="V58"/>
  <c r="R58"/>
  <c r="Q58"/>
  <c r="P58"/>
  <c r="O58"/>
  <c r="N58"/>
  <c r="M58"/>
  <c r="B101" i="16"/>
  <c r="A101"/>
  <c r="AD390" i="17"/>
  <c r="AC390"/>
  <c r="AB390"/>
  <c r="X390"/>
  <c r="W390"/>
  <c r="V390"/>
  <c r="R390"/>
  <c r="Q390"/>
  <c r="P390"/>
  <c r="O390"/>
  <c r="N390"/>
  <c r="M390"/>
  <c r="B16" i="16"/>
  <c r="A16"/>
  <c r="AD319" i="17"/>
  <c r="AC319"/>
  <c r="AB319"/>
  <c r="X319"/>
  <c r="W319"/>
  <c r="V319"/>
  <c r="R319"/>
  <c r="Q319"/>
  <c r="P319"/>
  <c r="O319"/>
  <c r="N319"/>
  <c r="M319"/>
  <c r="D95" i="15"/>
  <c r="C95"/>
  <c r="D93"/>
  <c r="C93"/>
  <c r="AD56" i="17"/>
  <c r="AC56"/>
  <c r="AB56"/>
  <c r="X56"/>
  <c r="W56"/>
  <c r="V56"/>
  <c r="R56"/>
  <c r="Q56"/>
  <c r="P56"/>
  <c r="O56"/>
  <c r="N56"/>
  <c r="M56"/>
  <c r="AD54"/>
  <c r="AC54"/>
  <c r="AB54"/>
  <c r="X54"/>
  <c r="W54"/>
  <c r="V54"/>
  <c r="R54"/>
  <c r="Q54"/>
  <c r="P54"/>
  <c r="O54"/>
  <c r="N54"/>
  <c r="M54"/>
  <c r="D79" i="15"/>
  <c r="C79"/>
  <c r="D77"/>
  <c r="C77"/>
  <c r="AD45" i="17"/>
  <c r="AC45"/>
  <c r="AB45"/>
  <c r="X45"/>
  <c r="W45"/>
  <c r="V45"/>
  <c r="R45"/>
  <c r="Q45"/>
  <c r="P45"/>
  <c r="O45"/>
  <c r="N45"/>
  <c r="M45"/>
  <c r="AD43"/>
  <c r="AC43"/>
  <c r="AB43"/>
  <c r="X43"/>
  <c r="W43"/>
  <c r="V43"/>
  <c r="R43"/>
  <c r="Q43"/>
  <c r="P43"/>
  <c r="O43"/>
  <c r="N43"/>
  <c r="M43"/>
  <c r="D55" i="15"/>
  <c r="C55"/>
  <c r="D51"/>
  <c r="C51"/>
  <c r="AD30" i="17"/>
  <c r="AC30"/>
  <c r="AB30"/>
  <c r="X30"/>
  <c r="W30"/>
  <c r="V30"/>
  <c r="R30"/>
  <c r="Q30"/>
  <c r="P30"/>
  <c r="O30"/>
  <c r="N30"/>
  <c r="M30"/>
  <c r="AD26"/>
  <c r="AC26"/>
  <c r="AB26"/>
  <c r="X26"/>
  <c r="W26"/>
  <c r="V26"/>
  <c r="R26"/>
  <c r="Q26"/>
  <c r="P26"/>
  <c r="O26"/>
  <c r="N26"/>
  <c r="M26"/>
  <c r="B402" i="16"/>
  <c r="A402"/>
  <c r="B401"/>
  <c r="A401"/>
  <c r="B400"/>
  <c r="A400"/>
  <c r="AD639" i="17"/>
  <c r="AC639"/>
  <c r="AB639"/>
  <c r="X639"/>
  <c r="W639"/>
  <c r="V639"/>
  <c r="R639"/>
  <c r="Q639"/>
  <c r="P639"/>
  <c r="O639"/>
  <c r="N639"/>
  <c r="M639"/>
  <c r="AD638"/>
  <c r="AC638"/>
  <c r="AB638"/>
  <c r="X638"/>
  <c r="W638"/>
  <c r="V638"/>
  <c r="R638"/>
  <c r="Q638"/>
  <c r="P638"/>
  <c r="O638"/>
  <c r="N638"/>
  <c r="M638"/>
  <c r="AD637"/>
  <c r="AC637"/>
  <c r="AB637"/>
  <c r="X637"/>
  <c r="W637"/>
  <c r="V637"/>
  <c r="R637"/>
  <c r="Q637"/>
  <c r="P637"/>
  <c r="O637"/>
  <c r="N637"/>
  <c r="M637"/>
  <c r="B394" i="16"/>
  <c r="A394"/>
  <c r="AD632" i="17"/>
  <c r="AC632"/>
  <c r="AB632"/>
  <c r="X632"/>
  <c r="W632"/>
  <c r="V632"/>
  <c r="R632"/>
  <c r="Q632"/>
  <c r="P632"/>
  <c r="O632"/>
  <c r="N632"/>
  <c r="M632"/>
  <c r="B357" i="16"/>
  <c r="A357"/>
  <c r="B356"/>
  <c r="A356"/>
  <c r="AD601" i="17"/>
  <c r="AC601"/>
  <c r="AB601"/>
  <c r="X601"/>
  <c r="W601"/>
  <c r="V601"/>
  <c r="R601"/>
  <c r="Q601"/>
  <c r="P601"/>
  <c r="O601"/>
  <c r="N601"/>
  <c r="M601"/>
  <c r="AD600"/>
  <c r="AC600"/>
  <c r="AB600"/>
  <c r="X600"/>
  <c r="W600"/>
  <c r="V600"/>
  <c r="R600"/>
  <c r="Q600"/>
  <c r="P600"/>
  <c r="O600"/>
  <c r="N600"/>
  <c r="M600"/>
  <c r="B341" i="16"/>
  <c r="A341"/>
  <c r="B340"/>
  <c r="A340"/>
  <c r="B339"/>
  <c r="A339"/>
  <c r="B338"/>
  <c r="A338"/>
  <c r="B337"/>
  <c r="A337"/>
  <c r="B336"/>
  <c r="A336"/>
  <c r="AD590" i="17"/>
  <c r="AC590"/>
  <c r="AB590"/>
  <c r="X590"/>
  <c r="W590"/>
  <c r="V590"/>
  <c r="R590"/>
  <c r="Q590"/>
  <c r="P590"/>
  <c r="O590"/>
  <c r="N590"/>
  <c r="M590"/>
  <c r="AD589"/>
  <c r="AC589"/>
  <c r="AB589"/>
  <c r="X589"/>
  <c r="W589"/>
  <c r="V589"/>
  <c r="R589"/>
  <c r="Q589"/>
  <c r="P589"/>
  <c r="O589"/>
  <c r="N589"/>
  <c r="M589"/>
  <c r="AD588"/>
  <c r="AC588"/>
  <c r="AB588"/>
  <c r="X588"/>
  <c r="W588"/>
  <c r="V588"/>
  <c r="R588"/>
  <c r="Q588"/>
  <c r="P588"/>
  <c r="O588"/>
  <c r="N588"/>
  <c r="M588"/>
  <c r="AD587"/>
  <c r="AC587"/>
  <c r="AB587"/>
  <c r="X587"/>
  <c r="W587"/>
  <c r="V587"/>
  <c r="R587"/>
  <c r="Q587"/>
  <c r="P587"/>
  <c r="O587"/>
  <c r="N587"/>
  <c r="M587"/>
  <c r="AD586"/>
  <c r="AC586"/>
  <c r="AB586"/>
  <c r="X586"/>
  <c r="W586"/>
  <c r="V586"/>
  <c r="R586"/>
  <c r="Q586"/>
  <c r="P586"/>
  <c r="O586"/>
  <c r="N586"/>
  <c r="M586"/>
  <c r="AD585"/>
  <c r="AC585"/>
  <c r="AB585"/>
  <c r="X585"/>
  <c r="W585"/>
  <c r="V585"/>
  <c r="R585"/>
  <c r="Q585"/>
  <c r="P585"/>
  <c r="O585"/>
  <c r="N585"/>
  <c r="M585"/>
  <c r="B324" i="16"/>
  <c r="A324"/>
  <c r="AD574" i="17"/>
  <c r="AC574"/>
  <c r="AB574"/>
  <c r="X574"/>
  <c r="W574"/>
  <c r="V574"/>
  <c r="R574"/>
  <c r="Q574"/>
  <c r="P574"/>
  <c r="O574"/>
  <c r="N574"/>
  <c r="M574"/>
  <c r="B304" i="16"/>
  <c r="A304"/>
  <c r="AD556" i="17"/>
  <c r="AC556"/>
  <c r="AB556"/>
  <c r="X556"/>
  <c r="W556"/>
  <c r="V556"/>
  <c r="R556"/>
  <c r="Q556"/>
  <c r="P556"/>
  <c r="O556"/>
  <c r="N556"/>
  <c r="M556"/>
  <c r="B275" i="16"/>
  <c r="A275"/>
  <c r="B274"/>
  <c r="A274"/>
  <c r="AD534" i="17"/>
  <c r="AC534"/>
  <c r="AB534"/>
  <c r="X534"/>
  <c r="W534"/>
  <c r="V534"/>
  <c r="R534"/>
  <c r="Q534"/>
  <c r="P534"/>
  <c r="O534"/>
  <c r="N534"/>
  <c r="M534"/>
  <c r="AD533"/>
  <c r="AC533"/>
  <c r="AB533"/>
  <c r="X533"/>
  <c r="W533"/>
  <c r="V533"/>
  <c r="R533"/>
  <c r="Q533"/>
  <c r="P533"/>
  <c r="O533"/>
  <c r="N533"/>
  <c r="M533"/>
  <c r="B255" i="16"/>
  <c r="A255"/>
  <c r="AD517" i="17"/>
  <c r="AC517"/>
  <c r="AB517"/>
  <c r="X517"/>
  <c r="W517"/>
  <c r="V517"/>
  <c r="R517"/>
  <c r="Q517"/>
  <c r="P517"/>
  <c r="O517"/>
  <c r="N517"/>
  <c r="M517"/>
  <c r="B242" i="16"/>
  <c r="A242"/>
  <c r="B241"/>
  <c r="A241"/>
  <c r="B240"/>
  <c r="A240"/>
  <c r="AD506" i="17"/>
  <c r="AC506"/>
  <c r="AB506"/>
  <c r="X506"/>
  <c r="W506"/>
  <c r="V506"/>
  <c r="R506"/>
  <c r="Q506"/>
  <c r="P506"/>
  <c r="O506"/>
  <c r="N506"/>
  <c r="M506"/>
  <c r="AD505"/>
  <c r="AC505"/>
  <c r="AB505"/>
  <c r="X505"/>
  <c r="W505"/>
  <c r="V505"/>
  <c r="R505"/>
  <c r="Q505"/>
  <c r="P505"/>
  <c r="O505"/>
  <c r="N505"/>
  <c r="M505"/>
  <c r="AD504"/>
  <c r="AC504"/>
  <c r="AB504"/>
  <c r="X504"/>
  <c r="W504"/>
  <c r="V504"/>
  <c r="R504"/>
  <c r="Q504"/>
  <c r="P504"/>
  <c r="O504"/>
  <c r="N504"/>
  <c r="M504"/>
  <c r="B221" i="16"/>
  <c r="A221"/>
  <c r="B220"/>
  <c r="A220"/>
  <c r="AD487" i="17"/>
  <c r="AC487"/>
  <c r="AB487"/>
  <c r="X487"/>
  <c r="W487"/>
  <c r="V487"/>
  <c r="R487"/>
  <c r="Q487"/>
  <c r="P487"/>
  <c r="O487"/>
  <c r="N487"/>
  <c r="M487"/>
  <c r="AD486"/>
  <c r="AC486"/>
  <c r="AB486"/>
  <c r="X486"/>
  <c r="W486"/>
  <c r="V486"/>
  <c r="R486"/>
  <c r="Q486"/>
  <c r="P486"/>
  <c r="O486"/>
  <c r="N486"/>
  <c r="M486"/>
  <c r="B198" i="16"/>
  <c r="A198"/>
  <c r="AD467" i="17"/>
  <c r="AC467"/>
  <c r="AB467"/>
  <c r="X467"/>
  <c r="W467"/>
  <c r="V467"/>
  <c r="R467"/>
  <c r="Q467"/>
  <c r="P467"/>
  <c r="O467"/>
  <c r="N467"/>
  <c r="M467"/>
  <c r="B193" i="16"/>
  <c r="A193"/>
  <c r="AD463" i="17"/>
  <c r="AC463"/>
  <c r="AB463"/>
  <c r="X463"/>
  <c r="W463"/>
  <c r="V463"/>
  <c r="R463"/>
  <c r="Q463"/>
  <c r="P463"/>
  <c r="O463"/>
  <c r="N463"/>
  <c r="M463"/>
  <c r="B153" i="16"/>
  <c r="A153"/>
  <c r="B152"/>
  <c r="A152"/>
  <c r="B151"/>
  <c r="A151"/>
  <c r="AD426" i="17"/>
  <c r="AC426"/>
  <c r="AB426"/>
  <c r="X426"/>
  <c r="W426"/>
  <c r="V426"/>
  <c r="R426"/>
  <c r="Q426"/>
  <c r="P426"/>
  <c r="O426"/>
  <c r="N426"/>
  <c r="M426"/>
  <c r="AD425"/>
  <c r="AC425"/>
  <c r="AB425"/>
  <c r="X425"/>
  <c r="W425"/>
  <c r="V425"/>
  <c r="R425"/>
  <c r="Q425"/>
  <c r="P425"/>
  <c r="O425"/>
  <c r="N425"/>
  <c r="M425"/>
  <c r="AD424"/>
  <c r="AC424"/>
  <c r="AB424"/>
  <c r="X424"/>
  <c r="W424"/>
  <c r="V424"/>
  <c r="R424"/>
  <c r="Q424"/>
  <c r="P424"/>
  <c r="O424"/>
  <c r="N424"/>
  <c r="M424"/>
  <c r="B137" i="16"/>
  <c r="A137"/>
  <c r="AD410" i="17"/>
  <c r="AC410"/>
  <c r="AB410"/>
  <c r="X410"/>
  <c r="W410"/>
  <c r="V410"/>
  <c r="R410"/>
  <c r="Q410"/>
  <c r="P410"/>
  <c r="O410"/>
  <c r="N410"/>
  <c r="M410"/>
  <c r="B116" i="16"/>
  <c r="A116"/>
  <c r="AD399" i="17"/>
  <c r="AC399"/>
  <c r="AB399"/>
  <c r="X399"/>
  <c r="W399"/>
  <c r="V399"/>
  <c r="R399"/>
  <c r="Q399"/>
  <c r="P399"/>
  <c r="O399"/>
  <c r="N399"/>
  <c r="M399"/>
  <c r="A82" i="16"/>
  <c r="H82"/>
  <c r="A83"/>
  <c r="AD371" i="17"/>
  <c r="I78" i="16" s="1"/>
  <c r="AC371" i="17"/>
  <c r="AB371"/>
  <c r="X371"/>
  <c r="W371"/>
  <c r="V371"/>
  <c r="R371"/>
  <c r="Q371"/>
  <c r="P371"/>
  <c r="O371"/>
  <c r="N371"/>
  <c r="M371"/>
  <c r="B37" i="16"/>
  <c r="A37"/>
  <c r="B36"/>
  <c r="A36"/>
  <c r="B35"/>
  <c r="A35"/>
  <c r="B34"/>
  <c r="A34"/>
  <c r="AD338" i="17"/>
  <c r="I37" i="16" s="1"/>
  <c r="AC338" i="17"/>
  <c r="AB338"/>
  <c r="X338"/>
  <c r="W338"/>
  <c r="V338"/>
  <c r="R338"/>
  <c r="Q338"/>
  <c r="P338"/>
  <c r="O338"/>
  <c r="N338"/>
  <c r="M338"/>
  <c r="AD337"/>
  <c r="I36" i="16" s="1"/>
  <c r="AC337" i="17"/>
  <c r="AB337"/>
  <c r="X337"/>
  <c r="W337"/>
  <c r="V337"/>
  <c r="R337"/>
  <c r="Q337"/>
  <c r="P337"/>
  <c r="O337"/>
  <c r="N337"/>
  <c r="M337"/>
  <c r="AD336"/>
  <c r="I35" i="16" s="1"/>
  <c r="AC336" i="17"/>
  <c r="AB336"/>
  <c r="X336"/>
  <c r="W336"/>
  <c r="V336"/>
  <c r="R336"/>
  <c r="Q336"/>
  <c r="P336"/>
  <c r="O336"/>
  <c r="N336"/>
  <c r="M336"/>
  <c r="AD335"/>
  <c r="I34" i="16" s="1"/>
  <c r="AC335" i="17"/>
  <c r="AB335"/>
  <c r="X335"/>
  <c r="W335"/>
  <c r="V335"/>
  <c r="R335"/>
  <c r="Q335"/>
  <c r="P335"/>
  <c r="O335"/>
  <c r="N335"/>
  <c r="M335"/>
  <c r="B166" i="16"/>
  <c r="A166"/>
  <c r="AD437" i="17"/>
  <c r="I166" i="16" s="1"/>
  <c r="AC437" i="17"/>
  <c r="AB437"/>
  <c r="X437"/>
  <c r="W437"/>
  <c r="V437"/>
  <c r="R437"/>
  <c r="Q437"/>
  <c r="P437"/>
  <c r="O437"/>
  <c r="N437"/>
  <c r="M437"/>
  <c r="R162" i="1"/>
  <c r="R161"/>
  <c r="R160"/>
  <c r="R158"/>
  <c r="R154"/>
  <c r="R153"/>
  <c r="R135"/>
  <c r="R134"/>
  <c r="R132"/>
  <c r="R127"/>
  <c r="R126"/>
  <c r="R115"/>
  <c r="R114"/>
  <c r="R113"/>
  <c r="R112"/>
  <c r="R111"/>
  <c r="R110"/>
  <c r="R109"/>
  <c r="R103"/>
  <c r="R102"/>
  <c r="R101"/>
  <c r="R99"/>
  <c r="R95"/>
  <c r="R94"/>
  <c r="R88"/>
  <c r="R87"/>
  <c r="R81"/>
  <c r="R80"/>
  <c r="R79"/>
  <c r="R66"/>
  <c r="R65"/>
  <c r="R59"/>
  <c r="R58"/>
  <c r="R57"/>
  <c r="R56"/>
  <c r="R55"/>
  <c r="R49"/>
  <c r="R45"/>
  <c r="R44"/>
  <c r="R28"/>
  <c r="R19"/>
  <c r="R18"/>
  <c r="R17"/>
  <c r="Q162"/>
  <c r="Q161"/>
  <c r="Q160"/>
  <c r="Q158"/>
  <c r="Q154"/>
  <c r="Q153"/>
  <c r="Q135"/>
  <c r="Q134"/>
  <c r="Q132"/>
  <c r="Q127"/>
  <c r="Q126"/>
  <c r="Q115"/>
  <c r="Q114"/>
  <c r="Q113"/>
  <c r="Q112"/>
  <c r="Q111"/>
  <c r="Q110"/>
  <c r="Q109"/>
  <c r="Q103"/>
  <c r="Q102"/>
  <c r="Q101"/>
  <c r="Q99"/>
  <c r="Q95"/>
  <c r="Q94"/>
  <c r="Q88"/>
  <c r="Q87"/>
  <c r="Q81"/>
  <c r="Q80"/>
  <c r="Q79"/>
  <c r="Q66"/>
  <c r="Q65"/>
  <c r="Q59"/>
  <c r="Q58"/>
  <c r="Q57"/>
  <c r="Q56"/>
  <c r="Q55"/>
  <c r="Q49"/>
  <c r="Q45"/>
  <c r="Q44"/>
  <c r="Q28"/>
  <c r="Q19"/>
  <c r="Q18"/>
  <c r="Q17"/>
  <c r="B239" i="16"/>
  <c r="A239"/>
  <c r="B238"/>
  <c r="A238"/>
  <c r="AD503" i="17"/>
  <c r="I239" i="16" s="1"/>
  <c r="AC503" i="17"/>
  <c r="AB503"/>
  <c r="X503"/>
  <c r="W503"/>
  <c r="V503"/>
  <c r="R503"/>
  <c r="Q503"/>
  <c r="P503"/>
  <c r="O503"/>
  <c r="N503"/>
  <c r="M503"/>
  <c r="AD502"/>
  <c r="I238" i="16" s="1"/>
  <c r="AC502" i="17"/>
  <c r="AB502"/>
  <c r="X502"/>
  <c r="W502"/>
  <c r="V502"/>
  <c r="R502"/>
  <c r="Q502"/>
  <c r="P502"/>
  <c r="O502"/>
  <c r="N502"/>
  <c r="M502"/>
  <c r="B165" i="16"/>
  <c r="A165"/>
  <c r="AD436" i="17"/>
  <c r="I165" i="16" s="1"/>
  <c r="AC436" i="17"/>
  <c r="AB436"/>
  <c r="X436"/>
  <c r="W436"/>
  <c r="V436"/>
  <c r="R436"/>
  <c r="Q436"/>
  <c r="P436"/>
  <c r="O436"/>
  <c r="N436"/>
  <c r="M436"/>
  <c r="X621"/>
  <c r="X528"/>
  <c r="X466"/>
  <c r="X433"/>
  <c r="X432"/>
  <c r="X430"/>
  <c r="X429"/>
  <c r="X427"/>
  <c r="X422"/>
  <c r="X421"/>
  <c r="X418"/>
  <c r="X405"/>
  <c r="X398"/>
  <c r="X392"/>
  <c r="X388"/>
  <c r="X360"/>
  <c r="X353"/>
  <c r="X328"/>
  <c r="X317"/>
  <c r="X316"/>
  <c r="X141"/>
  <c r="D224" i="15"/>
  <c r="C224"/>
  <c r="H224" s="1"/>
  <c r="AC141" i="17"/>
  <c r="AB141"/>
  <c r="W141"/>
  <c r="V141"/>
  <c r="R141"/>
  <c r="Q141"/>
  <c r="P141"/>
  <c r="O141"/>
  <c r="N141"/>
  <c r="M141"/>
  <c r="A156" i="16"/>
  <c r="A157"/>
  <c r="A158"/>
  <c r="A159"/>
  <c r="A160"/>
  <c r="A161"/>
  <c r="A162"/>
  <c r="A163"/>
  <c r="AD434" i="17"/>
  <c r="A164" i="16"/>
  <c r="X428" i="17"/>
  <c r="X431"/>
  <c r="X434"/>
  <c r="X435"/>
  <c r="R427"/>
  <c r="R428"/>
  <c r="R429"/>
  <c r="R430"/>
  <c r="R431"/>
  <c r="R432"/>
  <c r="R433"/>
  <c r="R434"/>
  <c r="R435"/>
  <c r="O427"/>
  <c r="O428"/>
  <c r="O429"/>
  <c r="O430"/>
  <c r="O431"/>
  <c r="O432"/>
  <c r="O433"/>
  <c r="O434"/>
  <c r="O435"/>
  <c r="B164" i="16"/>
  <c r="AC435" i="17"/>
  <c r="AB435"/>
  <c r="W435"/>
  <c r="V435"/>
  <c r="Q435"/>
  <c r="P435"/>
  <c r="N435"/>
  <c r="M435"/>
  <c r="A107" i="16"/>
  <c r="R394" i="17"/>
  <c r="E28" i="2" s="1"/>
  <c r="A109" i="16"/>
  <c r="R395" i="17"/>
  <c r="A111" i="16"/>
  <c r="R396" i="17"/>
  <c r="A113" i="16"/>
  <c r="R397" i="17"/>
  <c r="A115" i="16"/>
  <c r="R398" i="17"/>
  <c r="E32" i="2" s="1"/>
  <c r="A118" i="16"/>
  <c r="R400" i="17"/>
  <c r="X394"/>
  <c r="G28" i="2" s="1"/>
  <c r="X395" i="17"/>
  <c r="G29" i="2" s="1"/>
  <c r="X396" i="17"/>
  <c r="X397"/>
  <c r="G31" i="2" s="1"/>
  <c r="X400" i="17"/>
  <c r="G33" i="2" s="1"/>
  <c r="AD394" i="17"/>
  <c r="I28" i="2" s="1"/>
  <c r="AD395" i="17"/>
  <c r="I29" i="2" s="1"/>
  <c r="AD396" i="17"/>
  <c r="I30" i="2" s="1"/>
  <c r="AD397" i="17"/>
  <c r="I31" i="2" s="1"/>
  <c r="AD400" i="17"/>
  <c r="O394"/>
  <c r="O395"/>
  <c r="D29" i="2" s="1"/>
  <c r="O396" i="17"/>
  <c r="O397"/>
  <c r="D31" i="2" s="1"/>
  <c r="O398" i="17"/>
  <c r="O400"/>
  <c r="AD433"/>
  <c r="I162" i="16" s="1"/>
  <c r="AD432" i="17"/>
  <c r="AD431"/>
  <c r="AD430"/>
  <c r="AD398"/>
  <c r="I115" i="16" s="1"/>
  <c r="AD643" i="17"/>
  <c r="AD528"/>
  <c r="AD466"/>
  <c r="AD435"/>
  <c r="I164" i="16" s="1"/>
  <c r="AD429" i="17"/>
  <c r="AD428"/>
  <c r="AD427"/>
  <c r="AD392"/>
  <c r="AD141"/>
  <c r="AD281"/>
  <c r="AD279"/>
  <c r="AD275"/>
  <c r="AD273"/>
  <c r="AD164"/>
  <c r="AD27"/>
  <c r="A13" i="16"/>
  <c r="H13" s="1"/>
  <c r="A14"/>
  <c r="X318" i="17"/>
  <c r="A15" i="16"/>
  <c r="X324" i="17"/>
  <c r="A21" i="16"/>
  <c r="R316" i="17"/>
  <c r="R317"/>
  <c r="R318"/>
  <c r="R324"/>
  <c r="X669"/>
  <c r="A470" i="16"/>
  <c r="X670" i="17"/>
  <c r="A471" i="16"/>
  <c r="X671" i="17"/>
  <c r="A472" i="16"/>
  <c r="X672" i="17"/>
  <c r="A473" i="16"/>
  <c r="R669" i="17"/>
  <c r="R670"/>
  <c r="R671"/>
  <c r="R672"/>
  <c r="X11"/>
  <c r="C32" i="15"/>
  <c r="X12" i="17"/>
  <c r="C33" i="15"/>
  <c r="X13" i="17"/>
  <c r="C34" i="15"/>
  <c r="X14" i="17"/>
  <c r="C35" i="15"/>
  <c r="R11" i="17"/>
  <c r="R12"/>
  <c r="R13"/>
  <c r="R14"/>
  <c r="A267" i="16"/>
  <c r="R528" i="17"/>
  <c r="O528"/>
  <c r="B267" i="16"/>
  <c r="B163"/>
  <c r="B162"/>
  <c r="B161"/>
  <c r="B160"/>
  <c r="B159"/>
  <c r="A148"/>
  <c r="AD421" i="17"/>
  <c r="R421"/>
  <c r="O421"/>
  <c r="B148" i="16"/>
  <c r="A100"/>
  <c r="AD389" i="17"/>
  <c r="X389"/>
  <c r="R389"/>
  <c r="O389"/>
  <c r="B100" i="16"/>
  <c r="A99"/>
  <c r="AD388" i="17"/>
  <c r="R388"/>
  <c r="O388"/>
  <c r="B99" i="16"/>
  <c r="A25"/>
  <c r="R326" i="17"/>
  <c r="A26" i="16"/>
  <c r="R327" i="17"/>
  <c r="A27" i="16"/>
  <c r="R328" i="17"/>
  <c r="A28" i="16"/>
  <c r="R329" i="17"/>
  <c r="A29" i="16"/>
  <c r="R330" i="17"/>
  <c r="A30" i="16"/>
  <c r="R331" i="17"/>
  <c r="A31" i="16"/>
  <c r="R332" i="17"/>
  <c r="A32" i="16"/>
  <c r="R333" i="17"/>
  <c r="A33" i="16"/>
  <c r="R334" i="17"/>
  <c r="A46" i="16"/>
  <c r="R347" i="17"/>
  <c r="AD334"/>
  <c r="I33" i="16" s="1"/>
  <c r="X334" i="17"/>
  <c r="O334"/>
  <c r="B33" i="16"/>
  <c r="AD333" i="17"/>
  <c r="I32" i="16" s="1"/>
  <c r="X333" i="17"/>
  <c r="O333"/>
  <c r="B32" i="16"/>
  <c r="AD332" i="17"/>
  <c r="I31" i="16" s="1"/>
  <c r="X332" i="17"/>
  <c r="O332"/>
  <c r="B31" i="16"/>
  <c r="AD331" i="17"/>
  <c r="I30" i="16" s="1"/>
  <c r="X331" i="17"/>
  <c r="O331"/>
  <c r="B30" i="16"/>
  <c r="AD330" i="17"/>
  <c r="I29" i="16" s="1"/>
  <c r="X330" i="17"/>
  <c r="O330"/>
  <c r="B29" i="16"/>
  <c r="AD329" i="17"/>
  <c r="I28" i="16" s="1"/>
  <c r="X329" i="17"/>
  <c r="O329"/>
  <c r="B28" i="16"/>
  <c r="AD328" i="17"/>
  <c r="I27" i="16" s="1"/>
  <c r="O328" i="17"/>
  <c r="B27" i="16"/>
  <c r="C344" i="15"/>
  <c r="R213" i="17"/>
  <c r="C345" i="15"/>
  <c r="R214" i="17"/>
  <c r="X213"/>
  <c r="X214"/>
  <c r="AD213"/>
  <c r="AD214"/>
  <c r="O213"/>
  <c r="O214"/>
  <c r="C322" i="15"/>
  <c r="R192" i="17"/>
  <c r="C323" i="15"/>
  <c r="R193" i="17"/>
  <c r="C324" i="15"/>
  <c r="R194" i="17"/>
  <c r="C325" i="15"/>
  <c r="R195" i="17"/>
  <c r="C326" i="15"/>
  <c r="R196" i="17"/>
  <c r="C327" i="15"/>
  <c r="R197" i="17"/>
  <c r="C328" i="15"/>
  <c r="R198" i="17"/>
  <c r="C329" i="15"/>
  <c r="R199" i="17"/>
  <c r="C330" i="15"/>
  <c r="R200" i="17"/>
  <c r="C331" i="15"/>
  <c r="R201" i="17"/>
  <c r="C332" i="15"/>
  <c r="R202" i="17"/>
  <c r="C334" i="15"/>
  <c r="H334" s="1"/>
  <c r="R204" i="17"/>
  <c r="C335" i="15"/>
  <c r="R205" i="17"/>
  <c r="C336" i="15"/>
  <c r="R206" i="17"/>
  <c r="C337" i="15"/>
  <c r="R207" i="17"/>
  <c r="C338" i="15"/>
  <c r="H338" s="1"/>
  <c r="R208" i="17"/>
  <c r="C339" i="15"/>
  <c r="R209" i="17"/>
  <c r="C340" i="15"/>
  <c r="R210" i="17"/>
  <c r="C341" i="15"/>
  <c r="R211" i="17"/>
  <c r="C342" i="15"/>
  <c r="R212" i="17"/>
  <c r="X192"/>
  <c r="X193"/>
  <c r="X194"/>
  <c r="X195"/>
  <c r="X196"/>
  <c r="X197"/>
  <c r="X198"/>
  <c r="X199"/>
  <c r="X200"/>
  <c r="X201"/>
  <c r="X202"/>
  <c r="X204"/>
  <c r="X205"/>
  <c r="X206"/>
  <c r="X207"/>
  <c r="X208"/>
  <c r="X209"/>
  <c r="X210"/>
  <c r="X211"/>
  <c r="X212"/>
  <c r="AD192"/>
  <c r="AD193"/>
  <c r="AD194"/>
  <c r="AD195"/>
  <c r="AD196"/>
  <c r="AD197"/>
  <c r="AD198"/>
  <c r="AD199"/>
  <c r="AD200"/>
  <c r="AD201"/>
  <c r="AD202"/>
  <c r="AD204"/>
  <c r="AD205"/>
  <c r="AD206"/>
  <c r="AD207"/>
  <c r="AD208"/>
  <c r="AD209"/>
  <c r="K339" i="15" s="1"/>
  <c r="AD210" i="17"/>
  <c r="AD211"/>
  <c r="AD212"/>
  <c r="O192"/>
  <c r="O193"/>
  <c r="O194"/>
  <c r="O195"/>
  <c r="O196"/>
  <c r="O197"/>
  <c r="O198"/>
  <c r="O199"/>
  <c r="O200"/>
  <c r="O201"/>
  <c r="O202"/>
  <c r="O204"/>
  <c r="O205"/>
  <c r="O206"/>
  <c r="O207"/>
  <c r="O208"/>
  <c r="O209"/>
  <c r="O210"/>
  <c r="O211"/>
  <c r="O212"/>
  <c r="D331" i="15"/>
  <c r="D330"/>
  <c r="D329"/>
  <c r="D328"/>
  <c r="D327"/>
  <c r="D326"/>
  <c r="D325"/>
  <c r="D324"/>
  <c r="D323"/>
  <c r="D342"/>
  <c r="D341"/>
  <c r="D340"/>
  <c r="D339"/>
  <c r="D338"/>
  <c r="D337"/>
  <c r="D336"/>
  <c r="D335"/>
  <c r="D334"/>
  <c r="D345"/>
  <c r="D344"/>
  <c r="AC528" i="17"/>
  <c r="AB528"/>
  <c r="W528"/>
  <c r="V528"/>
  <c r="Q528"/>
  <c r="P528"/>
  <c r="N528"/>
  <c r="M528"/>
  <c r="AC434"/>
  <c r="AB434"/>
  <c r="W434"/>
  <c r="V434"/>
  <c r="Q434"/>
  <c r="P434"/>
  <c r="N434"/>
  <c r="M434"/>
  <c r="AC433"/>
  <c r="AB433"/>
  <c r="W433"/>
  <c r="V433"/>
  <c r="Q433"/>
  <c r="P433"/>
  <c r="N433"/>
  <c r="M433"/>
  <c r="AC432"/>
  <c r="AB432"/>
  <c r="W432"/>
  <c r="V432"/>
  <c r="Q432"/>
  <c r="P432"/>
  <c r="N432"/>
  <c r="M432"/>
  <c r="AC431"/>
  <c r="AB431"/>
  <c r="W431"/>
  <c r="V431"/>
  <c r="Q431"/>
  <c r="P431"/>
  <c r="N431"/>
  <c r="M431"/>
  <c r="AC430"/>
  <c r="AB430"/>
  <c r="W430"/>
  <c r="V430"/>
  <c r="Q430"/>
  <c r="P430"/>
  <c r="N430"/>
  <c r="M430"/>
  <c r="AC421"/>
  <c r="AB421"/>
  <c r="W421"/>
  <c r="V421"/>
  <c r="Q421"/>
  <c r="P421"/>
  <c r="N421"/>
  <c r="M421"/>
  <c r="AC389"/>
  <c r="AB389"/>
  <c r="W389"/>
  <c r="V389"/>
  <c r="Q389"/>
  <c r="P389"/>
  <c r="N389"/>
  <c r="M389"/>
  <c r="AC388"/>
  <c r="AB388"/>
  <c r="W388"/>
  <c r="V388"/>
  <c r="Q388"/>
  <c r="P388"/>
  <c r="N388"/>
  <c r="M388"/>
  <c r="AC334"/>
  <c r="AB334"/>
  <c r="W334"/>
  <c r="V334"/>
  <c r="Q334"/>
  <c r="P334"/>
  <c r="N334"/>
  <c r="M334"/>
  <c r="AC333"/>
  <c r="AB333"/>
  <c r="W333"/>
  <c r="V333"/>
  <c r="Q333"/>
  <c r="P333"/>
  <c r="N333"/>
  <c r="M333"/>
  <c r="AC332"/>
  <c r="AB332"/>
  <c r="W332"/>
  <c r="V332"/>
  <c r="Q332"/>
  <c r="P332"/>
  <c r="N332"/>
  <c r="M332"/>
  <c r="AC331"/>
  <c r="AB331"/>
  <c r="W331"/>
  <c r="V331"/>
  <c r="Q331"/>
  <c r="P331"/>
  <c r="N331"/>
  <c r="M331"/>
  <c r="AC330"/>
  <c r="AB330"/>
  <c r="W330"/>
  <c r="V330"/>
  <c r="Q330"/>
  <c r="P330"/>
  <c r="N330"/>
  <c r="M330"/>
  <c r="AC329"/>
  <c r="AB329"/>
  <c r="W329"/>
  <c r="V329"/>
  <c r="Q329"/>
  <c r="P329"/>
  <c r="N329"/>
  <c r="M329"/>
  <c r="AC201"/>
  <c r="AB201"/>
  <c r="W201"/>
  <c r="V201"/>
  <c r="Q201"/>
  <c r="P201"/>
  <c r="N201"/>
  <c r="M201"/>
  <c r="AC200"/>
  <c r="AB200"/>
  <c r="W200"/>
  <c r="V200"/>
  <c r="Q200"/>
  <c r="P200"/>
  <c r="N200"/>
  <c r="M200"/>
  <c r="AC199"/>
  <c r="AB199"/>
  <c r="W199"/>
  <c r="V199"/>
  <c r="Q199"/>
  <c r="P199"/>
  <c r="N199"/>
  <c r="M199"/>
  <c r="AC198"/>
  <c r="AB198"/>
  <c r="W198"/>
  <c r="V198"/>
  <c r="Q198"/>
  <c r="P198"/>
  <c r="N198"/>
  <c r="M198"/>
  <c r="AC197"/>
  <c r="AB197"/>
  <c r="W197"/>
  <c r="V197"/>
  <c r="Q197"/>
  <c r="P197"/>
  <c r="N197"/>
  <c r="M197"/>
  <c r="AC196"/>
  <c r="AB196"/>
  <c r="W196"/>
  <c r="V196"/>
  <c r="Q196"/>
  <c r="P196"/>
  <c r="N196"/>
  <c r="M196"/>
  <c r="AC195"/>
  <c r="AB195"/>
  <c r="W195"/>
  <c r="V195"/>
  <c r="Q195"/>
  <c r="P195"/>
  <c r="N195"/>
  <c r="M195"/>
  <c r="AC194"/>
  <c r="AB194"/>
  <c r="W194"/>
  <c r="V194"/>
  <c r="Q194"/>
  <c r="P194"/>
  <c r="N194"/>
  <c r="M194"/>
  <c r="AC193"/>
  <c r="AB193"/>
  <c r="W193"/>
  <c r="V193"/>
  <c r="Q193"/>
  <c r="P193"/>
  <c r="N193"/>
  <c r="M193"/>
  <c r="AC213"/>
  <c r="AB213"/>
  <c r="W213"/>
  <c r="V213"/>
  <c r="Q213"/>
  <c r="P213"/>
  <c r="N213"/>
  <c r="M213"/>
  <c r="AC214"/>
  <c r="AB214"/>
  <c r="W214"/>
  <c r="V214"/>
  <c r="Q214"/>
  <c r="P214"/>
  <c r="N214"/>
  <c r="M214"/>
  <c r="AC212"/>
  <c r="AB212"/>
  <c r="W212"/>
  <c r="V212"/>
  <c r="Q212"/>
  <c r="P212"/>
  <c r="N212"/>
  <c r="M212"/>
  <c r="AC211"/>
  <c r="AB211"/>
  <c r="W211"/>
  <c r="V211"/>
  <c r="Q211"/>
  <c r="P211"/>
  <c r="N211"/>
  <c r="M211"/>
  <c r="AC210"/>
  <c r="AB210"/>
  <c r="W210"/>
  <c r="V210"/>
  <c r="Q210"/>
  <c r="P210"/>
  <c r="N210"/>
  <c r="M210"/>
  <c r="AC209"/>
  <c r="AB209"/>
  <c r="W209"/>
  <c r="V209"/>
  <c r="Q209"/>
  <c r="P209"/>
  <c r="N209"/>
  <c r="M209"/>
  <c r="AC208"/>
  <c r="AB208"/>
  <c r="W208"/>
  <c r="V208"/>
  <c r="Q208"/>
  <c r="P208"/>
  <c r="N208"/>
  <c r="M208"/>
  <c r="AC207"/>
  <c r="AB207"/>
  <c r="W207"/>
  <c r="V207"/>
  <c r="Q207"/>
  <c r="P207"/>
  <c r="N207"/>
  <c r="M207"/>
  <c r="AC206"/>
  <c r="AB206"/>
  <c r="W206"/>
  <c r="V206"/>
  <c r="Q206"/>
  <c r="P206"/>
  <c r="N206"/>
  <c r="M206"/>
  <c r="AC205"/>
  <c r="AB205"/>
  <c r="W205"/>
  <c r="V205"/>
  <c r="Q205"/>
  <c r="P205"/>
  <c r="N205"/>
  <c r="M205"/>
  <c r="C498" i="15"/>
  <c r="R700" i="17"/>
  <c r="C499" i="15"/>
  <c r="H499" s="1"/>
  <c r="R701" i="17"/>
  <c r="X700"/>
  <c r="X701"/>
  <c r="C495" i="15"/>
  <c r="R698" i="17"/>
  <c r="F166" i="1" s="1"/>
  <c r="X698" i="17"/>
  <c r="C492" i="15"/>
  <c r="R696" i="17"/>
  <c r="C493" i="15"/>
  <c r="R697" i="17"/>
  <c r="X696"/>
  <c r="X697"/>
  <c r="C490" i="15"/>
  <c r="R695" i="17"/>
  <c r="X695"/>
  <c r="H164" i="1" s="1"/>
  <c r="C487" i="15"/>
  <c r="R693" i="17"/>
  <c r="C488" i="15"/>
  <c r="R694" i="17"/>
  <c r="X693"/>
  <c r="X694"/>
  <c r="C296" i="15"/>
  <c r="H296" s="1"/>
  <c r="H295" s="1"/>
  <c r="R173" i="17"/>
  <c r="F116" i="1" s="1"/>
  <c r="C298" i="15"/>
  <c r="R174" i="17"/>
  <c r="F117" i="1" s="1"/>
  <c r="C300" i="15"/>
  <c r="H300" s="1"/>
  <c r="H299" s="1"/>
  <c r="M118" i="1" s="1"/>
  <c r="R175" i="17"/>
  <c r="F118" i="1" s="1"/>
  <c r="C302" i="15"/>
  <c r="R176" i="17"/>
  <c r="C303" i="15"/>
  <c r="R177" i="17"/>
  <c r="C304" i="15"/>
  <c r="H304" s="1"/>
  <c r="R178" i="17"/>
  <c r="C305" i="15"/>
  <c r="H305" s="1"/>
  <c r="R179" i="17"/>
  <c r="C308" i="15"/>
  <c r="R182" i="17"/>
  <c r="C309" i="15"/>
  <c r="H309" s="1"/>
  <c r="R183" i="17"/>
  <c r="C310" i="15"/>
  <c r="R184" i="17"/>
  <c r="C314" i="15"/>
  <c r="H314" s="1"/>
  <c r="R187" i="17"/>
  <c r="C315" i="15"/>
  <c r="R188" i="17"/>
  <c r="C316" i="15"/>
  <c r="R189" i="17"/>
  <c r="C318" i="15"/>
  <c r="R190" i="17"/>
  <c r="F121" i="1" s="1"/>
  <c r="C320" i="15"/>
  <c r="H320" s="1"/>
  <c r="H319" s="1"/>
  <c r="M122" i="1" s="1"/>
  <c r="R191" i="17"/>
  <c r="A62" i="16"/>
  <c r="R356" i="17"/>
  <c r="E21" i="2" s="1"/>
  <c r="A63" i="16"/>
  <c r="A64"/>
  <c r="A67"/>
  <c r="R360" i="17"/>
  <c r="A68" i="16"/>
  <c r="A69"/>
  <c r="A70"/>
  <c r="R363" i="17"/>
  <c r="A71" i="16"/>
  <c r="R364" i="17"/>
  <c r="A72" i="16"/>
  <c r="R365" i="17"/>
  <c r="A73" i="16"/>
  <c r="R366" i="17"/>
  <c r="A74" i="16"/>
  <c r="R367" i="17"/>
  <c r="A75" i="16"/>
  <c r="R368" i="17"/>
  <c r="A76" i="16"/>
  <c r="R369" i="17"/>
  <c r="R376"/>
  <c r="A85" i="16"/>
  <c r="R377" i="17"/>
  <c r="E23" i="2" s="1"/>
  <c r="A87" i="16"/>
  <c r="R378" i="17"/>
  <c r="A88" i="16"/>
  <c r="A89"/>
  <c r="R380" i="17"/>
  <c r="A90" i="16"/>
  <c r="R381" i="17"/>
  <c r="A91" i="16"/>
  <c r="R382" i="17"/>
  <c r="A92" i="16"/>
  <c r="R383" i="17"/>
  <c r="A94" i="16"/>
  <c r="R384" i="17"/>
  <c r="A96" i="16"/>
  <c r="R385" i="17"/>
  <c r="A97" i="16"/>
  <c r="R386" i="17"/>
  <c r="A98" i="16"/>
  <c r="R387" i="17"/>
  <c r="A103" i="16"/>
  <c r="R392" i="17"/>
  <c r="A58" i="16"/>
  <c r="R354" i="17"/>
  <c r="A59" i="16"/>
  <c r="R355" i="17"/>
  <c r="A54" i="16"/>
  <c r="R352" i="17"/>
  <c r="E17" i="2" s="1"/>
  <c r="A56" i="16"/>
  <c r="R353" i="17"/>
  <c r="A23" i="16"/>
  <c r="H23" s="1"/>
  <c r="R325" i="17"/>
  <c r="E13" i="2" s="1"/>
  <c r="A48" i="16"/>
  <c r="R348" i="17"/>
  <c r="A49" i="16"/>
  <c r="R349" i="17"/>
  <c r="A51" i="16"/>
  <c r="R351" i="17"/>
  <c r="A379" i="16"/>
  <c r="R619" i="17"/>
  <c r="A380" i="16"/>
  <c r="R620" i="17"/>
  <c r="A381" i="16"/>
  <c r="R621" i="17"/>
  <c r="A382" i="16"/>
  <c r="R622" i="17"/>
  <c r="A383" i="16"/>
  <c r="R623" i="17"/>
  <c r="A384" i="16"/>
  <c r="R624" i="17"/>
  <c r="A385" i="16"/>
  <c r="R625" i="17"/>
  <c r="A387" i="16"/>
  <c r="R626" i="17"/>
  <c r="A388" i="16"/>
  <c r="R627" i="17"/>
  <c r="A389" i="16"/>
  <c r="R628" i="17"/>
  <c r="A390" i="16"/>
  <c r="R629" i="17"/>
  <c r="A392" i="16"/>
  <c r="R630" i="17"/>
  <c r="A393" i="16"/>
  <c r="R631" i="17"/>
  <c r="A395" i="16"/>
  <c r="R633" i="17"/>
  <c r="A397" i="16"/>
  <c r="R634" i="17"/>
  <c r="A398" i="16"/>
  <c r="R635" i="17"/>
  <c r="A399" i="16"/>
  <c r="R636" i="17"/>
  <c r="A404" i="16"/>
  <c r="R640" i="17"/>
  <c r="E79" i="2" s="1"/>
  <c r="A406" i="16"/>
  <c r="R641" i="17"/>
  <c r="A407" i="16"/>
  <c r="R642" i="17"/>
  <c r="A408" i="16"/>
  <c r="R643" i="17"/>
  <c r="A409" i="16"/>
  <c r="R644" i="17"/>
  <c r="A410" i="16"/>
  <c r="R645" i="17"/>
  <c r="A411" i="16"/>
  <c r="R646" i="17"/>
  <c r="A413" i="16"/>
  <c r="R647" i="17"/>
  <c r="E81" i="2" s="1"/>
  <c r="A369" i="16"/>
  <c r="R611" i="17"/>
  <c r="A370" i="16"/>
  <c r="R612" i="17"/>
  <c r="A371" i="16"/>
  <c r="R613" i="17"/>
  <c r="A372" i="16"/>
  <c r="R614" i="17"/>
  <c r="A373" i="16"/>
  <c r="R615" i="17"/>
  <c r="A374" i="16"/>
  <c r="R616" i="17"/>
  <c r="A359" i="16"/>
  <c r="R602" i="17"/>
  <c r="A360" i="16"/>
  <c r="R603" i="17"/>
  <c r="A361" i="16"/>
  <c r="R604" i="17"/>
  <c r="A362" i="16"/>
  <c r="R605" i="17"/>
  <c r="A363" i="16"/>
  <c r="R606" i="17"/>
  <c r="A364" i="16"/>
  <c r="R607" i="17"/>
  <c r="A351" i="16"/>
  <c r="R596" i="17"/>
  <c r="A352" i="16"/>
  <c r="R597" i="17"/>
  <c r="A354" i="16"/>
  <c r="R598" i="17"/>
  <c r="A355" i="16"/>
  <c r="R599" i="17"/>
  <c r="A312" i="16"/>
  <c r="R562" i="17"/>
  <c r="A313" i="16"/>
  <c r="R563" i="17"/>
  <c r="A314" i="16"/>
  <c r="R564" i="17"/>
  <c r="A315" i="16"/>
  <c r="R565" i="17"/>
  <c r="A316" i="16"/>
  <c r="R566" i="17"/>
  <c r="A317" i="16"/>
  <c r="R567" i="17"/>
  <c r="A318" i="16"/>
  <c r="R568" i="17"/>
  <c r="A319" i="16"/>
  <c r="R569" i="17"/>
  <c r="A320" i="16"/>
  <c r="R570" i="17"/>
  <c r="A321" i="16"/>
  <c r="R571" i="17"/>
  <c r="A322" i="16"/>
  <c r="R572" i="17"/>
  <c r="A323" i="16"/>
  <c r="R573" i="17"/>
  <c r="A326" i="16"/>
  <c r="R575" i="17"/>
  <c r="A327" i="16"/>
  <c r="R576" i="17"/>
  <c r="A328" i="16"/>
  <c r="R577" i="17"/>
  <c r="A329" i="16"/>
  <c r="R578" i="17"/>
  <c r="A330" i="16"/>
  <c r="R579" i="17"/>
  <c r="A331" i="16"/>
  <c r="R580" i="17"/>
  <c r="A332" i="16"/>
  <c r="R581" i="17"/>
  <c r="A333" i="16"/>
  <c r="R582" i="17"/>
  <c r="A334" i="16"/>
  <c r="R583" i="17"/>
  <c r="A335" i="16"/>
  <c r="R584" i="17"/>
  <c r="A344" i="16"/>
  <c r="R592" i="17"/>
  <c r="A345" i="16"/>
  <c r="R593" i="17"/>
  <c r="A346" i="16"/>
  <c r="R594" i="17"/>
  <c r="A348" i="16"/>
  <c r="R595" i="17"/>
  <c r="E68" i="2" s="1"/>
  <c r="A283" i="16"/>
  <c r="R538" i="17"/>
  <c r="A284" i="16"/>
  <c r="R539" i="17"/>
  <c r="A285" i="16"/>
  <c r="R540" i="17"/>
  <c r="A289" i="16"/>
  <c r="R544" i="17"/>
  <c r="A290" i="16"/>
  <c r="R545" i="17"/>
  <c r="A293" i="16"/>
  <c r="R547" i="17"/>
  <c r="A294" i="16"/>
  <c r="R548" i="17"/>
  <c r="A296" i="16"/>
  <c r="R550" i="17"/>
  <c r="A297" i="16"/>
  <c r="R551" i="17"/>
  <c r="A300" i="16"/>
  <c r="R553" i="17"/>
  <c r="E62" i="2" s="1"/>
  <c r="A302" i="16"/>
  <c r="R554" i="17"/>
  <c r="A303" i="16"/>
  <c r="R555" i="17"/>
  <c r="A305" i="16"/>
  <c r="R557" i="17"/>
  <c r="A306" i="16"/>
  <c r="R558" i="17"/>
  <c r="A307" i="16"/>
  <c r="R559" i="17"/>
  <c r="A308" i="16"/>
  <c r="R560" i="17"/>
  <c r="A273" i="16"/>
  <c r="R532" i="17"/>
  <c r="E56" i="2" s="1"/>
  <c r="A277" i="16"/>
  <c r="R535" i="17"/>
  <c r="E57" i="2" s="1"/>
  <c r="A279" i="16"/>
  <c r="R536" i="17"/>
  <c r="A280" i="16"/>
  <c r="R537" i="17"/>
  <c r="A183" i="16"/>
  <c r="R453" i="17"/>
  <c r="A184" i="16"/>
  <c r="R454" i="17"/>
  <c r="A185" i="16"/>
  <c r="R455" i="17"/>
  <c r="A186" i="16"/>
  <c r="R456" i="17"/>
  <c r="A187" i="16"/>
  <c r="R457" i="17"/>
  <c r="A188" i="16"/>
  <c r="H188" s="1"/>
  <c r="R458" i="17"/>
  <c r="A192" i="16"/>
  <c r="R462" i="17"/>
  <c r="A196" i="16"/>
  <c r="R465" i="17"/>
  <c r="A197" i="16"/>
  <c r="R466" i="17"/>
  <c r="A200" i="16"/>
  <c r="R468" i="17"/>
  <c r="A201" i="16"/>
  <c r="R469" i="17"/>
  <c r="A202" i="16"/>
  <c r="R470" i="17"/>
  <c r="A205" i="16"/>
  <c r="R473" i="17"/>
  <c r="A207" i="16"/>
  <c r="R474" i="17"/>
  <c r="A208" i="16"/>
  <c r="R475" i="17"/>
  <c r="A209" i="16"/>
  <c r="R476" i="17"/>
  <c r="A210" i="16"/>
  <c r="R477" i="17"/>
  <c r="A212" i="16"/>
  <c r="R478" i="17"/>
  <c r="A213" i="16"/>
  <c r="R479" i="17"/>
  <c r="A214" i="16"/>
  <c r="R480" i="17"/>
  <c r="A215" i="16"/>
  <c r="R481" i="17"/>
  <c r="A216" i="16"/>
  <c r="R482" i="17"/>
  <c r="A217" i="16"/>
  <c r="R483" i="17"/>
  <c r="A218" i="16"/>
  <c r="R484" i="17"/>
  <c r="A219" i="16"/>
  <c r="R485" i="17"/>
  <c r="A224" i="16"/>
  <c r="R489" i="17"/>
  <c r="A225" i="16"/>
  <c r="R490" i="17"/>
  <c r="A226" i="16"/>
  <c r="R491" i="17"/>
  <c r="A227" i="16"/>
  <c r="R492" i="17"/>
  <c r="A229" i="16"/>
  <c r="R493" i="17"/>
  <c r="A230" i="16"/>
  <c r="R494" i="17"/>
  <c r="A231" i="16"/>
  <c r="R495" i="17"/>
  <c r="A232" i="16"/>
  <c r="R496" i="17"/>
  <c r="A233" i="16"/>
  <c r="R497" i="17"/>
  <c r="A234" i="16"/>
  <c r="R498" i="17"/>
  <c r="A235" i="16"/>
  <c r="R499" i="17"/>
  <c r="A236" i="16"/>
  <c r="R500" i="17"/>
  <c r="A237" i="16"/>
  <c r="R501" i="17"/>
  <c r="A245" i="16"/>
  <c r="R509" i="17"/>
  <c r="A247" i="16"/>
  <c r="R510" i="17"/>
  <c r="A248" i="16"/>
  <c r="R511" i="17"/>
  <c r="A250" i="16"/>
  <c r="R512" i="17"/>
  <c r="A251" i="16"/>
  <c r="R513" i="17"/>
  <c r="A252" i="16"/>
  <c r="R514" i="17"/>
  <c r="A253" i="16"/>
  <c r="R515" i="17"/>
  <c r="A254" i="16"/>
  <c r="R516" i="17"/>
  <c r="A257" i="16"/>
  <c r="R518" i="17"/>
  <c r="A258" i="16"/>
  <c r="R519" i="17"/>
  <c r="A259" i="16"/>
  <c r="R520" i="17"/>
  <c r="A260" i="16"/>
  <c r="R521" i="17"/>
  <c r="A261" i="16"/>
  <c r="R522" i="17"/>
  <c r="A262" i="16"/>
  <c r="R523" i="17"/>
  <c r="A263" i="16"/>
  <c r="R524" i="17"/>
  <c r="A264" i="16"/>
  <c r="R525" i="17"/>
  <c r="A265" i="16"/>
  <c r="R526" i="17"/>
  <c r="A266" i="16"/>
  <c r="R527" i="17"/>
  <c r="A269" i="16"/>
  <c r="R530" i="17"/>
  <c r="A129" i="16"/>
  <c r="R403" i="17"/>
  <c r="A130" i="16"/>
  <c r="H130" s="1"/>
  <c r="R404" i="17"/>
  <c r="A131" i="16"/>
  <c r="R405" i="17"/>
  <c r="A133" i="16"/>
  <c r="R407" i="17"/>
  <c r="A135" i="16"/>
  <c r="R408" i="17"/>
  <c r="A136" i="16"/>
  <c r="R409" i="17"/>
  <c r="A138" i="16"/>
  <c r="R411" i="17"/>
  <c r="A139" i="16"/>
  <c r="R412" i="17"/>
  <c r="A140" i="16"/>
  <c r="R413" i="17"/>
  <c r="A141" i="16"/>
  <c r="R414" i="17"/>
  <c r="A142" i="16"/>
  <c r="R415" i="17"/>
  <c r="A143" i="16"/>
  <c r="R416" i="17"/>
  <c r="A144" i="16"/>
  <c r="R417" i="17"/>
  <c r="A145" i="16"/>
  <c r="R418" i="17"/>
  <c r="A146" i="16"/>
  <c r="F146" s="1"/>
  <c r="R419" i="17"/>
  <c r="A147" i="16"/>
  <c r="H147" s="1"/>
  <c r="R420" i="17"/>
  <c r="A149" i="16"/>
  <c r="R422" i="17"/>
  <c r="A426" i="16"/>
  <c r="R650" i="17"/>
  <c r="E91" i="2" s="1"/>
  <c r="A428" i="16"/>
  <c r="R651" i="17"/>
  <c r="A431" i="16"/>
  <c r="R652" i="17"/>
  <c r="E94" i="2" s="1"/>
  <c r="A433" i="16"/>
  <c r="R653" i="17"/>
  <c r="E95" i="2" s="1"/>
  <c r="A435" i="16"/>
  <c r="R654" i="17"/>
  <c r="A436" i="16"/>
  <c r="R655" i="17"/>
  <c r="A439" i="16"/>
  <c r="R656" i="17"/>
  <c r="E98" i="2" s="1"/>
  <c r="A441" i="16"/>
  <c r="R657" i="17"/>
  <c r="E99" i="2" s="1"/>
  <c r="A443" i="16"/>
  <c r="R658" i="17"/>
  <c r="A444" i="16"/>
  <c r="R659" i="17"/>
  <c r="A445" i="16"/>
  <c r="R660" i="17"/>
  <c r="A451" i="16"/>
  <c r="R661" i="17"/>
  <c r="E105" i="2" s="1"/>
  <c r="A453" i="16"/>
  <c r="R662" i="17"/>
  <c r="E106" i="2" s="1"/>
  <c r="A456" i="16"/>
  <c r="R663" i="17"/>
  <c r="E108" i="2"/>
  <c r="A458" i="16"/>
  <c r="R664" i="17"/>
  <c r="E109" i="2" s="1"/>
  <c r="A464" i="16"/>
  <c r="R665" i="17"/>
  <c r="A465" i="16"/>
  <c r="R666" i="17"/>
  <c r="A468" i="16"/>
  <c r="R668" i="17"/>
  <c r="E115" i="2" s="1"/>
  <c r="A476" i="16"/>
  <c r="R673" i="17"/>
  <c r="E118" i="2" s="1"/>
  <c r="A478" i="16"/>
  <c r="R674" i="17"/>
  <c r="A479" i="16"/>
  <c r="R675" i="17"/>
  <c r="A486" i="16"/>
  <c r="R676" i="17"/>
  <c r="A487" i="16"/>
  <c r="R677" i="17"/>
  <c r="A492" i="16"/>
  <c r="R681" i="17"/>
  <c r="E126" i="2" s="1"/>
  <c r="C351" i="15"/>
  <c r="R215" i="17"/>
  <c r="C352" i="15"/>
  <c r="R216" i="17"/>
  <c r="C354" i="15"/>
  <c r="R217" i="17"/>
  <c r="C355" i="15"/>
  <c r="R218" i="17"/>
  <c r="C356" i="15"/>
  <c r="R219" i="17"/>
  <c r="C357" i="15"/>
  <c r="R220" i="17"/>
  <c r="C358" i="15"/>
  <c r="R221" i="17"/>
  <c r="C362" i="15"/>
  <c r="R224" i="17"/>
  <c r="C363" i="15"/>
  <c r="R225" i="17"/>
  <c r="C364" i="15"/>
  <c r="R226" i="17"/>
  <c r="C366" i="15"/>
  <c r="R228" i="17"/>
  <c r="C367" i="15"/>
  <c r="R229" i="17"/>
  <c r="C368" i="15"/>
  <c r="R230" i="17"/>
  <c r="C369" i="15"/>
  <c r="R231" i="17"/>
  <c r="C370" i="15"/>
  <c r="R232" i="17"/>
  <c r="C371" i="15"/>
  <c r="R233" i="17"/>
  <c r="C372" i="15"/>
  <c r="R234" i="17"/>
  <c r="C381" i="15"/>
  <c r="R238" i="17"/>
  <c r="F136" i="1" s="1"/>
  <c r="C383" i="15"/>
  <c r="H383" s="1"/>
  <c r="R239" i="17"/>
  <c r="C386" i="15"/>
  <c r="R241" i="17"/>
  <c r="F138" i="1" s="1"/>
  <c r="C389" i="15"/>
  <c r="R243" i="17"/>
  <c r="F139" i="1" s="1"/>
  <c r="C391" i="15"/>
  <c r="R244" i="17"/>
  <c r="F140" i="1" s="1"/>
  <c r="C394" i="15"/>
  <c r="H394" s="1"/>
  <c r="H393" s="1"/>
  <c r="M141" i="1" s="1"/>
  <c r="R246" i="17"/>
  <c r="F141" i="1" s="1"/>
  <c r="C396" i="15"/>
  <c r="H396" s="1"/>
  <c r="H395" s="1"/>
  <c r="M142" i="1" s="1"/>
  <c r="R247" i="17"/>
  <c r="F142" i="1" s="1"/>
  <c r="C398" i="15"/>
  <c r="H398" s="1"/>
  <c r="H397" s="1"/>
  <c r="M143" i="1" s="1"/>
  <c r="R248" i="17"/>
  <c r="F143" i="1" s="1"/>
  <c r="C400" i="15"/>
  <c r="R249" i="17"/>
  <c r="F144" i="1" s="1"/>
  <c r="F152" s="1"/>
  <c r="C404" i="15"/>
  <c r="R252" i="17"/>
  <c r="F145" i="1" s="1"/>
  <c r="C406" i="15"/>
  <c r="R253" i="17"/>
  <c r="F146" i="1" s="1"/>
  <c r="C408" i="15"/>
  <c r="R254" i="17"/>
  <c r="C412" i="15"/>
  <c r="J412" s="1"/>
  <c r="R258" i="17"/>
  <c r="C413" i="15"/>
  <c r="R259" i="17"/>
  <c r="C414" i="15"/>
  <c r="R260" i="17"/>
  <c r="C415" i="15"/>
  <c r="R261" i="17"/>
  <c r="C420" i="15"/>
  <c r="R266" i="17"/>
  <c r="C422" i="15"/>
  <c r="R267" i="17"/>
  <c r="C423" i="15"/>
  <c r="R268" i="17"/>
  <c r="C424" i="15"/>
  <c r="R269" i="17"/>
  <c r="C428" i="15"/>
  <c r="R272" i="17"/>
  <c r="C429" i="15"/>
  <c r="R273" i="17"/>
  <c r="C430" i="15"/>
  <c r="R274" i="17"/>
  <c r="C432" i="15"/>
  <c r="R275" i="17"/>
  <c r="C433" i="15"/>
  <c r="R276" i="17"/>
  <c r="C434" i="15"/>
  <c r="R277" i="17"/>
  <c r="C435" i="15"/>
  <c r="R278" i="17"/>
  <c r="C436" i="15"/>
  <c r="R279" i="17"/>
  <c r="C437" i="15"/>
  <c r="R280" i="17"/>
  <c r="C438" i="15"/>
  <c r="R281" i="17"/>
  <c r="C444" i="15"/>
  <c r="R287" i="17"/>
  <c r="C445" i="15"/>
  <c r="R288" i="17"/>
  <c r="C447" i="15"/>
  <c r="R289" i="17"/>
  <c r="C448" i="15"/>
  <c r="J448" s="1"/>
  <c r="R290" i="17"/>
  <c r="C449" i="15"/>
  <c r="R291" i="17"/>
  <c r="C450" i="15"/>
  <c r="R292" i="17"/>
  <c r="C451" i="15"/>
  <c r="H451" s="1"/>
  <c r="R293" i="17"/>
  <c r="C452" i="15"/>
  <c r="R294" i="17"/>
  <c r="C453" i="15"/>
  <c r="R295" i="17"/>
  <c r="C454" i="15"/>
  <c r="R296" i="17"/>
  <c r="C455" i="15"/>
  <c r="R297" i="17"/>
  <c r="C456" i="15"/>
  <c r="R298" i="17"/>
  <c r="C457" i="15"/>
  <c r="R299" i="17"/>
  <c r="C458" i="15"/>
  <c r="R300" i="17"/>
  <c r="C459" i="15"/>
  <c r="R301" i="17"/>
  <c r="C460" i="15"/>
  <c r="R302" i="17"/>
  <c r="C461" i="15"/>
  <c r="R303" i="17"/>
  <c r="C462" i="15"/>
  <c r="H462" s="1"/>
  <c r="R304" i="17"/>
  <c r="C471" i="15"/>
  <c r="R313" i="17"/>
  <c r="C477" i="15"/>
  <c r="R314" i="17"/>
  <c r="F155" i="1" s="1"/>
  <c r="C479" i="15"/>
  <c r="R315" i="17"/>
  <c r="C377" i="15"/>
  <c r="H377" s="1"/>
  <c r="M133" i="1" s="1"/>
  <c r="R237" i="17"/>
  <c r="X173"/>
  <c r="H116" i="1" s="1"/>
  <c r="X174" i="17"/>
  <c r="X176"/>
  <c r="X177"/>
  <c r="X178"/>
  <c r="X179"/>
  <c r="X183"/>
  <c r="X184"/>
  <c r="X187"/>
  <c r="X188"/>
  <c r="X189"/>
  <c r="X190"/>
  <c r="X191"/>
  <c r="H122" i="1" s="1"/>
  <c r="X356" i="17"/>
  <c r="X363"/>
  <c r="X364"/>
  <c r="X365"/>
  <c r="X366"/>
  <c r="X367"/>
  <c r="X368"/>
  <c r="X369"/>
  <c r="X376"/>
  <c r="X377"/>
  <c r="G23" i="2" s="1"/>
  <c r="X378" i="17"/>
  <c r="X380"/>
  <c r="X381"/>
  <c r="X382"/>
  <c r="X383"/>
  <c r="X384"/>
  <c r="X385"/>
  <c r="X386"/>
  <c r="X387"/>
  <c r="X354"/>
  <c r="X355"/>
  <c r="X352"/>
  <c r="X325"/>
  <c r="X326"/>
  <c r="X327"/>
  <c r="X347"/>
  <c r="X348"/>
  <c r="X349"/>
  <c r="X351"/>
  <c r="X619"/>
  <c r="X620"/>
  <c r="X622"/>
  <c r="X623"/>
  <c r="X624"/>
  <c r="X625"/>
  <c r="X626"/>
  <c r="X627"/>
  <c r="X628"/>
  <c r="X629"/>
  <c r="X630"/>
  <c r="X631"/>
  <c r="X633"/>
  <c r="X634"/>
  <c r="X635"/>
  <c r="X636"/>
  <c r="X640"/>
  <c r="X641"/>
  <c r="X642"/>
  <c r="X643"/>
  <c r="X644"/>
  <c r="X645"/>
  <c r="X646"/>
  <c r="X647"/>
  <c r="X611"/>
  <c r="X612"/>
  <c r="X613"/>
  <c r="X614"/>
  <c r="X615"/>
  <c r="X616"/>
  <c r="X602"/>
  <c r="X603"/>
  <c r="X604"/>
  <c r="X605"/>
  <c r="X606"/>
  <c r="X607"/>
  <c r="X596"/>
  <c r="X597"/>
  <c r="X598"/>
  <c r="X599"/>
  <c r="X562"/>
  <c r="X563"/>
  <c r="X564"/>
  <c r="X565"/>
  <c r="X566"/>
  <c r="X567"/>
  <c r="X568"/>
  <c r="X569"/>
  <c r="X570"/>
  <c r="X571"/>
  <c r="X572"/>
  <c r="X573"/>
  <c r="X575"/>
  <c r="X576"/>
  <c r="X577"/>
  <c r="X578"/>
  <c r="X579"/>
  <c r="X580"/>
  <c r="X581"/>
  <c r="X582"/>
  <c r="X583"/>
  <c r="X584"/>
  <c r="X592"/>
  <c r="X593"/>
  <c r="X594"/>
  <c r="X595"/>
  <c r="X538"/>
  <c r="X539"/>
  <c r="X540"/>
  <c r="X544"/>
  <c r="X545"/>
  <c r="X547"/>
  <c r="X548"/>
  <c r="X550"/>
  <c r="X551"/>
  <c r="X553"/>
  <c r="G62" i="2" s="1"/>
  <c r="X554" i="17"/>
  <c r="X555"/>
  <c r="X557"/>
  <c r="X558"/>
  <c r="X559"/>
  <c r="X560"/>
  <c r="X532"/>
  <c r="X535"/>
  <c r="X536"/>
  <c r="X537"/>
  <c r="X453"/>
  <c r="X454"/>
  <c r="X455"/>
  <c r="X456"/>
  <c r="X457"/>
  <c r="X458"/>
  <c r="X462"/>
  <c r="X465"/>
  <c r="X468"/>
  <c r="X469"/>
  <c r="X470"/>
  <c r="X473"/>
  <c r="X474"/>
  <c r="X475"/>
  <c r="X476"/>
  <c r="X477"/>
  <c r="X478"/>
  <c r="X479"/>
  <c r="X480"/>
  <c r="X481"/>
  <c r="X482"/>
  <c r="X483"/>
  <c r="X484"/>
  <c r="X485"/>
  <c r="X489"/>
  <c r="X490"/>
  <c r="X491"/>
  <c r="X492"/>
  <c r="X493"/>
  <c r="X494"/>
  <c r="X495"/>
  <c r="X496"/>
  <c r="X497"/>
  <c r="X498"/>
  <c r="X499"/>
  <c r="X500"/>
  <c r="X501"/>
  <c r="X509"/>
  <c r="X510"/>
  <c r="X511"/>
  <c r="X512"/>
  <c r="X513"/>
  <c r="X514"/>
  <c r="X515"/>
  <c r="X516"/>
  <c r="X518"/>
  <c r="X519"/>
  <c r="X520"/>
  <c r="X521"/>
  <c r="X522"/>
  <c r="X523"/>
  <c r="X524"/>
  <c r="X525"/>
  <c r="X526"/>
  <c r="X527"/>
  <c r="X530"/>
  <c r="X403"/>
  <c r="X404"/>
  <c r="X407"/>
  <c r="X408"/>
  <c r="X409"/>
  <c r="X411"/>
  <c r="X412"/>
  <c r="X413"/>
  <c r="X414"/>
  <c r="X415"/>
  <c r="X416"/>
  <c r="X417"/>
  <c r="X419"/>
  <c r="X420"/>
  <c r="X650"/>
  <c r="X651"/>
  <c r="G92" i="2" s="1"/>
  <c r="G90" s="1"/>
  <c r="X652" i="17"/>
  <c r="X653"/>
  <c r="G95" i="2" s="1"/>
  <c r="X654" i="17"/>
  <c r="X655"/>
  <c r="X656"/>
  <c r="X657"/>
  <c r="X658"/>
  <c r="X659"/>
  <c r="X660"/>
  <c r="X661"/>
  <c r="X662"/>
  <c r="X663"/>
  <c r="G108" i="2" s="1"/>
  <c r="X664" i="17"/>
  <c r="X665"/>
  <c r="X666"/>
  <c r="X668"/>
  <c r="G115" i="2" s="1"/>
  <c r="X673" i="17"/>
  <c r="X674"/>
  <c r="X675"/>
  <c r="X676"/>
  <c r="X677"/>
  <c r="X681"/>
  <c r="X215"/>
  <c r="X216"/>
  <c r="X217"/>
  <c r="X218"/>
  <c r="X219"/>
  <c r="X220"/>
  <c r="X221"/>
  <c r="X224"/>
  <c r="X225"/>
  <c r="X226"/>
  <c r="X228"/>
  <c r="X229"/>
  <c r="X230"/>
  <c r="X231"/>
  <c r="X232"/>
  <c r="X233"/>
  <c r="X234"/>
  <c r="X238"/>
  <c r="X239"/>
  <c r="H137" i="1" s="1"/>
  <c r="X241" i="17"/>
  <c r="H138" i="1" s="1"/>
  <c r="X243" i="17"/>
  <c r="X244"/>
  <c r="H140" i="1" s="1"/>
  <c r="X246" i="17"/>
  <c r="X247"/>
  <c r="H142" i="1" s="1"/>
  <c r="X248" i="17"/>
  <c r="H143" i="1" s="1"/>
  <c r="X249" i="17"/>
  <c r="H144" i="1" s="1"/>
  <c r="X252" i="17"/>
  <c r="X253"/>
  <c r="H146" i="1" s="1"/>
  <c r="X254" i="17"/>
  <c r="X258"/>
  <c r="X259"/>
  <c r="X260"/>
  <c r="X261"/>
  <c r="X266"/>
  <c r="X267"/>
  <c r="X268"/>
  <c r="X269"/>
  <c r="X272"/>
  <c r="X273"/>
  <c r="X274"/>
  <c r="X275"/>
  <c r="X276"/>
  <c r="X277"/>
  <c r="X278"/>
  <c r="X279"/>
  <c r="X280"/>
  <c r="X281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13"/>
  <c r="X314"/>
  <c r="X315"/>
  <c r="X237"/>
  <c r="C286" i="15"/>
  <c r="R690" i="17"/>
  <c r="C287" i="15"/>
  <c r="R691" i="17"/>
  <c r="X690"/>
  <c r="X691"/>
  <c r="C283" i="15"/>
  <c r="R688" i="17"/>
  <c r="F107" i="1" s="1"/>
  <c r="X688" i="17"/>
  <c r="H107" i="1" s="1"/>
  <c r="C280" i="15"/>
  <c r="R686" i="17"/>
  <c r="C281" i="15"/>
  <c r="H281" s="1"/>
  <c r="R687" i="17"/>
  <c r="X686"/>
  <c r="X687"/>
  <c r="C278" i="15"/>
  <c r="R685" i="17"/>
  <c r="F105" i="1"/>
  <c r="X685" i="17"/>
  <c r="H105" i="1"/>
  <c r="C275" i="15"/>
  <c r="R683" i="17"/>
  <c r="C276" i="15"/>
  <c r="R684" i="17"/>
  <c r="X683"/>
  <c r="X684"/>
  <c r="C14" i="15"/>
  <c r="R2" i="17"/>
  <c r="F13" i="1" s="1"/>
  <c r="C16" i="15"/>
  <c r="R3" i="17"/>
  <c r="F14" i="1" s="1"/>
  <c r="C18" i="15"/>
  <c r="R4" i="17"/>
  <c r="C24" i="15"/>
  <c r="R5" i="17"/>
  <c r="C25" i="15"/>
  <c r="R6" i="17"/>
  <c r="C27" i="15"/>
  <c r="R7" i="17"/>
  <c r="C28" i="15"/>
  <c r="H28" s="1"/>
  <c r="R8" i="17"/>
  <c r="C29" i="15"/>
  <c r="R9" i="17"/>
  <c r="C30" i="15"/>
  <c r="H30" s="1"/>
  <c r="R10" i="17"/>
  <c r="C37" i="15"/>
  <c r="R15" i="17"/>
  <c r="C38" i="15"/>
  <c r="R16" i="17"/>
  <c r="C40" i="15"/>
  <c r="R17" i="17"/>
  <c r="C41" i="15"/>
  <c r="R18" i="17"/>
  <c r="C42" i="15"/>
  <c r="R19" i="17"/>
  <c r="C43" i="15"/>
  <c r="R20" i="17"/>
  <c r="C44" i="15"/>
  <c r="R21" i="17"/>
  <c r="C45" i="15"/>
  <c r="R22" i="17"/>
  <c r="C47" i="15"/>
  <c r="R23" i="17"/>
  <c r="F25" i="1" s="1"/>
  <c r="C49" i="15"/>
  <c r="R24" i="17"/>
  <c r="C50" i="15"/>
  <c r="R25" i="17"/>
  <c r="C52" i="15"/>
  <c r="R27" i="17"/>
  <c r="C53" i="15"/>
  <c r="R28" i="17"/>
  <c r="C54" i="15"/>
  <c r="R29" i="17"/>
  <c r="C56" i="15"/>
  <c r="R31" i="17"/>
  <c r="C60" i="15"/>
  <c r="H60" s="1"/>
  <c r="H59" s="1"/>
  <c r="M29" i="1" s="1"/>
  <c r="R32" i="17"/>
  <c r="F29" i="1" s="1"/>
  <c r="C62" i="15"/>
  <c r="R33" i="17"/>
  <c r="F30" i="1" s="1"/>
  <c r="C64" i="15"/>
  <c r="R34" i="17"/>
  <c r="C65" i="15"/>
  <c r="R35" i="17"/>
  <c r="C67" i="15"/>
  <c r="R36" i="17"/>
  <c r="C68" i="15"/>
  <c r="R37" i="17"/>
  <c r="C70" i="15"/>
  <c r="R38" i="17"/>
  <c r="C71" i="15"/>
  <c r="R39" i="17"/>
  <c r="C73" i="15"/>
  <c r="R40" i="17"/>
  <c r="C74" i="15"/>
  <c r="R41" i="17"/>
  <c r="C76" i="15"/>
  <c r="R42" i="17"/>
  <c r="C78" i="15"/>
  <c r="R44" i="17"/>
  <c r="C81" i="15"/>
  <c r="R46" i="17"/>
  <c r="C82" i="15"/>
  <c r="H82" s="1"/>
  <c r="R47" i="17"/>
  <c r="C84" i="15"/>
  <c r="R48" i="17"/>
  <c r="C85" i="15"/>
  <c r="R49" i="17"/>
  <c r="C87" i="15"/>
  <c r="R50" i="17"/>
  <c r="F38" i="1" s="1"/>
  <c r="C89" i="15"/>
  <c r="R51" i="17"/>
  <c r="C90" i="15"/>
  <c r="R52" i="17"/>
  <c r="C92" i="15"/>
  <c r="R53" i="17"/>
  <c r="C94" i="15"/>
  <c r="R55" i="17"/>
  <c r="C97" i="15"/>
  <c r="H97" s="1"/>
  <c r="R57" i="17"/>
  <c r="C102" i="15"/>
  <c r="R62" i="17"/>
  <c r="C108" i="15"/>
  <c r="R67" i="17"/>
  <c r="F42" i="1" s="1"/>
  <c r="C114" i="15"/>
  <c r="R69" i="17"/>
  <c r="F46" i="1" s="1"/>
  <c r="C116" i="15"/>
  <c r="R70" i="17"/>
  <c r="F47" i="1" s="1"/>
  <c r="C118" i="15"/>
  <c r="R71" i="17"/>
  <c r="C121" i="15"/>
  <c r="R72" i="17"/>
  <c r="F50" i="1" s="1"/>
  <c r="C123" i="15"/>
  <c r="R73" i="17"/>
  <c r="F51" i="1" s="1"/>
  <c r="C229" i="15"/>
  <c r="R142" i="17"/>
  <c r="C232" i="15"/>
  <c r="R145" i="17"/>
  <c r="C233" i="15"/>
  <c r="H233" s="1"/>
  <c r="R146" i="17"/>
  <c r="C234" i="15"/>
  <c r="R147" i="17"/>
  <c r="C235" i="15"/>
  <c r="R148" i="17"/>
  <c r="C238" i="15"/>
  <c r="R150" i="17"/>
  <c r="C239" i="15"/>
  <c r="R151" i="17"/>
  <c r="C240" i="15"/>
  <c r="H240" s="1"/>
  <c r="R152" i="17"/>
  <c r="C242" i="15"/>
  <c r="R154" i="17"/>
  <c r="C247" i="15"/>
  <c r="J247" s="1"/>
  <c r="R159" i="17"/>
  <c r="C252" i="15"/>
  <c r="R164" i="17"/>
  <c r="C253" i="15"/>
  <c r="R165" i="17"/>
  <c r="C256" i="15"/>
  <c r="R167" i="17"/>
  <c r="C213" i="15"/>
  <c r="R133" i="17"/>
  <c r="F82" i="1" s="1"/>
  <c r="C215" i="15"/>
  <c r="R134" i="17"/>
  <c r="F83" i="1" s="1"/>
  <c r="C217" i="15"/>
  <c r="H217" s="1"/>
  <c r="H216" s="1"/>
  <c r="M84" i="1" s="1"/>
  <c r="R135" i="17"/>
  <c r="F84" i="1" s="1"/>
  <c r="C221" i="15"/>
  <c r="R138" i="17"/>
  <c r="C147" i="15"/>
  <c r="R81" i="17"/>
  <c r="C148" i="15"/>
  <c r="H148" s="1"/>
  <c r="R82" i="17"/>
  <c r="C150" i="15"/>
  <c r="R84" i="17"/>
  <c r="C151" i="15"/>
  <c r="R85" i="17"/>
  <c r="C153" i="15"/>
  <c r="R86" i="17"/>
  <c r="C154" i="15"/>
  <c r="H154" s="1"/>
  <c r="R87" i="17"/>
  <c r="C156" i="15"/>
  <c r="R88" i="17"/>
  <c r="C158" i="15"/>
  <c r="R90" i="17"/>
  <c r="C161" i="15"/>
  <c r="R92" i="17"/>
  <c r="C162" i="15"/>
  <c r="H162" s="1"/>
  <c r="R93" i="17"/>
  <c r="C164" i="15"/>
  <c r="R94" i="17"/>
  <c r="C165" i="15"/>
  <c r="R95" i="17"/>
  <c r="C167" i="15"/>
  <c r="R96" i="17"/>
  <c r="C168" i="15"/>
  <c r="H168" s="1"/>
  <c r="R97" i="17"/>
  <c r="C170" i="15"/>
  <c r="R98" i="17"/>
  <c r="C171" i="15"/>
  <c r="R99" i="17"/>
  <c r="C172" i="15"/>
  <c r="R100" i="17"/>
  <c r="C175" i="15"/>
  <c r="H175" s="1"/>
  <c r="R103" i="17"/>
  <c r="C177" i="15"/>
  <c r="R104" i="17"/>
  <c r="C179" i="15"/>
  <c r="R105" i="17"/>
  <c r="C180" i="15"/>
  <c r="R106" i="17"/>
  <c r="C181" i="15"/>
  <c r="R107" i="17"/>
  <c r="C182" i="15"/>
  <c r="R108" i="17"/>
  <c r="C193" i="15"/>
  <c r="H193" s="1"/>
  <c r="R119" i="17"/>
  <c r="C203" i="15"/>
  <c r="R128" i="17"/>
  <c r="C204" i="15"/>
  <c r="R129" i="17"/>
  <c r="C135" i="15"/>
  <c r="R76" i="17"/>
  <c r="F60" i="1" s="1"/>
  <c r="C137" i="15"/>
  <c r="R77" i="17"/>
  <c r="F61" i="1" s="1"/>
  <c r="C140" i="15"/>
  <c r="H140" s="1"/>
  <c r="H139" s="1"/>
  <c r="M62" i="1" s="1"/>
  <c r="R79" i="17"/>
  <c r="F62" i="1" s="1"/>
  <c r="C142" i="15"/>
  <c r="H142" s="1"/>
  <c r="H141" s="1"/>
  <c r="M63" i="1" s="1"/>
  <c r="R80" i="17"/>
  <c r="F63" i="1" s="1"/>
  <c r="C266" i="15"/>
  <c r="R171" i="17"/>
  <c r="F97" i="1" s="1"/>
  <c r="C264" i="15"/>
  <c r="H264" s="1"/>
  <c r="H263" s="1"/>
  <c r="R170" i="17"/>
  <c r="F96" i="1" s="1"/>
  <c r="X2" i="17"/>
  <c r="H13" i="1" s="1"/>
  <c r="X3" i="17"/>
  <c r="H14" i="1" s="1"/>
  <c r="X4" i="17"/>
  <c r="X5"/>
  <c r="X6"/>
  <c r="X7"/>
  <c r="X8"/>
  <c r="X9"/>
  <c r="X10"/>
  <c r="X15"/>
  <c r="X16"/>
  <c r="X17"/>
  <c r="X18"/>
  <c r="X19"/>
  <c r="X20"/>
  <c r="X21"/>
  <c r="X22"/>
  <c r="X23"/>
  <c r="H25" i="1" s="1"/>
  <c r="X24" i="17"/>
  <c r="X25"/>
  <c r="X27"/>
  <c r="X28"/>
  <c r="X29"/>
  <c r="X31"/>
  <c r="X32"/>
  <c r="H29" i="1" s="1"/>
  <c r="X33" i="17"/>
  <c r="H30" i="1" s="1"/>
  <c r="X34" i="17"/>
  <c r="X35"/>
  <c r="X36"/>
  <c r="X37"/>
  <c r="X38"/>
  <c r="X39"/>
  <c r="X40"/>
  <c r="X41"/>
  <c r="X42"/>
  <c r="X44"/>
  <c r="X46"/>
  <c r="X47"/>
  <c r="X48"/>
  <c r="X49"/>
  <c r="X50"/>
  <c r="H38" i="1" s="1"/>
  <c r="X51" i="17"/>
  <c r="X52"/>
  <c r="X53"/>
  <c r="X55"/>
  <c r="X57"/>
  <c r="X62"/>
  <c r="X67"/>
  <c r="X69"/>
  <c r="H46" i="1" s="1"/>
  <c r="X70" i="17"/>
  <c r="H47" i="1" s="1"/>
  <c r="X71" i="17"/>
  <c r="H48" i="1" s="1"/>
  <c r="X72" i="17"/>
  <c r="H50" i="1" s="1"/>
  <c r="X73" i="17"/>
  <c r="H51" i="1" s="1"/>
  <c r="X142" i="17"/>
  <c r="X145"/>
  <c r="X146"/>
  <c r="X147"/>
  <c r="X148"/>
  <c r="X150"/>
  <c r="X151"/>
  <c r="X152"/>
  <c r="X154"/>
  <c r="X159"/>
  <c r="X164"/>
  <c r="X165"/>
  <c r="X167"/>
  <c r="H91" i="1" s="1"/>
  <c r="X133" i="17"/>
  <c r="H82" i="1" s="1"/>
  <c r="X134" i="17"/>
  <c r="H83" i="1" s="1"/>
  <c r="X135" i="17"/>
  <c r="H84" i="1" s="1"/>
  <c r="X138" i="17"/>
  <c r="X81"/>
  <c r="X82"/>
  <c r="X84"/>
  <c r="X85"/>
  <c r="X86"/>
  <c r="X87"/>
  <c r="X88"/>
  <c r="X90"/>
  <c r="X92"/>
  <c r="X93"/>
  <c r="X94"/>
  <c r="X95"/>
  <c r="X96"/>
  <c r="X97"/>
  <c r="X98"/>
  <c r="X99"/>
  <c r="X100"/>
  <c r="X103"/>
  <c r="X104"/>
  <c r="H75" i="1" s="1"/>
  <c r="X105" i="17"/>
  <c r="X106"/>
  <c r="X107"/>
  <c r="X108"/>
  <c r="X119"/>
  <c r="X128"/>
  <c r="X129"/>
  <c r="X76"/>
  <c r="H60" i="1" s="1"/>
  <c r="X77" i="17"/>
  <c r="X79"/>
  <c r="H62" i="1" s="1"/>
  <c r="X80" i="17"/>
  <c r="H63" i="1" s="1"/>
  <c r="X171" i="17"/>
  <c r="H97" i="1" s="1"/>
  <c r="X170" i="17"/>
  <c r="H96" i="1" s="1"/>
  <c r="F94" i="2"/>
  <c r="AD652" i="17"/>
  <c r="I94" i="2" s="1"/>
  <c r="AD653" i="17"/>
  <c r="I95" i="2" s="1"/>
  <c r="AD654" i="17"/>
  <c r="AD655"/>
  <c r="O652"/>
  <c r="D94" i="2" s="1"/>
  <c r="O653" i="17"/>
  <c r="D95" i="2" s="1"/>
  <c r="O654" i="17"/>
  <c r="O655"/>
  <c r="H15" i="1"/>
  <c r="X75" i="17"/>
  <c r="H52" i="1" s="1"/>
  <c r="AD173" i="17"/>
  <c r="J116" i="1" s="1"/>
  <c r="AD174" i="17"/>
  <c r="J117" i="1" s="1"/>
  <c r="AD175" i="17"/>
  <c r="J118" i="1" s="1"/>
  <c r="AD176" i="17"/>
  <c r="K302" i="15" s="1"/>
  <c r="AD177" i="17"/>
  <c r="K303" i="15" s="1"/>
  <c r="AD178" i="17"/>
  <c r="K304" i="15" s="1"/>
  <c r="AD179" i="17"/>
  <c r="K305" i="15" s="1"/>
  <c r="AD182" i="17"/>
  <c r="AD183"/>
  <c r="K309" i="15" s="1"/>
  <c r="AD184" i="17"/>
  <c r="AD187"/>
  <c r="K314" i="15" s="1"/>
  <c r="AD188" i="17"/>
  <c r="AD189"/>
  <c r="K316" i="15" s="1"/>
  <c r="AD190" i="17"/>
  <c r="J121" i="1" s="1"/>
  <c r="AD191" i="17"/>
  <c r="J122" i="1" s="1"/>
  <c r="AD215" i="17"/>
  <c r="AD216"/>
  <c r="K352" i="15" s="1"/>
  <c r="AD217" i="17"/>
  <c r="K354" i="15" s="1"/>
  <c r="AD218" i="17"/>
  <c r="K355" i="15" s="1"/>
  <c r="AD219" i="17"/>
  <c r="AD220"/>
  <c r="K357" i="15" s="1"/>
  <c r="AD221" i="17"/>
  <c r="K358" i="15" s="1"/>
  <c r="AD224" i="17"/>
  <c r="K362" i="15" s="1"/>
  <c r="AD225" i="17"/>
  <c r="AD226"/>
  <c r="K364" i="15" s="1"/>
  <c r="AD228" i="17"/>
  <c r="K366" i="15" s="1"/>
  <c r="AD229" i="17"/>
  <c r="K367" i="15" s="1"/>
  <c r="AD230" i="17"/>
  <c r="AD231"/>
  <c r="K369" i="15" s="1"/>
  <c r="AD232" i="17"/>
  <c r="K370" i="15" s="1"/>
  <c r="AD233" i="17"/>
  <c r="K371" i="15" s="1"/>
  <c r="AD234" i="17"/>
  <c r="AD237"/>
  <c r="J133" i="1" s="1"/>
  <c r="AD238" i="17"/>
  <c r="J136" i="1" s="1"/>
  <c r="AD239" i="17"/>
  <c r="K383" i="15" s="1"/>
  <c r="AD241" i="17"/>
  <c r="AD243"/>
  <c r="J139" i="1" s="1"/>
  <c r="AD244" i="17"/>
  <c r="AD246"/>
  <c r="J141" i="1" s="1"/>
  <c r="AD247" i="17"/>
  <c r="J142" i="1" s="1"/>
  <c r="AD249" i="17"/>
  <c r="AD252"/>
  <c r="J145" i="1" s="1"/>
  <c r="AD253" i="17"/>
  <c r="J146" i="1" s="1"/>
  <c r="AD254" i="17"/>
  <c r="AD258"/>
  <c r="K412" i="15" s="1"/>
  <c r="AD259" i="17"/>
  <c r="AD260"/>
  <c r="K414" i="15" s="1"/>
  <c r="AD261" i="17"/>
  <c r="AD266"/>
  <c r="K420" i="15" s="1"/>
  <c r="AD267" i="17"/>
  <c r="AD268"/>
  <c r="K423" i="15" s="1"/>
  <c r="AD269" i="17"/>
  <c r="AD272"/>
  <c r="K428" i="15" s="1"/>
  <c r="AD274" i="17"/>
  <c r="AD276"/>
  <c r="K433" i="15" s="1"/>
  <c r="AD277" i="17"/>
  <c r="AD278"/>
  <c r="K435" i="15" s="1"/>
  <c r="AD280" i="17"/>
  <c r="AD287"/>
  <c r="K444" i="15" s="1"/>
  <c r="AD288" i="17"/>
  <c r="AD289"/>
  <c r="K447" i="15" s="1"/>
  <c r="AD290" i="17"/>
  <c r="AD291"/>
  <c r="K449" i="15" s="1"/>
  <c r="AD292" i="17"/>
  <c r="AD293"/>
  <c r="K451" i="15" s="1"/>
  <c r="AD294" i="17"/>
  <c r="AD295"/>
  <c r="K453" i="15" s="1"/>
  <c r="AD296" i="17"/>
  <c r="AD297"/>
  <c r="K455" i="15" s="1"/>
  <c r="AD298" i="17"/>
  <c r="AD299"/>
  <c r="K457" i="15" s="1"/>
  <c r="AD300" i="17"/>
  <c r="AD301"/>
  <c r="K459" i="15" s="1"/>
  <c r="AD302" i="17"/>
  <c r="AD303"/>
  <c r="K461" i="15" s="1"/>
  <c r="AD304" i="17"/>
  <c r="AD313"/>
  <c r="K471" i="15" s="1"/>
  <c r="AD314" i="17"/>
  <c r="J155" i="1" s="1"/>
  <c r="AD315" i="17"/>
  <c r="J156" i="1" s="1"/>
  <c r="AD2" i="17"/>
  <c r="J13" i="1" s="1"/>
  <c r="J15"/>
  <c r="AD5" i="17"/>
  <c r="AD6"/>
  <c r="K25" i="15" s="1"/>
  <c r="AD7" i="17"/>
  <c r="AD8"/>
  <c r="AD9"/>
  <c r="K29" i="15" s="1"/>
  <c r="AD10" i="17"/>
  <c r="K30" i="15" s="1"/>
  <c r="AD11" i="17"/>
  <c r="AD12"/>
  <c r="K33" i="15" s="1"/>
  <c r="AD13" i="17"/>
  <c r="AD14"/>
  <c r="K35" i="15" s="1"/>
  <c r="AD15" i="17"/>
  <c r="AD16"/>
  <c r="K38" i="15" s="1"/>
  <c r="AD17" i="17"/>
  <c r="K40" i="15" s="1"/>
  <c r="AD18" i="17"/>
  <c r="K41" i="15" s="1"/>
  <c r="AD19" i="17"/>
  <c r="AD20"/>
  <c r="K43" i="15" s="1"/>
  <c r="AD21" i="17"/>
  <c r="K44" i="15" s="1"/>
  <c r="AD24" i="17"/>
  <c r="K49" i="15" s="1"/>
  <c r="AD25" i="17"/>
  <c r="AD28"/>
  <c r="K53" i="15" s="1"/>
  <c r="AD29" i="17"/>
  <c r="AD31"/>
  <c r="K56" i="15" s="1"/>
  <c r="AD32" i="17"/>
  <c r="J29" i="1" s="1"/>
  <c r="AD33" i="17"/>
  <c r="J30" i="1" s="1"/>
  <c r="AD34" i="17"/>
  <c r="AD35"/>
  <c r="K65" i="15" s="1"/>
  <c r="AD36" i="17"/>
  <c r="AD37"/>
  <c r="K68" i="15" s="1"/>
  <c r="AD38" i="17"/>
  <c r="AD39"/>
  <c r="K71" i="15" s="1"/>
  <c r="AD40" i="17"/>
  <c r="AD41"/>
  <c r="K74" i="15" s="1"/>
  <c r="AD42" i="17"/>
  <c r="AD44"/>
  <c r="K78" i="15" s="1"/>
  <c r="AD46" i="17"/>
  <c r="AD47"/>
  <c r="K82" i="15" s="1"/>
  <c r="AD48" i="17"/>
  <c r="AD49"/>
  <c r="K85" i="15" s="1"/>
  <c r="AD50" i="17"/>
  <c r="J38" i="1" s="1"/>
  <c r="AD51" i="17"/>
  <c r="K89" i="15" s="1"/>
  <c r="AD52" i="17"/>
  <c r="AD53"/>
  <c r="K92" i="15" s="1"/>
  <c r="AD55" i="17"/>
  <c r="AD57"/>
  <c r="AD62"/>
  <c r="AD67"/>
  <c r="K108" i="15" s="1"/>
  <c r="AD69" i="17"/>
  <c r="J46" i="1" s="1"/>
  <c r="AD70" i="17"/>
  <c r="J47" i="1" s="1"/>
  <c r="AD71" i="17"/>
  <c r="J48" i="1" s="1"/>
  <c r="AD72" i="17"/>
  <c r="J50" i="1" s="1"/>
  <c r="AD73" i="17"/>
  <c r="J51" i="1" s="1"/>
  <c r="AD75" i="17"/>
  <c r="J52" i="1" s="1"/>
  <c r="AD142" i="17"/>
  <c r="AD145"/>
  <c r="K232" i="15" s="1"/>
  <c r="AD146" i="17"/>
  <c r="AD147"/>
  <c r="K234" i="15" s="1"/>
  <c r="AD148" i="17"/>
  <c r="AD150"/>
  <c r="K238" i="15" s="1"/>
  <c r="AD151" i="17"/>
  <c r="AD152"/>
  <c r="AD154"/>
  <c r="AD159"/>
  <c r="K247" i="15" s="1"/>
  <c r="AD165" i="17"/>
  <c r="AD167"/>
  <c r="AD133"/>
  <c r="J82" i="1" s="1"/>
  <c r="AD134" i="17"/>
  <c r="K215" i="15" s="1"/>
  <c r="K214" s="1"/>
  <c r="AD135" i="17"/>
  <c r="J84" i="1" s="1"/>
  <c r="AD138" i="17"/>
  <c r="AD81"/>
  <c r="AD82"/>
  <c r="K148" i="15" s="1"/>
  <c r="AD85" i="17"/>
  <c r="AD86"/>
  <c r="K153" i="15" s="1"/>
  <c r="AD87" i="17"/>
  <c r="AD88"/>
  <c r="K156" i="15" s="1"/>
  <c r="AD90" i="17"/>
  <c r="AD92"/>
  <c r="K161" i="15" s="1"/>
  <c r="AD93" i="17"/>
  <c r="AD95"/>
  <c r="K165" i="15" s="1"/>
  <c r="AD96" i="17"/>
  <c r="AD97"/>
  <c r="K168" i="15" s="1"/>
  <c r="AD98" i="17"/>
  <c r="AD99"/>
  <c r="K171" i="15" s="1"/>
  <c r="AD100" i="17"/>
  <c r="AD103"/>
  <c r="K175" i="15" s="1"/>
  <c r="AD104" i="17"/>
  <c r="J75" i="1" s="1"/>
  <c r="AD105" i="17"/>
  <c r="K179" i="15" s="1"/>
  <c r="AD106" i="17"/>
  <c r="AD108"/>
  <c r="AD119"/>
  <c r="AD128"/>
  <c r="K203" i="15" s="1"/>
  <c r="AD129" i="17"/>
  <c r="AD76"/>
  <c r="J60" i="1" s="1"/>
  <c r="AD77" i="17"/>
  <c r="AD79"/>
  <c r="J62" i="1" s="1"/>
  <c r="AD80" i="17"/>
  <c r="J63" i="1" s="1"/>
  <c r="AD171" i="17"/>
  <c r="K266" i="15" s="1"/>
  <c r="AD170" i="17"/>
  <c r="J96" i="1" s="1"/>
  <c r="I117"/>
  <c r="I15"/>
  <c r="I46"/>
  <c r="G116"/>
  <c r="G118"/>
  <c r="G121"/>
  <c r="G122"/>
  <c r="G123"/>
  <c r="G133"/>
  <c r="G136"/>
  <c r="G137"/>
  <c r="G138"/>
  <c r="G139"/>
  <c r="G140"/>
  <c r="G141"/>
  <c r="G142"/>
  <c r="G143"/>
  <c r="G144"/>
  <c r="G145"/>
  <c r="G146"/>
  <c r="G155"/>
  <c r="G156"/>
  <c r="G15"/>
  <c r="G25"/>
  <c r="G29"/>
  <c r="G30"/>
  <c r="G38"/>
  <c r="G47"/>
  <c r="G48"/>
  <c r="G50"/>
  <c r="G51"/>
  <c r="G91"/>
  <c r="G83"/>
  <c r="G84"/>
  <c r="G85"/>
  <c r="G75"/>
  <c r="G60"/>
  <c r="G61"/>
  <c r="G62"/>
  <c r="G63"/>
  <c r="G97"/>
  <c r="G96"/>
  <c r="F124"/>
  <c r="F15"/>
  <c r="R75" i="17"/>
  <c r="F52" i="1" s="1"/>
  <c r="O173" i="17"/>
  <c r="E116" i="1" s="1"/>
  <c r="O174" i="17"/>
  <c r="E117" i="1" s="1"/>
  <c r="O175" i="17"/>
  <c r="E118" i="1" s="1"/>
  <c r="O176" i="17"/>
  <c r="O177"/>
  <c r="O178"/>
  <c r="O179"/>
  <c r="O182"/>
  <c r="O183"/>
  <c r="O184"/>
  <c r="O187"/>
  <c r="O188"/>
  <c r="O189"/>
  <c r="O190"/>
  <c r="E121" i="1" s="1"/>
  <c r="O191" i="17"/>
  <c r="O215"/>
  <c r="O216"/>
  <c r="O217"/>
  <c r="O218"/>
  <c r="O219"/>
  <c r="O220"/>
  <c r="O221"/>
  <c r="O224"/>
  <c r="O225"/>
  <c r="O226"/>
  <c r="O228"/>
  <c r="O229"/>
  <c r="O230"/>
  <c r="O231"/>
  <c r="O232"/>
  <c r="O233"/>
  <c r="O234"/>
  <c r="O237"/>
  <c r="E133" i="1" s="1"/>
  <c r="O238" i="17"/>
  <c r="E136" i="1" s="1"/>
  <c r="O239" i="17"/>
  <c r="E137" i="1" s="1"/>
  <c r="O241" i="17"/>
  <c r="O243"/>
  <c r="O244"/>
  <c r="E140" i="1" s="1"/>
  <c r="O246" i="17"/>
  <c r="E141" i="1" s="1"/>
  <c r="O247" i="17"/>
  <c r="E142" i="1" s="1"/>
  <c r="O248" i="17"/>
  <c r="E143" i="1" s="1"/>
  <c r="O249" i="17"/>
  <c r="E144" i="1" s="1"/>
  <c r="O252" i="17"/>
  <c r="E145" i="1" s="1"/>
  <c r="O253" i="17"/>
  <c r="E146" i="1" s="1"/>
  <c r="O254" i="17"/>
  <c r="O258"/>
  <c r="O259"/>
  <c r="O260"/>
  <c r="O261"/>
  <c r="O266"/>
  <c r="O267"/>
  <c r="O268"/>
  <c r="O269"/>
  <c r="O272"/>
  <c r="F428" i="15" s="1"/>
  <c r="O273" i="17"/>
  <c r="O274"/>
  <c r="O275"/>
  <c r="O276"/>
  <c r="O277"/>
  <c r="O278"/>
  <c r="O279"/>
  <c r="O280"/>
  <c r="O281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13"/>
  <c r="O314"/>
  <c r="E155" i="1" s="1"/>
  <c r="E157" s="1"/>
  <c r="O315" i="17"/>
  <c r="E156" i="1" s="1"/>
  <c r="O2" i="17"/>
  <c r="E13" i="1" s="1"/>
  <c r="E15"/>
  <c r="O5" i="17"/>
  <c r="O6"/>
  <c r="O7"/>
  <c r="O8"/>
  <c r="O9"/>
  <c r="O10"/>
  <c r="O11"/>
  <c r="F32" i="15" s="1"/>
  <c r="O12" i="17"/>
  <c r="O13"/>
  <c r="O14"/>
  <c r="O15"/>
  <c r="O16"/>
  <c r="O17"/>
  <c r="O18"/>
  <c r="O19"/>
  <c r="O20"/>
  <c r="O21"/>
  <c r="O22"/>
  <c r="O23"/>
  <c r="E25" i="1" s="1"/>
  <c r="O24" i="17"/>
  <c r="O25"/>
  <c r="O27"/>
  <c r="O28"/>
  <c r="O29"/>
  <c r="O31"/>
  <c r="O32"/>
  <c r="E29" i="1" s="1"/>
  <c r="O33" i="17"/>
  <c r="O34"/>
  <c r="O35"/>
  <c r="O36"/>
  <c r="O37"/>
  <c r="O38"/>
  <c r="O39"/>
  <c r="O40"/>
  <c r="O41"/>
  <c r="O42"/>
  <c r="O44"/>
  <c r="O46"/>
  <c r="O47"/>
  <c r="O48"/>
  <c r="O49"/>
  <c r="O50"/>
  <c r="E38" i="1" s="1"/>
  <c r="O51" i="17"/>
  <c r="O52"/>
  <c r="O53"/>
  <c r="O55"/>
  <c r="O57"/>
  <c r="O62"/>
  <c r="O67"/>
  <c r="E42" i="1" s="1"/>
  <c r="O69" i="17"/>
  <c r="E46" i="1" s="1"/>
  <c r="O70" i="17"/>
  <c r="E47" i="1" s="1"/>
  <c r="O71" i="17"/>
  <c r="E48" i="1" s="1"/>
  <c r="O72" i="17"/>
  <c r="E50" i="1" s="1"/>
  <c r="O73" i="17"/>
  <c r="E51" i="1" s="1"/>
  <c r="O75" i="17"/>
  <c r="O142"/>
  <c r="O145"/>
  <c r="O146"/>
  <c r="O147"/>
  <c r="O148"/>
  <c r="O150"/>
  <c r="O151"/>
  <c r="O152"/>
  <c r="O154"/>
  <c r="O159"/>
  <c r="O164"/>
  <c r="O165"/>
  <c r="O167"/>
  <c r="E91" i="1" s="1"/>
  <c r="O133" i="17"/>
  <c r="E82" i="1" s="1"/>
  <c r="E86" s="1"/>
  <c r="O134" i="17"/>
  <c r="E83" i="1" s="1"/>
  <c r="O135" i="17"/>
  <c r="E84" i="1" s="1"/>
  <c r="O138" i="17"/>
  <c r="E85" i="1" s="1"/>
  <c r="O81" i="17"/>
  <c r="O82"/>
  <c r="O84"/>
  <c r="O85"/>
  <c r="O86"/>
  <c r="O87"/>
  <c r="O88"/>
  <c r="O90"/>
  <c r="O92"/>
  <c r="O93"/>
  <c r="O94"/>
  <c r="O95"/>
  <c r="O96"/>
  <c r="O97"/>
  <c r="O98"/>
  <c r="O99"/>
  <c r="O100"/>
  <c r="O103"/>
  <c r="O104"/>
  <c r="E75" i="1" s="1"/>
  <c r="O105" i="17"/>
  <c r="O106"/>
  <c r="O107"/>
  <c r="O108"/>
  <c r="O119"/>
  <c r="O128"/>
  <c r="O129"/>
  <c r="O76"/>
  <c r="E60" i="1" s="1"/>
  <c r="O77" i="17"/>
  <c r="E61" i="1" s="1"/>
  <c r="O79" i="17"/>
  <c r="E62" i="1" s="1"/>
  <c r="O80" i="17"/>
  <c r="E63" i="1" s="1"/>
  <c r="O171" i="17"/>
  <c r="E97" i="1" s="1"/>
  <c r="O170" i="17"/>
  <c r="E96" i="1" s="1"/>
  <c r="D180" i="15"/>
  <c r="AC106" i="17"/>
  <c r="AB106"/>
  <c r="W106"/>
  <c r="V106"/>
  <c r="Q106"/>
  <c r="P106"/>
  <c r="N106"/>
  <c r="M106"/>
  <c r="AD356"/>
  <c r="I62" i="16" s="1"/>
  <c r="AD360" i="17"/>
  <c r="I67" i="16" s="1"/>
  <c r="AD363" i="17"/>
  <c r="AD364"/>
  <c r="AD365"/>
  <c r="I72" i="16" s="1"/>
  <c r="AD366" i="17"/>
  <c r="I73" i="16" s="1"/>
  <c r="AD367" i="17"/>
  <c r="AD368"/>
  <c r="I75" i="16" s="1"/>
  <c r="AD369" i="17"/>
  <c r="I76" i="16" s="1"/>
  <c r="AD376" i="17"/>
  <c r="I83" i="16" s="1"/>
  <c r="AD377" i="17"/>
  <c r="I23" i="2" s="1"/>
  <c r="AD378" i="17"/>
  <c r="I87" i="16" s="1"/>
  <c r="AD380" i="17"/>
  <c r="I89" i="16" s="1"/>
  <c r="AD381" i="17"/>
  <c r="I90" i="16" s="1"/>
  <c r="AD382" i="17"/>
  <c r="AD383"/>
  <c r="I92" i="16" s="1"/>
  <c r="AD384" i="17"/>
  <c r="I25" i="2" s="1"/>
  <c r="AD385" i="17"/>
  <c r="I96" i="16" s="1"/>
  <c r="AD386" i="17"/>
  <c r="AD387"/>
  <c r="I98" i="16" s="1"/>
  <c r="AD354" i="17"/>
  <c r="I58" i="16" s="1"/>
  <c r="AD355" i="17"/>
  <c r="AD352"/>
  <c r="AD353"/>
  <c r="I18" i="2" s="1"/>
  <c r="AD316" i="17"/>
  <c r="AD317"/>
  <c r="I14" i="16" s="1"/>
  <c r="AD318" i="17"/>
  <c r="I15" i="16" s="1"/>
  <c r="AD324" i="17"/>
  <c r="I21" i="16" s="1"/>
  <c r="AD325" i="17"/>
  <c r="AD326"/>
  <c r="I25" i="16" s="1"/>
  <c r="AD327" i="17"/>
  <c r="I26" i="16" s="1"/>
  <c r="AD347" i="17"/>
  <c r="I46" i="16" s="1"/>
  <c r="AD348" i="17"/>
  <c r="AD349"/>
  <c r="AD351"/>
  <c r="AD619"/>
  <c r="I379" i="16" s="1"/>
  <c r="AD620" i="17"/>
  <c r="AD621"/>
  <c r="I381" i="16" s="1"/>
  <c r="AD622" i="17"/>
  <c r="AD623"/>
  <c r="I383" i="16" s="1"/>
  <c r="AD624" i="17"/>
  <c r="AD625"/>
  <c r="I385" i="16" s="1"/>
  <c r="AD626" i="17"/>
  <c r="AD627"/>
  <c r="I388" i="16" s="1"/>
  <c r="AD628" i="17"/>
  <c r="AD629"/>
  <c r="I390" i="16" s="1"/>
  <c r="AD630" i="17"/>
  <c r="AD631"/>
  <c r="I393" i="16" s="1"/>
  <c r="AD633" i="17"/>
  <c r="I395" i="16" s="1"/>
  <c r="AD634" i="17"/>
  <c r="I397" i="16" s="1"/>
  <c r="AD635" i="17"/>
  <c r="AD636"/>
  <c r="I399" i="16" s="1"/>
  <c r="AD640" i="17"/>
  <c r="I404" i="16" s="1"/>
  <c r="I403" s="1"/>
  <c r="O79" i="2" s="1"/>
  <c r="AD641" i="17"/>
  <c r="I406" i="16" s="1"/>
  <c r="AD642" i="17"/>
  <c r="AD644"/>
  <c r="I409" i="16" s="1"/>
  <c r="AD645" i="17"/>
  <c r="I410" i="16" s="1"/>
  <c r="AD646" i="17"/>
  <c r="I411" i="16" s="1"/>
  <c r="AD647" i="17"/>
  <c r="AD611"/>
  <c r="I369" i="16" s="1"/>
  <c r="AD612" i="17"/>
  <c r="I370" i="16" s="1"/>
  <c r="AD613" i="17"/>
  <c r="I371" i="16" s="1"/>
  <c r="AD614" i="17"/>
  <c r="AD615"/>
  <c r="I373" i="16" s="1"/>
  <c r="AD616" i="17"/>
  <c r="I374" i="16" s="1"/>
  <c r="AD602" i="17"/>
  <c r="I359" i="16" s="1"/>
  <c r="AD603" i="17"/>
  <c r="AD604"/>
  <c r="AD605"/>
  <c r="I362" i="16" s="1"/>
  <c r="AD606" i="17"/>
  <c r="I363" i="16" s="1"/>
  <c r="AD607" i="17"/>
  <c r="AD596"/>
  <c r="AD597"/>
  <c r="I352" i="16" s="1"/>
  <c r="AD598" i="17"/>
  <c r="I354" i="16" s="1"/>
  <c r="AD599" i="17"/>
  <c r="AD562"/>
  <c r="I312" i="16" s="1"/>
  <c r="AD563" i="17"/>
  <c r="I313" i="16" s="1"/>
  <c r="AD564" i="17"/>
  <c r="I314" i="16" s="1"/>
  <c r="AD565" i="17"/>
  <c r="AD566"/>
  <c r="I316" i="16" s="1"/>
  <c r="AD567" i="17"/>
  <c r="I317" i="16" s="1"/>
  <c r="AD568" i="17"/>
  <c r="I318" i="16" s="1"/>
  <c r="AD569" i="17"/>
  <c r="AD570"/>
  <c r="I320" i="16" s="1"/>
  <c r="AD571" i="17"/>
  <c r="I321" i="16" s="1"/>
  <c r="AD572" i="17"/>
  <c r="I322" i="16" s="1"/>
  <c r="AD573" i="17"/>
  <c r="AD575"/>
  <c r="I326" i="16" s="1"/>
  <c r="AD576" i="17"/>
  <c r="I327" i="16" s="1"/>
  <c r="AD577" i="17"/>
  <c r="I328" i="16" s="1"/>
  <c r="AD578" i="17"/>
  <c r="AD579"/>
  <c r="I330" i="16" s="1"/>
  <c r="AD580" i="17"/>
  <c r="I331" i="16" s="1"/>
  <c r="AD581" i="17"/>
  <c r="I332" i="16" s="1"/>
  <c r="AD582" i="17"/>
  <c r="AD583"/>
  <c r="I334" i="16" s="1"/>
  <c r="AD584" i="17"/>
  <c r="I335" i="16" s="1"/>
  <c r="AD592" i="17"/>
  <c r="I344" i="16" s="1"/>
  <c r="AD593" i="17"/>
  <c r="AD594"/>
  <c r="I346" i="16" s="1"/>
  <c r="AD595" i="17"/>
  <c r="I68" i="2" s="1"/>
  <c r="AD538" i="17"/>
  <c r="I283" i="16" s="1"/>
  <c r="AD539" i="17"/>
  <c r="AD540"/>
  <c r="I285" i="16" s="1"/>
  <c r="AD544" i="17"/>
  <c r="I289" i="16" s="1"/>
  <c r="AD545" i="17"/>
  <c r="I290" i="16" s="1"/>
  <c r="AD547" i="17"/>
  <c r="AD548"/>
  <c r="I294" i="16" s="1"/>
  <c r="AD550" i="17"/>
  <c r="I296" i="16" s="1"/>
  <c r="AD551" i="17"/>
  <c r="I297" i="16" s="1"/>
  <c r="AD553" i="17"/>
  <c r="I62" i="2" s="1"/>
  <c r="AD554" i="17"/>
  <c r="I302" i="16" s="1"/>
  <c r="AD555" i="17"/>
  <c r="AD557"/>
  <c r="I305" i="16" s="1"/>
  <c r="AD558" i="17"/>
  <c r="AD559"/>
  <c r="I307" i="16" s="1"/>
  <c r="AD560" i="17"/>
  <c r="AD532"/>
  <c r="I273" i="16" s="1"/>
  <c r="AD535" i="17"/>
  <c r="I57" i="2" s="1"/>
  <c r="AD536" i="17"/>
  <c r="I279" i="16" s="1"/>
  <c r="AD537" i="17"/>
  <c r="I280" i="16" s="1"/>
  <c r="AD453" i="17"/>
  <c r="I183" i="16" s="1"/>
  <c r="AD454" i="17"/>
  <c r="I184" i="16" s="1"/>
  <c r="AD455" i="17"/>
  <c r="I185" i="16" s="1"/>
  <c r="AD456" i="17"/>
  <c r="I186" i="16" s="1"/>
  <c r="AD457" i="17"/>
  <c r="I187" i="16" s="1"/>
  <c r="AD458" i="17"/>
  <c r="I188" i="16" s="1"/>
  <c r="AD462" i="17"/>
  <c r="I192" i="16" s="1"/>
  <c r="AD465" i="17"/>
  <c r="I196" i="16" s="1"/>
  <c r="AD468" i="17"/>
  <c r="I200" i="16" s="1"/>
  <c r="AD469" i="17"/>
  <c r="I201" i="16" s="1"/>
  <c r="AD470" i="17"/>
  <c r="I202" i="16" s="1"/>
  <c r="AD473" i="17"/>
  <c r="I205" i="16" s="1"/>
  <c r="AD475" i="17"/>
  <c r="I208" i="16" s="1"/>
  <c r="AD476" i="17"/>
  <c r="I209" i="16" s="1"/>
  <c r="AD477" i="17"/>
  <c r="I210" i="16" s="1"/>
  <c r="AD478" i="17"/>
  <c r="I212" i="16" s="1"/>
  <c r="AD479" i="17"/>
  <c r="I213" i="16" s="1"/>
  <c r="AD480" i="17"/>
  <c r="I214" i="16" s="1"/>
  <c r="AD481" i="17"/>
  <c r="I215" i="16" s="1"/>
  <c r="AD482" i="17"/>
  <c r="I216" i="16" s="1"/>
  <c r="AD483" i="17"/>
  <c r="I217" i="16" s="1"/>
  <c r="AD484" i="17"/>
  <c r="I218" i="16" s="1"/>
  <c r="AD485" i="17"/>
  <c r="I219" i="16" s="1"/>
  <c r="AD489" i="17"/>
  <c r="I224" i="16" s="1"/>
  <c r="AD491" i="17"/>
  <c r="I226" i="16" s="1"/>
  <c r="AD492" i="17"/>
  <c r="I227" i="16" s="1"/>
  <c r="AD493" i="17"/>
  <c r="I229" i="16" s="1"/>
  <c r="AD494" i="17"/>
  <c r="AD495"/>
  <c r="I231" i="16" s="1"/>
  <c r="AD496" i="17"/>
  <c r="I232" i="16" s="1"/>
  <c r="AD497" i="17"/>
  <c r="I233" i="16" s="1"/>
  <c r="AD498" i="17"/>
  <c r="I234" i="16" s="1"/>
  <c r="AD499" i="17"/>
  <c r="I235" i="16" s="1"/>
  <c r="AD500" i="17"/>
  <c r="I236" i="16" s="1"/>
  <c r="AD501" i="17"/>
  <c r="I237" i="16" s="1"/>
  <c r="AD509" i="17"/>
  <c r="I245" i="16" s="1"/>
  <c r="AD510" i="17"/>
  <c r="AD511"/>
  <c r="I248" i="16" s="1"/>
  <c r="AD512" i="17"/>
  <c r="I250" i="16" s="1"/>
  <c r="AD513" i="17"/>
  <c r="I251" i="16" s="1"/>
  <c r="AD514" i="17"/>
  <c r="AD515"/>
  <c r="I253" i="16" s="1"/>
  <c r="AD516" i="17"/>
  <c r="I254" i="16" s="1"/>
  <c r="AD518" i="17"/>
  <c r="AD519"/>
  <c r="I258" i="16" s="1"/>
  <c r="AD520" i="17"/>
  <c r="I259" i="16" s="1"/>
  <c r="AD521" i="17"/>
  <c r="I260" i="16" s="1"/>
  <c r="AD522" i="17"/>
  <c r="I261" i="16" s="1"/>
  <c r="AD523" i="17"/>
  <c r="I262" i="16" s="1"/>
  <c r="AD524" i="17"/>
  <c r="I263" i="16" s="1"/>
  <c r="AD525" i="17"/>
  <c r="I264" i="16" s="1"/>
  <c r="AD526" i="17"/>
  <c r="I265" i="16" s="1"/>
  <c r="AD527" i="17"/>
  <c r="I266" i="16" s="1"/>
  <c r="AD530" i="17"/>
  <c r="I269" i="16" s="1"/>
  <c r="AD403" i="17"/>
  <c r="I129" i="16" s="1"/>
  <c r="AD404" i="17"/>
  <c r="I130" i="16" s="1"/>
  <c r="AD405" i="17"/>
  <c r="I131" i="16" s="1"/>
  <c r="AD407" i="17"/>
  <c r="I133" i="16" s="1"/>
  <c r="AD408" i="17"/>
  <c r="AD409"/>
  <c r="I136" i="16" s="1"/>
  <c r="AD411" i="17"/>
  <c r="I138" i="16" s="1"/>
  <c r="AD412" i="17"/>
  <c r="I139" i="16" s="1"/>
  <c r="AD413" i="17"/>
  <c r="I140" i="16" s="1"/>
  <c r="AD414" i="17"/>
  <c r="I141" i="16" s="1"/>
  <c r="AD415" i="17"/>
  <c r="I142" i="16" s="1"/>
  <c r="AD416" i="17"/>
  <c r="I143" i="16" s="1"/>
  <c r="AD417" i="17"/>
  <c r="I144" i="16" s="1"/>
  <c r="AD418" i="17"/>
  <c r="I145" i="16" s="1"/>
  <c r="AD419" i="17"/>
  <c r="I146" i="16" s="1"/>
  <c r="AD420" i="17"/>
  <c r="AD422"/>
  <c r="I149" i="16" s="1"/>
  <c r="AD650" i="17"/>
  <c r="I91" i="2" s="1"/>
  <c r="AD651" i="17"/>
  <c r="I92" i="2" s="1"/>
  <c r="AD656" i="17"/>
  <c r="I98" i="2" s="1"/>
  <c r="AD657" i="17"/>
  <c r="I99" i="2" s="1"/>
  <c r="AD658" i="17"/>
  <c r="I443" i="16" s="1"/>
  <c r="AD659" i="17"/>
  <c r="I444" i="16" s="1"/>
  <c r="AD660" i="17"/>
  <c r="AD661"/>
  <c r="I451" i="16" s="1"/>
  <c r="I450" s="1"/>
  <c r="AD662" i="17"/>
  <c r="I106" i="2" s="1"/>
  <c r="AD663" i="17"/>
  <c r="I456" i="16" s="1"/>
  <c r="I455" s="1"/>
  <c r="AD664" i="17"/>
  <c r="I109" i="2" s="1"/>
  <c r="AD665" i="17"/>
  <c r="I464" i="16" s="1"/>
  <c r="AD666" i="17"/>
  <c r="AD668"/>
  <c r="I115" i="2" s="1"/>
  <c r="AD669" i="17"/>
  <c r="I470" i="16" s="1"/>
  <c r="AD670" i="17"/>
  <c r="I471" i="16" s="1"/>
  <c r="AD671" i="17"/>
  <c r="AD672"/>
  <c r="I473" i="16" s="1"/>
  <c r="AD673" i="17"/>
  <c r="I118" i="2" s="1"/>
  <c r="AD674" i="17"/>
  <c r="I478" i="16" s="1"/>
  <c r="AD675" i="17"/>
  <c r="AD676"/>
  <c r="I486" i="16" s="1"/>
  <c r="AD677" i="17"/>
  <c r="I487" i="16" s="1"/>
  <c r="AD681" i="17"/>
  <c r="I126" i="2" s="1"/>
  <c r="AD4" i="17"/>
  <c r="H35" i="15"/>
  <c r="F164" i="1"/>
  <c r="F165"/>
  <c r="E29" i="2"/>
  <c r="E30"/>
  <c r="E31"/>
  <c r="E33"/>
  <c r="E26"/>
  <c r="E18"/>
  <c r="E15"/>
  <c r="E76"/>
  <c r="E60"/>
  <c r="F472" i="16"/>
  <c r="O139" i="2"/>
  <c r="O138"/>
  <c r="O137"/>
  <c r="O136"/>
  <c r="O135"/>
  <c r="O134"/>
  <c r="N139"/>
  <c r="N138"/>
  <c r="N137"/>
  <c r="N136"/>
  <c r="N135"/>
  <c r="N134"/>
  <c r="F118"/>
  <c r="O356" i="17"/>
  <c r="O360"/>
  <c r="O363"/>
  <c r="O364"/>
  <c r="O365"/>
  <c r="O366"/>
  <c r="O367"/>
  <c r="O368"/>
  <c r="O369"/>
  <c r="O376"/>
  <c r="O377"/>
  <c r="O378"/>
  <c r="O380"/>
  <c r="O381"/>
  <c r="O382"/>
  <c r="O383"/>
  <c r="O384"/>
  <c r="D25" i="2" s="1"/>
  <c r="O385" i="17"/>
  <c r="O386"/>
  <c r="O387"/>
  <c r="O392"/>
  <c r="O354"/>
  <c r="O355"/>
  <c r="O352"/>
  <c r="O353"/>
  <c r="D18" i="2" s="1"/>
  <c r="O316" i="17"/>
  <c r="O317"/>
  <c r="O318"/>
  <c r="O324"/>
  <c r="O325"/>
  <c r="O326"/>
  <c r="O327"/>
  <c r="O347"/>
  <c r="O348"/>
  <c r="O349"/>
  <c r="O351"/>
  <c r="O619"/>
  <c r="O620"/>
  <c r="O621"/>
  <c r="O622"/>
  <c r="O623"/>
  <c r="O624"/>
  <c r="O625"/>
  <c r="O626"/>
  <c r="O627"/>
  <c r="O628"/>
  <c r="O629"/>
  <c r="O630"/>
  <c r="O631"/>
  <c r="O633"/>
  <c r="O634"/>
  <c r="O635"/>
  <c r="O636"/>
  <c r="O640"/>
  <c r="O641"/>
  <c r="O642"/>
  <c r="O643"/>
  <c r="O644"/>
  <c r="O645"/>
  <c r="O646"/>
  <c r="O647"/>
  <c r="O611"/>
  <c r="O612"/>
  <c r="O613"/>
  <c r="O614"/>
  <c r="O615"/>
  <c r="O616"/>
  <c r="O602"/>
  <c r="O603"/>
  <c r="O604"/>
  <c r="O605"/>
  <c r="O606"/>
  <c r="O607"/>
  <c r="O596"/>
  <c r="O597"/>
  <c r="O598"/>
  <c r="O599"/>
  <c r="O562"/>
  <c r="O563"/>
  <c r="O564"/>
  <c r="O565"/>
  <c r="O566"/>
  <c r="O567"/>
  <c r="O568"/>
  <c r="O569"/>
  <c r="O570"/>
  <c r="O571"/>
  <c r="O572"/>
  <c r="O573"/>
  <c r="O575"/>
  <c r="O576"/>
  <c r="O577"/>
  <c r="O578"/>
  <c r="O579"/>
  <c r="O580"/>
  <c r="O581"/>
  <c r="O582"/>
  <c r="O583"/>
  <c r="O584"/>
  <c r="O592"/>
  <c r="O593"/>
  <c r="O594"/>
  <c r="O595"/>
  <c r="O538"/>
  <c r="O539"/>
  <c r="O540"/>
  <c r="O544"/>
  <c r="O545"/>
  <c r="O547"/>
  <c r="O548"/>
  <c r="O550"/>
  <c r="O551"/>
  <c r="O553"/>
  <c r="O554"/>
  <c r="O555"/>
  <c r="O557"/>
  <c r="O558"/>
  <c r="O559"/>
  <c r="O560"/>
  <c r="O532"/>
  <c r="O535"/>
  <c r="O536"/>
  <c r="O537"/>
  <c r="O453"/>
  <c r="O454"/>
  <c r="O455"/>
  <c r="O456"/>
  <c r="O457"/>
  <c r="O458"/>
  <c r="O462"/>
  <c r="O465"/>
  <c r="O466"/>
  <c r="O468"/>
  <c r="O469"/>
  <c r="O470"/>
  <c r="O473"/>
  <c r="O474"/>
  <c r="O475"/>
  <c r="O476"/>
  <c r="O477"/>
  <c r="O478"/>
  <c r="O479"/>
  <c r="O480"/>
  <c r="O481"/>
  <c r="O482"/>
  <c r="O483"/>
  <c r="O484"/>
  <c r="O485"/>
  <c r="O489"/>
  <c r="O490"/>
  <c r="O491"/>
  <c r="O492"/>
  <c r="O493"/>
  <c r="O494"/>
  <c r="O495"/>
  <c r="O496"/>
  <c r="O497"/>
  <c r="O498"/>
  <c r="O499"/>
  <c r="O500"/>
  <c r="O501"/>
  <c r="O509"/>
  <c r="O510"/>
  <c r="O511"/>
  <c r="O512"/>
  <c r="O513"/>
  <c r="O514"/>
  <c r="O515"/>
  <c r="O516"/>
  <c r="O518"/>
  <c r="O519"/>
  <c r="O520"/>
  <c r="O521"/>
  <c r="O522"/>
  <c r="O523"/>
  <c r="O524"/>
  <c r="O525"/>
  <c r="O526"/>
  <c r="O527"/>
  <c r="O530"/>
  <c r="O403"/>
  <c r="O404"/>
  <c r="O405"/>
  <c r="O407"/>
  <c r="O408"/>
  <c r="O409"/>
  <c r="O411"/>
  <c r="O412"/>
  <c r="O413"/>
  <c r="O414"/>
  <c r="O415"/>
  <c r="O416"/>
  <c r="O417"/>
  <c r="O418"/>
  <c r="O419"/>
  <c r="O420"/>
  <c r="O422"/>
  <c r="O650"/>
  <c r="O651"/>
  <c r="D92" i="2" s="1"/>
  <c r="O656" i="17"/>
  <c r="O657"/>
  <c r="O658"/>
  <c r="O659"/>
  <c r="O660"/>
  <c r="O661"/>
  <c r="O662"/>
  <c r="D106" i="2" s="1"/>
  <c r="O663" i="17"/>
  <c r="O664"/>
  <c r="O665"/>
  <c r="O666"/>
  <c r="O668"/>
  <c r="O669"/>
  <c r="O670"/>
  <c r="O671"/>
  <c r="D472" i="16" s="1"/>
  <c r="O672" i="17"/>
  <c r="O673"/>
  <c r="D118" i="2" s="1"/>
  <c r="O674" i="17"/>
  <c r="O675"/>
  <c r="O676"/>
  <c r="O677"/>
  <c r="O681"/>
  <c r="O3"/>
  <c r="O4"/>
  <c r="AD700"/>
  <c r="K498" i="15" s="1"/>
  <c r="AD701" i="17"/>
  <c r="AD698"/>
  <c r="K495" i="15" s="1"/>
  <c r="AD696" i="17"/>
  <c r="AD697"/>
  <c r="AD695"/>
  <c r="K490" i="15" s="1"/>
  <c r="K489" s="1"/>
  <c r="P164" i="1" s="1"/>
  <c r="AD693" i="17"/>
  <c r="AD694"/>
  <c r="H488" i="15"/>
  <c r="AD690" i="17"/>
  <c r="AD691"/>
  <c r="K287" i="15" s="1"/>
  <c r="AD688" i="17"/>
  <c r="K283" i="15" s="1"/>
  <c r="AD686" i="17"/>
  <c r="AD687"/>
  <c r="K281" i="15" s="1"/>
  <c r="AD685" i="17"/>
  <c r="AD683"/>
  <c r="AD684"/>
  <c r="K276" i="15" s="1"/>
  <c r="O700" i="17"/>
  <c r="O701"/>
  <c r="F499" i="15" s="1"/>
  <c r="F497" s="1"/>
  <c r="K167" i="1" s="1"/>
  <c r="O698" i="17"/>
  <c r="O696"/>
  <c r="O697"/>
  <c r="O695"/>
  <c r="O693"/>
  <c r="F487" i="15" s="1"/>
  <c r="O694" i="17"/>
  <c r="O690"/>
  <c r="O691"/>
  <c r="O688"/>
  <c r="O686"/>
  <c r="O687"/>
  <c r="O685"/>
  <c r="E105" i="1" s="1"/>
  <c r="O683" i="17"/>
  <c r="O684"/>
  <c r="F28" i="2"/>
  <c r="F29"/>
  <c r="F30"/>
  <c r="F31"/>
  <c r="F32"/>
  <c r="F21"/>
  <c r="F22"/>
  <c r="F17"/>
  <c r="F18"/>
  <c r="F12"/>
  <c r="F15"/>
  <c r="F78"/>
  <c r="F79"/>
  <c r="F73"/>
  <c r="F62"/>
  <c r="F45"/>
  <c r="F92"/>
  <c r="D28"/>
  <c r="D30"/>
  <c r="D32"/>
  <c r="C126" i="15"/>
  <c r="AD749" i="17"/>
  <c r="AC749"/>
  <c r="AB749"/>
  <c r="AD748"/>
  <c r="AC748"/>
  <c r="AB748"/>
  <c r="AD747"/>
  <c r="AC747"/>
  <c r="AB747"/>
  <c r="AD746"/>
  <c r="AC746"/>
  <c r="AB746"/>
  <c r="AD745"/>
  <c r="AC745"/>
  <c r="AB745"/>
  <c r="AD744"/>
  <c r="AC744"/>
  <c r="AB744"/>
  <c r="AD743"/>
  <c r="AC743"/>
  <c r="AB743"/>
  <c r="AD742"/>
  <c r="AC742"/>
  <c r="AB742"/>
  <c r="AD741"/>
  <c r="AC741"/>
  <c r="AB741"/>
  <c r="AD740"/>
  <c r="AC740"/>
  <c r="AB740"/>
  <c r="AD739"/>
  <c r="AC739"/>
  <c r="AB739"/>
  <c r="AD738"/>
  <c r="AC738"/>
  <c r="AB738"/>
  <c r="AD737"/>
  <c r="AC737"/>
  <c r="AB737"/>
  <c r="AD736"/>
  <c r="AC736"/>
  <c r="AB736"/>
  <c r="AD735"/>
  <c r="AC735"/>
  <c r="AB735"/>
  <c r="AD734"/>
  <c r="AC734"/>
  <c r="AB734"/>
  <c r="AD733"/>
  <c r="AC733"/>
  <c r="AB733"/>
  <c r="AD732"/>
  <c r="AC732"/>
  <c r="AB732"/>
  <c r="AD731"/>
  <c r="AC731"/>
  <c r="AB731"/>
  <c r="AD730"/>
  <c r="AC730"/>
  <c r="AB730"/>
  <c r="AD729"/>
  <c r="AC729"/>
  <c r="AB729"/>
  <c r="AD728"/>
  <c r="AC728"/>
  <c r="AB728"/>
  <c r="AD727"/>
  <c r="AC727"/>
  <c r="AB727"/>
  <c r="AD726"/>
  <c r="AC726"/>
  <c r="AB726"/>
  <c r="AD725"/>
  <c r="AC725"/>
  <c r="AB725"/>
  <c r="AD724"/>
  <c r="AC724"/>
  <c r="AB724"/>
  <c r="AD723"/>
  <c r="AC723"/>
  <c r="AB723"/>
  <c r="AD722"/>
  <c r="AC722"/>
  <c r="AB722"/>
  <c r="AD721"/>
  <c r="AC721"/>
  <c r="AB721"/>
  <c r="AD720"/>
  <c r="AC720"/>
  <c r="AB720"/>
  <c r="AD719"/>
  <c r="AC719"/>
  <c r="AB719"/>
  <c r="AD718"/>
  <c r="AC718"/>
  <c r="AB718"/>
  <c r="AD717"/>
  <c r="AC717"/>
  <c r="AB717"/>
  <c r="AD716"/>
  <c r="AC716"/>
  <c r="AB716"/>
  <c r="AD715"/>
  <c r="AC715"/>
  <c r="AB715"/>
  <c r="AD714"/>
  <c r="AC714"/>
  <c r="AB714"/>
  <c r="AD713"/>
  <c r="AC713"/>
  <c r="AB713"/>
  <c r="AD712"/>
  <c r="AC712"/>
  <c r="AB712"/>
  <c r="AD711"/>
  <c r="AC711"/>
  <c r="AB711"/>
  <c r="AD710"/>
  <c r="AC710"/>
  <c r="AB710"/>
  <c r="AD709"/>
  <c r="AC709"/>
  <c r="AB709"/>
  <c r="AD708"/>
  <c r="AC708"/>
  <c r="AB708"/>
  <c r="AD707"/>
  <c r="AC707"/>
  <c r="AB707"/>
  <c r="AD706"/>
  <c r="AC706"/>
  <c r="AB706"/>
  <c r="AD705"/>
  <c r="AC705"/>
  <c r="AB705"/>
  <c r="AD704"/>
  <c r="AC704"/>
  <c r="AB704"/>
  <c r="AD703"/>
  <c r="AC703"/>
  <c r="AB703"/>
  <c r="AC701"/>
  <c r="AB701"/>
  <c r="AC700"/>
  <c r="AB700"/>
  <c r="AC698"/>
  <c r="AB698"/>
  <c r="AC697"/>
  <c r="AB697"/>
  <c r="AC696"/>
  <c r="AB696"/>
  <c r="AC695"/>
  <c r="AB695"/>
  <c r="AC694"/>
  <c r="AB694"/>
  <c r="AC693"/>
  <c r="AB693"/>
  <c r="AC691"/>
  <c r="AB691"/>
  <c r="AC690"/>
  <c r="AB690"/>
  <c r="AC688"/>
  <c r="AB688"/>
  <c r="AC687"/>
  <c r="AB687"/>
  <c r="AC686"/>
  <c r="AB686"/>
  <c r="AC685"/>
  <c r="AB685"/>
  <c r="AC684"/>
  <c r="AB684"/>
  <c r="AC683"/>
  <c r="AB683"/>
  <c r="AD682"/>
  <c r="AC682"/>
  <c r="AB682"/>
  <c r="AC681"/>
  <c r="AB681"/>
  <c r="AC677"/>
  <c r="AB677"/>
  <c r="AC676"/>
  <c r="AB676"/>
  <c r="AC675"/>
  <c r="AB675"/>
  <c r="AC674"/>
  <c r="AB674"/>
  <c r="AC673"/>
  <c r="AB673"/>
  <c r="AC672"/>
  <c r="AB672"/>
  <c r="AC671"/>
  <c r="AB671"/>
  <c r="AC670"/>
  <c r="AB670"/>
  <c r="AC669"/>
  <c r="AB669"/>
  <c r="AC668"/>
  <c r="AB668"/>
  <c r="AC666"/>
  <c r="AB666"/>
  <c r="AC665"/>
  <c r="AB665"/>
  <c r="AC664"/>
  <c r="AB664"/>
  <c r="AC663"/>
  <c r="AB663"/>
  <c r="AC662"/>
  <c r="AB662"/>
  <c r="AC661"/>
  <c r="AB661"/>
  <c r="AC660"/>
  <c r="AB660"/>
  <c r="AC659"/>
  <c r="AB659"/>
  <c r="AC658"/>
  <c r="AB658"/>
  <c r="AC657"/>
  <c r="AB657"/>
  <c r="AC656"/>
  <c r="AB656"/>
  <c r="AC655"/>
  <c r="AB655"/>
  <c r="AC654"/>
  <c r="AB654"/>
  <c r="AC653"/>
  <c r="AB653"/>
  <c r="AC652"/>
  <c r="AB652"/>
  <c r="AC651"/>
  <c r="AB651"/>
  <c r="AC650"/>
  <c r="AB650"/>
  <c r="AC647"/>
  <c r="AB647"/>
  <c r="AC646"/>
  <c r="AB646"/>
  <c r="AC645"/>
  <c r="AB645"/>
  <c r="AC644"/>
  <c r="AB644"/>
  <c r="AC643"/>
  <c r="AB643"/>
  <c r="AC642"/>
  <c r="AB642"/>
  <c r="AC641"/>
  <c r="AB641"/>
  <c r="AC640"/>
  <c r="AB640"/>
  <c r="AC636"/>
  <c r="AB636"/>
  <c r="AC635"/>
  <c r="AB635"/>
  <c r="AC634"/>
  <c r="AB634"/>
  <c r="AC633"/>
  <c r="AB633"/>
  <c r="AC631"/>
  <c r="AB631"/>
  <c r="AC630"/>
  <c r="AB630"/>
  <c r="AC629"/>
  <c r="AB629"/>
  <c r="AC628"/>
  <c r="AB628"/>
  <c r="AC627"/>
  <c r="AB627"/>
  <c r="AC626"/>
  <c r="AB626"/>
  <c r="AC625"/>
  <c r="AB625"/>
  <c r="AC624"/>
  <c r="AB624"/>
  <c r="AC623"/>
  <c r="AB623"/>
  <c r="AC622"/>
  <c r="AB622"/>
  <c r="AC621"/>
  <c r="AB621"/>
  <c r="AC620"/>
  <c r="AB620"/>
  <c r="AC619"/>
  <c r="AB619"/>
  <c r="AC616"/>
  <c r="AB616"/>
  <c r="AC615"/>
  <c r="AB615"/>
  <c r="AC614"/>
  <c r="AB614"/>
  <c r="AC613"/>
  <c r="AB613"/>
  <c r="AC612"/>
  <c r="AB612"/>
  <c r="AC611"/>
  <c r="AB611"/>
  <c r="AC607"/>
  <c r="AB607"/>
  <c r="AC606"/>
  <c r="AB606"/>
  <c r="AC605"/>
  <c r="AB605"/>
  <c r="AC604"/>
  <c r="AB604"/>
  <c r="AC603"/>
  <c r="AB603"/>
  <c r="AC602"/>
  <c r="AB602"/>
  <c r="AC599"/>
  <c r="AB599"/>
  <c r="AC598"/>
  <c r="AB598"/>
  <c r="AC597"/>
  <c r="AB597"/>
  <c r="AC596"/>
  <c r="AB596"/>
  <c r="AC595"/>
  <c r="AB595"/>
  <c r="AC594"/>
  <c r="AB594"/>
  <c r="AC593"/>
  <c r="AB593"/>
  <c r="AC592"/>
  <c r="AB592"/>
  <c r="AC584"/>
  <c r="AB584"/>
  <c r="AC583"/>
  <c r="AB583"/>
  <c r="AC582"/>
  <c r="AB582"/>
  <c r="AC581"/>
  <c r="AB581"/>
  <c r="AC580"/>
  <c r="AB580"/>
  <c r="AC579"/>
  <c r="AB579"/>
  <c r="AC578"/>
  <c r="AB578"/>
  <c r="AC577"/>
  <c r="AB577"/>
  <c r="AC576"/>
  <c r="AB576"/>
  <c r="AC575"/>
  <c r="AB575"/>
  <c r="AC573"/>
  <c r="AB573"/>
  <c r="AC572"/>
  <c r="AB572"/>
  <c r="AC571"/>
  <c r="AB571"/>
  <c r="AC570"/>
  <c r="AB570"/>
  <c r="AC569"/>
  <c r="AB569"/>
  <c r="AC568"/>
  <c r="AB568"/>
  <c r="AC567"/>
  <c r="AB567"/>
  <c r="AC566"/>
  <c r="AB566"/>
  <c r="AC565"/>
  <c r="AB565"/>
  <c r="AC564"/>
  <c r="AB564"/>
  <c r="AC563"/>
  <c r="AB563"/>
  <c r="AC562"/>
  <c r="AB562"/>
  <c r="AC560"/>
  <c r="AB560"/>
  <c r="AC559"/>
  <c r="AB559"/>
  <c r="AC558"/>
  <c r="AB558"/>
  <c r="AC557"/>
  <c r="AB557"/>
  <c r="AC555"/>
  <c r="AB555"/>
  <c r="AC554"/>
  <c r="AB554"/>
  <c r="AC553"/>
  <c r="AB553"/>
  <c r="AC551"/>
  <c r="AB551"/>
  <c r="AC550"/>
  <c r="AB550"/>
  <c r="AC548"/>
  <c r="AB548"/>
  <c r="AC547"/>
  <c r="AB547"/>
  <c r="AC545"/>
  <c r="AB545"/>
  <c r="AC544"/>
  <c r="AB544"/>
  <c r="AC540"/>
  <c r="AB540"/>
  <c r="AC539"/>
  <c r="AB539"/>
  <c r="AC538"/>
  <c r="AB538"/>
  <c r="AC537"/>
  <c r="AB537"/>
  <c r="AC536"/>
  <c r="AB536"/>
  <c r="AC535"/>
  <c r="AB535"/>
  <c r="AC532"/>
  <c r="AB532"/>
  <c r="AC530"/>
  <c r="AB530"/>
  <c r="AC527"/>
  <c r="AB527"/>
  <c r="AC526"/>
  <c r="AB526"/>
  <c r="AC525"/>
  <c r="AB525"/>
  <c r="AC524"/>
  <c r="AB524"/>
  <c r="AC523"/>
  <c r="AB523"/>
  <c r="AC522"/>
  <c r="AB522"/>
  <c r="AC521"/>
  <c r="AB521"/>
  <c r="AC520"/>
  <c r="AB520"/>
  <c r="AC519"/>
  <c r="AB519"/>
  <c r="AC518"/>
  <c r="AB518"/>
  <c r="AC516"/>
  <c r="AB516"/>
  <c r="AC515"/>
  <c r="AB515"/>
  <c r="AC514"/>
  <c r="AB514"/>
  <c r="AC513"/>
  <c r="AB513"/>
  <c r="AC512"/>
  <c r="AB512"/>
  <c r="AC511"/>
  <c r="AB511"/>
  <c r="AC510"/>
  <c r="AB510"/>
  <c r="AC509"/>
  <c r="AB509"/>
  <c r="AC501"/>
  <c r="AB501"/>
  <c r="AC500"/>
  <c r="AB500"/>
  <c r="AC499"/>
  <c r="AB499"/>
  <c r="AC498"/>
  <c r="AB498"/>
  <c r="AC497"/>
  <c r="AB497"/>
  <c r="AC496"/>
  <c r="AB496"/>
  <c r="AC495"/>
  <c r="AB495"/>
  <c r="AC494"/>
  <c r="AB494"/>
  <c r="AC493"/>
  <c r="AB493"/>
  <c r="AC492"/>
  <c r="AB492"/>
  <c r="AC491"/>
  <c r="AB491"/>
  <c r="AC490"/>
  <c r="AB490"/>
  <c r="AC489"/>
  <c r="AB489"/>
  <c r="AC485"/>
  <c r="AB485"/>
  <c r="AC484"/>
  <c r="AB484"/>
  <c r="AC483"/>
  <c r="AB483"/>
  <c r="AC482"/>
  <c r="AB482"/>
  <c r="AC481"/>
  <c r="AB481"/>
  <c r="AC480"/>
  <c r="AB480"/>
  <c r="AC479"/>
  <c r="AB479"/>
  <c r="AC478"/>
  <c r="AB478"/>
  <c r="AC477"/>
  <c r="AB477"/>
  <c r="AC476"/>
  <c r="AB476"/>
  <c r="AC475"/>
  <c r="AB475"/>
  <c r="AC474"/>
  <c r="AB474"/>
  <c r="AC473"/>
  <c r="AB473"/>
  <c r="AC470"/>
  <c r="AB470"/>
  <c r="AC469"/>
  <c r="AB469"/>
  <c r="AC468"/>
  <c r="AB468"/>
  <c r="AC466"/>
  <c r="AB466"/>
  <c r="AC465"/>
  <c r="AB465"/>
  <c r="AC462"/>
  <c r="AB462"/>
  <c r="AC458"/>
  <c r="AB458"/>
  <c r="AC457"/>
  <c r="AB457"/>
  <c r="AC456"/>
  <c r="AB456"/>
  <c r="AC455"/>
  <c r="AB455"/>
  <c r="AC454"/>
  <c r="AB454"/>
  <c r="AC453"/>
  <c r="AB453"/>
  <c r="AC429"/>
  <c r="AB429"/>
  <c r="AC428"/>
  <c r="AB428"/>
  <c r="AC427"/>
  <c r="AB427"/>
  <c r="AC422"/>
  <c r="AB422"/>
  <c r="AC420"/>
  <c r="AB420"/>
  <c r="AC419"/>
  <c r="AB419"/>
  <c r="AC418"/>
  <c r="AB418"/>
  <c r="AC417"/>
  <c r="AB417"/>
  <c r="AC416"/>
  <c r="AB416"/>
  <c r="AC415"/>
  <c r="AB415"/>
  <c r="AC414"/>
  <c r="AB414"/>
  <c r="AC413"/>
  <c r="AB413"/>
  <c r="AC412"/>
  <c r="AB412"/>
  <c r="AC411"/>
  <c r="AB411"/>
  <c r="AC409"/>
  <c r="AB409"/>
  <c r="AC408"/>
  <c r="AB408"/>
  <c r="AC407"/>
  <c r="AB407"/>
  <c r="AC405"/>
  <c r="AB405"/>
  <c r="AC404"/>
  <c r="AB404"/>
  <c r="AC403"/>
  <c r="AB403"/>
  <c r="AC400"/>
  <c r="AB400"/>
  <c r="AC398"/>
  <c r="AB398"/>
  <c r="AC397"/>
  <c r="AB397"/>
  <c r="AC396"/>
  <c r="AB396"/>
  <c r="AC395"/>
  <c r="AB395"/>
  <c r="AC394"/>
  <c r="AB394"/>
  <c r="AC392"/>
  <c r="AB392"/>
  <c r="AC387"/>
  <c r="AB387"/>
  <c r="AC386"/>
  <c r="AB386"/>
  <c r="AC385"/>
  <c r="AB385"/>
  <c r="AC384"/>
  <c r="AB384"/>
  <c r="AC383"/>
  <c r="AB383"/>
  <c r="AC382"/>
  <c r="AB382"/>
  <c r="AC381"/>
  <c r="AB381"/>
  <c r="AC380"/>
  <c r="AB380"/>
  <c r="AC378"/>
  <c r="AB378"/>
  <c r="AC377"/>
  <c r="AB377"/>
  <c r="AC376"/>
  <c r="AB376"/>
  <c r="AC369"/>
  <c r="AB369"/>
  <c r="AC368"/>
  <c r="AB368"/>
  <c r="AC367"/>
  <c r="AB367"/>
  <c r="AC366"/>
  <c r="AB366"/>
  <c r="AC365"/>
  <c r="AB365"/>
  <c r="AC364"/>
  <c r="AB364"/>
  <c r="AC363"/>
  <c r="AB363"/>
  <c r="AC360"/>
  <c r="AB360"/>
  <c r="AC356"/>
  <c r="AB356"/>
  <c r="AC355"/>
  <c r="AB355"/>
  <c r="AC354"/>
  <c r="AB354"/>
  <c r="AC353"/>
  <c r="AB353"/>
  <c r="AC352"/>
  <c r="AB352"/>
  <c r="AC351"/>
  <c r="AB351"/>
  <c r="AC349"/>
  <c r="AB349"/>
  <c r="AC348"/>
  <c r="AB348"/>
  <c r="AC347"/>
  <c r="AB347"/>
  <c r="AC328"/>
  <c r="AB328"/>
  <c r="AC327"/>
  <c r="AB327"/>
  <c r="AC326"/>
  <c r="AB326"/>
  <c r="AC325"/>
  <c r="AB325"/>
  <c r="AC324"/>
  <c r="AB324"/>
  <c r="AC318"/>
  <c r="AB318"/>
  <c r="AC317"/>
  <c r="AB317"/>
  <c r="AC316"/>
  <c r="AB316"/>
  <c r="AC315"/>
  <c r="AB315"/>
  <c r="AC314"/>
  <c r="AB314"/>
  <c r="AC313"/>
  <c r="AB313"/>
  <c r="AC304"/>
  <c r="AB304"/>
  <c r="AC303"/>
  <c r="AB303"/>
  <c r="AC302"/>
  <c r="AB302"/>
  <c r="AC301"/>
  <c r="AB301"/>
  <c r="AC300"/>
  <c r="AB300"/>
  <c r="AC299"/>
  <c r="AB299"/>
  <c r="AC298"/>
  <c r="AB298"/>
  <c r="AC297"/>
  <c r="AB297"/>
  <c r="AC296"/>
  <c r="AB296"/>
  <c r="AC295"/>
  <c r="AB295"/>
  <c r="AC294"/>
  <c r="AB294"/>
  <c r="AC293"/>
  <c r="AB293"/>
  <c r="AC292"/>
  <c r="AB292"/>
  <c r="AC291"/>
  <c r="AB291"/>
  <c r="AC290"/>
  <c r="AB290"/>
  <c r="AC289"/>
  <c r="AB289"/>
  <c r="AC288"/>
  <c r="AB288"/>
  <c r="AC287"/>
  <c r="AB287"/>
  <c r="AC281"/>
  <c r="AB281"/>
  <c r="AC280"/>
  <c r="AB280"/>
  <c r="AC279"/>
  <c r="AB279"/>
  <c r="AC278"/>
  <c r="AB278"/>
  <c r="AC277"/>
  <c r="AB277"/>
  <c r="AC276"/>
  <c r="AB276"/>
  <c r="AC275"/>
  <c r="AB275"/>
  <c r="AC274"/>
  <c r="AB274"/>
  <c r="AC273"/>
  <c r="AB273"/>
  <c r="AC272"/>
  <c r="AB272"/>
  <c r="AC269"/>
  <c r="AB269"/>
  <c r="AC268"/>
  <c r="AB268"/>
  <c r="AC267"/>
  <c r="AB267"/>
  <c r="AC266"/>
  <c r="AB266"/>
  <c r="AC261"/>
  <c r="AB261"/>
  <c r="AC260"/>
  <c r="AB260"/>
  <c r="AC259"/>
  <c r="AB259"/>
  <c r="AC258"/>
  <c r="AB258"/>
  <c r="AC254"/>
  <c r="AB254"/>
  <c r="AC253"/>
  <c r="AB253"/>
  <c r="AC252"/>
  <c r="AB252"/>
  <c r="AC249"/>
  <c r="AB249"/>
  <c r="AC248"/>
  <c r="AB248"/>
  <c r="AC247"/>
  <c r="AB247"/>
  <c r="AC246"/>
  <c r="AB246"/>
  <c r="AC244"/>
  <c r="AB244"/>
  <c r="AC243"/>
  <c r="AB243"/>
  <c r="AC241"/>
  <c r="AB241"/>
  <c r="AC239"/>
  <c r="AB239"/>
  <c r="AC238"/>
  <c r="AB238"/>
  <c r="AC237"/>
  <c r="AB237"/>
  <c r="AC234"/>
  <c r="AB234"/>
  <c r="AC233"/>
  <c r="AB233"/>
  <c r="AC232"/>
  <c r="AB232"/>
  <c r="AC231"/>
  <c r="AB231"/>
  <c r="AC230"/>
  <c r="AB230"/>
  <c r="AC229"/>
  <c r="AB229"/>
  <c r="AC228"/>
  <c r="AB228"/>
  <c r="AC226"/>
  <c r="AB226"/>
  <c r="AC225"/>
  <c r="AB225"/>
  <c r="AC224"/>
  <c r="AB224"/>
  <c r="AC221"/>
  <c r="AB221"/>
  <c r="AC220"/>
  <c r="AB220"/>
  <c r="AC219"/>
  <c r="AB219"/>
  <c r="AC218"/>
  <c r="AB218"/>
  <c r="AC217"/>
  <c r="AB217"/>
  <c r="AC216"/>
  <c r="AB216"/>
  <c r="AC215"/>
  <c r="AB215"/>
  <c r="AC204"/>
  <c r="AB204"/>
  <c r="AC202"/>
  <c r="AB202"/>
  <c r="AC192"/>
  <c r="AB192"/>
  <c r="AC191"/>
  <c r="AB191"/>
  <c r="AC190"/>
  <c r="AB190"/>
  <c r="AC189"/>
  <c r="AB189"/>
  <c r="AC188"/>
  <c r="AB188"/>
  <c r="AC187"/>
  <c r="AB187"/>
  <c r="AC184"/>
  <c r="AB184"/>
  <c r="AC183"/>
  <c r="AB183"/>
  <c r="AC182"/>
  <c r="AB182"/>
  <c r="AC179"/>
  <c r="AB179"/>
  <c r="AC178"/>
  <c r="AB178"/>
  <c r="AC177"/>
  <c r="AB177"/>
  <c r="AC176"/>
  <c r="AB176"/>
  <c r="AC175"/>
  <c r="AB175"/>
  <c r="AC174"/>
  <c r="AB174"/>
  <c r="AC173"/>
  <c r="AB173"/>
  <c r="AC171"/>
  <c r="AB171"/>
  <c r="AC170"/>
  <c r="AB170"/>
  <c r="AC167"/>
  <c r="AB167"/>
  <c r="AC165"/>
  <c r="AB165"/>
  <c r="AC164"/>
  <c r="AB164"/>
  <c r="AC159"/>
  <c r="AB159"/>
  <c r="AC154"/>
  <c r="AB154"/>
  <c r="AC152"/>
  <c r="AB152"/>
  <c r="AC151"/>
  <c r="AB151"/>
  <c r="AC150"/>
  <c r="AB150"/>
  <c r="AC148"/>
  <c r="AB148"/>
  <c r="AC147"/>
  <c r="AB147"/>
  <c r="AC146"/>
  <c r="AB146"/>
  <c r="AC145"/>
  <c r="AB145"/>
  <c r="AC142"/>
  <c r="AB142"/>
  <c r="AC138"/>
  <c r="AB138"/>
  <c r="AC135"/>
  <c r="AB135"/>
  <c r="AC134"/>
  <c r="AB134"/>
  <c r="AC133"/>
  <c r="AB133"/>
  <c r="AC129"/>
  <c r="AB129"/>
  <c r="AC128"/>
  <c r="AB128"/>
  <c r="AC119"/>
  <c r="AB119"/>
  <c r="AC108"/>
  <c r="AB108"/>
  <c r="AC107"/>
  <c r="AB107"/>
  <c r="AC105"/>
  <c r="AB105"/>
  <c r="AC104"/>
  <c r="AB104"/>
  <c r="AC103"/>
  <c r="AB103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0"/>
  <c r="AB90"/>
  <c r="AC88"/>
  <c r="AB88"/>
  <c r="AC87"/>
  <c r="AB87"/>
  <c r="AC86"/>
  <c r="AB86"/>
  <c r="AC85"/>
  <c r="AB85"/>
  <c r="AC84"/>
  <c r="AB84"/>
  <c r="AC82"/>
  <c r="AB82"/>
  <c r="AC81"/>
  <c r="AB81"/>
  <c r="AC80"/>
  <c r="AB80"/>
  <c r="AC79"/>
  <c r="AB79"/>
  <c r="AC77"/>
  <c r="AB77"/>
  <c r="AC76"/>
  <c r="AB76"/>
  <c r="AC75"/>
  <c r="AB75"/>
  <c r="AC73"/>
  <c r="AB73"/>
  <c r="AC72"/>
  <c r="AB72"/>
  <c r="AC71"/>
  <c r="AB71"/>
  <c r="AC70"/>
  <c r="AB70"/>
  <c r="AC69"/>
  <c r="AB69"/>
  <c r="AC67"/>
  <c r="AB67"/>
  <c r="AC62"/>
  <c r="AB62"/>
  <c r="AC57"/>
  <c r="AB57"/>
  <c r="AC55"/>
  <c r="AB55"/>
  <c r="AC53"/>
  <c r="AB53"/>
  <c r="AC52"/>
  <c r="AB52"/>
  <c r="AC51"/>
  <c r="AB51"/>
  <c r="AC50"/>
  <c r="AB50"/>
  <c r="AC49"/>
  <c r="AB49"/>
  <c r="AC48"/>
  <c r="AB48"/>
  <c r="AC47"/>
  <c r="AB47"/>
  <c r="AC46"/>
  <c r="AB46"/>
  <c r="AC44"/>
  <c r="AB44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29"/>
  <c r="AB29"/>
  <c r="AC28"/>
  <c r="AB28"/>
  <c r="AC27"/>
  <c r="AB27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AC4"/>
  <c r="AB4"/>
  <c r="AC3"/>
  <c r="AB3"/>
  <c r="AC2"/>
  <c r="AB2"/>
  <c r="D499" i="15"/>
  <c r="E499" s="1"/>
  <c r="D498"/>
  <c r="D495"/>
  <c r="D493"/>
  <c r="E493" s="1"/>
  <c r="D492"/>
  <c r="D490"/>
  <c r="D488"/>
  <c r="E488" s="1"/>
  <c r="D487"/>
  <c r="D479"/>
  <c r="D477"/>
  <c r="D471"/>
  <c r="D462"/>
  <c r="D461"/>
  <c r="D460"/>
  <c r="D459"/>
  <c r="D458"/>
  <c r="D457"/>
  <c r="D456"/>
  <c r="D455"/>
  <c r="D454"/>
  <c r="D453"/>
  <c r="D452"/>
  <c r="D451"/>
  <c r="D450"/>
  <c r="D449"/>
  <c r="D448"/>
  <c r="D447"/>
  <c r="D445"/>
  <c r="D444"/>
  <c r="D438"/>
  <c r="D437"/>
  <c r="D436"/>
  <c r="D435"/>
  <c r="D434"/>
  <c r="D433"/>
  <c r="D432"/>
  <c r="D430"/>
  <c r="D429"/>
  <c r="D428"/>
  <c r="D424"/>
  <c r="D423"/>
  <c r="D422"/>
  <c r="D420"/>
  <c r="D415"/>
  <c r="E415" s="1"/>
  <c r="D414"/>
  <c r="D413"/>
  <c r="D412"/>
  <c r="E412" s="1"/>
  <c r="D408"/>
  <c r="E408" s="1"/>
  <c r="D406"/>
  <c r="D404"/>
  <c r="E404" s="1"/>
  <c r="D400"/>
  <c r="E400" s="1"/>
  <c r="D398"/>
  <c r="D396"/>
  <c r="D394"/>
  <c r="D391"/>
  <c r="E391" s="1"/>
  <c r="D389"/>
  <c r="D386"/>
  <c r="D383"/>
  <c r="D381"/>
  <c r="D377"/>
  <c r="D372"/>
  <c r="E372" s="1"/>
  <c r="D371"/>
  <c r="D370"/>
  <c r="D369"/>
  <c r="E369" s="1"/>
  <c r="D368"/>
  <c r="D367"/>
  <c r="D366"/>
  <c r="E366" s="1"/>
  <c r="D364"/>
  <c r="E364" s="1"/>
  <c r="D363"/>
  <c r="E363" s="1"/>
  <c r="D362"/>
  <c r="E362" s="1"/>
  <c r="D358"/>
  <c r="D357"/>
  <c r="E357" s="1"/>
  <c r="D356"/>
  <c r="D355"/>
  <c r="D354"/>
  <c r="D352"/>
  <c r="D351"/>
  <c r="D332"/>
  <c r="D322"/>
  <c r="E322" s="1"/>
  <c r="D320"/>
  <c r="E320" s="1"/>
  <c r="D318"/>
  <c r="D316"/>
  <c r="E316" s="1"/>
  <c r="D315"/>
  <c r="D314"/>
  <c r="D310"/>
  <c r="D309"/>
  <c r="E309" s="1"/>
  <c r="D308"/>
  <c r="E308" s="1"/>
  <c r="D305"/>
  <c r="E305" s="1"/>
  <c r="D304"/>
  <c r="E304" s="1"/>
  <c r="D303"/>
  <c r="E303" s="1"/>
  <c r="D302"/>
  <c r="E302" s="1"/>
  <c r="D300"/>
  <c r="E300" s="1"/>
  <c r="D298"/>
  <c r="E298" s="1"/>
  <c r="D296"/>
  <c r="D287"/>
  <c r="D286"/>
  <c r="D283"/>
  <c r="D281"/>
  <c r="D280"/>
  <c r="D278"/>
  <c r="D276"/>
  <c r="D275"/>
  <c r="D266"/>
  <c r="D264"/>
  <c r="D256"/>
  <c r="D253"/>
  <c r="D252"/>
  <c r="D247"/>
  <c r="D242"/>
  <c r="D240"/>
  <c r="D239"/>
  <c r="D238"/>
  <c r="D235"/>
  <c r="D234"/>
  <c r="D233"/>
  <c r="D232"/>
  <c r="D229"/>
  <c r="D221"/>
  <c r="D217"/>
  <c r="D215"/>
  <c r="D213"/>
  <c r="E213" s="1"/>
  <c r="D204"/>
  <c r="D203"/>
  <c r="D193"/>
  <c r="D182"/>
  <c r="D181"/>
  <c r="D179"/>
  <c r="D177"/>
  <c r="D175"/>
  <c r="D172"/>
  <c r="D171"/>
  <c r="D170"/>
  <c r="D168"/>
  <c r="D167"/>
  <c r="D165"/>
  <c r="D164"/>
  <c r="E164" s="1"/>
  <c r="D162"/>
  <c r="D161"/>
  <c r="D158"/>
  <c r="D156"/>
  <c r="D154"/>
  <c r="D153"/>
  <c r="D151"/>
  <c r="D150"/>
  <c r="D148"/>
  <c r="D147"/>
  <c r="D142"/>
  <c r="D140"/>
  <c r="D137"/>
  <c r="D135"/>
  <c r="D126"/>
  <c r="D123"/>
  <c r="D121"/>
  <c r="D118"/>
  <c r="D116"/>
  <c r="D114"/>
  <c r="D108"/>
  <c r="D102"/>
  <c r="D97"/>
  <c r="D94"/>
  <c r="D92"/>
  <c r="D90"/>
  <c r="D89"/>
  <c r="D87"/>
  <c r="D85"/>
  <c r="D84"/>
  <c r="D82"/>
  <c r="D81"/>
  <c r="D78"/>
  <c r="D76"/>
  <c r="D74"/>
  <c r="D73"/>
  <c r="D71"/>
  <c r="D70"/>
  <c r="D68"/>
  <c r="D67"/>
  <c r="D65"/>
  <c r="D64"/>
  <c r="D62"/>
  <c r="D60"/>
  <c r="D56"/>
  <c r="D54"/>
  <c r="D53"/>
  <c r="D52"/>
  <c r="D50"/>
  <c r="D49"/>
  <c r="D47"/>
  <c r="D45"/>
  <c r="D44"/>
  <c r="D43"/>
  <c r="D42"/>
  <c r="D41"/>
  <c r="D40"/>
  <c r="D38"/>
  <c r="D37"/>
  <c r="D35"/>
  <c r="E35" s="1"/>
  <c r="D34"/>
  <c r="E34" s="1"/>
  <c r="D33"/>
  <c r="E33" s="1"/>
  <c r="D32"/>
  <c r="D30"/>
  <c r="D29"/>
  <c r="D28"/>
  <c r="D27"/>
  <c r="D25"/>
  <c r="D24"/>
  <c r="D18"/>
  <c r="D16"/>
  <c r="D14"/>
  <c r="G4841" i="20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60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X749" i="17"/>
  <c r="W749"/>
  <c r="V749"/>
  <c r="X748"/>
  <c r="W748"/>
  <c r="V748"/>
  <c r="X747"/>
  <c r="W747"/>
  <c r="V747"/>
  <c r="X746"/>
  <c r="W746"/>
  <c r="V746"/>
  <c r="X745"/>
  <c r="W745"/>
  <c r="V745"/>
  <c r="X744"/>
  <c r="W744"/>
  <c r="V744"/>
  <c r="X743"/>
  <c r="W743"/>
  <c r="V743"/>
  <c r="X742"/>
  <c r="W742"/>
  <c r="V742"/>
  <c r="X741"/>
  <c r="W741"/>
  <c r="V741"/>
  <c r="X740"/>
  <c r="W740"/>
  <c r="V740"/>
  <c r="X739"/>
  <c r="W739"/>
  <c r="V739"/>
  <c r="X738"/>
  <c r="W738"/>
  <c r="V738"/>
  <c r="X737"/>
  <c r="W737"/>
  <c r="V737"/>
  <c r="X736"/>
  <c r="W736"/>
  <c r="V736"/>
  <c r="X735"/>
  <c r="W735"/>
  <c r="V735"/>
  <c r="X734"/>
  <c r="W734"/>
  <c r="V734"/>
  <c r="X733"/>
  <c r="W733"/>
  <c r="V733"/>
  <c r="X732"/>
  <c r="W732"/>
  <c r="V732"/>
  <c r="X731"/>
  <c r="W731"/>
  <c r="V731"/>
  <c r="X730"/>
  <c r="W730"/>
  <c r="V730"/>
  <c r="X729"/>
  <c r="W729"/>
  <c r="V729"/>
  <c r="X728"/>
  <c r="W728"/>
  <c r="V728"/>
  <c r="X727"/>
  <c r="W727"/>
  <c r="V727"/>
  <c r="X726"/>
  <c r="W726"/>
  <c r="V726"/>
  <c r="X725"/>
  <c r="W725"/>
  <c r="V725"/>
  <c r="X724"/>
  <c r="W724"/>
  <c r="V724"/>
  <c r="X723"/>
  <c r="W723"/>
  <c r="V723"/>
  <c r="X722"/>
  <c r="W722"/>
  <c r="V722"/>
  <c r="X721"/>
  <c r="W721"/>
  <c r="V721"/>
  <c r="X720"/>
  <c r="W720"/>
  <c r="V720"/>
  <c r="X719"/>
  <c r="W719"/>
  <c r="V719"/>
  <c r="X718"/>
  <c r="W718"/>
  <c r="V718"/>
  <c r="X717"/>
  <c r="W717"/>
  <c r="V717"/>
  <c r="X716"/>
  <c r="W716"/>
  <c r="V716"/>
  <c r="X715"/>
  <c r="W715"/>
  <c r="V715"/>
  <c r="X714"/>
  <c r="W714"/>
  <c r="V714"/>
  <c r="X713"/>
  <c r="W713"/>
  <c r="V713"/>
  <c r="X712"/>
  <c r="W712"/>
  <c r="V712"/>
  <c r="X711"/>
  <c r="W711"/>
  <c r="V711"/>
  <c r="X710"/>
  <c r="W710"/>
  <c r="V710"/>
  <c r="X709"/>
  <c r="W709"/>
  <c r="V709"/>
  <c r="X708"/>
  <c r="W708"/>
  <c r="V708"/>
  <c r="X707"/>
  <c r="W707"/>
  <c r="V707"/>
  <c r="X706"/>
  <c r="W706"/>
  <c r="V706"/>
  <c r="X705"/>
  <c r="W705"/>
  <c r="V705"/>
  <c r="X704"/>
  <c r="W704"/>
  <c r="V704"/>
  <c r="X703"/>
  <c r="W703"/>
  <c r="V703"/>
  <c r="W701"/>
  <c r="V701"/>
  <c r="W700"/>
  <c r="V700"/>
  <c r="W698"/>
  <c r="V698"/>
  <c r="W697"/>
  <c r="V697"/>
  <c r="W696"/>
  <c r="V696"/>
  <c r="W695"/>
  <c r="V695"/>
  <c r="W694"/>
  <c r="V694"/>
  <c r="W693"/>
  <c r="V693"/>
  <c r="W691"/>
  <c r="V691"/>
  <c r="W690"/>
  <c r="V690"/>
  <c r="W688"/>
  <c r="V688"/>
  <c r="W687"/>
  <c r="V687"/>
  <c r="W686"/>
  <c r="V686"/>
  <c r="W685"/>
  <c r="V685"/>
  <c r="W684"/>
  <c r="V684"/>
  <c r="W683"/>
  <c r="V683"/>
  <c r="X682"/>
  <c r="W682"/>
  <c r="V682"/>
  <c r="W681"/>
  <c r="V681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7"/>
  <c r="V647"/>
  <c r="W646"/>
  <c r="V646"/>
  <c r="W645"/>
  <c r="V645"/>
  <c r="W644"/>
  <c r="V644"/>
  <c r="W643"/>
  <c r="V643"/>
  <c r="W642"/>
  <c r="V642"/>
  <c r="W641"/>
  <c r="V641"/>
  <c r="W640"/>
  <c r="V640"/>
  <c r="W636"/>
  <c r="V636"/>
  <c r="W635"/>
  <c r="V635"/>
  <c r="W634"/>
  <c r="V634"/>
  <c r="W633"/>
  <c r="V633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6"/>
  <c r="V616"/>
  <c r="W615"/>
  <c r="V615"/>
  <c r="W614"/>
  <c r="V614"/>
  <c r="W613"/>
  <c r="V613"/>
  <c r="W612"/>
  <c r="V612"/>
  <c r="W611"/>
  <c r="V611"/>
  <c r="W607"/>
  <c r="V607"/>
  <c r="W606"/>
  <c r="V606"/>
  <c r="W605"/>
  <c r="V605"/>
  <c r="W604"/>
  <c r="V604"/>
  <c r="W603"/>
  <c r="V603"/>
  <c r="W602"/>
  <c r="V602"/>
  <c r="W599"/>
  <c r="V599"/>
  <c r="W598"/>
  <c r="V598"/>
  <c r="W597"/>
  <c r="V597"/>
  <c r="W596"/>
  <c r="V596"/>
  <c r="W595"/>
  <c r="V595"/>
  <c r="W594"/>
  <c r="V594"/>
  <c r="W593"/>
  <c r="V593"/>
  <c r="W592"/>
  <c r="V592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0"/>
  <c r="V560"/>
  <c r="W559"/>
  <c r="V559"/>
  <c r="W558"/>
  <c r="V558"/>
  <c r="W557"/>
  <c r="V557"/>
  <c r="W555"/>
  <c r="V555"/>
  <c r="W554"/>
  <c r="V554"/>
  <c r="W553"/>
  <c r="V553"/>
  <c r="W551"/>
  <c r="V551"/>
  <c r="W550"/>
  <c r="V550"/>
  <c r="W548"/>
  <c r="V548"/>
  <c r="W547"/>
  <c r="V547"/>
  <c r="W545"/>
  <c r="V545"/>
  <c r="W544"/>
  <c r="V544"/>
  <c r="W540"/>
  <c r="V540"/>
  <c r="W539"/>
  <c r="V539"/>
  <c r="W538"/>
  <c r="V538"/>
  <c r="W537"/>
  <c r="V537"/>
  <c r="W536"/>
  <c r="V536"/>
  <c r="W535"/>
  <c r="V535"/>
  <c r="W532"/>
  <c r="V532"/>
  <c r="W530"/>
  <c r="V530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6"/>
  <c r="V516"/>
  <c r="W515"/>
  <c r="V515"/>
  <c r="W514"/>
  <c r="V514"/>
  <c r="W513"/>
  <c r="V513"/>
  <c r="W512"/>
  <c r="V512"/>
  <c r="W511"/>
  <c r="V511"/>
  <c r="W510"/>
  <c r="V510"/>
  <c r="W509"/>
  <c r="V509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0"/>
  <c r="V470"/>
  <c r="W469"/>
  <c r="V469"/>
  <c r="W468"/>
  <c r="V468"/>
  <c r="W466"/>
  <c r="V466"/>
  <c r="W465"/>
  <c r="V465"/>
  <c r="W462"/>
  <c r="V462"/>
  <c r="W458"/>
  <c r="V458"/>
  <c r="W457"/>
  <c r="V457"/>
  <c r="W456"/>
  <c r="V456"/>
  <c r="W455"/>
  <c r="V455"/>
  <c r="W454"/>
  <c r="V454"/>
  <c r="W453"/>
  <c r="V453"/>
  <c r="W429"/>
  <c r="V429"/>
  <c r="W428"/>
  <c r="V428"/>
  <c r="W427"/>
  <c r="V427"/>
  <c r="W422"/>
  <c r="V422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09"/>
  <c r="V409"/>
  <c r="W408"/>
  <c r="V408"/>
  <c r="W407"/>
  <c r="V407"/>
  <c r="W405"/>
  <c r="V405"/>
  <c r="W404"/>
  <c r="V404"/>
  <c r="W403"/>
  <c r="V403"/>
  <c r="W400"/>
  <c r="V400"/>
  <c r="W398"/>
  <c r="V398"/>
  <c r="W397"/>
  <c r="V397"/>
  <c r="W396"/>
  <c r="V396"/>
  <c r="W395"/>
  <c r="V395"/>
  <c r="W394"/>
  <c r="V394"/>
  <c r="W392"/>
  <c r="V392"/>
  <c r="W387"/>
  <c r="V387"/>
  <c r="W386"/>
  <c r="V386"/>
  <c r="W385"/>
  <c r="V385"/>
  <c r="W384"/>
  <c r="V384"/>
  <c r="W383"/>
  <c r="V383"/>
  <c r="W382"/>
  <c r="V382"/>
  <c r="W381"/>
  <c r="V381"/>
  <c r="W380"/>
  <c r="V380"/>
  <c r="W378"/>
  <c r="V378"/>
  <c r="W377"/>
  <c r="V377"/>
  <c r="W376"/>
  <c r="V376"/>
  <c r="W369"/>
  <c r="V369"/>
  <c r="W368"/>
  <c r="V368"/>
  <c r="W367"/>
  <c r="V367"/>
  <c r="W366"/>
  <c r="V366"/>
  <c r="W365"/>
  <c r="V365"/>
  <c r="W364"/>
  <c r="V364"/>
  <c r="W363"/>
  <c r="V363"/>
  <c r="W360"/>
  <c r="V360"/>
  <c r="W356"/>
  <c r="V356"/>
  <c r="W355"/>
  <c r="V355"/>
  <c r="W354"/>
  <c r="V354"/>
  <c r="W353"/>
  <c r="V353"/>
  <c r="W352"/>
  <c r="V352"/>
  <c r="W351"/>
  <c r="V351"/>
  <c r="W349"/>
  <c r="V349"/>
  <c r="W348"/>
  <c r="V348"/>
  <c r="W347"/>
  <c r="V347"/>
  <c r="W328"/>
  <c r="V328"/>
  <c r="W327"/>
  <c r="V327"/>
  <c r="W326"/>
  <c r="V326"/>
  <c r="W325"/>
  <c r="V325"/>
  <c r="W324"/>
  <c r="V324"/>
  <c r="W318"/>
  <c r="V318"/>
  <c r="W317"/>
  <c r="V317"/>
  <c r="W316"/>
  <c r="V316"/>
  <c r="W315"/>
  <c r="V315"/>
  <c r="W314"/>
  <c r="V314"/>
  <c r="W313"/>
  <c r="V313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93"/>
  <c r="V293"/>
  <c r="W292"/>
  <c r="V292"/>
  <c r="W291"/>
  <c r="V291"/>
  <c r="W290"/>
  <c r="V290"/>
  <c r="W289"/>
  <c r="V289"/>
  <c r="W288"/>
  <c r="V288"/>
  <c r="W287"/>
  <c r="V287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69"/>
  <c r="V269"/>
  <c r="W268"/>
  <c r="V268"/>
  <c r="W267"/>
  <c r="V267"/>
  <c r="W266"/>
  <c r="V266"/>
  <c r="W261"/>
  <c r="V261"/>
  <c r="W260"/>
  <c r="V260"/>
  <c r="W259"/>
  <c r="V259"/>
  <c r="W258"/>
  <c r="V258"/>
  <c r="W254"/>
  <c r="V254"/>
  <c r="W253"/>
  <c r="V253"/>
  <c r="W252"/>
  <c r="V252"/>
  <c r="W249"/>
  <c r="V249"/>
  <c r="W248"/>
  <c r="V248"/>
  <c r="W247"/>
  <c r="V247"/>
  <c r="W246"/>
  <c r="V246"/>
  <c r="W244"/>
  <c r="V244"/>
  <c r="W243"/>
  <c r="V243"/>
  <c r="W241"/>
  <c r="V241"/>
  <c r="W239"/>
  <c r="V239"/>
  <c r="W238"/>
  <c r="V238"/>
  <c r="W237"/>
  <c r="V237"/>
  <c r="W234"/>
  <c r="V234"/>
  <c r="W233"/>
  <c r="V233"/>
  <c r="W232"/>
  <c r="V232"/>
  <c r="W231"/>
  <c r="V231"/>
  <c r="W230"/>
  <c r="V230"/>
  <c r="W229"/>
  <c r="V229"/>
  <c r="W228"/>
  <c r="V228"/>
  <c r="W226"/>
  <c r="V226"/>
  <c r="W225"/>
  <c r="V225"/>
  <c r="W224"/>
  <c r="V224"/>
  <c r="W221"/>
  <c r="V221"/>
  <c r="W220"/>
  <c r="V220"/>
  <c r="W219"/>
  <c r="V219"/>
  <c r="W218"/>
  <c r="V218"/>
  <c r="W217"/>
  <c r="V217"/>
  <c r="W216"/>
  <c r="V216"/>
  <c r="W215"/>
  <c r="V215"/>
  <c r="W204"/>
  <c r="V204"/>
  <c r="W202"/>
  <c r="V202"/>
  <c r="W192"/>
  <c r="V192"/>
  <c r="W191"/>
  <c r="V191"/>
  <c r="W190"/>
  <c r="V190"/>
  <c r="W189"/>
  <c r="V189"/>
  <c r="W188"/>
  <c r="V188"/>
  <c r="W187"/>
  <c r="V187"/>
  <c r="W184"/>
  <c r="V184"/>
  <c r="W183"/>
  <c r="V183"/>
  <c r="W182"/>
  <c r="V182"/>
  <c r="W179"/>
  <c r="V179"/>
  <c r="W178"/>
  <c r="V178"/>
  <c r="W177"/>
  <c r="V177"/>
  <c r="W176"/>
  <c r="V176"/>
  <c r="W175"/>
  <c r="V175"/>
  <c r="W174"/>
  <c r="V174"/>
  <c r="W173"/>
  <c r="V173"/>
  <c r="W171"/>
  <c r="V171"/>
  <c r="W170"/>
  <c r="V170"/>
  <c r="W167"/>
  <c r="V167"/>
  <c r="W165"/>
  <c r="V165"/>
  <c r="W164"/>
  <c r="V164"/>
  <c r="W159"/>
  <c r="V159"/>
  <c r="W154"/>
  <c r="V154"/>
  <c r="W152"/>
  <c r="V152"/>
  <c r="W151"/>
  <c r="V151"/>
  <c r="W150"/>
  <c r="V150"/>
  <c r="W148"/>
  <c r="V148"/>
  <c r="W147"/>
  <c r="V147"/>
  <c r="W146"/>
  <c r="V146"/>
  <c r="W145"/>
  <c r="V145"/>
  <c r="W142"/>
  <c r="V142"/>
  <c r="W138"/>
  <c r="V138"/>
  <c r="W135"/>
  <c r="V135"/>
  <c r="W134"/>
  <c r="V134"/>
  <c r="W133"/>
  <c r="V133"/>
  <c r="W129"/>
  <c r="V129"/>
  <c r="W128"/>
  <c r="V128"/>
  <c r="W119"/>
  <c r="V119"/>
  <c r="W108"/>
  <c r="V108"/>
  <c r="W107"/>
  <c r="V107"/>
  <c r="W105"/>
  <c r="V105"/>
  <c r="W104"/>
  <c r="V104"/>
  <c r="W103"/>
  <c r="V103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0"/>
  <c r="V90"/>
  <c r="W88"/>
  <c r="V88"/>
  <c r="W87"/>
  <c r="V87"/>
  <c r="W86"/>
  <c r="V86"/>
  <c r="W85"/>
  <c r="V85"/>
  <c r="W84"/>
  <c r="V84"/>
  <c r="W82"/>
  <c r="V82"/>
  <c r="W81"/>
  <c r="V81"/>
  <c r="W80"/>
  <c r="V80"/>
  <c r="W79"/>
  <c r="V79"/>
  <c r="W77"/>
  <c r="V77"/>
  <c r="W76"/>
  <c r="V76"/>
  <c r="W75"/>
  <c r="V75"/>
  <c r="W73"/>
  <c r="V73"/>
  <c r="W72"/>
  <c r="V72"/>
  <c r="W71"/>
  <c r="V71"/>
  <c r="W70"/>
  <c r="V70"/>
  <c r="W69"/>
  <c r="V69"/>
  <c r="W67"/>
  <c r="V67"/>
  <c r="W62"/>
  <c r="V62"/>
  <c r="W57"/>
  <c r="V57"/>
  <c r="W55"/>
  <c r="V55"/>
  <c r="W53"/>
  <c r="V53"/>
  <c r="W52"/>
  <c r="V52"/>
  <c r="W51"/>
  <c r="V51"/>
  <c r="W50"/>
  <c r="V50"/>
  <c r="W49"/>
  <c r="V49"/>
  <c r="W48"/>
  <c r="V48"/>
  <c r="W47"/>
  <c r="V47"/>
  <c r="W46"/>
  <c r="V46"/>
  <c r="W44"/>
  <c r="V44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29"/>
  <c r="V29"/>
  <c r="W28"/>
  <c r="V28"/>
  <c r="W27"/>
  <c r="V27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B465" i="16"/>
  <c r="Q666" i="17"/>
  <c r="P666"/>
  <c r="N666"/>
  <c r="M666"/>
  <c r="B374" i="16"/>
  <c r="Q616" i="17"/>
  <c r="P616"/>
  <c r="N616"/>
  <c r="M616"/>
  <c r="Q304"/>
  <c r="P304"/>
  <c r="N304"/>
  <c r="M304"/>
  <c r="Q303"/>
  <c r="P303"/>
  <c r="N303"/>
  <c r="M303"/>
  <c r="Q302"/>
  <c r="P302"/>
  <c r="N302"/>
  <c r="M302"/>
  <c r="Q301"/>
  <c r="P301"/>
  <c r="N301"/>
  <c r="M301"/>
  <c r="Q300"/>
  <c r="P300"/>
  <c r="N300"/>
  <c r="M300"/>
  <c r="Q299"/>
  <c r="P299"/>
  <c r="N299"/>
  <c r="M299"/>
  <c r="Q298"/>
  <c r="P298"/>
  <c r="N298"/>
  <c r="M298"/>
  <c r="Q297"/>
  <c r="P297"/>
  <c r="N297"/>
  <c r="M297"/>
  <c r="Q296"/>
  <c r="P296"/>
  <c r="N296"/>
  <c r="M296"/>
  <c r="Q295"/>
  <c r="P295"/>
  <c r="N295"/>
  <c r="M295"/>
  <c r="Q234"/>
  <c r="P234"/>
  <c r="N234"/>
  <c r="M234"/>
  <c r="B107" i="16"/>
  <c r="B109"/>
  <c r="C109" s="1"/>
  <c r="B111"/>
  <c r="B113"/>
  <c r="B115"/>
  <c r="B118"/>
  <c r="B62"/>
  <c r="B63"/>
  <c r="B64"/>
  <c r="C64" s="1"/>
  <c r="B67"/>
  <c r="C67" s="1"/>
  <c r="B68"/>
  <c r="B69"/>
  <c r="B70"/>
  <c r="B71"/>
  <c r="B72"/>
  <c r="B73"/>
  <c r="B74"/>
  <c r="B75"/>
  <c r="C75" s="1"/>
  <c r="B76"/>
  <c r="B82"/>
  <c r="B83"/>
  <c r="B85"/>
  <c r="C85" s="1"/>
  <c r="B87"/>
  <c r="B88"/>
  <c r="B89"/>
  <c r="B90"/>
  <c r="C90" s="1"/>
  <c r="B91"/>
  <c r="B92"/>
  <c r="B94"/>
  <c r="B96"/>
  <c r="C96" s="1"/>
  <c r="B97"/>
  <c r="B98"/>
  <c r="B103"/>
  <c r="B58"/>
  <c r="C58" s="1"/>
  <c r="B59"/>
  <c r="I59" s="1"/>
  <c r="B54"/>
  <c r="B56"/>
  <c r="B13"/>
  <c r="B14"/>
  <c r="B15"/>
  <c r="B21"/>
  <c r="B23"/>
  <c r="C23" s="1"/>
  <c r="B25"/>
  <c r="B26"/>
  <c r="B46"/>
  <c r="B48"/>
  <c r="B49"/>
  <c r="B51"/>
  <c r="B379"/>
  <c r="B380"/>
  <c r="C380" s="1"/>
  <c r="B381"/>
  <c r="B382"/>
  <c r="B383"/>
  <c r="B384"/>
  <c r="B385"/>
  <c r="B387"/>
  <c r="B388"/>
  <c r="B389"/>
  <c r="B390"/>
  <c r="B392"/>
  <c r="B393"/>
  <c r="B395"/>
  <c r="C395"/>
  <c r="B397"/>
  <c r="B398"/>
  <c r="B399"/>
  <c r="B404"/>
  <c r="B406"/>
  <c r="B407"/>
  <c r="C407" s="1"/>
  <c r="B408"/>
  <c r="B409"/>
  <c r="B410"/>
  <c r="B411"/>
  <c r="B413"/>
  <c r="B369"/>
  <c r="B370"/>
  <c r="B371"/>
  <c r="B372"/>
  <c r="B373"/>
  <c r="C373" s="1"/>
  <c r="B359"/>
  <c r="B360"/>
  <c r="B361"/>
  <c r="B362"/>
  <c r="B363"/>
  <c r="B364"/>
  <c r="B351"/>
  <c r="B352"/>
  <c r="B354"/>
  <c r="B355"/>
  <c r="B312"/>
  <c r="B313"/>
  <c r="B314"/>
  <c r="B315"/>
  <c r="B316"/>
  <c r="C316" s="1"/>
  <c r="B317"/>
  <c r="C317" s="1"/>
  <c r="B318"/>
  <c r="B319"/>
  <c r="B320"/>
  <c r="B321"/>
  <c r="B322"/>
  <c r="B323"/>
  <c r="B326"/>
  <c r="B327"/>
  <c r="B328"/>
  <c r="B329"/>
  <c r="B330"/>
  <c r="B331"/>
  <c r="B332"/>
  <c r="B333"/>
  <c r="B334"/>
  <c r="B335"/>
  <c r="B344"/>
  <c r="B345"/>
  <c r="B346"/>
  <c r="B348"/>
  <c r="C348" s="1"/>
  <c r="B283"/>
  <c r="B284"/>
  <c r="B285"/>
  <c r="B289"/>
  <c r="B290"/>
  <c r="B293"/>
  <c r="B294"/>
  <c r="B296"/>
  <c r="B297"/>
  <c r="B300"/>
  <c r="B302"/>
  <c r="B303"/>
  <c r="B305"/>
  <c r="B306"/>
  <c r="B307"/>
  <c r="B308"/>
  <c r="B273"/>
  <c r="B277"/>
  <c r="B279"/>
  <c r="B280"/>
  <c r="B156"/>
  <c r="C156" s="1"/>
  <c r="B157"/>
  <c r="B158"/>
  <c r="C158" s="1"/>
  <c r="B183"/>
  <c r="B184"/>
  <c r="B185"/>
  <c r="B186"/>
  <c r="B187"/>
  <c r="B188"/>
  <c r="B192"/>
  <c r="B196"/>
  <c r="B197"/>
  <c r="B200"/>
  <c r="B201"/>
  <c r="B202"/>
  <c r="B205"/>
  <c r="B207"/>
  <c r="B208"/>
  <c r="B209"/>
  <c r="B210"/>
  <c r="B212"/>
  <c r="B213"/>
  <c r="B214"/>
  <c r="B215"/>
  <c r="B216"/>
  <c r="B217"/>
  <c r="B218"/>
  <c r="B219"/>
  <c r="C219" s="1"/>
  <c r="B224"/>
  <c r="B225"/>
  <c r="B226"/>
  <c r="B227"/>
  <c r="B229"/>
  <c r="B230"/>
  <c r="B231"/>
  <c r="B232"/>
  <c r="B233"/>
  <c r="B234"/>
  <c r="B235"/>
  <c r="B236"/>
  <c r="B237"/>
  <c r="B245"/>
  <c r="B247"/>
  <c r="B248"/>
  <c r="B250"/>
  <c r="B251"/>
  <c r="B252"/>
  <c r="B253"/>
  <c r="B254"/>
  <c r="B257"/>
  <c r="B258"/>
  <c r="B259"/>
  <c r="B260"/>
  <c r="B261"/>
  <c r="B262"/>
  <c r="B263"/>
  <c r="B264"/>
  <c r="B265"/>
  <c r="B266"/>
  <c r="B269"/>
  <c r="B129"/>
  <c r="B130"/>
  <c r="B131"/>
  <c r="B133"/>
  <c r="B135"/>
  <c r="B136"/>
  <c r="B138"/>
  <c r="B139"/>
  <c r="B140"/>
  <c r="B141"/>
  <c r="B142"/>
  <c r="B143"/>
  <c r="B144"/>
  <c r="B145"/>
  <c r="B146"/>
  <c r="B147"/>
  <c r="B149"/>
  <c r="B426"/>
  <c r="B428"/>
  <c r="B431"/>
  <c r="B433"/>
  <c r="B435"/>
  <c r="B436"/>
  <c r="B439"/>
  <c r="C439" s="1"/>
  <c r="B441"/>
  <c r="B443"/>
  <c r="B444"/>
  <c r="B445"/>
  <c r="B451"/>
  <c r="B453"/>
  <c r="B456"/>
  <c r="B458"/>
  <c r="B464"/>
  <c r="B468"/>
  <c r="B470"/>
  <c r="C470" s="1"/>
  <c r="B471"/>
  <c r="B472"/>
  <c r="B473"/>
  <c r="B476"/>
  <c r="B478"/>
  <c r="B479"/>
  <c r="B486"/>
  <c r="B487"/>
  <c r="B492"/>
  <c r="Q189" i="17"/>
  <c r="P189"/>
  <c r="N189"/>
  <c r="M189"/>
  <c r="Q184"/>
  <c r="P184"/>
  <c r="N184"/>
  <c r="M184"/>
  <c r="R705"/>
  <c r="O705"/>
  <c r="G167" i="1"/>
  <c r="G166"/>
  <c r="G164"/>
  <c r="G163"/>
  <c r="G108"/>
  <c r="G107"/>
  <c r="G106"/>
  <c r="G105"/>
  <c r="G104"/>
  <c r="M2" i="17"/>
  <c r="R749"/>
  <c r="Q749"/>
  <c r="P749"/>
  <c r="O749"/>
  <c r="N749"/>
  <c r="M749"/>
  <c r="R748"/>
  <c r="Q748"/>
  <c r="P748"/>
  <c r="O748"/>
  <c r="N748"/>
  <c r="M748"/>
  <c r="R747"/>
  <c r="Q747"/>
  <c r="P747"/>
  <c r="O747"/>
  <c r="N747"/>
  <c r="M747"/>
  <c r="R746"/>
  <c r="Q746"/>
  <c r="P746"/>
  <c r="O746"/>
  <c r="N746"/>
  <c r="M746"/>
  <c r="R745"/>
  <c r="Q745"/>
  <c r="P745"/>
  <c r="O745"/>
  <c r="N745"/>
  <c r="M745"/>
  <c r="R744"/>
  <c r="Q744"/>
  <c r="P744"/>
  <c r="O744"/>
  <c r="N744"/>
  <c r="M744"/>
  <c r="R743"/>
  <c r="Q743"/>
  <c r="P743"/>
  <c r="O743"/>
  <c r="N743"/>
  <c r="M743"/>
  <c r="R742"/>
  <c r="Q742"/>
  <c r="P742"/>
  <c r="O742"/>
  <c r="N742"/>
  <c r="M742"/>
  <c r="R741"/>
  <c r="Q741"/>
  <c r="P741"/>
  <c r="O741"/>
  <c r="N741"/>
  <c r="M741"/>
  <c r="R740"/>
  <c r="Q740"/>
  <c r="P740"/>
  <c r="O740"/>
  <c r="N740"/>
  <c r="M740"/>
  <c r="R739"/>
  <c r="Q739"/>
  <c r="P739"/>
  <c r="O739"/>
  <c r="N739"/>
  <c r="M739"/>
  <c r="R738"/>
  <c r="Q738"/>
  <c r="P738"/>
  <c r="O738"/>
  <c r="N738"/>
  <c r="M738"/>
  <c r="R737"/>
  <c r="Q737"/>
  <c r="P737"/>
  <c r="O737"/>
  <c r="N737"/>
  <c r="M737"/>
  <c r="R736"/>
  <c r="Q736"/>
  <c r="P736"/>
  <c r="O736"/>
  <c r="N736"/>
  <c r="M736"/>
  <c r="R735"/>
  <c r="Q735"/>
  <c r="P735"/>
  <c r="O735"/>
  <c r="N735"/>
  <c r="M735"/>
  <c r="R734"/>
  <c r="Q734"/>
  <c r="P734"/>
  <c r="O734"/>
  <c r="N734"/>
  <c r="M734"/>
  <c r="R733"/>
  <c r="Q733"/>
  <c r="P733"/>
  <c r="O733"/>
  <c r="N733"/>
  <c r="M733"/>
  <c r="R732"/>
  <c r="Q732"/>
  <c r="P732"/>
  <c r="O732"/>
  <c r="N732"/>
  <c r="M732"/>
  <c r="R731"/>
  <c r="Q731"/>
  <c r="P731"/>
  <c r="O731"/>
  <c r="N731"/>
  <c r="M731"/>
  <c r="R730"/>
  <c r="Q730"/>
  <c r="P730"/>
  <c r="O730"/>
  <c r="N730"/>
  <c r="M730"/>
  <c r="R729"/>
  <c r="Q729"/>
  <c r="P729"/>
  <c r="O729"/>
  <c r="N729"/>
  <c r="M729"/>
  <c r="R728"/>
  <c r="Q728"/>
  <c r="P728"/>
  <c r="O728"/>
  <c r="N728"/>
  <c r="M728"/>
  <c r="R727"/>
  <c r="Q727"/>
  <c r="P727"/>
  <c r="O727"/>
  <c r="N727"/>
  <c r="M727"/>
  <c r="R726"/>
  <c r="Q726"/>
  <c r="P726"/>
  <c r="O726"/>
  <c r="N726"/>
  <c r="M726"/>
  <c r="R725"/>
  <c r="Q725"/>
  <c r="P725"/>
  <c r="O725"/>
  <c r="N725"/>
  <c r="M725"/>
  <c r="R724"/>
  <c r="Q724"/>
  <c r="P724"/>
  <c r="O724"/>
  <c r="N724"/>
  <c r="M724"/>
  <c r="R723"/>
  <c r="Q723"/>
  <c r="P723"/>
  <c r="O723"/>
  <c r="N723"/>
  <c r="M723"/>
  <c r="R722"/>
  <c r="Q722"/>
  <c r="P722"/>
  <c r="O722"/>
  <c r="N722"/>
  <c r="M722"/>
  <c r="R721"/>
  <c r="Q721"/>
  <c r="P721"/>
  <c r="O721"/>
  <c r="N721"/>
  <c r="M721"/>
  <c r="R720"/>
  <c r="Q720"/>
  <c r="P720"/>
  <c r="O720"/>
  <c r="N720"/>
  <c r="M720"/>
  <c r="R719"/>
  <c r="Q719"/>
  <c r="P719"/>
  <c r="O719"/>
  <c r="N719"/>
  <c r="M719"/>
  <c r="R718"/>
  <c r="Q718"/>
  <c r="P718"/>
  <c r="O718"/>
  <c r="N718"/>
  <c r="M718"/>
  <c r="R717"/>
  <c r="Q717"/>
  <c r="P717"/>
  <c r="O717"/>
  <c r="N717"/>
  <c r="M717"/>
  <c r="R716"/>
  <c r="Q716"/>
  <c r="P716"/>
  <c r="O716"/>
  <c r="N716"/>
  <c r="M716"/>
  <c r="R715"/>
  <c r="Q715"/>
  <c r="P715"/>
  <c r="O715"/>
  <c r="N715"/>
  <c r="M715"/>
  <c r="R714"/>
  <c r="Q714"/>
  <c r="P714"/>
  <c r="O714"/>
  <c r="N714"/>
  <c r="M714"/>
  <c r="R713"/>
  <c r="Q713"/>
  <c r="P713"/>
  <c r="O713"/>
  <c r="N713"/>
  <c r="M713"/>
  <c r="R712"/>
  <c r="Q712"/>
  <c r="P712"/>
  <c r="O712"/>
  <c r="N712"/>
  <c r="M712"/>
  <c r="R711"/>
  <c r="Q711"/>
  <c r="P711"/>
  <c r="O711"/>
  <c r="N711"/>
  <c r="M711"/>
  <c r="R710"/>
  <c r="Q710"/>
  <c r="P710"/>
  <c r="O710"/>
  <c r="N710"/>
  <c r="M710"/>
  <c r="R709"/>
  <c r="Q709"/>
  <c r="P709"/>
  <c r="O709"/>
  <c r="N709"/>
  <c r="M709"/>
  <c r="R708"/>
  <c r="Q708"/>
  <c r="P708"/>
  <c r="O708"/>
  <c r="N708"/>
  <c r="M708"/>
  <c r="R707"/>
  <c r="Q707"/>
  <c r="P707"/>
  <c r="O707"/>
  <c r="N707"/>
  <c r="M707"/>
  <c r="R706"/>
  <c r="Q706"/>
  <c r="P706"/>
  <c r="O706"/>
  <c r="N706"/>
  <c r="M706"/>
  <c r="Q705"/>
  <c r="P705"/>
  <c r="N705"/>
  <c r="M705"/>
  <c r="R704"/>
  <c r="Q704"/>
  <c r="P704"/>
  <c r="O704"/>
  <c r="N704"/>
  <c r="M704"/>
  <c r="R703"/>
  <c r="Q703"/>
  <c r="P703"/>
  <c r="O703"/>
  <c r="N703"/>
  <c r="M703"/>
  <c r="Q701"/>
  <c r="P701"/>
  <c r="N701"/>
  <c r="M701"/>
  <c r="Q700"/>
  <c r="P700"/>
  <c r="N700"/>
  <c r="M700"/>
  <c r="Q698"/>
  <c r="P698"/>
  <c r="N698"/>
  <c r="M698"/>
  <c r="Q697"/>
  <c r="P697"/>
  <c r="N697"/>
  <c r="M697"/>
  <c r="Q696"/>
  <c r="P696"/>
  <c r="N696"/>
  <c r="M696"/>
  <c r="Q695"/>
  <c r="P695"/>
  <c r="N695"/>
  <c r="M695"/>
  <c r="Q694"/>
  <c r="P694"/>
  <c r="N694"/>
  <c r="M694"/>
  <c r="Q693"/>
  <c r="P693"/>
  <c r="N693"/>
  <c r="M693"/>
  <c r="Q691"/>
  <c r="P691"/>
  <c r="N691"/>
  <c r="M691"/>
  <c r="Q690"/>
  <c r="P690"/>
  <c r="N690"/>
  <c r="M690"/>
  <c r="Q688"/>
  <c r="P688"/>
  <c r="N688"/>
  <c r="M688"/>
  <c r="Q687"/>
  <c r="P687"/>
  <c r="N687"/>
  <c r="M687"/>
  <c r="Q686"/>
  <c r="P686"/>
  <c r="N686"/>
  <c r="M686"/>
  <c r="Q685"/>
  <c r="P685"/>
  <c r="N685"/>
  <c r="M685"/>
  <c r="Q684"/>
  <c r="P684"/>
  <c r="N684"/>
  <c r="M684"/>
  <c r="Q683"/>
  <c r="P683"/>
  <c r="N683"/>
  <c r="M683"/>
  <c r="R682"/>
  <c r="Q682"/>
  <c r="P682"/>
  <c r="O682"/>
  <c r="N682"/>
  <c r="M682"/>
  <c r="Q681"/>
  <c r="P681"/>
  <c r="N681"/>
  <c r="M681"/>
  <c r="Q677"/>
  <c r="P677"/>
  <c r="N677"/>
  <c r="M677"/>
  <c r="Q676"/>
  <c r="P676"/>
  <c r="N676"/>
  <c r="M676"/>
  <c r="Q675"/>
  <c r="P675"/>
  <c r="N675"/>
  <c r="M675"/>
  <c r="Q674"/>
  <c r="P674"/>
  <c r="N674"/>
  <c r="M674"/>
  <c r="Q673"/>
  <c r="P673"/>
  <c r="N673"/>
  <c r="M673"/>
  <c r="Q672"/>
  <c r="P672"/>
  <c r="N672"/>
  <c r="M672"/>
  <c r="Q671"/>
  <c r="P671"/>
  <c r="N671"/>
  <c r="M671"/>
  <c r="Q670"/>
  <c r="P670"/>
  <c r="N670"/>
  <c r="M670"/>
  <c r="Q669"/>
  <c r="P669"/>
  <c r="N669"/>
  <c r="M669"/>
  <c r="Q668"/>
  <c r="P668"/>
  <c r="N668"/>
  <c r="M668"/>
  <c r="Q665"/>
  <c r="P665"/>
  <c r="N665"/>
  <c r="M665"/>
  <c r="Q664"/>
  <c r="P664"/>
  <c r="N664"/>
  <c r="M664"/>
  <c r="Q663"/>
  <c r="P663"/>
  <c r="N663"/>
  <c r="M663"/>
  <c r="Q662"/>
  <c r="P662"/>
  <c r="N662"/>
  <c r="M662"/>
  <c r="Q661"/>
  <c r="P661"/>
  <c r="N661"/>
  <c r="M661"/>
  <c r="Q660"/>
  <c r="P660"/>
  <c r="N660"/>
  <c r="M660"/>
  <c r="Q659"/>
  <c r="P659"/>
  <c r="N659"/>
  <c r="M659"/>
  <c r="Q658"/>
  <c r="P658"/>
  <c r="N658"/>
  <c r="M658"/>
  <c r="Q657"/>
  <c r="P657"/>
  <c r="N657"/>
  <c r="M657"/>
  <c r="Q656"/>
  <c r="P656"/>
  <c r="N656"/>
  <c r="M656"/>
  <c r="Q655"/>
  <c r="P655"/>
  <c r="N655"/>
  <c r="M655"/>
  <c r="Q654"/>
  <c r="P654"/>
  <c r="N654"/>
  <c r="M654"/>
  <c r="Q653"/>
  <c r="P653"/>
  <c r="N653"/>
  <c r="M653"/>
  <c r="Q652"/>
  <c r="P652"/>
  <c r="N652"/>
  <c r="M652"/>
  <c r="Q651"/>
  <c r="P651"/>
  <c r="N651"/>
  <c r="M651"/>
  <c r="Q650"/>
  <c r="P650"/>
  <c r="N650"/>
  <c r="M650"/>
  <c r="Q647"/>
  <c r="P647"/>
  <c r="N647"/>
  <c r="M647"/>
  <c r="Q646"/>
  <c r="P646"/>
  <c r="N646"/>
  <c r="M646"/>
  <c r="Q645"/>
  <c r="P645"/>
  <c r="N645"/>
  <c r="M645"/>
  <c r="Q644"/>
  <c r="P644"/>
  <c r="N644"/>
  <c r="M644"/>
  <c r="Q643"/>
  <c r="P643"/>
  <c r="N643"/>
  <c r="M643"/>
  <c r="Q642"/>
  <c r="P642"/>
  <c r="N642"/>
  <c r="M642"/>
  <c r="Q641"/>
  <c r="P641"/>
  <c r="N641"/>
  <c r="M641"/>
  <c r="Q640"/>
  <c r="P640"/>
  <c r="N640"/>
  <c r="M640"/>
  <c r="Q636"/>
  <c r="P636"/>
  <c r="N636"/>
  <c r="M636"/>
  <c r="Q635"/>
  <c r="P635"/>
  <c r="N635"/>
  <c r="M635"/>
  <c r="Q634"/>
  <c r="P634"/>
  <c r="N634"/>
  <c r="M634"/>
  <c r="Q633"/>
  <c r="P633"/>
  <c r="N633"/>
  <c r="M633"/>
  <c r="Q631"/>
  <c r="P631"/>
  <c r="N631"/>
  <c r="M631"/>
  <c r="Q630"/>
  <c r="P630"/>
  <c r="N630"/>
  <c r="M630"/>
  <c r="Q629"/>
  <c r="P629"/>
  <c r="N629"/>
  <c r="M629"/>
  <c r="Q628"/>
  <c r="P628"/>
  <c r="N628"/>
  <c r="M628"/>
  <c r="Q627"/>
  <c r="P627"/>
  <c r="N627"/>
  <c r="M627"/>
  <c r="Q626"/>
  <c r="P626"/>
  <c r="N626"/>
  <c r="M626"/>
  <c r="Q625"/>
  <c r="P625"/>
  <c r="N625"/>
  <c r="M625"/>
  <c r="Q624"/>
  <c r="P624"/>
  <c r="N624"/>
  <c r="M624"/>
  <c r="Q623"/>
  <c r="P623"/>
  <c r="N623"/>
  <c r="M623"/>
  <c r="Q622"/>
  <c r="P622"/>
  <c r="N622"/>
  <c r="M622"/>
  <c r="Q621"/>
  <c r="P621"/>
  <c r="N621"/>
  <c r="M621"/>
  <c r="Q620"/>
  <c r="P620"/>
  <c r="N620"/>
  <c r="M620"/>
  <c r="Q619"/>
  <c r="P619"/>
  <c r="N619"/>
  <c r="M619"/>
  <c r="Q615"/>
  <c r="P615"/>
  <c r="N615"/>
  <c r="M615"/>
  <c r="Q614"/>
  <c r="P614"/>
  <c r="N614"/>
  <c r="M614"/>
  <c r="Q613"/>
  <c r="P613"/>
  <c r="N613"/>
  <c r="M613"/>
  <c r="Q612"/>
  <c r="P612"/>
  <c r="N612"/>
  <c r="M612"/>
  <c r="Q611"/>
  <c r="P611"/>
  <c r="N611"/>
  <c r="M611"/>
  <c r="Q607"/>
  <c r="P607"/>
  <c r="N607"/>
  <c r="M607"/>
  <c r="Q606"/>
  <c r="P606"/>
  <c r="N606"/>
  <c r="M606"/>
  <c r="Q605"/>
  <c r="P605"/>
  <c r="N605"/>
  <c r="M605"/>
  <c r="Q604"/>
  <c r="P604"/>
  <c r="N604"/>
  <c r="M604"/>
  <c r="Q603"/>
  <c r="P603"/>
  <c r="N603"/>
  <c r="M603"/>
  <c r="Q602"/>
  <c r="P602"/>
  <c r="N602"/>
  <c r="M602"/>
  <c r="Q599"/>
  <c r="P599"/>
  <c r="N599"/>
  <c r="M599"/>
  <c r="Q598"/>
  <c r="P598"/>
  <c r="N598"/>
  <c r="M598"/>
  <c r="Q597"/>
  <c r="P597"/>
  <c r="N597"/>
  <c r="M597"/>
  <c r="Q596"/>
  <c r="P596"/>
  <c r="N596"/>
  <c r="M596"/>
  <c r="Q595"/>
  <c r="P595"/>
  <c r="N595"/>
  <c r="M595"/>
  <c r="Q594"/>
  <c r="P594"/>
  <c r="N594"/>
  <c r="M594"/>
  <c r="Q593"/>
  <c r="P593"/>
  <c r="N593"/>
  <c r="M593"/>
  <c r="Q592"/>
  <c r="P592"/>
  <c r="N592"/>
  <c r="M592"/>
  <c r="Q584"/>
  <c r="P584"/>
  <c r="N584"/>
  <c r="M584"/>
  <c r="Q583"/>
  <c r="P583"/>
  <c r="N583"/>
  <c r="M583"/>
  <c r="Q582"/>
  <c r="P582"/>
  <c r="N582"/>
  <c r="M582"/>
  <c r="Q581"/>
  <c r="P581"/>
  <c r="N581"/>
  <c r="M581"/>
  <c r="Q580"/>
  <c r="P580"/>
  <c r="N580"/>
  <c r="M580"/>
  <c r="Q579"/>
  <c r="P579"/>
  <c r="N579"/>
  <c r="M579"/>
  <c r="Q578"/>
  <c r="P578"/>
  <c r="N578"/>
  <c r="M578"/>
  <c r="Q577"/>
  <c r="P577"/>
  <c r="N577"/>
  <c r="M577"/>
  <c r="Q576"/>
  <c r="P576"/>
  <c r="N576"/>
  <c r="M576"/>
  <c r="Q575"/>
  <c r="P575"/>
  <c r="N575"/>
  <c r="M575"/>
  <c r="Q573"/>
  <c r="P573"/>
  <c r="N573"/>
  <c r="M573"/>
  <c r="Q572"/>
  <c r="P572"/>
  <c r="N572"/>
  <c r="M572"/>
  <c r="Q571"/>
  <c r="P571"/>
  <c r="N571"/>
  <c r="M571"/>
  <c r="Q570"/>
  <c r="P570"/>
  <c r="N570"/>
  <c r="M570"/>
  <c r="Q569"/>
  <c r="P569"/>
  <c r="N569"/>
  <c r="M569"/>
  <c r="Q568"/>
  <c r="P568"/>
  <c r="N568"/>
  <c r="M568"/>
  <c r="Q567"/>
  <c r="P567"/>
  <c r="N567"/>
  <c r="M567"/>
  <c r="Q566"/>
  <c r="P566"/>
  <c r="N566"/>
  <c r="M566"/>
  <c r="Q565"/>
  <c r="P565"/>
  <c r="N565"/>
  <c r="M565"/>
  <c r="Q564"/>
  <c r="P564"/>
  <c r="N564"/>
  <c r="M564"/>
  <c r="Q563"/>
  <c r="P563"/>
  <c r="N563"/>
  <c r="M563"/>
  <c r="Q562"/>
  <c r="P562"/>
  <c r="N562"/>
  <c r="M562"/>
  <c r="Q560"/>
  <c r="P560"/>
  <c r="N560"/>
  <c r="M560"/>
  <c r="Q559"/>
  <c r="P559"/>
  <c r="N559"/>
  <c r="M559"/>
  <c r="Q558"/>
  <c r="P558"/>
  <c r="N558"/>
  <c r="M558"/>
  <c r="Q557"/>
  <c r="P557"/>
  <c r="N557"/>
  <c r="M557"/>
  <c r="Q555"/>
  <c r="P555"/>
  <c r="N555"/>
  <c r="M555"/>
  <c r="Q554"/>
  <c r="P554"/>
  <c r="N554"/>
  <c r="M554"/>
  <c r="Q553"/>
  <c r="P553"/>
  <c r="N553"/>
  <c r="M553"/>
  <c r="Q551"/>
  <c r="P551"/>
  <c r="N551"/>
  <c r="M551"/>
  <c r="Q550"/>
  <c r="P550"/>
  <c r="N550"/>
  <c r="M550"/>
  <c r="Q548"/>
  <c r="P548"/>
  <c r="N548"/>
  <c r="M548"/>
  <c r="Q547"/>
  <c r="P547"/>
  <c r="N547"/>
  <c r="M547"/>
  <c r="Q545"/>
  <c r="P545"/>
  <c r="N545"/>
  <c r="M545"/>
  <c r="Q544"/>
  <c r="P544"/>
  <c r="N544"/>
  <c r="M544"/>
  <c r="Q540"/>
  <c r="P540"/>
  <c r="N540"/>
  <c r="M540"/>
  <c r="Q539"/>
  <c r="P539"/>
  <c r="N539"/>
  <c r="M539"/>
  <c r="Q538"/>
  <c r="P538"/>
  <c r="N538"/>
  <c r="M538"/>
  <c r="Q537"/>
  <c r="P537"/>
  <c r="N537"/>
  <c r="M537"/>
  <c r="Q536"/>
  <c r="P536"/>
  <c r="N536"/>
  <c r="M536"/>
  <c r="Q535"/>
  <c r="P535"/>
  <c r="N535"/>
  <c r="M535"/>
  <c r="Q532"/>
  <c r="P532"/>
  <c r="N532"/>
  <c r="M532"/>
  <c r="Q530"/>
  <c r="P530"/>
  <c r="N530"/>
  <c r="M530"/>
  <c r="Q527"/>
  <c r="P527"/>
  <c r="N527"/>
  <c r="M527"/>
  <c r="Q526"/>
  <c r="P526"/>
  <c r="N526"/>
  <c r="M526"/>
  <c r="Q525"/>
  <c r="P525"/>
  <c r="N525"/>
  <c r="M525"/>
  <c r="Q524"/>
  <c r="P524"/>
  <c r="N524"/>
  <c r="M524"/>
  <c r="Q523"/>
  <c r="P523"/>
  <c r="N523"/>
  <c r="M523"/>
  <c r="Q522"/>
  <c r="P522"/>
  <c r="N522"/>
  <c r="M522"/>
  <c r="Q521"/>
  <c r="P521"/>
  <c r="N521"/>
  <c r="M521"/>
  <c r="Q520"/>
  <c r="P520"/>
  <c r="N520"/>
  <c r="M520"/>
  <c r="Q519"/>
  <c r="P519"/>
  <c r="N519"/>
  <c r="M519"/>
  <c r="Q518"/>
  <c r="P518"/>
  <c r="N518"/>
  <c r="M518"/>
  <c r="Q516"/>
  <c r="P516"/>
  <c r="N516"/>
  <c r="M516"/>
  <c r="Q515"/>
  <c r="P515"/>
  <c r="N515"/>
  <c r="M515"/>
  <c r="Q514"/>
  <c r="P514"/>
  <c r="N514"/>
  <c r="M514"/>
  <c r="Q513"/>
  <c r="P513"/>
  <c r="N513"/>
  <c r="M513"/>
  <c r="Q512"/>
  <c r="P512"/>
  <c r="N512"/>
  <c r="M512"/>
  <c r="Q511"/>
  <c r="P511"/>
  <c r="N511"/>
  <c r="M511"/>
  <c r="Q510"/>
  <c r="P510"/>
  <c r="N510"/>
  <c r="M510"/>
  <c r="Q509"/>
  <c r="P509"/>
  <c r="N509"/>
  <c r="M509"/>
  <c r="Q501"/>
  <c r="P501"/>
  <c r="N501"/>
  <c r="M501"/>
  <c r="Q500"/>
  <c r="P500"/>
  <c r="N500"/>
  <c r="M500"/>
  <c r="Q499"/>
  <c r="P499"/>
  <c r="N499"/>
  <c r="M499"/>
  <c r="Q498"/>
  <c r="P498"/>
  <c r="N498"/>
  <c r="M498"/>
  <c r="Q497"/>
  <c r="P497"/>
  <c r="N497"/>
  <c r="M497"/>
  <c r="Q496"/>
  <c r="P496"/>
  <c r="N496"/>
  <c r="M496"/>
  <c r="Q495"/>
  <c r="P495"/>
  <c r="N495"/>
  <c r="M495"/>
  <c r="Q494"/>
  <c r="P494"/>
  <c r="N494"/>
  <c r="M494"/>
  <c r="Q493"/>
  <c r="P493"/>
  <c r="N493"/>
  <c r="M493"/>
  <c r="Q492"/>
  <c r="P492"/>
  <c r="N492"/>
  <c r="M492"/>
  <c r="Q491"/>
  <c r="P491"/>
  <c r="N491"/>
  <c r="M491"/>
  <c r="Q490"/>
  <c r="P490"/>
  <c r="N490"/>
  <c r="M490"/>
  <c r="Q489"/>
  <c r="P489"/>
  <c r="N489"/>
  <c r="M489"/>
  <c r="Q485"/>
  <c r="P485"/>
  <c r="N485"/>
  <c r="M485"/>
  <c r="Q484"/>
  <c r="P484"/>
  <c r="N484"/>
  <c r="M484"/>
  <c r="Q483"/>
  <c r="P483"/>
  <c r="N483"/>
  <c r="M483"/>
  <c r="Q482"/>
  <c r="P482"/>
  <c r="N482"/>
  <c r="M482"/>
  <c r="Q481"/>
  <c r="P481"/>
  <c r="N481"/>
  <c r="M481"/>
  <c r="Q480"/>
  <c r="P480"/>
  <c r="N480"/>
  <c r="M480"/>
  <c r="Q479"/>
  <c r="P479"/>
  <c r="N479"/>
  <c r="M479"/>
  <c r="Q478"/>
  <c r="P478"/>
  <c r="N478"/>
  <c r="M478"/>
  <c r="Q477"/>
  <c r="P477"/>
  <c r="N477"/>
  <c r="M477"/>
  <c r="Q476"/>
  <c r="P476"/>
  <c r="N476"/>
  <c r="M476"/>
  <c r="Q475"/>
  <c r="P475"/>
  <c r="N475"/>
  <c r="M475"/>
  <c r="Q474"/>
  <c r="P474"/>
  <c r="N474"/>
  <c r="M474"/>
  <c r="Q473"/>
  <c r="P473"/>
  <c r="N473"/>
  <c r="M473"/>
  <c r="Q470"/>
  <c r="P470"/>
  <c r="N470"/>
  <c r="M470"/>
  <c r="Q469"/>
  <c r="P469"/>
  <c r="N469"/>
  <c r="M469"/>
  <c r="Q468"/>
  <c r="P468"/>
  <c r="N468"/>
  <c r="M468"/>
  <c r="Q466"/>
  <c r="P466"/>
  <c r="N466"/>
  <c r="M466"/>
  <c r="Q465"/>
  <c r="P465"/>
  <c r="N465"/>
  <c r="M465"/>
  <c r="Q462"/>
  <c r="P462"/>
  <c r="N462"/>
  <c r="M462"/>
  <c r="Q458"/>
  <c r="P458"/>
  <c r="N458"/>
  <c r="M458"/>
  <c r="Q457"/>
  <c r="P457"/>
  <c r="N457"/>
  <c r="M457"/>
  <c r="Q456"/>
  <c r="P456"/>
  <c r="N456"/>
  <c r="M456"/>
  <c r="Q455"/>
  <c r="P455"/>
  <c r="N455"/>
  <c r="M455"/>
  <c r="Q454"/>
  <c r="P454"/>
  <c r="N454"/>
  <c r="M454"/>
  <c r="Q453"/>
  <c r="P453"/>
  <c r="N453"/>
  <c r="M453"/>
  <c r="Q429"/>
  <c r="P429"/>
  <c r="N429"/>
  <c r="M429"/>
  <c r="Q428"/>
  <c r="P428"/>
  <c r="N428"/>
  <c r="M428"/>
  <c r="Q427"/>
  <c r="P427"/>
  <c r="N427"/>
  <c r="M427"/>
  <c r="Q422"/>
  <c r="P422"/>
  <c r="N422"/>
  <c r="M422"/>
  <c r="Q420"/>
  <c r="P420"/>
  <c r="N420"/>
  <c r="M420"/>
  <c r="Q419"/>
  <c r="P419"/>
  <c r="N419"/>
  <c r="M419"/>
  <c r="Q418"/>
  <c r="P418"/>
  <c r="N418"/>
  <c r="M418"/>
  <c r="Q417"/>
  <c r="P417"/>
  <c r="N417"/>
  <c r="M417"/>
  <c r="Q416"/>
  <c r="P416"/>
  <c r="N416"/>
  <c r="M416"/>
  <c r="Q415"/>
  <c r="P415"/>
  <c r="N415"/>
  <c r="M415"/>
  <c r="Q414"/>
  <c r="P414"/>
  <c r="N414"/>
  <c r="M414"/>
  <c r="Q413"/>
  <c r="P413"/>
  <c r="N413"/>
  <c r="M413"/>
  <c r="Q412"/>
  <c r="P412"/>
  <c r="N412"/>
  <c r="M412"/>
  <c r="Q411"/>
  <c r="P411"/>
  <c r="N411"/>
  <c r="M411"/>
  <c r="Q409"/>
  <c r="P409"/>
  <c r="N409"/>
  <c r="M409"/>
  <c r="Q408"/>
  <c r="P408"/>
  <c r="N408"/>
  <c r="M408"/>
  <c r="Q407"/>
  <c r="P407"/>
  <c r="N407"/>
  <c r="M407"/>
  <c r="Q405"/>
  <c r="P405"/>
  <c r="N405"/>
  <c r="M405"/>
  <c r="Q404"/>
  <c r="P404"/>
  <c r="N404"/>
  <c r="M404"/>
  <c r="Q403"/>
  <c r="P403"/>
  <c r="N403"/>
  <c r="M403"/>
  <c r="Q400"/>
  <c r="P400"/>
  <c r="N400"/>
  <c r="M400"/>
  <c r="Q398"/>
  <c r="P398"/>
  <c r="N398"/>
  <c r="M398"/>
  <c r="Q397"/>
  <c r="P397"/>
  <c r="N397"/>
  <c r="M397"/>
  <c r="Q396"/>
  <c r="P396"/>
  <c r="N396"/>
  <c r="M396"/>
  <c r="Q395"/>
  <c r="P395"/>
  <c r="N395"/>
  <c r="M395"/>
  <c r="Q394"/>
  <c r="P394"/>
  <c r="N394"/>
  <c r="M394"/>
  <c r="Q392"/>
  <c r="P392"/>
  <c r="N392"/>
  <c r="M392"/>
  <c r="Q387"/>
  <c r="P387"/>
  <c r="N387"/>
  <c r="M387"/>
  <c r="Q386"/>
  <c r="P386"/>
  <c r="N386"/>
  <c r="M386"/>
  <c r="Q385"/>
  <c r="P385"/>
  <c r="N385"/>
  <c r="M385"/>
  <c r="Q384"/>
  <c r="P384"/>
  <c r="N384"/>
  <c r="M384"/>
  <c r="Q383"/>
  <c r="P383"/>
  <c r="N383"/>
  <c r="M383"/>
  <c r="Q382"/>
  <c r="P382"/>
  <c r="N382"/>
  <c r="M382"/>
  <c r="Q381"/>
  <c r="P381"/>
  <c r="N381"/>
  <c r="M381"/>
  <c r="Q380"/>
  <c r="P380"/>
  <c r="N380"/>
  <c r="M380"/>
  <c r="Q378"/>
  <c r="P378"/>
  <c r="N378"/>
  <c r="M378"/>
  <c r="Q377"/>
  <c r="P377"/>
  <c r="N377"/>
  <c r="M377"/>
  <c r="Q376"/>
  <c r="P376"/>
  <c r="N376"/>
  <c r="M376"/>
  <c r="Q369"/>
  <c r="P369"/>
  <c r="N369"/>
  <c r="M369"/>
  <c r="Q368"/>
  <c r="P368"/>
  <c r="N368"/>
  <c r="M368"/>
  <c r="Q367"/>
  <c r="P367"/>
  <c r="N367"/>
  <c r="M367"/>
  <c r="Q366"/>
  <c r="P366"/>
  <c r="N366"/>
  <c r="M366"/>
  <c r="Q365"/>
  <c r="P365"/>
  <c r="N365"/>
  <c r="M365"/>
  <c r="Q364"/>
  <c r="P364"/>
  <c r="N364"/>
  <c r="M364"/>
  <c r="Q363"/>
  <c r="P363"/>
  <c r="N363"/>
  <c r="M363"/>
  <c r="Q360"/>
  <c r="P360"/>
  <c r="N360"/>
  <c r="M360"/>
  <c r="Q356"/>
  <c r="P356"/>
  <c r="N356"/>
  <c r="M356"/>
  <c r="Q355"/>
  <c r="P355"/>
  <c r="N355"/>
  <c r="M355"/>
  <c r="Q354"/>
  <c r="P354"/>
  <c r="N354"/>
  <c r="M354"/>
  <c r="Q353"/>
  <c r="P353"/>
  <c r="N353"/>
  <c r="M353"/>
  <c r="Q352"/>
  <c r="P352"/>
  <c r="N352"/>
  <c r="M352"/>
  <c r="Q351"/>
  <c r="P351"/>
  <c r="N351"/>
  <c r="M351"/>
  <c r="Q349"/>
  <c r="P349"/>
  <c r="N349"/>
  <c r="M349"/>
  <c r="Q348"/>
  <c r="P348"/>
  <c r="N348"/>
  <c r="M348"/>
  <c r="Q347"/>
  <c r="P347"/>
  <c r="N347"/>
  <c r="M347"/>
  <c r="Q328"/>
  <c r="P328"/>
  <c r="N328"/>
  <c r="M328"/>
  <c r="Q327"/>
  <c r="P327"/>
  <c r="N327"/>
  <c r="M327"/>
  <c r="Q326"/>
  <c r="P326"/>
  <c r="N326"/>
  <c r="M326"/>
  <c r="Q325"/>
  <c r="P325"/>
  <c r="N325"/>
  <c r="M325"/>
  <c r="Q324"/>
  <c r="P324"/>
  <c r="N324"/>
  <c r="M324"/>
  <c r="Q318"/>
  <c r="P318"/>
  <c r="N318"/>
  <c r="M318"/>
  <c r="Q317"/>
  <c r="P317"/>
  <c r="N317"/>
  <c r="M317"/>
  <c r="Q316"/>
  <c r="P316"/>
  <c r="N316"/>
  <c r="M316"/>
  <c r="Q315"/>
  <c r="P315"/>
  <c r="N315"/>
  <c r="M315"/>
  <c r="Q314"/>
  <c r="P314"/>
  <c r="N314"/>
  <c r="M314"/>
  <c r="Q313"/>
  <c r="P313"/>
  <c r="N313"/>
  <c r="M313"/>
  <c r="Q294"/>
  <c r="P294"/>
  <c r="N294"/>
  <c r="M294"/>
  <c r="Q293"/>
  <c r="P293"/>
  <c r="N293"/>
  <c r="M293"/>
  <c r="Q292"/>
  <c r="P292"/>
  <c r="N292"/>
  <c r="M292"/>
  <c r="Q291"/>
  <c r="P291"/>
  <c r="N291"/>
  <c r="M291"/>
  <c r="Q290"/>
  <c r="P290"/>
  <c r="N290"/>
  <c r="M290"/>
  <c r="Q289"/>
  <c r="P289"/>
  <c r="N289"/>
  <c r="M289"/>
  <c r="Q288"/>
  <c r="P288"/>
  <c r="N288"/>
  <c r="M288"/>
  <c r="Q287"/>
  <c r="P287"/>
  <c r="N287"/>
  <c r="M287"/>
  <c r="Q281"/>
  <c r="P281"/>
  <c r="N281"/>
  <c r="M281"/>
  <c r="Q280"/>
  <c r="P280"/>
  <c r="N280"/>
  <c r="M280"/>
  <c r="Q279"/>
  <c r="P279"/>
  <c r="N279"/>
  <c r="M279"/>
  <c r="Q278"/>
  <c r="P278"/>
  <c r="N278"/>
  <c r="M278"/>
  <c r="Q277"/>
  <c r="P277"/>
  <c r="N277"/>
  <c r="M277"/>
  <c r="Q276"/>
  <c r="P276"/>
  <c r="N276"/>
  <c r="M276"/>
  <c r="Q275"/>
  <c r="P275"/>
  <c r="N275"/>
  <c r="M275"/>
  <c r="Q274"/>
  <c r="P274"/>
  <c r="N274"/>
  <c r="M274"/>
  <c r="Q273"/>
  <c r="P273"/>
  <c r="N273"/>
  <c r="M273"/>
  <c r="Q272"/>
  <c r="P272"/>
  <c r="N272"/>
  <c r="M272"/>
  <c r="Q269"/>
  <c r="P269"/>
  <c r="N269"/>
  <c r="M269"/>
  <c r="Q268"/>
  <c r="P268"/>
  <c r="N268"/>
  <c r="M268"/>
  <c r="Q267"/>
  <c r="P267"/>
  <c r="N267"/>
  <c r="M267"/>
  <c r="Q266"/>
  <c r="P266"/>
  <c r="N266"/>
  <c r="M266"/>
  <c r="Q261"/>
  <c r="P261"/>
  <c r="N261"/>
  <c r="M261"/>
  <c r="Q260"/>
  <c r="P260"/>
  <c r="N260"/>
  <c r="M260"/>
  <c r="Q259"/>
  <c r="P259"/>
  <c r="N259"/>
  <c r="M259"/>
  <c r="Q258"/>
  <c r="P258"/>
  <c r="N258"/>
  <c r="M258"/>
  <c r="Q254"/>
  <c r="P254"/>
  <c r="N254"/>
  <c r="M254"/>
  <c r="Q253"/>
  <c r="P253"/>
  <c r="N253"/>
  <c r="M253"/>
  <c r="Q252"/>
  <c r="P252"/>
  <c r="N252"/>
  <c r="M252"/>
  <c r="Q249"/>
  <c r="P249"/>
  <c r="N249"/>
  <c r="M249"/>
  <c r="Q248"/>
  <c r="P248"/>
  <c r="N248"/>
  <c r="M248"/>
  <c r="Q247"/>
  <c r="P247"/>
  <c r="N247"/>
  <c r="M247"/>
  <c r="Q246"/>
  <c r="P246"/>
  <c r="N246"/>
  <c r="M246"/>
  <c r="Q244"/>
  <c r="P244"/>
  <c r="N244"/>
  <c r="M244"/>
  <c r="Q243"/>
  <c r="P243"/>
  <c r="N243"/>
  <c r="M243"/>
  <c r="Q241"/>
  <c r="P241"/>
  <c r="N241"/>
  <c r="M241"/>
  <c r="Q239"/>
  <c r="P239"/>
  <c r="N239"/>
  <c r="M239"/>
  <c r="Q238"/>
  <c r="P238"/>
  <c r="N238"/>
  <c r="M238"/>
  <c r="Q237"/>
  <c r="P237"/>
  <c r="N237"/>
  <c r="M237"/>
  <c r="Q233"/>
  <c r="P233"/>
  <c r="N233"/>
  <c r="M233"/>
  <c r="Q232"/>
  <c r="P232"/>
  <c r="N232"/>
  <c r="M232"/>
  <c r="Q231"/>
  <c r="P231"/>
  <c r="N231"/>
  <c r="M231"/>
  <c r="Q230"/>
  <c r="P230"/>
  <c r="N230"/>
  <c r="M230"/>
  <c r="Q229"/>
  <c r="P229"/>
  <c r="N229"/>
  <c r="M229"/>
  <c r="Q228"/>
  <c r="P228"/>
  <c r="N228"/>
  <c r="M228"/>
  <c r="Q226"/>
  <c r="P226"/>
  <c r="N226"/>
  <c r="M226"/>
  <c r="Q225"/>
  <c r="P225"/>
  <c r="N225"/>
  <c r="M225"/>
  <c r="Q224"/>
  <c r="P224"/>
  <c r="N224"/>
  <c r="M224"/>
  <c r="Q221"/>
  <c r="P221"/>
  <c r="N221"/>
  <c r="M221"/>
  <c r="Q220"/>
  <c r="P220"/>
  <c r="N220"/>
  <c r="M220"/>
  <c r="Q219"/>
  <c r="P219"/>
  <c r="N219"/>
  <c r="M219"/>
  <c r="Q218"/>
  <c r="P218"/>
  <c r="N218"/>
  <c r="M218"/>
  <c r="Q217"/>
  <c r="P217"/>
  <c r="N217"/>
  <c r="M217"/>
  <c r="Q216"/>
  <c r="P216"/>
  <c r="N216"/>
  <c r="M216"/>
  <c r="Q215"/>
  <c r="P215"/>
  <c r="N215"/>
  <c r="M215"/>
  <c r="Q204"/>
  <c r="P204"/>
  <c r="N204"/>
  <c r="M204"/>
  <c r="Q202"/>
  <c r="P202"/>
  <c r="N202"/>
  <c r="M202"/>
  <c r="Q192"/>
  <c r="P192"/>
  <c r="N192"/>
  <c r="M192"/>
  <c r="Q191"/>
  <c r="P191"/>
  <c r="N191"/>
  <c r="M191"/>
  <c r="Q190"/>
  <c r="P190"/>
  <c r="N190"/>
  <c r="M190"/>
  <c r="Q188"/>
  <c r="P188"/>
  <c r="N188"/>
  <c r="M188"/>
  <c r="Q187"/>
  <c r="P187"/>
  <c r="N187"/>
  <c r="M187"/>
  <c r="Q183"/>
  <c r="P183"/>
  <c r="N183"/>
  <c r="M183"/>
  <c r="Q182"/>
  <c r="P182"/>
  <c r="N182"/>
  <c r="M182"/>
  <c r="Q179"/>
  <c r="P179"/>
  <c r="N179"/>
  <c r="M179"/>
  <c r="Q178"/>
  <c r="P178"/>
  <c r="N178"/>
  <c r="M178"/>
  <c r="Q177"/>
  <c r="P177"/>
  <c r="N177"/>
  <c r="M177"/>
  <c r="Q176"/>
  <c r="P176"/>
  <c r="N176"/>
  <c r="M176"/>
  <c r="Q175"/>
  <c r="P175"/>
  <c r="N175"/>
  <c r="M175"/>
  <c r="Q174"/>
  <c r="P174"/>
  <c r="N174"/>
  <c r="M174"/>
  <c r="Q173"/>
  <c r="P173"/>
  <c r="N173"/>
  <c r="M173"/>
  <c r="Q171"/>
  <c r="P171"/>
  <c r="N171"/>
  <c r="M171"/>
  <c r="Q170"/>
  <c r="P170"/>
  <c r="N170"/>
  <c r="M170"/>
  <c r="Q167"/>
  <c r="P167"/>
  <c r="N167"/>
  <c r="M167"/>
  <c r="Q165"/>
  <c r="P165"/>
  <c r="N165"/>
  <c r="M165"/>
  <c r="Q164"/>
  <c r="P164"/>
  <c r="N164"/>
  <c r="M164"/>
  <c r="Q159"/>
  <c r="P159"/>
  <c r="N159"/>
  <c r="M159"/>
  <c r="Q154"/>
  <c r="P154"/>
  <c r="N154"/>
  <c r="M154"/>
  <c r="Q152"/>
  <c r="P152"/>
  <c r="N152"/>
  <c r="M152"/>
  <c r="Q151"/>
  <c r="P151"/>
  <c r="N151"/>
  <c r="M151"/>
  <c r="Q150"/>
  <c r="P150"/>
  <c r="N150"/>
  <c r="M150"/>
  <c r="Q148"/>
  <c r="P148"/>
  <c r="N148"/>
  <c r="M148"/>
  <c r="Q147"/>
  <c r="P147"/>
  <c r="N147"/>
  <c r="M147"/>
  <c r="Q146"/>
  <c r="P146"/>
  <c r="N146"/>
  <c r="M146"/>
  <c r="Q145"/>
  <c r="P145"/>
  <c r="N145"/>
  <c r="M145"/>
  <c r="Q142"/>
  <c r="P142"/>
  <c r="N142"/>
  <c r="M142"/>
  <c r="Q138"/>
  <c r="P138"/>
  <c r="N138"/>
  <c r="M138"/>
  <c r="Q135"/>
  <c r="P135"/>
  <c r="N135"/>
  <c r="M135"/>
  <c r="Q134"/>
  <c r="P134"/>
  <c r="N134"/>
  <c r="M134"/>
  <c r="Q133"/>
  <c r="P133"/>
  <c r="N133"/>
  <c r="M133"/>
  <c r="Q129"/>
  <c r="P129"/>
  <c r="N129"/>
  <c r="M129"/>
  <c r="Q128"/>
  <c r="P128"/>
  <c r="N128"/>
  <c r="M128"/>
  <c r="Q119"/>
  <c r="P119"/>
  <c r="N119"/>
  <c r="M119"/>
  <c r="Q108"/>
  <c r="P108"/>
  <c r="N108"/>
  <c r="M108"/>
  <c r="Q107"/>
  <c r="P107"/>
  <c r="N107"/>
  <c r="M107"/>
  <c r="Q105"/>
  <c r="P105"/>
  <c r="N105"/>
  <c r="M105"/>
  <c r="Q104"/>
  <c r="P104"/>
  <c r="N104"/>
  <c r="M104"/>
  <c r="Q103"/>
  <c r="P103"/>
  <c r="N103"/>
  <c r="M103"/>
  <c r="Q100"/>
  <c r="P100"/>
  <c r="N100"/>
  <c r="M100"/>
  <c r="Q99"/>
  <c r="P99"/>
  <c r="N99"/>
  <c r="M99"/>
  <c r="Q98"/>
  <c r="P98"/>
  <c r="N98"/>
  <c r="M98"/>
  <c r="Q97"/>
  <c r="P97"/>
  <c r="N97"/>
  <c r="M97"/>
  <c r="Q96"/>
  <c r="P96"/>
  <c r="N96"/>
  <c r="M96"/>
  <c r="Q95"/>
  <c r="P95"/>
  <c r="N95"/>
  <c r="M95"/>
  <c r="Q94"/>
  <c r="P94"/>
  <c r="N94"/>
  <c r="M94"/>
  <c r="Q93"/>
  <c r="P93"/>
  <c r="N93"/>
  <c r="M93"/>
  <c r="Q92"/>
  <c r="P92"/>
  <c r="N92"/>
  <c r="M92"/>
  <c r="Q90"/>
  <c r="P90"/>
  <c r="N90"/>
  <c r="M90"/>
  <c r="Q88"/>
  <c r="P88"/>
  <c r="N88"/>
  <c r="M88"/>
  <c r="Q87"/>
  <c r="P87"/>
  <c r="N87"/>
  <c r="M87"/>
  <c r="Q86"/>
  <c r="P86"/>
  <c r="N86"/>
  <c r="M86"/>
  <c r="Q85"/>
  <c r="P85"/>
  <c r="N85"/>
  <c r="M85"/>
  <c r="Q84"/>
  <c r="P84"/>
  <c r="N84"/>
  <c r="M84"/>
  <c r="Q82"/>
  <c r="P82"/>
  <c r="N82"/>
  <c r="M82"/>
  <c r="Q81"/>
  <c r="P81"/>
  <c r="N81"/>
  <c r="M81"/>
  <c r="Q80"/>
  <c r="P80"/>
  <c r="N80"/>
  <c r="M80"/>
  <c r="Q79"/>
  <c r="P79"/>
  <c r="N79"/>
  <c r="M79"/>
  <c r="Q77"/>
  <c r="P77"/>
  <c r="N77"/>
  <c r="M77"/>
  <c r="Q76"/>
  <c r="P76"/>
  <c r="N76"/>
  <c r="M76"/>
  <c r="Q75"/>
  <c r="P75"/>
  <c r="N75"/>
  <c r="M75"/>
  <c r="Q73"/>
  <c r="P73"/>
  <c r="N73"/>
  <c r="M73"/>
  <c r="Q72"/>
  <c r="P72"/>
  <c r="N72"/>
  <c r="M72"/>
  <c r="Q71"/>
  <c r="P71"/>
  <c r="N71"/>
  <c r="M71"/>
  <c r="Q70"/>
  <c r="P70"/>
  <c r="N70"/>
  <c r="M70"/>
  <c r="Q69"/>
  <c r="P69"/>
  <c r="N69"/>
  <c r="M69"/>
  <c r="Q67"/>
  <c r="P67"/>
  <c r="N67"/>
  <c r="M67"/>
  <c r="Q62"/>
  <c r="P62"/>
  <c r="N62"/>
  <c r="M62"/>
  <c r="Q57"/>
  <c r="P57"/>
  <c r="N57"/>
  <c r="M57"/>
  <c r="Q55"/>
  <c r="P55"/>
  <c r="N55"/>
  <c r="M55"/>
  <c r="Q53"/>
  <c r="P53"/>
  <c r="N53"/>
  <c r="M53"/>
  <c r="Q52"/>
  <c r="P52"/>
  <c r="N52"/>
  <c r="M52"/>
  <c r="Q51"/>
  <c r="P51"/>
  <c r="N51"/>
  <c r="M51"/>
  <c r="Q50"/>
  <c r="P50"/>
  <c r="N50"/>
  <c r="M50"/>
  <c r="Q49"/>
  <c r="P49"/>
  <c r="N49"/>
  <c r="M49"/>
  <c r="Q48"/>
  <c r="P48"/>
  <c r="N48"/>
  <c r="M48"/>
  <c r="Q47"/>
  <c r="P47"/>
  <c r="N47"/>
  <c r="M47"/>
  <c r="Q46"/>
  <c r="P46"/>
  <c r="N46"/>
  <c r="M46"/>
  <c r="Q44"/>
  <c r="P44"/>
  <c r="N44"/>
  <c r="M44"/>
  <c r="Q42"/>
  <c r="P42"/>
  <c r="N42"/>
  <c r="M42"/>
  <c r="Q41"/>
  <c r="P41"/>
  <c r="N41"/>
  <c r="M41"/>
  <c r="Q40"/>
  <c r="P40"/>
  <c r="N40"/>
  <c r="M40"/>
  <c r="Q39"/>
  <c r="P39"/>
  <c r="N39"/>
  <c r="M39"/>
  <c r="Q38"/>
  <c r="P38"/>
  <c r="N38"/>
  <c r="M38"/>
  <c r="Q37"/>
  <c r="P37"/>
  <c r="N37"/>
  <c r="M37"/>
  <c r="Q36"/>
  <c r="P36"/>
  <c r="N36"/>
  <c r="M36"/>
  <c r="Q35"/>
  <c r="P35"/>
  <c r="N35"/>
  <c r="M35"/>
  <c r="Q34"/>
  <c r="P34"/>
  <c r="N34"/>
  <c r="M34"/>
  <c r="Q33"/>
  <c r="P33"/>
  <c r="N33"/>
  <c r="M33"/>
  <c r="Q32"/>
  <c r="P32"/>
  <c r="N32"/>
  <c r="M32"/>
  <c r="Q31"/>
  <c r="P31"/>
  <c r="N31"/>
  <c r="M31"/>
  <c r="Q29"/>
  <c r="P29"/>
  <c r="N29"/>
  <c r="M29"/>
  <c r="Q28"/>
  <c r="P28"/>
  <c r="N28"/>
  <c r="M28"/>
  <c r="Q27"/>
  <c r="P27"/>
  <c r="N27"/>
  <c r="M27"/>
  <c r="Q25"/>
  <c r="P25"/>
  <c r="N25"/>
  <c r="M25"/>
  <c r="Q24"/>
  <c r="P24"/>
  <c r="N24"/>
  <c r="M24"/>
  <c r="Q23"/>
  <c r="P23"/>
  <c r="N23"/>
  <c r="M23"/>
  <c r="Q22"/>
  <c r="P22"/>
  <c r="N22"/>
  <c r="M22"/>
  <c r="Q21"/>
  <c r="P21"/>
  <c r="N21"/>
  <c r="M21"/>
  <c r="Q20"/>
  <c r="P20"/>
  <c r="N20"/>
  <c r="M20"/>
  <c r="Q19"/>
  <c r="P19"/>
  <c r="N19"/>
  <c r="M19"/>
  <c r="Q18"/>
  <c r="P18"/>
  <c r="N18"/>
  <c r="M18"/>
  <c r="Q17"/>
  <c r="P17"/>
  <c r="N17"/>
  <c r="M17"/>
  <c r="Q16"/>
  <c r="P16"/>
  <c r="N16"/>
  <c r="M16"/>
  <c r="Q15"/>
  <c r="P15"/>
  <c r="N15"/>
  <c r="M15"/>
  <c r="Q14"/>
  <c r="P14"/>
  <c r="N14"/>
  <c r="M14"/>
  <c r="Q13"/>
  <c r="P13"/>
  <c r="N13"/>
  <c r="M13"/>
  <c r="Q12"/>
  <c r="P12"/>
  <c r="N12"/>
  <c r="M12"/>
  <c r="Q11"/>
  <c r="P11"/>
  <c r="N11"/>
  <c r="M11"/>
  <c r="Q10"/>
  <c r="P10"/>
  <c r="N10"/>
  <c r="M10"/>
  <c r="Q9"/>
  <c r="P9"/>
  <c r="N9"/>
  <c r="M9"/>
  <c r="Q8"/>
  <c r="P8"/>
  <c r="N8"/>
  <c r="M8"/>
  <c r="Q7"/>
  <c r="P7"/>
  <c r="N7"/>
  <c r="M7"/>
  <c r="Q6"/>
  <c r="P6"/>
  <c r="N6"/>
  <c r="M6"/>
  <c r="Q5"/>
  <c r="P5"/>
  <c r="N5"/>
  <c r="M5"/>
  <c r="Q4"/>
  <c r="P4"/>
  <c r="N4"/>
  <c r="M4"/>
  <c r="Q3"/>
  <c r="P3"/>
  <c r="N3"/>
  <c r="M3"/>
  <c r="Q2"/>
  <c r="P2"/>
  <c r="N2"/>
  <c r="G90" i="1"/>
  <c r="G23"/>
  <c r="G151"/>
  <c r="G147"/>
  <c r="G130"/>
  <c r="E73"/>
  <c r="E34"/>
  <c r="G26"/>
  <c r="G24"/>
  <c r="G20"/>
  <c r="G148"/>
  <c r="G119"/>
  <c r="G89"/>
  <c r="G92" s="1"/>
  <c r="G326" i="15"/>
  <c r="G33"/>
  <c r="G305"/>
  <c r="F323"/>
  <c r="G332"/>
  <c r="G34"/>
  <c r="G438"/>
  <c r="G422"/>
  <c r="G415"/>
  <c r="G413"/>
  <c r="G398"/>
  <c r="G397" s="1"/>
  <c r="L143" i="1" s="1"/>
  <c r="G394" i="15"/>
  <c r="G393" s="1"/>
  <c r="L141" i="1" s="1"/>
  <c r="G371" i="15"/>
  <c r="G368"/>
  <c r="G352"/>
  <c r="E342"/>
  <c r="E325"/>
  <c r="I338"/>
  <c r="H342"/>
  <c r="H329"/>
  <c r="H325"/>
  <c r="G337"/>
  <c r="G322"/>
  <c r="E147" i="1"/>
  <c r="D114" i="2"/>
  <c r="E35" i="1"/>
  <c r="E32"/>
  <c r="E22"/>
  <c r="E149"/>
  <c r="E166"/>
  <c r="E26"/>
  <c r="E20"/>
  <c r="E119"/>
  <c r="G44" i="15"/>
  <c r="G167"/>
  <c r="G406"/>
  <c r="G405" s="1"/>
  <c r="L146" i="1" s="1"/>
  <c r="E64" i="16"/>
  <c r="G318" i="15"/>
  <c r="G317" s="1"/>
  <c r="L121" i="1" s="1"/>
  <c r="G304" i="15"/>
  <c r="G298"/>
  <c r="G297" s="1"/>
  <c r="G487"/>
  <c r="G435"/>
  <c r="G354"/>
  <c r="H340"/>
  <c r="H336"/>
  <c r="E326"/>
  <c r="E330"/>
  <c r="G340"/>
  <c r="G331"/>
  <c r="G327"/>
  <c r="G323"/>
  <c r="G345"/>
  <c r="F335"/>
  <c r="F326"/>
  <c r="F322"/>
  <c r="H339"/>
  <c r="H335"/>
  <c r="H330"/>
  <c r="H326"/>
  <c r="H322"/>
  <c r="F345"/>
  <c r="D115" i="16"/>
  <c r="E69" i="1"/>
  <c r="G140" i="15"/>
  <c r="G139"/>
  <c r="L62" i="1" s="1"/>
  <c r="G116" i="15"/>
  <c r="G115" s="1"/>
  <c r="L47" i="1" s="1"/>
  <c r="E67" i="16"/>
  <c r="G493" i="15"/>
  <c r="E33" i="1"/>
  <c r="G67"/>
  <c r="G129"/>
  <c r="G436" i="15"/>
  <c r="G432"/>
  <c r="H102"/>
  <c r="G240"/>
  <c r="I305"/>
  <c r="G308"/>
  <c r="E334"/>
  <c r="F340"/>
  <c r="F331"/>
  <c r="F327"/>
  <c r="G334"/>
  <c r="H203"/>
  <c r="H180"/>
  <c r="H167"/>
  <c r="H153"/>
  <c r="H114"/>
  <c r="H113" s="1"/>
  <c r="M46" i="1" s="1"/>
  <c r="H94" i="15"/>
  <c r="H81"/>
  <c r="H52"/>
  <c r="G151"/>
  <c r="G281"/>
  <c r="G430"/>
  <c r="G314"/>
  <c r="G499"/>
  <c r="F342"/>
  <c r="F338"/>
  <c r="F334"/>
  <c r="F329"/>
  <c r="F325"/>
  <c r="H331"/>
  <c r="F50" i="2"/>
  <c r="F46"/>
  <c r="E37" i="1"/>
  <c r="G120"/>
  <c r="G165" i="15"/>
  <c r="G158"/>
  <c r="G27"/>
  <c r="G428"/>
  <c r="G296"/>
  <c r="G295" s="1"/>
  <c r="L116" i="1" s="1"/>
  <c r="G490" i="15"/>
  <c r="G489" s="1"/>
  <c r="L164" i="1" s="1"/>
  <c r="F29" i="16"/>
  <c r="G123" i="15"/>
  <c r="G74"/>
  <c r="G459"/>
  <c r="G383"/>
  <c r="E82" i="16"/>
  <c r="E77" i="1"/>
  <c r="G34"/>
  <c r="G32"/>
  <c r="G253" i="15"/>
  <c r="G235"/>
  <c r="G28"/>
  <c r="G447"/>
  <c r="G444"/>
  <c r="G408"/>
  <c r="G404"/>
  <c r="G403" s="1"/>
  <c r="L145" i="1"/>
  <c r="G302" i="15"/>
  <c r="G342"/>
  <c r="E115" i="16"/>
  <c r="F109" i="2"/>
  <c r="F107" s="1"/>
  <c r="F42"/>
  <c r="F48"/>
  <c r="F58"/>
  <c r="H87" i="15"/>
  <c r="H86" s="1"/>
  <c r="M38" i="1" s="1"/>
  <c r="F49" i="2"/>
  <c r="G46" i="1"/>
  <c r="F108" i="2"/>
  <c r="F98"/>
  <c r="F41"/>
  <c r="F40" s="1"/>
  <c r="F47"/>
  <c r="F68"/>
  <c r="F54"/>
  <c r="H137" i="15"/>
  <c r="H121"/>
  <c r="H120" s="1"/>
  <c r="G73" i="1"/>
  <c r="G31"/>
  <c r="F100" i="2"/>
  <c r="F53"/>
  <c r="H177" i="15"/>
  <c r="H176" s="1"/>
  <c r="M75" i="1" s="1"/>
  <c r="G76"/>
  <c r="G71"/>
  <c r="G40"/>
  <c r="H327" i="15"/>
  <c r="H323"/>
  <c r="F57" i="2"/>
  <c r="F61"/>
  <c r="F66"/>
  <c r="H85" i="15"/>
  <c r="G74" i="1"/>
  <c r="G35"/>
  <c r="G77"/>
  <c r="G70"/>
  <c r="G68"/>
  <c r="G78" s="1"/>
  <c r="E72"/>
  <c r="G69"/>
  <c r="G41"/>
  <c r="G39"/>
  <c r="G33"/>
  <c r="G128"/>
  <c r="F96" i="2"/>
  <c r="F93" s="1"/>
  <c r="G221" i="15"/>
  <c r="G121"/>
  <c r="G120" s="1"/>
  <c r="L50" i="1" s="1"/>
  <c r="G462" i="15"/>
  <c r="G450"/>
  <c r="G433"/>
  <c r="G396"/>
  <c r="G395" s="1"/>
  <c r="L142" i="1"/>
  <c r="G391" i="15"/>
  <c r="G366"/>
  <c r="G363"/>
  <c r="G356"/>
  <c r="G303"/>
  <c r="G495"/>
  <c r="G494" s="1"/>
  <c r="L166" i="1" s="1"/>
  <c r="G335" i="15"/>
  <c r="G330"/>
  <c r="G35"/>
  <c r="H341"/>
  <c r="E23" i="1"/>
  <c r="G72"/>
  <c r="G36"/>
  <c r="G22"/>
  <c r="G150"/>
  <c r="G154" i="15"/>
  <c r="G238"/>
  <c r="G92"/>
  <c r="G30"/>
  <c r="G451"/>
  <c r="G414"/>
  <c r="G389"/>
  <c r="G388" s="1"/>
  <c r="L139" i="1" s="1"/>
  <c r="G362" i="15"/>
  <c r="G357"/>
  <c r="G492"/>
  <c r="G329"/>
  <c r="E28" i="16"/>
  <c r="G21" i="1"/>
  <c r="G149"/>
  <c r="G175" i="15"/>
  <c r="G162"/>
  <c r="G108"/>
  <c r="G78"/>
  <c r="G42"/>
  <c r="G85"/>
  <c r="G49"/>
  <c r="G71"/>
  <c r="G41"/>
  <c r="G341"/>
  <c r="E341"/>
  <c r="F341"/>
  <c r="E335"/>
  <c r="I335"/>
  <c r="F108"/>
  <c r="F14"/>
  <c r="F13" s="1"/>
  <c r="K13" i="1" s="1"/>
  <c r="F215" i="15"/>
  <c r="F214" s="1"/>
  <c r="K83" i="1" s="1"/>
  <c r="G170" i="15"/>
  <c r="F25"/>
  <c r="F73"/>
  <c r="F60"/>
  <c r="F59" s="1"/>
  <c r="K29" i="1" s="1"/>
  <c r="E238" i="15"/>
  <c r="F154"/>
  <c r="F462"/>
  <c r="H422"/>
  <c r="F30"/>
  <c r="F304"/>
  <c r="H308"/>
  <c r="F247"/>
  <c r="H432"/>
  <c r="H151"/>
  <c r="H448"/>
  <c r="H429"/>
  <c r="H366"/>
  <c r="F21" i="1"/>
  <c r="F114" i="15"/>
  <c r="F113" s="1"/>
  <c r="F53"/>
  <c r="G161"/>
  <c r="G90"/>
  <c r="G76"/>
  <c r="E70"/>
  <c r="E181"/>
  <c r="F168"/>
  <c r="F239"/>
  <c r="F89"/>
  <c r="F74"/>
  <c r="F18"/>
  <c r="F17" s="1"/>
  <c r="F477"/>
  <c r="F476" s="1"/>
  <c r="K155" i="1" s="1"/>
  <c r="F460" i="15"/>
  <c r="F456"/>
  <c r="H435"/>
  <c r="F87"/>
  <c r="F86" s="1"/>
  <c r="K38" i="1" s="1"/>
  <c r="F232" i="15"/>
  <c r="F164"/>
  <c r="F150"/>
  <c r="F253"/>
  <c r="F377"/>
  <c r="K133" i="1" s="1"/>
  <c r="H38" i="15"/>
  <c r="F135"/>
  <c r="F134" s="1"/>
  <c r="K60" i="1" s="1"/>
  <c r="F177" i="15"/>
  <c r="F176" s="1"/>
  <c r="K75" i="1" s="1"/>
  <c r="F217" i="15"/>
  <c r="F216"/>
  <c r="K84" i="1" s="1"/>
  <c r="F123" i="15"/>
  <c r="E156"/>
  <c r="E170"/>
  <c r="F153"/>
  <c r="F152" s="1"/>
  <c r="K69" i="1" s="1"/>
  <c r="F238" i="15"/>
  <c r="F81"/>
  <c r="F52"/>
  <c r="H413"/>
  <c r="H372"/>
  <c r="G180"/>
  <c r="E135"/>
  <c r="E172"/>
  <c r="F156"/>
  <c r="F240"/>
  <c r="F94"/>
  <c r="F67"/>
  <c r="F41"/>
  <c r="H450"/>
  <c r="H438"/>
  <c r="H415"/>
  <c r="F140"/>
  <c r="F139" s="1"/>
  <c r="H460"/>
  <c r="F203"/>
  <c r="F167"/>
  <c r="F166" s="1"/>
  <c r="K73" i="1" s="1"/>
  <c r="H54" i="15"/>
  <c r="H456"/>
  <c r="H454"/>
  <c r="H147"/>
  <c r="H436"/>
  <c r="F266"/>
  <c r="H64"/>
  <c r="H18"/>
  <c r="H17" s="1"/>
  <c r="M15" i="1" s="1"/>
  <c r="H452" i="15"/>
  <c r="F204"/>
  <c r="H165"/>
  <c r="H84"/>
  <c r="H43"/>
  <c r="F179"/>
  <c r="F171"/>
  <c r="F165"/>
  <c r="F151"/>
  <c r="F242"/>
  <c r="F235"/>
  <c r="F229"/>
  <c r="H204"/>
  <c r="H238"/>
  <c r="H181"/>
  <c r="H158"/>
  <c r="H239"/>
  <c r="H408"/>
  <c r="J168"/>
  <c r="H247"/>
  <c r="E180"/>
  <c r="H252"/>
  <c r="H461"/>
  <c r="J233"/>
  <c r="H161"/>
  <c r="H160" s="1"/>
  <c r="H232"/>
  <c r="I74"/>
  <c r="I42"/>
  <c r="F104" i="1"/>
  <c r="F106"/>
  <c r="I341" i="15"/>
  <c r="I337"/>
  <c r="F148" i="1"/>
  <c r="E119" i="2"/>
  <c r="E114"/>
  <c r="I193" i="15"/>
  <c r="I165"/>
  <c r="I151"/>
  <c r="I242"/>
  <c r="G224"/>
  <c r="H471"/>
  <c r="H457"/>
  <c r="F102"/>
  <c r="F90"/>
  <c r="F84"/>
  <c r="F76"/>
  <c r="F70"/>
  <c r="F64"/>
  <c r="F49"/>
  <c r="F43"/>
  <c r="F28"/>
  <c r="H76"/>
  <c r="H75" s="1"/>
  <c r="M35" i="1" s="1"/>
  <c r="H41" i="15"/>
  <c r="H453"/>
  <c r="H447"/>
  <c r="H412"/>
  <c r="H370"/>
  <c r="H358"/>
  <c r="H354"/>
  <c r="E126"/>
  <c r="I377"/>
  <c r="N133" i="1" s="1"/>
  <c r="I477" i="15"/>
  <c r="I476" s="1"/>
  <c r="I460"/>
  <c r="I458"/>
  <c r="I456"/>
  <c r="I450"/>
  <c r="I448"/>
  <c r="I438"/>
  <c r="I436"/>
  <c r="I429"/>
  <c r="I424"/>
  <c r="I422"/>
  <c r="I413"/>
  <c r="I408"/>
  <c r="I404"/>
  <c r="I403" s="1"/>
  <c r="N145" i="1" s="1"/>
  <c r="I394" i="15"/>
  <c r="I393" s="1"/>
  <c r="N141" i="1" s="1"/>
  <c r="I389" i="15"/>
  <c r="I388"/>
  <c r="N139" i="1" s="1"/>
  <c r="I372" i="15"/>
  <c r="I370"/>
  <c r="I368"/>
  <c r="I366"/>
  <c r="I363"/>
  <c r="I358"/>
  <c r="I356"/>
  <c r="I354"/>
  <c r="F89" i="16"/>
  <c r="G470"/>
  <c r="D82"/>
  <c r="F330"/>
  <c r="F404"/>
  <c r="F403" s="1"/>
  <c r="L79" i="2" s="1"/>
  <c r="E164" i="1"/>
  <c r="D29" i="16"/>
  <c r="F37" i="1"/>
  <c r="F31"/>
  <c r="E369" i="16"/>
  <c r="E69"/>
  <c r="G33"/>
  <c r="F33"/>
  <c r="F25"/>
  <c r="I240" i="15"/>
  <c r="I479"/>
  <c r="I478" s="1"/>
  <c r="I457"/>
  <c r="I453"/>
  <c r="I449"/>
  <c r="I444"/>
  <c r="I435"/>
  <c r="I430"/>
  <c r="I427" s="1"/>
  <c r="I414"/>
  <c r="I371"/>
  <c r="I367"/>
  <c r="F128" i="1"/>
  <c r="F137" i="15"/>
  <c r="H253"/>
  <c r="H49"/>
  <c r="H459"/>
  <c r="E337"/>
  <c r="F337"/>
  <c r="D32" i="16"/>
  <c r="E30"/>
  <c r="E111"/>
  <c r="E110" s="1"/>
  <c r="K30" i="2"/>
  <c r="F224" i="15"/>
  <c r="I459"/>
  <c r="I451"/>
  <c r="I447"/>
  <c r="I437"/>
  <c r="I433"/>
  <c r="I428"/>
  <c r="I420"/>
  <c r="I412"/>
  <c r="I381"/>
  <c r="I380" s="1"/>
  <c r="N136" i="1" s="1"/>
  <c r="I369" i="15"/>
  <c r="I364"/>
  <c r="I357"/>
  <c r="I352"/>
  <c r="F382" i="16"/>
  <c r="F51"/>
  <c r="F26"/>
  <c r="F13"/>
  <c r="C32"/>
  <c r="F28"/>
  <c r="E118"/>
  <c r="F32"/>
  <c r="E89"/>
  <c r="F354"/>
  <c r="F411"/>
  <c r="F290"/>
  <c r="F82"/>
  <c r="F75"/>
  <c r="F69"/>
  <c r="D111"/>
  <c r="D110" s="1"/>
  <c r="J30" i="2" s="1"/>
  <c r="G111" i="16"/>
  <c r="G110" s="1"/>
  <c r="E33"/>
  <c r="E75"/>
  <c r="E314"/>
  <c r="E85"/>
  <c r="E84" s="1"/>
  <c r="K23" i="2" s="1"/>
  <c r="E183" i="16"/>
  <c r="E384"/>
  <c r="D290"/>
  <c r="D363"/>
  <c r="D407"/>
  <c r="D383"/>
  <c r="D103"/>
  <c r="D94"/>
  <c r="D93" s="1"/>
  <c r="J25" i="2"/>
  <c r="D83" i="16"/>
  <c r="D74"/>
  <c r="D70"/>
  <c r="D64"/>
  <c r="D161"/>
  <c r="D346"/>
  <c r="D326"/>
  <c r="D320"/>
  <c r="D316"/>
  <c r="D361"/>
  <c r="D369"/>
  <c r="D404"/>
  <c r="D403" s="1"/>
  <c r="J79" i="2" s="1"/>
  <c r="D395" i="16"/>
  <c r="D389"/>
  <c r="D25"/>
  <c r="D97"/>
  <c r="D91"/>
  <c r="D87"/>
  <c r="F264" i="15"/>
  <c r="F263" s="1"/>
  <c r="F221"/>
  <c r="F256"/>
  <c r="F118"/>
  <c r="F117" s="1"/>
  <c r="K48" i="1" s="1"/>
  <c r="F300" i="15"/>
  <c r="F299" s="1"/>
  <c r="K118" i="1"/>
  <c r="H70" i="15"/>
  <c r="E339"/>
  <c r="E323"/>
  <c r="E331"/>
  <c r="I342"/>
  <c r="I334"/>
  <c r="I329"/>
  <c r="I325"/>
  <c r="I34"/>
  <c r="I32"/>
  <c r="G472" i="16"/>
  <c r="G15"/>
  <c r="D158"/>
  <c r="E160"/>
  <c r="E329" i="15"/>
  <c r="I35"/>
  <c r="I33"/>
  <c r="D160" i="16"/>
  <c r="D156"/>
  <c r="G464"/>
  <c r="G234"/>
  <c r="G273"/>
  <c r="G290"/>
  <c r="G344"/>
  <c r="G334"/>
  <c r="G318"/>
  <c r="G354"/>
  <c r="G363"/>
  <c r="G359"/>
  <c r="G371"/>
  <c r="G411"/>
  <c r="G407"/>
  <c r="G398"/>
  <c r="G380"/>
  <c r="G26"/>
  <c r="G23"/>
  <c r="G22" s="1"/>
  <c r="E161"/>
  <c r="E157"/>
  <c r="F147" i="1"/>
  <c r="E125" i="2"/>
  <c r="E54"/>
  <c r="E49"/>
  <c r="E46"/>
  <c r="E63"/>
  <c r="E61"/>
  <c r="E71"/>
  <c r="E72"/>
  <c r="D98"/>
  <c r="D57"/>
  <c r="E156" i="16"/>
  <c r="D126" i="2"/>
  <c r="D19"/>
  <c r="H256" i="15"/>
  <c r="D71" i="2"/>
  <c r="G46" i="16"/>
  <c r="G25"/>
  <c r="D109" i="2"/>
  <c r="D66"/>
  <c r="D81"/>
  <c r="D13"/>
  <c r="D17"/>
  <c r="D16"/>
  <c r="F125"/>
  <c r="F115"/>
  <c r="H118" i="15"/>
  <c r="H117" s="1"/>
  <c r="F72" i="1"/>
  <c r="F68"/>
  <c r="H123" i="15"/>
  <c r="F76" i="1"/>
  <c r="F89"/>
  <c r="H108" i="15"/>
  <c r="H92"/>
  <c r="H78"/>
  <c r="H65"/>
  <c r="H53"/>
  <c r="H42"/>
  <c r="H27"/>
  <c r="F150" i="1"/>
  <c r="D78" i="2"/>
  <c r="D22"/>
  <c r="F72"/>
  <c r="F75"/>
  <c r="H389" i="15"/>
  <c r="H388" s="1"/>
  <c r="M139" i="1" s="1"/>
  <c r="G14"/>
  <c r="I102" i="15"/>
  <c r="I90"/>
  <c r="I84"/>
  <c r="I76"/>
  <c r="I70"/>
  <c r="I64"/>
  <c r="I54"/>
  <c r="I38"/>
  <c r="I28"/>
  <c r="G29" i="16"/>
  <c r="E14" i="1"/>
  <c r="F160" i="16"/>
  <c r="H62" i="15"/>
  <c r="H61" s="1"/>
  <c r="M30" i="1" s="1"/>
  <c r="H47" i="15"/>
  <c r="H46" s="1"/>
  <c r="M25" i="1" s="1"/>
  <c r="H400" i="15"/>
  <c r="H391"/>
  <c r="H381"/>
  <c r="H380" s="1"/>
  <c r="M136" i="1" s="1"/>
  <c r="G303" i="16"/>
  <c r="G327"/>
  <c r="G362"/>
  <c r="G94"/>
  <c r="G93" s="1"/>
  <c r="G89"/>
  <c r="G74"/>
  <c r="D68" i="2"/>
  <c r="D79"/>
  <c r="F126"/>
  <c r="F114"/>
  <c r="F70"/>
  <c r="F80"/>
  <c r="F76"/>
  <c r="F13"/>
  <c r="F19"/>
  <c r="F23"/>
  <c r="F318" i="15"/>
  <c r="F317" s="1"/>
  <c r="K121" i="1" s="1"/>
  <c r="F298" i="15"/>
  <c r="F297" s="1"/>
  <c r="K117" i="1"/>
  <c r="H56" i="15"/>
  <c r="H50"/>
  <c r="H44"/>
  <c r="H40"/>
  <c r="H29"/>
  <c r="H24"/>
  <c r="J92"/>
  <c r="G51" i="16"/>
  <c r="I315" i="15"/>
  <c r="I302"/>
  <c r="I493"/>
  <c r="E345"/>
  <c r="I345"/>
  <c r="G28" i="16"/>
  <c r="G30"/>
  <c r="D48" i="2"/>
  <c r="D60"/>
  <c r="F71"/>
  <c r="F81"/>
  <c r="F77"/>
  <c r="F14"/>
  <c r="F24"/>
  <c r="F142" i="15"/>
  <c r="F141" s="1"/>
  <c r="K63" i="1"/>
  <c r="H266" i="15"/>
  <c r="G184" i="16"/>
  <c r="G333"/>
  <c r="G372"/>
  <c r="G393"/>
  <c r="G384"/>
  <c r="G97"/>
  <c r="G91"/>
  <c r="G87"/>
  <c r="G381" i="15"/>
  <c r="G380" s="1"/>
  <c r="L136" i="1" s="1"/>
  <c r="E48" i="2"/>
  <c r="G32" i="16"/>
  <c r="F158"/>
  <c r="D28"/>
  <c r="E158"/>
  <c r="G113"/>
  <c r="G325" i="15"/>
  <c r="G82" i="16"/>
  <c r="G326"/>
  <c r="G320"/>
  <c r="G316"/>
  <c r="G312"/>
  <c r="G351"/>
  <c r="G361"/>
  <c r="G373"/>
  <c r="G369"/>
  <c r="G404"/>
  <c r="G389"/>
  <c r="G381"/>
  <c r="I314" i="15"/>
  <c r="I108"/>
  <c r="I92"/>
  <c r="I85"/>
  <c r="I78"/>
  <c r="I71"/>
  <c r="I65"/>
  <c r="I56"/>
  <c r="I50"/>
  <c r="I44"/>
  <c r="I40"/>
  <c r="I24"/>
  <c r="G27" i="16"/>
  <c r="G99"/>
  <c r="I276" i="15"/>
  <c r="I499"/>
  <c r="G13" i="16"/>
  <c r="G64"/>
  <c r="G148"/>
  <c r="F51" i="2"/>
  <c r="G69" i="16"/>
  <c r="G103"/>
  <c r="E63"/>
  <c r="I340" i="15"/>
  <c r="I336"/>
  <c r="I331"/>
  <c r="I327"/>
  <c r="I323"/>
  <c r="I344"/>
  <c r="I343" s="1"/>
  <c r="F161" i="16"/>
  <c r="AD248" i="17"/>
  <c r="J143" i="1" s="1"/>
  <c r="I391" i="15"/>
  <c r="I495"/>
  <c r="G30" i="2"/>
  <c r="H163" i="1"/>
  <c r="I296" i="15"/>
  <c r="I295" s="1"/>
  <c r="N116" i="1" s="1"/>
  <c r="I488" i="15"/>
  <c r="G17" i="2"/>
  <c r="I396" i="15"/>
  <c r="I395" s="1"/>
  <c r="N142" i="1" s="1"/>
  <c r="G79" i="2"/>
  <c r="I283" i="15"/>
  <c r="I320"/>
  <c r="I319" s="1"/>
  <c r="N122" i="1" s="1"/>
  <c r="I386" i="15"/>
  <c r="H165" i="1"/>
  <c r="H120"/>
  <c r="G18" i="2"/>
  <c r="H35" i="1"/>
  <c r="D105" i="2"/>
  <c r="D53"/>
  <c r="D15"/>
  <c r="F99"/>
  <c r="F67"/>
  <c r="F230" i="16"/>
  <c r="D45" i="2"/>
  <c r="D61"/>
  <c r="D12"/>
  <c r="D21"/>
  <c r="D20" s="1"/>
  <c r="F63"/>
  <c r="I224" i="15"/>
  <c r="D100" i="2"/>
  <c r="G193" i="15"/>
  <c r="E68" i="1"/>
  <c r="I204" i="15"/>
  <c r="I181"/>
  <c r="I175"/>
  <c r="I168"/>
  <c r="I162"/>
  <c r="I154"/>
  <c r="I148"/>
  <c r="I252"/>
  <c r="I239"/>
  <c r="I233"/>
  <c r="I94"/>
  <c r="I81"/>
  <c r="I73"/>
  <c r="I67"/>
  <c r="I52"/>
  <c r="I45"/>
  <c r="I41"/>
  <c r="I30"/>
  <c r="I25"/>
  <c r="I182"/>
  <c r="I170"/>
  <c r="I164"/>
  <c r="I156"/>
  <c r="I150"/>
  <c r="I253"/>
  <c r="I287"/>
  <c r="F149" i="1"/>
  <c r="E96" i="2"/>
  <c r="E93" s="1"/>
  <c r="E224" i="15"/>
  <c r="D116" i="2"/>
  <c r="D91"/>
  <c r="I203" i="15"/>
  <c r="I172"/>
  <c r="I167"/>
  <c r="I161"/>
  <c r="I153"/>
  <c r="I247"/>
  <c r="I232"/>
  <c r="I281"/>
  <c r="H124" i="1"/>
  <c r="I217" i="15"/>
  <c r="I216" s="1"/>
  <c r="N84" i="1" s="1"/>
  <c r="I406" i="15"/>
  <c r="I405" s="1"/>
  <c r="N146" i="1" s="1"/>
  <c r="H145"/>
  <c r="H33"/>
  <c r="I266" i="15"/>
  <c r="I116"/>
  <c r="I115" s="1"/>
  <c r="N47" i="1" s="1"/>
  <c r="I47" i="15"/>
  <c r="I46" s="1"/>
  <c r="N25" i="1" s="1"/>
  <c r="G126" i="2"/>
  <c r="G125"/>
  <c r="G19"/>
  <c r="H167" i="1"/>
  <c r="G81" i="2"/>
  <c r="I14" i="15"/>
  <c r="I13" s="1"/>
  <c r="G13" i="2"/>
  <c r="G15"/>
  <c r="I383" i="15"/>
  <c r="H36" i="1"/>
  <c r="I142" i="15"/>
  <c r="I141" s="1"/>
  <c r="N63" i="1" s="1"/>
  <c r="I215" i="15"/>
  <c r="I214" s="1"/>
  <c r="G57" i="2"/>
  <c r="G44"/>
  <c r="H67" i="1"/>
  <c r="H20"/>
  <c r="I177" i="15"/>
  <c r="I176" s="1"/>
  <c r="N75" i="1" s="1"/>
  <c r="I114" i="15"/>
  <c r="I113" s="1"/>
  <c r="I123"/>
  <c r="I87"/>
  <c r="I86" s="1"/>
  <c r="N38" i="1" s="1"/>
  <c r="G94" i="2"/>
  <c r="H68" i="1"/>
  <c r="G68" i="2"/>
  <c r="H85" i="1"/>
  <c r="I60" i="15"/>
  <c r="I59" s="1"/>
  <c r="N29" i="1" s="1"/>
  <c r="H141"/>
  <c r="H70"/>
  <c r="H41"/>
  <c r="H104"/>
  <c r="I121" i="15"/>
  <c r="I120" s="1"/>
  <c r="I400"/>
  <c r="G456" i="16"/>
  <c r="G25" i="2"/>
  <c r="H71" i="1"/>
  <c r="I213" i="15"/>
  <c r="I212" s="1"/>
  <c r="N82" i="1" s="1"/>
  <c r="I278" i="15"/>
  <c r="I277" s="1"/>
  <c r="N105" i="1" s="1"/>
  <c r="H21"/>
  <c r="H108"/>
  <c r="H133"/>
  <c r="G72" i="2"/>
  <c r="I118" i="15"/>
  <c r="I117" s="1"/>
  <c r="N48" i="1" s="1"/>
  <c r="I137" i="15"/>
  <c r="H129" i="1"/>
  <c r="H26"/>
  <c r="G70" i="2"/>
  <c r="G105"/>
  <c r="G99"/>
  <c r="G58"/>
  <c r="I140" i="15"/>
  <c r="I139" s="1"/>
  <c r="N62" i="1" s="1"/>
  <c r="H31"/>
  <c r="G63" i="2"/>
  <c r="G78"/>
  <c r="G21"/>
  <c r="G67"/>
  <c r="H72" i="1"/>
  <c r="H39"/>
  <c r="H23"/>
  <c r="G106" i="2"/>
  <c r="H90" i="1"/>
  <c r="I256" i="15"/>
  <c r="G114" i="2"/>
  <c r="G113" s="1"/>
  <c r="G120" s="1"/>
  <c r="G91"/>
  <c r="G119"/>
  <c r="I126" i="15"/>
  <c r="I125" s="1"/>
  <c r="N52" i="1" s="1"/>
  <c r="G54" i="2"/>
  <c r="H77" i="1"/>
  <c r="H76"/>
  <c r="H149"/>
  <c r="G96" i="2"/>
  <c r="G48"/>
  <c r="G47"/>
  <c r="G22"/>
  <c r="H123" i="1"/>
  <c r="G14" i="2"/>
  <c r="H22" i="1"/>
  <c r="G116" i="2"/>
  <c r="G12"/>
  <c r="G11" s="1"/>
  <c r="H106" i="1"/>
  <c r="H136"/>
  <c r="H121"/>
  <c r="H117"/>
  <c r="G46" i="2"/>
  <c r="G56"/>
  <c r="G75"/>
  <c r="G26"/>
  <c r="H40" i="1"/>
  <c r="H42"/>
  <c r="G61" i="2"/>
  <c r="G71"/>
  <c r="G80"/>
  <c r="G66"/>
  <c r="G77"/>
  <c r="G24"/>
  <c r="H155" i="1"/>
  <c r="I62" i="15"/>
  <c r="I61" s="1"/>
  <c r="N30" i="1" s="1"/>
  <c r="H151"/>
  <c r="H73"/>
  <c r="H69"/>
  <c r="I16" i="15"/>
  <c r="I15" s="1"/>
  <c r="F77" i="1"/>
  <c r="F73"/>
  <c r="F71"/>
  <c r="F67"/>
  <c r="F40"/>
  <c r="F20"/>
  <c r="G53" i="2"/>
  <c r="G52"/>
  <c r="G50"/>
  <c r="G455" i="15"/>
  <c r="D52" i="2"/>
  <c r="D46"/>
  <c r="D56"/>
  <c r="D73"/>
  <c r="D77"/>
  <c r="I135" i="15"/>
  <c r="I134" s="1"/>
  <c r="I234"/>
  <c r="I89"/>
  <c r="I88" s="1"/>
  <c r="N39" i="1" s="1"/>
  <c r="I82" i="15"/>
  <c r="I68"/>
  <c r="G161" i="16"/>
  <c r="F74" i="1"/>
  <c r="F70"/>
  <c r="F39"/>
  <c r="F36"/>
  <c r="F35"/>
  <c r="F34"/>
  <c r="F32"/>
  <c r="F26"/>
  <c r="H147"/>
  <c r="I490" i="15"/>
  <c r="I489" s="1"/>
  <c r="N164" i="1" s="1"/>
  <c r="H345" i="15"/>
  <c r="G158" i="16"/>
  <c r="D99" i="2"/>
  <c r="I29" i="15"/>
  <c r="H128" i="1"/>
  <c r="G42" i="2"/>
  <c r="F60"/>
  <c r="F59" s="1"/>
  <c r="F90" i="1"/>
  <c r="F24"/>
  <c r="G51" i="2"/>
  <c r="F151" i="1"/>
  <c r="G156" i="16"/>
  <c r="D72" i="2"/>
  <c r="D14"/>
  <c r="D24"/>
  <c r="G60"/>
  <c r="G65"/>
  <c r="G73"/>
  <c r="G85" i="16"/>
  <c r="G67"/>
  <c r="E42" i="2"/>
  <c r="E52"/>
  <c r="G41"/>
  <c r="I398" i="15"/>
  <c r="I397" s="1"/>
  <c r="N143" i="1" s="1"/>
  <c r="I351" i="15"/>
  <c r="G136" i="16"/>
  <c r="G346"/>
  <c r="I330" i="15"/>
  <c r="H156" i="1"/>
  <c r="G118" i="2"/>
  <c r="G109"/>
  <c r="G107" s="1"/>
  <c r="G98"/>
  <c r="I264" i="15"/>
  <c r="I263"/>
  <c r="I18"/>
  <c r="I17" s="1"/>
  <c r="N15" i="1" s="1"/>
  <c r="H32"/>
  <c r="H148"/>
  <c r="H139"/>
  <c r="H130"/>
  <c r="G49" i="2"/>
  <c r="H24" i="1"/>
  <c r="F111" i="16"/>
  <c r="F110" s="1"/>
  <c r="L30" i="2" s="1"/>
  <c r="F283" i="16"/>
  <c r="F105" i="2"/>
  <c r="F52"/>
  <c r="H116" i="15"/>
  <c r="H115" s="1"/>
  <c r="M47" i="1" s="1"/>
  <c r="G37"/>
  <c r="F119" i="2"/>
  <c r="F117" s="1"/>
  <c r="F106"/>
  <c r="F91"/>
  <c r="F90" s="1"/>
  <c r="H135" i="15"/>
  <c r="H134" s="1"/>
  <c r="M60" i="1" s="1"/>
  <c r="H221" i="15"/>
  <c r="H479"/>
  <c r="H478" s="1"/>
  <c r="M156" i="1" s="1"/>
  <c r="H337" i="15"/>
  <c r="E25" i="16"/>
  <c r="E334"/>
  <c r="E332"/>
  <c r="E15"/>
  <c r="G264" i="15"/>
  <c r="G263" s="1"/>
  <c r="L96" i="1" s="1"/>
  <c r="E74" i="16"/>
  <c r="E26"/>
  <c r="E107" i="1"/>
  <c r="E163"/>
  <c r="E167"/>
  <c r="E123"/>
  <c r="D42" i="2"/>
  <c r="D47"/>
  <c r="D58"/>
  <c r="D62"/>
  <c r="D67"/>
  <c r="D70"/>
  <c r="D80"/>
  <c r="D76"/>
  <c r="E31" i="1"/>
  <c r="H150"/>
  <c r="H37"/>
  <c r="H34"/>
  <c r="I180" i="15"/>
  <c r="I238"/>
  <c r="G283"/>
  <c r="G282" s="1"/>
  <c r="L107" i="1" s="1"/>
  <c r="G369" i="15"/>
  <c r="G367"/>
  <c r="F99" i="16"/>
  <c r="I43" i="15"/>
  <c r="E389" i="16"/>
  <c r="I339" i="15"/>
  <c r="I37"/>
  <c r="I36" s="1"/>
  <c r="N23" i="1" s="1"/>
  <c r="G45" i="15"/>
  <c r="G43"/>
  <c r="G286"/>
  <c r="G400"/>
  <c r="G399" s="1"/>
  <c r="L144" i="1" s="1"/>
  <c r="H89"/>
  <c r="F344" i="15"/>
  <c r="G115" i="16"/>
  <c r="J123" i="15"/>
  <c r="J264"/>
  <c r="J263" s="1"/>
  <c r="J118"/>
  <c r="J117" s="1"/>
  <c r="O48" i="1" s="1"/>
  <c r="I286" i="15"/>
  <c r="I328"/>
  <c r="G464"/>
  <c r="G147"/>
  <c r="G67"/>
  <c r="G40"/>
  <c r="G39" s="1"/>
  <c r="L24" i="1" s="1"/>
  <c r="E89" i="15"/>
  <c r="E116"/>
  <c r="E151"/>
  <c r="E177"/>
  <c r="E280"/>
  <c r="E453"/>
  <c r="E458"/>
  <c r="E461"/>
  <c r="F455"/>
  <c r="F447"/>
  <c r="F435"/>
  <c r="F454"/>
  <c r="F445"/>
  <c r="F436"/>
  <c r="F432"/>
  <c r="F408"/>
  <c r="F407" s="1"/>
  <c r="K147" i="1" s="1"/>
  <c r="H71" i="15"/>
  <c r="I51"/>
  <c r="I55"/>
  <c r="H77"/>
  <c r="E77"/>
  <c r="E79"/>
  <c r="F95"/>
  <c r="E98"/>
  <c r="I99"/>
  <c r="F109"/>
  <c r="I124"/>
  <c r="I122" s="1"/>
  <c r="I119" s="1"/>
  <c r="H157"/>
  <c r="E157"/>
  <c r="I187"/>
  <c r="H185"/>
  <c r="G230"/>
  <c r="F248"/>
  <c r="F267"/>
  <c r="F265" s="1"/>
  <c r="K97" i="1" s="1"/>
  <c r="G106" i="15"/>
  <c r="G104"/>
  <c r="H359"/>
  <c r="H360"/>
  <c r="F384"/>
  <c r="H416"/>
  <c r="F416"/>
  <c r="G425"/>
  <c r="F425"/>
  <c r="F443"/>
  <c r="E443"/>
  <c r="E440"/>
  <c r="I288"/>
  <c r="E500"/>
  <c r="E384"/>
  <c r="E439"/>
  <c r="E496"/>
  <c r="E464"/>
  <c r="G203"/>
  <c r="G150"/>
  <c r="G68"/>
  <c r="E45"/>
  <c r="E65"/>
  <c r="E71"/>
  <c r="E92"/>
  <c r="E148"/>
  <c r="E154"/>
  <c r="E162"/>
  <c r="E256"/>
  <c r="E281"/>
  <c r="E432"/>
  <c r="E435"/>
  <c r="E445"/>
  <c r="E454"/>
  <c r="E457"/>
  <c r="E462"/>
  <c r="F162"/>
  <c r="F438"/>
  <c r="F433"/>
  <c r="H430"/>
  <c r="F51"/>
  <c r="H55"/>
  <c r="E55"/>
  <c r="I77"/>
  <c r="E93"/>
  <c r="G95"/>
  <c r="I100"/>
  <c r="E101"/>
  <c r="H124"/>
  <c r="H122" s="1"/>
  <c r="M51" i="1" s="1"/>
  <c r="F187" i="15"/>
  <c r="E187"/>
  <c r="E185"/>
  <c r="E243"/>
  <c r="I248"/>
  <c r="G267"/>
  <c r="I103"/>
  <c r="H105"/>
  <c r="F103"/>
  <c r="F333"/>
  <c r="I359"/>
  <c r="H365"/>
  <c r="E365"/>
  <c r="I418"/>
  <c r="G416"/>
  <c r="H426"/>
  <c r="G426"/>
  <c r="F439"/>
  <c r="E114"/>
  <c r="E138"/>
  <c r="E241"/>
  <c r="E257"/>
  <c r="E409"/>
  <c r="G126"/>
  <c r="G125" s="1"/>
  <c r="L52" i="1" s="1"/>
  <c r="H126" i="15"/>
  <c r="H125" s="1"/>
  <c r="M52" i="1" s="1"/>
  <c r="E137" i="15"/>
  <c r="E62"/>
  <c r="E358"/>
  <c r="E235"/>
  <c r="E74"/>
  <c r="G213"/>
  <c r="G212" s="1"/>
  <c r="L82" i="1" s="1"/>
  <c r="E68" i="15"/>
  <c r="E82"/>
  <c r="E370"/>
  <c r="F281"/>
  <c r="F82"/>
  <c r="F80" s="1"/>
  <c r="K36" i="1" s="1"/>
  <c r="F457" i="15"/>
  <c r="H423"/>
  <c r="H368"/>
  <c r="F314"/>
  <c r="H420"/>
  <c r="H302"/>
  <c r="H235"/>
  <c r="H89"/>
  <c r="H74"/>
  <c r="H72" s="1"/>
  <c r="M34" i="1" s="1"/>
  <c r="J98" i="15"/>
  <c r="G100"/>
  <c r="H138"/>
  <c r="G138"/>
  <c r="I186"/>
  <c r="G183"/>
  <c r="F186"/>
  <c r="I219"/>
  <c r="H241"/>
  <c r="G241"/>
  <c r="H244"/>
  <c r="G244"/>
  <c r="H257"/>
  <c r="G257"/>
  <c r="I105"/>
  <c r="G103"/>
  <c r="F105"/>
  <c r="F360"/>
  <c r="E360"/>
  <c r="H409"/>
  <c r="G409"/>
  <c r="I417"/>
  <c r="E425"/>
  <c r="E441"/>
  <c r="I159"/>
  <c r="H288"/>
  <c r="G288"/>
  <c r="F38"/>
  <c r="F36" s="1"/>
  <c r="K23" i="1" s="1"/>
  <c r="I97" i="15"/>
  <c r="I171"/>
  <c r="H171"/>
  <c r="F213"/>
  <c r="F212" s="1"/>
  <c r="E153"/>
  <c r="G114"/>
  <c r="G113" s="1"/>
  <c r="L46" i="1" s="1"/>
  <c r="F65" i="15"/>
  <c r="E182"/>
  <c r="G338"/>
  <c r="G449"/>
  <c r="G97"/>
  <c r="G309"/>
  <c r="H73"/>
  <c r="H215"/>
  <c r="H214"/>
  <c r="M83" i="1" s="1"/>
  <c r="G172" i="15"/>
  <c r="G370"/>
  <c r="G50"/>
  <c r="G420"/>
  <c r="G54"/>
  <c r="G168"/>
  <c r="G166" s="1"/>
  <c r="L73" i="1" s="1"/>
  <c r="G278" i="15"/>
  <c r="G277" s="1"/>
  <c r="L105" i="1" s="1"/>
  <c r="H45" i="15"/>
  <c r="E338"/>
  <c r="G452"/>
  <c r="G247"/>
  <c r="G336"/>
  <c r="E340"/>
  <c r="G423"/>
  <c r="G18"/>
  <c r="G17" s="1"/>
  <c r="L15" i="1" s="1"/>
  <c r="G153" i="15"/>
  <c r="G37"/>
  <c r="G448"/>
  <c r="G70"/>
  <c r="G69" s="1"/>
  <c r="L33" i="1"/>
  <c r="E28" i="15"/>
  <c r="E38"/>
  <c r="E97"/>
  <c r="E121"/>
  <c r="E158"/>
  <c r="E168"/>
  <c r="E215"/>
  <c r="E229"/>
  <c r="E264"/>
  <c r="E278"/>
  <c r="E283"/>
  <c r="E296"/>
  <c r="E314"/>
  <c r="E318"/>
  <c r="E368"/>
  <c r="E371"/>
  <c r="F275"/>
  <c r="F280"/>
  <c r="H275"/>
  <c r="H487"/>
  <c r="H486" s="1"/>
  <c r="M163" i="1" s="1"/>
  <c r="H492" i="15"/>
  <c r="F97"/>
  <c r="F37"/>
  <c r="F448"/>
  <c r="F422"/>
  <c r="F412"/>
  <c r="F398"/>
  <c r="F397"/>
  <c r="K143" i="1" s="1"/>
  <c r="F368" i="15"/>
  <c r="F296"/>
  <c r="F295" s="1"/>
  <c r="H371"/>
  <c r="H318"/>
  <c r="H317"/>
  <c r="M121" i="1" s="1"/>
  <c r="F309" i="15"/>
  <c r="I309"/>
  <c r="H51"/>
  <c r="H79"/>
  <c r="H93"/>
  <c r="H98"/>
  <c r="G98"/>
  <c r="F101"/>
  <c r="H99"/>
  <c r="F100"/>
  <c r="H109"/>
  <c r="G109"/>
  <c r="G107" s="1"/>
  <c r="L42" i="1" s="1"/>
  <c r="F124" i="15"/>
  <c r="F122"/>
  <c r="H187"/>
  <c r="E186"/>
  <c r="I185"/>
  <c r="H183"/>
  <c r="F219"/>
  <c r="E219"/>
  <c r="F230"/>
  <c r="H243"/>
  <c r="G243"/>
  <c r="H248"/>
  <c r="H106"/>
  <c r="I104"/>
  <c r="H103"/>
  <c r="H333"/>
  <c r="G333"/>
  <c r="F359"/>
  <c r="E359"/>
  <c r="I360"/>
  <c r="H384"/>
  <c r="G384"/>
  <c r="H418"/>
  <c r="E417"/>
  <c r="F417"/>
  <c r="E416"/>
  <c r="I425"/>
  <c r="H425"/>
  <c r="H439"/>
  <c r="G439"/>
  <c r="I441"/>
  <c r="H441"/>
  <c r="G440"/>
  <c r="F159"/>
  <c r="E159"/>
  <c r="H496"/>
  <c r="G496"/>
  <c r="H500"/>
  <c r="H298"/>
  <c r="H297"/>
  <c r="F357"/>
  <c r="F138"/>
  <c r="F136" s="1"/>
  <c r="K61" i="1" s="1"/>
  <c r="G186" i="15"/>
  <c r="E183"/>
  <c r="H219"/>
  <c r="F241"/>
  <c r="F244"/>
  <c r="E244"/>
  <c r="F257"/>
  <c r="G105"/>
  <c r="E103"/>
  <c r="F409"/>
  <c r="G417"/>
  <c r="H159"/>
  <c r="F288"/>
  <c r="E288"/>
  <c r="D238" i="16"/>
  <c r="G239"/>
  <c r="D23" i="2"/>
  <c r="D239" i="16"/>
  <c r="F479" i="15"/>
  <c r="F478" s="1"/>
  <c r="K156" i="1" s="1"/>
  <c r="E124"/>
  <c r="E104"/>
  <c r="E165"/>
  <c r="E30"/>
  <c r="E139"/>
  <c r="E108"/>
  <c r="F381" i="15"/>
  <c r="F380" s="1"/>
  <c r="K136" i="1" s="1"/>
  <c r="F391" i="15"/>
  <c r="F390" s="1"/>
  <c r="K140" i="1" s="1"/>
  <c r="G300" i="15"/>
  <c r="G299"/>
  <c r="L118" i="1" s="1"/>
  <c r="G157" i="15"/>
  <c r="G155" s="1"/>
  <c r="L70" i="1" s="1"/>
  <c r="E51" i="15"/>
  <c r="E99"/>
  <c r="E248"/>
  <c r="E104"/>
  <c r="E188"/>
  <c r="E246"/>
  <c r="E411"/>
  <c r="E254"/>
  <c r="F93"/>
  <c r="F157"/>
  <c r="E109"/>
  <c r="I106"/>
  <c r="E433"/>
  <c r="I316"/>
  <c r="F98"/>
  <c r="F106"/>
  <c r="E426"/>
  <c r="G249"/>
  <c r="E194"/>
  <c r="E195"/>
  <c r="G195"/>
  <c r="H249"/>
  <c r="I196"/>
  <c r="F192"/>
  <c r="F419"/>
  <c r="I419"/>
  <c r="H373"/>
  <c r="I184"/>
  <c r="E401"/>
  <c r="I401"/>
  <c r="I220"/>
  <c r="G220"/>
  <c r="H223"/>
  <c r="H220"/>
  <c r="F249"/>
  <c r="E56"/>
  <c r="F464"/>
  <c r="F175"/>
  <c r="I95"/>
  <c r="I101"/>
  <c r="G185"/>
  <c r="F426"/>
  <c r="E267"/>
  <c r="E249"/>
  <c r="G194"/>
  <c r="F196"/>
  <c r="G192"/>
  <c r="I192"/>
  <c r="G419"/>
  <c r="I373"/>
  <c r="G401"/>
  <c r="F401"/>
  <c r="E223"/>
  <c r="E84"/>
  <c r="H68"/>
  <c r="E449"/>
  <c r="H433"/>
  <c r="H267"/>
  <c r="F365"/>
  <c r="J443"/>
  <c r="F500"/>
  <c r="E124"/>
  <c r="I267"/>
  <c r="I365"/>
  <c r="I443"/>
  <c r="I222"/>
  <c r="E85"/>
  <c r="E429"/>
  <c r="E460"/>
  <c r="H278"/>
  <c r="H277" s="1"/>
  <c r="M105" i="1" s="1"/>
  <c r="F370" i="15"/>
  <c r="E40"/>
  <c r="E456"/>
  <c r="I79"/>
  <c r="E95"/>
  <c r="F99"/>
  <c r="H186"/>
  <c r="H230"/>
  <c r="I440"/>
  <c r="G250"/>
  <c r="I250"/>
  <c r="E222"/>
  <c r="F222"/>
  <c r="E189"/>
  <c r="G189"/>
  <c r="H189"/>
  <c r="E165"/>
  <c r="E344"/>
  <c r="F79"/>
  <c r="E463"/>
  <c r="H250"/>
  <c r="E250"/>
  <c r="I189"/>
  <c r="F415"/>
  <c r="G87"/>
  <c r="G86" s="1"/>
  <c r="L38" i="1" s="1"/>
  <c r="H283" i="15"/>
  <c r="H282" s="1"/>
  <c r="M107" i="1" s="1"/>
  <c r="H449" i="15"/>
  <c r="H444"/>
  <c r="H424"/>
  <c r="H315"/>
  <c r="H313" s="1"/>
  <c r="M120" i="1" s="1"/>
  <c r="I464" i="15"/>
  <c r="G424"/>
  <c r="G84"/>
  <c r="E356"/>
  <c r="E490"/>
  <c r="F276"/>
  <c r="F286"/>
  <c r="F492"/>
  <c r="H286"/>
  <c r="F148"/>
  <c r="F459"/>
  <c r="F366"/>
  <c r="F316"/>
  <c r="H369"/>
  <c r="F369"/>
  <c r="H104"/>
  <c r="H440"/>
  <c r="F496"/>
  <c r="E230"/>
  <c r="G418"/>
  <c r="G500"/>
  <c r="F418"/>
  <c r="E333"/>
  <c r="E418"/>
  <c r="I426"/>
  <c r="H287"/>
  <c r="F392"/>
  <c r="E108"/>
  <c r="G392"/>
  <c r="E392"/>
  <c r="G62"/>
  <c r="G61" s="1"/>
  <c r="L30" i="1" s="1"/>
  <c r="G217" i="15"/>
  <c r="G216" s="1"/>
  <c r="L84" i="1" s="1"/>
  <c r="H90" i="15"/>
  <c r="H164"/>
  <c r="G242"/>
  <c r="G24"/>
  <c r="G23" s="1"/>
  <c r="L20" i="1" s="1"/>
  <c r="G280" i="15"/>
  <c r="G232"/>
  <c r="G32"/>
  <c r="G412"/>
  <c r="G407" s="1"/>
  <c r="L147" i="1" s="1"/>
  <c r="G52" i="15"/>
  <c r="E32"/>
  <c r="E351"/>
  <c r="E367"/>
  <c r="E383"/>
  <c r="E394"/>
  <c r="E398"/>
  <c r="E436"/>
  <c r="H280"/>
  <c r="H279" s="1"/>
  <c r="M106" i="1" s="1"/>
  <c r="H490" i="15"/>
  <c r="H489" s="1"/>
  <c r="M164" i="1" s="1"/>
  <c r="F452" i="15"/>
  <c r="F315"/>
  <c r="F313" s="1"/>
  <c r="K120" i="1" s="1"/>
  <c r="F302" i="15"/>
  <c r="H367"/>
  <c r="H34"/>
  <c r="H404"/>
  <c r="H403" s="1"/>
  <c r="M145" i="1" s="1"/>
  <c r="H362" i="15"/>
  <c r="G101"/>
  <c r="G159"/>
  <c r="H67"/>
  <c r="H156"/>
  <c r="G47"/>
  <c r="G46" s="1"/>
  <c r="L25" i="1" s="1"/>
  <c r="G275" i="15"/>
  <c r="G351"/>
  <c r="G350" s="1"/>
  <c r="L128" i="1" s="1"/>
  <c r="E78" i="15"/>
  <c r="E142"/>
  <c r="E150"/>
  <c r="E242"/>
  <c r="E459"/>
  <c r="E495"/>
  <c r="F493"/>
  <c r="H495"/>
  <c r="H498"/>
  <c r="F420"/>
  <c r="F394"/>
  <c r="F393" s="1"/>
  <c r="K141" i="1" s="1"/>
  <c r="F383" i="15"/>
  <c r="F351"/>
  <c r="H386"/>
  <c r="H356"/>
  <c r="H170"/>
  <c r="G142"/>
  <c r="G141" s="1"/>
  <c r="L63" i="1" s="1"/>
  <c r="E275" i="15"/>
  <c r="E315"/>
  <c r="F308"/>
  <c r="H351"/>
  <c r="H32"/>
  <c r="G191"/>
  <c r="K191"/>
  <c r="F191"/>
  <c r="E191"/>
  <c r="I191"/>
  <c r="I194"/>
  <c r="G410"/>
  <c r="H95"/>
  <c r="G360"/>
  <c r="I93"/>
  <c r="F188"/>
  <c r="G77"/>
  <c r="G79"/>
  <c r="E179"/>
  <c r="E221"/>
  <c r="E247"/>
  <c r="F68"/>
  <c r="G55"/>
  <c r="K359"/>
  <c r="I416"/>
  <c r="F441"/>
  <c r="G124"/>
  <c r="H401"/>
  <c r="F16"/>
  <c r="F15" s="1"/>
  <c r="F92"/>
  <c r="F91" s="1"/>
  <c r="K40" i="1" s="1"/>
  <c r="F77" i="15"/>
  <c r="F180"/>
  <c r="E122" i="1"/>
  <c r="F320" i="15"/>
  <c r="F319" s="1"/>
  <c r="K122" i="1" s="1"/>
  <c r="F56" i="15"/>
  <c r="F490"/>
  <c r="F489" s="1"/>
  <c r="K164" i="1" s="1"/>
  <c r="F24" i="15"/>
  <c r="F23" s="1"/>
  <c r="K20" i="1" s="1"/>
  <c r="F444" i="15"/>
  <c r="F47"/>
  <c r="F46" s="1"/>
  <c r="K25" i="1" s="1"/>
  <c r="F27" i="15"/>
  <c r="F283"/>
  <c r="F282" s="1"/>
  <c r="K107" i="1" s="1"/>
  <c r="F252" i="15"/>
  <c r="G238" i="16"/>
  <c r="E193"/>
  <c r="D255"/>
  <c r="C255"/>
  <c r="H245" i="15"/>
  <c r="E245"/>
  <c r="G246"/>
  <c r="I411"/>
  <c r="F258"/>
  <c r="E258"/>
  <c r="F246"/>
  <c r="F245"/>
  <c r="F411"/>
  <c r="H392"/>
  <c r="H390" s="1"/>
  <c r="M140" i="1" s="1"/>
  <c r="E238" i="16"/>
  <c r="E241"/>
  <c r="E304"/>
  <c r="H411" i="15"/>
  <c r="I258"/>
  <c r="E174" i="16"/>
  <c r="D174"/>
  <c r="G174"/>
  <c r="G77"/>
  <c r="C34"/>
  <c r="C150"/>
  <c r="E150"/>
  <c r="D338"/>
  <c r="E375"/>
  <c r="G150"/>
  <c r="D77"/>
  <c r="D400"/>
  <c r="D342"/>
  <c r="E151"/>
  <c r="D324"/>
  <c r="C36"/>
  <c r="D198"/>
  <c r="E324"/>
  <c r="D356"/>
  <c r="D119" i="2"/>
  <c r="D117" s="1"/>
  <c r="G89" i="15"/>
  <c r="G88" s="1"/>
  <c r="L39" i="1" s="1"/>
  <c r="F85" i="15"/>
  <c r="F83" s="1"/>
  <c r="K37" i="1" s="1"/>
  <c r="G456" i="15"/>
  <c r="F367"/>
  <c r="G137" i="16"/>
  <c r="E337"/>
  <c r="D402"/>
  <c r="G219" i="15"/>
  <c r="I241"/>
  <c r="I244"/>
  <c r="F104"/>
  <c r="I384"/>
  <c r="I382" s="1"/>
  <c r="N137" i="1" s="1"/>
  <c r="D203" i="16"/>
  <c r="D488"/>
  <c r="H246" i="15"/>
  <c r="I245"/>
  <c r="E106" i="1"/>
  <c r="I280" i="15"/>
  <c r="G453"/>
  <c r="F404"/>
  <c r="F403" s="1"/>
  <c r="K145" i="1" s="1"/>
  <c r="G386" i="15"/>
  <c r="I318"/>
  <c r="I317" s="1"/>
  <c r="N121" i="1" s="1"/>
  <c r="C239" i="16"/>
  <c r="D242"/>
  <c r="D304"/>
  <c r="I333" i="15"/>
  <c r="F440"/>
  <c r="H192"/>
  <c r="F223"/>
  <c r="I275"/>
  <c r="I138"/>
  <c r="I463"/>
  <c r="K402"/>
  <c r="F41" i="1"/>
  <c r="F71" i="15"/>
  <c r="F62"/>
  <c r="F61" s="1"/>
  <c r="K30" i="1" s="1"/>
  <c r="F40" i="15"/>
  <c r="F424"/>
  <c r="F356"/>
  <c r="F353" s="1"/>
  <c r="K129" i="1" s="1"/>
  <c r="E239" i="16"/>
  <c r="D193"/>
  <c r="I257" i="15"/>
  <c r="G359"/>
  <c r="D194" i="16"/>
  <c r="D244"/>
  <c r="F195" i="15"/>
  <c r="J250"/>
  <c r="C152" i="16"/>
  <c r="G465" i="15"/>
  <c r="F465"/>
  <c r="E465"/>
  <c r="I465"/>
  <c r="F183"/>
  <c r="I326"/>
  <c r="F410"/>
  <c r="E466" i="16"/>
  <c r="D466"/>
  <c r="C78"/>
  <c r="C236"/>
  <c r="D245"/>
  <c r="D145"/>
  <c r="G201"/>
  <c r="G141"/>
  <c r="E48"/>
  <c r="D308"/>
  <c r="D303"/>
  <c r="D345"/>
  <c r="D388"/>
  <c r="D380"/>
  <c r="F49"/>
  <c r="E198"/>
  <c r="E221"/>
  <c r="F16"/>
  <c r="E16"/>
  <c r="F189"/>
  <c r="G270"/>
  <c r="G287"/>
  <c r="D295"/>
  <c r="C342"/>
  <c r="F366"/>
  <c r="E366"/>
  <c r="F488"/>
  <c r="G50"/>
  <c r="G104"/>
  <c r="D234"/>
  <c r="D141"/>
  <c r="G465"/>
  <c r="E51"/>
  <c r="E99"/>
  <c r="E383"/>
  <c r="D470"/>
  <c r="D289"/>
  <c r="D382"/>
  <c r="D58"/>
  <c r="D96"/>
  <c r="F137"/>
  <c r="F152"/>
  <c r="D241"/>
  <c r="G189"/>
  <c r="D270"/>
  <c r="G286"/>
  <c r="D287"/>
  <c r="F365"/>
  <c r="E365"/>
  <c r="D50"/>
  <c r="F104"/>
  <c r="C104"/>
  <c r="E119"/>
  <c r="C400"/>
  <c r="C402"/>
  <c r="F396" i="15"/>
  <c r="F395" s="1"/>
  <c r="K142" i="1" s="1"/>
  <c r="E138"/>
  <c r="F78" i="15"/>
  <c r="H357"/>
  <c r="F119" i="1"/>
  <c r="I492" i="15"/>
  <c r="I491" s="1"/>
  <c r="N165" i="1" s="1"/>
  <c r="D34" i="16"/>
  <c r="G36"/>
  <c r="E220"/>
  <c r="G242"/>
  <c r="G240"/>
  <c r="E402"/>
  <c r="D221"/>
  <c r="D401"/>
  <c r="E295"/>
  <c r="I496" i="15"/>
  <c r="F108" i="1"/>
  <c r="F358" i="15"/>
  <c r="G135"/>
  <c r="G134" s="1"/>
  <c r="L60" i="1" s="1"/>
  <c r="I304" i="15"/>
  <c r="I298"/>
  <c r="I297" s="1"/>
  <c r="N117" i="1" s="1"/>
  <c r="D36" i="16"/>
  <c r="E36"/>
  <c r="G220"/>
  <c r="D220"/>
  <c r="E357"/>
  <c r="F400"/>
  <c r="G400"/>
  <c r="E152"/>
  <c r="C153"/>
  <c r="G198"/>
  <c r="F185" i="15"/>
  <c r="G187"/>
  <c r="D17" i="16"/>
  <c r="D150"/>
  <c r="H464" i="15"/>
  <c r="I498"/>
  <c r="I157"/>
  <c r="F442"/>
  <c r="G34" i="16"/>
  <c r="F36"/>
  <c r="F151"/>
  <c r="F242"/>
  <c r="E242"/>
  <c r="F402"/>
  <c r="D337"/>
  <c r="D341"/>
  <c r="D357"/>
  <c r="E394"/>
  <c r="C394"/>
  <c r="G411" i="15"/>
  <c r="F174" i="16"/>
  <c r="G251" i="15"/>
  <c r="K251"/>
  <c r="F251"/>
  <c r="F91" i="1"/>
  <c r="G256" i="15"/>
  <c r="G255" s="1"/>
  <c r="L91" i="1" s="1"/>
  <c r="F42" i="15"/>
  <c r="E27"/>
  <c r="E24"/>
  <c r="G204"/>
  <c r="G53"/>
  <c r="E444"/>
  <c r="F355"/>
  <c r="C116" i="16"/>
  <c r="F153"/>
  <c r="E153"/>
  <c r="G151"/>
  <c r="C220"/>
  <c r="F240"/>
  <c r="E240"/>
  <c r="E274"/>
  <c r="C340"/>
  <c r="G338"/>
  <c r="F357"/>
  <c r="G401"/>
  <c r="E400"/>
  <c r="G190"/>
  <c r="F55" i="15"/>
  <c r="G248"/>
  <c r="D119" i="16"/>
  <c r="G245" i="15"/>
  <c r="I188"/>
  <c r="F220"/>
  <c r="I223"/>
  <c r="G266"/>
  <c r="G215"/>
  <c r="G214" s="1"/>
  <c r="G239"/>
  <c r="E232"/>
  <c r="F121"/>
  <c r="F120" s="1"/>
  <c r="K50" i="1" s="1"/>
  <c r="E430" i="15"/>
  <c r="F406"/>
  <c r="F405" s="1"/>
  <c r="K146" i="1" s="1"/>
  <c r="E381" i="15"/>
  <c r="G315"/>
  <c r="I109"/>
  <c r="H465"/>
  <c r="E479"/>
  <c r="F437"/>
  <c r="I303"/>
  <c r="I249"/>
  <c r="F364"/>
  <c r="G156"/>
  <c r="E240"/>
  <c r="G233"/>
  <c r="F116"/>
  <c r="F115" s="1"/>
  <c r="E471"/>
  <c r="E450"/>
  <c r="H437"/>
  <c r="F414"/>
  <c r="F372"/>
  <c r="I487"/>
  <c r="E492"/>
  <c r="D35" i="16"/>
  <c r="C151"/>
  <c r="F341"/>
  <c r="G341"/>
  <c r="E338"/>
  <c r="E401"/>
  <c r="F401"/>
  <c r="I98" i="15"/>
  <c r="I439"/>
  <c r="H191"/>
  <c r="G460"/>
  <c r="G16"/>
  <c r="G15" s="1"/>
  <c r="L14" i="1" s="1"/>
  <c r="G81" i="15"/>
  <c r="G94"/>
  <c r="E16"/>
  <c r="E53"/>
  <c r="E64"/>
  <c r="E252"/>
  <c r="E406"/>
  <c r="F413"/>
  <c r="H414"/>
  <c r="H303"/>
  <c r="F430"/>
  <c r="J239"/>
  <c r="I310"/>
  <c r="H406"/>
  <c r="H405" s="1"/>
  <c r="M146" i="1" s="1"/>
  <c r="H355" i="15"/>
  <c r="H33"/>
  <c r="G441"/>
  <c r="I409"/>
  <c r="G437"/>
  <c r="E437"/>
  <c r="G197"/>
  <c r="E197"/>
  <c r="G252"/>
  <c r="E123"/>
  <c r="E434"/>
  <c r="H352"/>
  <c r="F50"/>
  <c r="F434"/>
  <c r="H428"/>
  <c r="J371"/>
  <c r="E29"/>
  <c r="E161"/>
  <c r="E193"/>
  <c r="G102"/>
  <c r="F362"/>
  <c r="D153" i="16"/>
  <c r="G221"/>
  <c r="I243" i="15"/>
  <c r="G365"/>
  <c r="C466" i="16"/>
  <c r="I300" i="15"/>
  <c r="I299" s="1"/>
  <c r="N118" i="1" s="1"/>
  <c r="E376" i="16"/>
  <c r="D376"/>
  <c r="C376"/>
  <c r="G376"/>
  <c r="G40"/>
  <c r="C339"/>
  <c r="C341"/>
  <c r="C287"/>
  <c r="E488"/>
  <c r="C244"/>
  <c r="C193"/>
  <c r="C221"/>
  <c r="C356"/>
  <c r="D189"/>
  <c r="G374" i="15"/>
  <c r="F374"/>
  <c r="I374"/>
  <c r="G51"/>
  <c r="E410"/>
  <c r="F254"/>
  <c r="E203"/>
  <c r="E233"/>
  <c r="E239"/>
  <c r="F287"/>
  <c r="I251"/>
  <c r="D96" i="2"/>
  <c r="E428" i="15"/>
  <c r="C270" i="16"/>
  <c r="G188" i="15"/>
  <c r="H251"/>
  <c r="G29"/>
  <c r="G287"/>
  <c r="D152" i="16"/>
  <c r="C337"/>
  <c r="E288"/>
  <c r="E50" i="15"/>
  <c r="C119" i="16"/>
  <c r="E345"/>
  <c r="G153"/>
  <c r="C240"/>
  <c r="D275"/>
  <c r="C275"/>
  <c r="E194"/>
  <c r="G295"/>
  <c r="H150" i="15"/>
  <c r="E255" i="16"/>
  <c r="F35"/>
  <c r="G35"/>
  <c r="F75" i="1"/>
  <c r="E176" i="16"/>
  <c r="E175"/>
  <c r="D176"/>
  <c r="D175"/>
  <c r="C176"/>
  <c r="G176"/>
  <c r="C167"/>
  <c r="D168"/>
  <c r="G172"/>
  <c r="E38"/>
  <c r="F38"/>
  <c r="F19"/>
  <c r="G487"/>
  <c r="C384"/>
  <c r="D335"/>
  <c r="D399"/>
  <c r="D393"/>
  <c r="D90"/>
  <c r="G337"/>
  <c r="C367"/>
  <c r="E50"/>
  <c r="G168"/>
  <c r="C172"/>
  <c r="E172"/>
  <c r="C38"/>
  <c r="G38"/>
  <c r="C198"/>
  <c r="C203"/>
  <c r="F270"/>
  <c r="C365"/>
  <c r="D79"/>
  <c r="F79"/>
  <c r="F150"/>
  <c r="E287"/>
  <c r="G365"/>
  <c r="E104"/>
  <c r="E17"/>
  <c r="E19"/>
  <c r="G17"/>
  <c r="F17"/>
  <c r="F244"/>
  <c r="E222"/>
  <c r="D222"/>
  <c r="C222"/>
  <c r="G222"/>
  <c r="E341"/>
  <c r="F371" i="15"/>
  <c r="F198" i="16"/>
  <c r="G324"/>
  <c r="G339"/>
  <c r="C324"/>
  <c r="E101"/>
  <c r="H466" i="15"/>
  <c r="E71" i="16"/>
  <c r="D137"/>
  <c r="D151"/>
  <c r="G241"/>
  <c r="H410" i="15"/>
  <c r="G466"/>
  <c r="F466"/>
  <c r="E466"/>
  <c r="I466"/>
  <c r="F461"/>
  <c r="G65"/>
  <c r="G93"/>
  <c r="F450"/>
  <c r="E171"/>
  <c r="E217"/>
  <c r="E287"/>
  <c r="F471"/>
  <c r="G193" i="16"/>
  <c r="G274"/>
  <c r="H188" i="15"/>
  <c r="H258"/>
  <c r="I246"/>
  <c r="G244" i="16"/>
  <c r="H254" i="15"/>
  <c r="D286" i="16"/>
  <c r="E367"/>
  <c r="E358" s="1"/>
  <c r="K72" i="2" s="1"/>
  <c r="C50" i="16"/>
  <c r="F400" i="15"/>
  <c r="F352"/>
  <c r="E192" i="16"/>
  <c r="C28"/>
  <c r="C30"/>
  <c r="F274"/>
  <c r="G356"/>
  <c r="D16"/>
  <c r="I183" i="15"/>
  <c r="G357" i="16"/>
  <c r="G99" i="15"/>
  <c r="C77" i="16"/>
  <c r="G54"/>
  <c r="G402"/>
  <c r="F34"/>
  <c r="I410" i="15"/>
  <c r="F376" i="16"/>
  <c r="E34"/>
  <c r="G255"/>
  <c r="G249" s="1"/>
  <c r="M53" i="2" s="1"/>
  <c r="D394" i="16"/>
  <c r="I230" i="15"/>
  <c r="F243"/>
  <c r="G342" i="16"/>
  <c r="I500" i="15"/>
  <c r="G157" i="1"/>
  <c r="G73" i="15"/>
  <c r="G72"/>
  <c r="L34" i="1" s="1"/>
  <c r="G275" i="16"/>
  <c r="G340"/>
  <c r="D340"/>
  <c r="C338"/>
  <c r="G394"/>
  <c r="G167"/>
  <c r="G196" i="15"/>
  <c r="H419"/>
  <c r="E251"/>
  <c r="E275" i="16"/>
  <c r="G258" i="15"/>
  <c r="G32" i="2"/>
  <c r="I308" i="15"/>
  <c r="H119" i="1"/>
  <c r="J288" i="15"/>
  <c r="J25"/>
  <c r="J222"/>
  <c r="J49"/>
  <c r="J135"/>
  <c r="J134" s="1"/>
  <c r="I60" i="1"/>
  <c r="H173" i="15"/>
  <c r="G174"/>
  <c r="G173"/>
  <c r="F173"/>
  <c r="E174"/>
  <c r="E173"/>
  <c r="F453"/>
  <c r="I53"/>
  <c r="E67"/>
  <c r="E94"/>
  <c r="F451"/>
  <c r="E374"/>
  <c r="G443"/>
  <c r="E42"/>
  <c r="I221"/>
  <c r="I254"/>
  <c r="I235"/>
  <c r="G16" i="2"/>
  <c r="E189" i="16"/>
  <c r="G194"/>
  <c r="G177" i="15"/>
  <c r="G176"/>
  <c r="L75" i="1" s="1"/>
  <c r="I158" i="15"/>
  <c r="G304" i="16"/>
  <c r="G203"/>
  <c r="H197" i="15"/>
  <c r="I197"/>
  <c r="I179"/>
  <c r="E393" i="16"/>
  <c r="D38"/>
  <c r="D19"/>
  <c r="F304"/>
  <c r="G467" i="15"/>
  <c r="K467"/>
  <c r="E467"/>
  <c r="I174"/>
  <c r="I169" s="1"/>
  <c r="N74" i="1" s="1"/>
  <c r="H37" i="15"/>
  <c r="H25"/>
  <c r="G60"/>
  <c r="G59"/>
  <c r="L29" i="1" s="1"/>
  <c r="E286" i="15"/>
  <c r="F174"/>
  <c r="G38"/>
  <c r="G198"/>
  <c r="E198"/>
  <c r="E175"/>
  <c r="F449"/>
  <c r="E37"/>
  <c r="E25"/>
  <c r="I442"/>
  <c r="D132" i="16"/>
  <c r="F466"/>
  <c r="G466"/>
  <c r="I467" i="15"/>
  <c r="H200"/>
  <c r="G201"/>
  <c r="G200"/>
  <c r="G199"/>
  <c r="F200"/>
  <c r="E201"/>
  <c r="E200"/>
  <c r="E477"/>
  <c r="F197"/>
  <c r="F222" i="16"/>
  <c r="H374" i="15"/>
  <c r="H467"/>
  <c r="I471"/>
  <c r="E286" i="16"/>
  <c r="E244"/>
  <c r="C169"/>
  <c r="I27" i="15"/>
  <c r="H198"/>
  <c r="D366" i="16"/>
  <c r="H442" i="15"/>
  <c r="F175" i="16"/>
  <c r="G175"/>
  <c r="F176"/>
  <c r="H174" i="15"/>
  <c r="F467"/>
  <c r="F168" i="16"/>
  <c r="F172"/>
  <c r="I198" i="15"/>
  <c r="F295" i="16"/>
  <c r="D333"/>
  <c r="D315"/>
  <c r="D372"/>
  <c r="E199" i="15"/>
  <c r="I199"/>
  <c r="F201"/>
  <c r="H199"/>
  <c r="J201"/>
  <c r="G468"/>
  <c r="E468"/>
  <c r="F340" i="16"/>
  <c r="G65"/>
  <c r="E65"/>
  <c r="F65"/>
  <c r="G488"/>
  <c r="C69"/>
  <c r="D293"/>
  <c r="F139"/>
  <c r="D99"/>
  <c r="C71"/>
  <c r="F219"/>
  <c r="C19"/>
  <c r="E168"/>
  <c r="G19"/>
  <c r="D27"/>
  <c r="F15"/>
  <c r="G284" i="15"/>
  <c r="E284"/>
  <c r="D479" i="16"/>
  <c r="E143"/>
  <c r="D269"/>
  <c r="D236"/>
  <c r="C234"/>
  <c r="C279"/>
  <c r="C283"/>
  <c r="C320"/>
  <c r="C359"/>
  <c r="G414"/>
  <c r="C132"/>
  <c r="C335"/>
  <c r="G58"/>
  <c r="C295"/>
  <c r="G367"/>
  <c r="G415"/>
  <c r="E200"/>
  <c r="D225"/>
  <c r="E492"/>
  <c r="E491" s="1"/>
  <c r="K126" i="2" s="1"/>
  <c r="F492" i="16"/>
  <c r="F491" s="1"/>
  <c r="L126" i="2" s="1"/>
  <c r="E478" i="16"/>
  <c r="E468"/>
  <c r="E467" s="1"/>
  <c r="K115" i="2" s="1"/>
  <c r="F468" i="16"/>
  <c r="F467" s="1"/>
  <c r="L115" i="2" s="1"/>
  <c r="C468" i="16"/>
  <c r="E464"/>
  <c r="C464"/>
  <c r="E433"/>
  <c r="E432" s="1"/>
  <c r="K95" i="2" s="1"/>
  <c r="F433" i="16"/>
  <c r="F432" s="1"/>
  <c r="L95" i="2" s="1"/>
  <c r="F428" i="16"/>
  <c r="F427" s="1"/>
  <c r="L92" i="2" s="1"/>
  <c r="C149" i="16"/>
  <c r="D146"/>
  <c r="F135"/>
  <c r="F131"/>
  <c r="C129"/>
  <c r="D266"/>
  <c r="C262"/>
  <c r="E260"/>
  <c r="D260"/>
  <c r="F250"/>
  <c r="C250"/>
  <c r="F233"/>
  <c r="E224"/>
  <c r="C224"/>
  <c r="E218"/>
  <c r="D218"/>
  <c r="D212"/>
  <c r="F209"/>
  <c r="E209"/>
  <c r="F207"/>
  <c r="F202"/>
  <c r="E202"/>
  <c r="F200"/>
  <c r="C200"/>
  <c r="F184"/>
  <c r="C235"/>
  <c r="C214"/>
  <c r="C372"/>
  <c r="C388"/>
  <c r="E186"/>
  <c r="F456"/>
  <c r="F455" s="1"/>
  <c r="F312"/>
  <c r="E141"/>
  <c r="E149"/>
  <c r="E266"/>
  <c r="D453"/>
  <c r="D452" s="1"/>
  <c r="J106" i="2" s="1"/>
  <c r="E404" i="16"/>
  <c r="E403" s="1"/>
  <c r="K79" i="2" s="1"/>
  <c r="F487" i="16"/>
  <c r="D487"/>
  <c r="E487"/>
  <c r="F479"/>
  <c r="E479"/>
  <c r="E477" s="1"/>
  <c r="G479"/>
  <c r="F476"/>
  <c r="F475" s="1"/>
  <c r="F458"/>
  <c r="F457" s="1"/>
  <c r="L109" i="2" s="1"/>
  <c r="D458" i="16"/>
  <c r="D457" s="1"/>
  <c r="J109" i="2" s="1"/>
  <c r="F445" i="16"/>
  <c r="G445"/>
  <c r="D445"/>
  <c r="F435"/>
  <c r="F426"/>
  <c r="F425"/>
  <c r="C426"/>
  <c r="D426"/>
  <c r="D425" s="1"/>
  <c r="F147"/>
  <c r="E147"/>
  <c r="F145"/>
  <c r="C145"/>
  <c r="F143"/>
  <c r="G143"/>
  <c r="D139"/>
  <c r="F136"/>
  <c r="E136"/>
  <c r="C136"/>
  <c r="F133"/>
  <c r="D133"/>
  <c r="F130"/>
  <c r="E130"/>
  <c r="C130"/>
  <c r="F269"/>
  <c r="D263"/>
  <c r="D259"/>
  <c r="D253"/>
  <c r="F251"/>
  <c r="F248"/>
  <c r="D248"/>
  <c r="E248"/>
  <c r="C245"/>
  <c r="F245"/>
  <c r="E245"/>
  <c r="F236"/>
  <c r="E236"/>
  <c r="E234"/>
  <c r="F234"/>
  <c r="F232"/>
  <c r="D232"/>
  <c r="E232"/>
  <c r="C230"/>
  <c r="D227"/>
  <c r="E219"/>
  <c r="D217"/>
  <c r="F208"/>
  <c r="F201"/>
  <c r="C201"/>
  <c r="F197"/>
  <c r="D197"/>
  <c r="F185"/>
  <c r="D185"/>
  <c r="E279"/>
  <c r="F279"/>
  <c r="C273"/>
  <c r="E302"/>
  <c r="F285"/>
  <c r="E283"/>
  <c r="F346"/>
  <c r="E346"/>
  <c r="C346"/>
  <c r="F344"/>
  <c r="E344"/>
  <c r="D344"/>
  <c r="C334"/>
  <c r="F334"/>
  <c r="E330"/>
  <c r="D330"/>
  <c r="F328"/>
  <c r="C328"/>
  <c r="E326"/>
  <c r="F322"/>
  <c r="C322"/>
  <c r="E322"/>
  <c r="F320"/>
  <c r="E320"/>
  <c r="C318"/>
  <c r="D318"/>
  <c r="F316"/>
  <c r="E316"/>
  <c r="C312"/>
  <c r="D312"/>
  <c r="E354"/>
  <c r="F351"/>
  <c r="F350" s="1"/>
  <c r="L70" i="2" s="1"/>
  <c r="C351" i="16"/>
  <c r="F363"/>
  <c r="E363"/>
  <c r="C361"/>
  <c r="E361"/>
  <c r="F361"/>
  <c r="F359"/>
  <c r="D359"/>
  <c r="F373"/>
  <c r="E411"/>
  <c r="C411"/>
  <c r="F409"/>
  <c r="F407"/>
  <c r="E407"/>
  <c r="F398"/>
  <c r="E398"/>
  <c r="D398"/>
  <c r="F389"/>
  <c r="F59"/>
  <c r="E103"/>
  <c r="C103"/>
  <c r="F97"/>
  <c r="E97"/>
  <c r="F94"/>
  <c r="F93" s="1"/>
  <c r="L25" i="2" s="1"/>
  <c r="F91" i="16"/>
  <c r="C91"/>
  <c r="D89"/>
  <c r="C74"/>
  <c r="G70"/>
  <c r="F62"/>
  <c r="F31"/>
  <c r="C27"/>
  <c r="F27"/>
  <c r="C355"/>
  <c r="C329"/>
  <c r="C293"/>
  <c r="F54"/>
  <c r="F53" s="1"/>
  <c r="C68"/>
  <c r="C49"/>
  <c r="E293"/>
  <c r="E355"/>
  <c r="F388"/>
  <c r="F408"/>
  <c r="F372"/>
  <c r="F329"/>
  <c r="E58"/>
  <c r="E57" s="1"/>
  <c r="K19" i="2" s="1"/>
  <c r="D30" i="16"/>
  <c r="F303"/>
  <c r="F296"/>
  <c r="D14"/>
  <c r="E32"/>
  <c r="E296"/>
  <c r="E472"/>
  <c r="C473"/>
  <c r="C141"/>
  <c r="C261"/>
  <c r="C387"/>
  <c r="C51"/>
  <c r="C54"/>
  <c r="C92"/>
  <c r="C63"/>
  <c r="D184"/>
  <c r="D300"/>
  <c r="D299" s="1"/>
  <c r="J62" i="2" s="1"/>
  <c r="D329" i="16"/>
  <c r="D323"/>
  <c r="D319"/>
  <c r="D355"/>
  <c r="D364"/>
  <c r="D360"/>
  <c r="D413"/>
  <c r="D412" s="1"/>
  <c r="J81" i="2" s="1"/>
  <c r="D408" i="16"/>
  <c r="D48"/>
  <c r="D23"/>
  <c r="D22" s="1"/>
  <c r="J13" i="2" s="1"/>
  <c r="F64" i="16"/>
  <c r="F356"/>
  <c r="F415"/>
  <c r="E415"/>
  <c r="F308"/>
  <c r="C15"/>
  <c r="E148"/>
  <c r="E470"/>
  <c r="C471"/>
  <c r="C445"/>
  <c r="D196"/>
  <c r="D195" s="1"/>
  <c r="J46" i="2" s="1"/>
  <c r="D296" i="16"/>
  <c r="D348"/>
  <c r="D347" s="1"/>
  <c r="J68" i="2" s="1"/>
  <c r="D331" i="16"/>
  <c r="D327"/>
  <c r="D321"/>
  <c r="D317"/>
  <c r="D313"/>
  <c r="D311" s="1"/>
  <c r="D352"/>
  <c r="D362"/>
  <c r="D374"/>
  <c r="D370"/>
  <c r="D406"/>
  <c r="D397"/>
  <c r="D390"/>
  <c r="D51"/>
  <c r="D26"/>
  <c r="D15"/>
  <c r="D92"/>
  <c r="D71"/>
  <c r="F83"/>
  <c r="G119"/>
  <c r="D130"/>
  <c r="D143"/>
  <c r="G133"/>
  <c r="G439"/>
  <c r="C297"/>
  <c r="C332"/>
  <c r="D219"/>
  <c r="F414"/>
  <c r="G16"/>
  <c r="F287"/>
  <c r="E342"/>
  <c r="E102"/>
  <c r="E77"/>
  <c r="E414"/>
  <c r="G426"/>
  <c r="G425" s="1"/>
  <c r="M91" i="2" s="1"/>
  <c r="G453" i="16"/>
  <c r="G452" s="1"/>
  <c r="D414"/>
  <c r="C414"/>
  <c r="E356"/>
  <c r="E353" s="1"/>
  <c r="K71" i="2" s="1"/>
  <c r="E336" i="16"/>
  <c r="E340"/>
  <c r="C488"/>
  <c r="G477" i="15"/>
  <c r="G476" s="1"/>
  <c r="L155" i="1" s="1"/>
  <c r="F236" i="15"/>
  <c r="G120" i="16"/>
  <c r="G56" i="15"/>
  <c r="D120" i="16"/>
  <c r="F227"/>
  <c r="F120"/>
  <c r="E120"/>
  <c r="C65"/>
  <c r="D367"/>
  <c r="G366"/>
  <c r="H236" i="15"/>
  <c r="C162" i="16"/>
  <c r="C168"/>
  <c r="C79"/>
  <c r="C175"/>
  <c r="I201" i="15"/>
  <c r="D65" i="16"/>
  <c r="I236" i="15"/>
  <c r="G236"/>
  <c r="K236"/>
  <c r="G171"/>
  <c r="G181"/>
  <c r="E414"/>
  <c r="E423"/>
  <c r="F429"/>
  <c r="F389"/>
  <c r="F388" s="1"/>
  <c r="K139" i="1" s="1"/>
  <c r="F354" i="15"/>
  <c r="H477"/>
  <c r="H476" s="1"/>
  <c r="M155" i="1" s="1"/>
  <c r="E236" i="15"/>
  <c r="E447"/>
  <c r="E451"/>
  <c r="E455"/>
  <c r="D75" i="16"/>
  <c r="F468" i="15"/>
  <c r="I231"/>
  <c r="I200"/>
  <c r="D125" i="2"/>
  <c r="C401" i="16"/>
  <c r="E243"/>
  <c r="F231" i="15"/>
  <c r="E92" i="16"/>
  <c r="F198" i="15"/>
  <c r="F199"/>
  <c r="E448"/>
  <c r="E452"/>
  <c r="F233"/>
  <c r="G231"/>
  <c r="K231"/>
  <c r="E231"/>
  <c r="E44"/>
  <c r="I173"/>
  <c r="G64"/>
  <c r="H201"/>
  <c r="E42" i="16"/>
  <c r="D42"/>
  <c r="C42"/>
  <c r="C207"/>
  <c r="C184"/>
  <c r="E270"/>
  <c r="I468" i="15"/>
  <c r="G81" i="16"/>
  <c r="G298"/>
  <c r="C33"/>
  <c r="F81"/>
  <c r="E81"/>
  <c r="D81"/>
  <c r="C81"/>
  <c r="F119"/>
  <c r="D415"/>
  <c r="G458"/>
  <c r="G457" s="1"/>
  <c r="M109" i="2" s="1"/>
  <c r="D251" i="16"/>
  <c r="E294"/>
  <c r="E290"/>
  <c r="C120"/>
  <c r="D428"/>
  <c r="D427" s="1"/>
  <c r="J92" i="2" s="1"/>
  <c r="F298" i="16"/>
  <c r="E298"/>
  <c r="D298"/>
  <c r="C298"/>
  <c r="C251"/>
  <c r="C146"/>
  <c r="C226"/>
  <c r="C209"/>
  <c r="C202"/>
  <c r="C196"/>
  <c r="E237"/>
  <c r="E441"/>
  <c r="E440" s="1"/>
  <c r="K99" i="2" s="1"/>
  <c r="C291" i="16"/>
  <c r="E387"/>
  <c r="G208"/>
  <c r="E54"/>
  <c r="E53" s="1"/>
  <c r="K17" i="2" s="1"/>
  <c r="E96" i="16"/>
  <c r="E95" s="1"/>
  <c r="K26" i="2" s="1"/>
  <c r="E100" i="15"/>
  <c r="G291" i="16"/>
  <c r="E131"/>
  <c r="F309"/>
  <c r="D291"/>
  <c r="F291"/>
  <c r="E291"/>
  <c r="C415"/>
  <c r="E439"/>
  <c r="E438"/>
  <c r="K98" i="2" s="1"/>
  <c r="E426" i="16"/>
  <c r="E425" s="1"/>
  <c r="K91" i="2" s="1"/>
  <c r="E329" i="16"/>
  <c r="E327"/>
  <c r="E312"/>
  <c r="E351"/>
  <c r="E410"/>
  <c r="E408"/>
  <c r="E406"/>
  <c r="E105" i="15"/>
  <c r="D172" i="16"/>
  <c r="D230"/>
  <c r="E227"/>
  <c r="C213"/>
  <c r="E352"/>
  <c r="F284" i="15"/>
  <c r="G309" i="16"/>
  <c r="C194"/>
  <c r="E309"/>
  <c r="D309"/>
  <c r="C309"/>
  <c r="C431"/>
  <c r="D147"/>
  <c r="C188"/>
  <c r="C314"/>
  <c r="C408"/>
  <c r="F439"/>
  <c r="F438" s="1"/>
  <c r="L98" i="2" s="1"/>
  <c r="F307" i="16"/>
  <c r="C258"/>
  <c r="C186"/>
  <c r="G139"/>
  <c r="G134" s="1"/>
  <c r="M42" i="2" s="1"/>
  <c r="F194" i="16"/>
  <c r="F288"/>
  <c r="C366"/>
  <c r="I284" i="15"/>
  <c r="I282" s="1"/>
  <c r="N107" i="1" s="1"/>
  <c r="H284" i="15"/>
  <c r="D473" i="16"/>
  <c r="F115"/>
  <c r="E473"/>
  <c r="C113"/>
  <c r="F225"/>
  <c r="F393"/>
  <c r="E100"/>
  <c r="C383"/>
  <c r="D100"/>
  <c r="F87"/>
  <c r="C135"/>
  <c r="F183"/>
  <c r="F441"/>
  <c r="F440" s="1"/>
  <c r="F142"/>
  <c r="E413"/>
  <c r="E412" s="1"/>
  <c r="K81" i="2" s="1"/>
  <c r="C397" i="16"/>
  <c r="C82"/>
  <c r="D13"/>
  <c r="F289"/>
  <c r="C107"/>
  <c r="F413"/>
  <c r="F412" s="1"/>
  <c r="L81" i="2" s="1"/>
  <c r="F381" i="16"/>
  <c r="F70"/>
  <c r="F42"/>
  <c r="C413"/>
  <c r="C453"/>
  <c r="C465"/>
  <c r="E317"/>
  <c r="E381"/>
  <c r="C99"/>
  <c r="E88"/>
  <c r="C472"/>
  <c r="C88"/>
  <c r="D261"/>
  <c r="D63"/>
  <c r="D384"/>
  <c r="F278" i="15"/>
  <c r="F277" s="1"/>
  <c r="K105" i="1" s="1"/>
  <c r="D65" i="2"/>
  <c r="F161" i="15"/>
  <c r="F160" s="1"/>
  <c r="K71" i="1" s="1"/>
  <c r="D108" i="2"/>
  <c r="D107" s="1"/>
  <c r="F193" i="15"/>
  <c r="C344" i="16"/>
  <c r="G469" i="15"/>
  <c r="E469"/>
  <c r="C390" i="16"/>
  <c r="G387" i="15"/>
  <c r="G385" s="1"/>
  <c r="L138" i="1" s="1"/>
  <c r="E387" i="15"/>
  <c r="E106"/>
  <c r="F379" i="16"/>
  <c r="I469" i="15"/>
  <c r="H469"/>
  <c r="H446" s="1"/>
  <c r="M151" i="1" s="1"/>
  <c r="H311" i="15"/>
  <c r="G312"/>
  <c r="G311"/>
  <c r="F311"/>
  <c r="E312"/>
  <c r="E311"/>
  <c r="E140"/>
  <c r="E27" i="2"/>
  <c r="C290" i="16"/>
  <c r="D41" i="2"/>
  <c r="D75"/>
  <c r="E87" i="16"/>
  <c r="D54" i="2"/>
  <c r="D51"/>
  <c r="C307" i="16"/>
  <c r="F120" i="1"/>
  <c r="F387" i="15"/>
  <c r="D387" i="16"/>
  <c r="D386" s="1"/>
  <c r="E76" i="1"/>
  <c r="E133" i="16"/>
  <c r="C370"/>
  <c r="C381"/>
  <c r="I387" i="15"/>
  <c r="H387"/>
  <c r="H385" s="1"/>
  <c r="M138" i="1" s="1"/>
  <c r="H14" i="15"/>
  <c r="H13"/>
  <c r="M13" i="1" s="1"/>
  <c r="E80" i="16"/>
  <c r="I80"/>
  <c r="D80"/>
  <c r="C80"/>
  <c r="G80"/>
  <c r="C263"/>
  <c r="E253"/>
  <c r="D456"/>
  <c r="D455" s="1"/>
  <c r="J108" i="2" s="1"/>
  <c r="D215" i="16"/>
  <c r="D187"/>
  <c r="D322"/>
  <c r="D314"/>
  <c r="G64" i="1"/>
  <c r="F11" i="2"/>
  <c r="C253" i="16"/>
  <c r="G112"/>
  <c r="M31" i="2" s="1"/>
  <c r="I147" i="15"/>
  <c r="D336" i="16"/>
  <c r="I362" i="15"/>
  <c r="E41" i="2"/>
  <c r="E273" i="16"/>
  <c r="E29"/>
  <c r="E70" i="2"/>
  <c r="F23" i="1"/>
  <c r="I415" i="15"/>
  <c r="E207" i="16"/>
  <c r="E362"/>
  <c r="G473"/>
  <c r="D50" i="2"/>
  <c r="E225" i="16"/>
  <c r="H468" i="15"/>
  <c r="F469"/>
  <c r="G429"/>
  <c r="G427" s="1"/>
  <c r="L149" i="1" s="1"/>
  <c r="D104" i="16"/>
  <c r="F40"/>
  <c r="H74" i="1"/>
  <c r="E435" i="16"/>
  <c r="D62"/>
  <c r="D61" s="1"/>
  <c r="J21" i="2" s="1"/>
  <c r="E44"/>
  <c r="C37" i="16"/>
  <c r="F85" i="1"/>
  <c r="F86" s="1"/>
  <c r="C48" i="16"/>
  <c r="D59"/>
  <c r="F22" i="1"/>
  <c r="G160" i="16"/>
  <c r="F137" i="1"/>
  <c r="E171" i="16"/>
  <c r="G132"/>
  <c r="E150" i="1"/>
  <c r="G100" i="2"/>
  <c r="G45"/>
  <c r="E254" i="16"/>
  <c r="E58" i="2"/>
  <c r="E116"/>
  <c r="E113" s="1"/>
  <c r="E118" i="15"/>
  <c r="G76" i="2"/>
  <c r="C140" i="16"/>
  <c r="D135"/>
  <c r="E129"/>
  <c r="E53" i="2"/>
  <c r="G293" i="16"/>
  <c r="E73" i="2"/>
  <c r="D409" i="16"/>
  <c r="E49"/>
  <c r="E47" s="1"/>
  <c r="K15" i="2" s="1"/>
  <c r="F330" i="15"/>
  <c r="I322"/>
  <c r="I321" s="1"/>
  <c r="N123" i="1" s="1"/>
  <c r="G162" i="16"/>
  <c r="G42"/>
  <c r="F80"/>
  <c r="D49" i="2"/>
  <c r="D63"/>
  <c r="D26"/>
  <c r="I49" i="15"/>
  <c r="I48" s="1"/>
  <c r="N26" i="1" s="1"/>
  <c r="G82" i="15"/>
  <c r="F33" i="1"/>
  <c r="C252" i="16"/>
  <c r="C247"/>
  <c r="G235"/>
  <c r="E66" i="2"/>
  <c r="D76" i="16"/>
  <c r="C31"/>
  <c r="E27"/>
  <c r="E148" i="1"/>
  <c r="F88" i="15"/>
  <c r="K39" i="1" s="1"/>
  <c r="E215" i="16"/>
  <c r="D210"/>
  <c r="E348"/>
  <c r="E347"/>
  <c r="K68" i="2" s="1"/>
  <c r="E113" i="16"/>
  <c r="E112" s="1"/>
  <c r="K31" i="2" s="1"/>
  <c r="G200" i="16"/>
  <c r="C392"/>
  <c r="E41" i="1"/>
  <c r="E90"/>
  <c r="E130"/>
  <c r="E129"/>
  <c r="E120"/>
  <c r="G98"/>
  <c r="G164" i="15"/>
  <c r="G163" s="1"/>
  <c r="L72" i="1" s="1"/>
  <c r="F69"/>
  <c r="G148" i="15"/>
  <c r="E142" i="16"/>
  <c r="E47" i="2"/>
  <c r="E185" i="16"/>
  <c r="D279"/>
  <c r="E303"/>
  <c r="E289"/>
  <c r="E12" i="2"/>
  <c r="D33"/>
  <c r="D27" s="1"/>
  <c r="H493" i="15"/>
  <c r="H491" s="1"/>
  <c r="M165" i="1" s="1"/>
  <c r="F116" i="2"/>
  <c r="F56"/>
  <c r="F44"/>
  <c r="F43" s="1"/>
  <c r="F33"/>
  <c r="F27" s="1"/>
  <c r="F26"/>
  <c r="H364" i="15"/>
  <c r="H242"/>
  <c r="G42" i="1"/>
  <c r="H16" i="15"/>
  <c r="H15" s="1"/>
  <c r="D101" i="16"/>
  <c r="C458"/>
  <c r="D200"/>
  <c r="D148"/>
  <c r="G135"/>
  <c r="G72"/>
  <c r="E210"/>
  <c r="D392"/>
  <c r="D297"/>
  <c r="D235"/>
  <c r="C115"/>
  <c r="F129"/>
  <c r="F76"/>
  <c r="C210"/>
  <c r="E392"/>
  <c r="E62"/>
  <c r="C410"/>
  <c r="E297"/>
  <c r="F293"/>
  <c r="F292" s="1"/>
  <c r="F348"/>
  <c r="F347"/>
  <c r="L68" i="2" s="1"/>
  <c r="F332" i="16"/>
  <c r="F392"/>
  <c r="F48"/>
  <c r="F92"/>
  <c r="D88"/>
  <c r="F68"/>
  <c r="F473"/>
  <c r="D171"/>
  <c r="F319"/>
  <c r="F255"/>
  <c r="F237"/>
  <c r="F188"/>
  <c r="F78"/>
  <c r="C492"/>
  <c r="G31"/>
  <c r="G409"/>
  <c r="G387"/>
  <c r="G352"/>
  <c r="G392"/>
  <c r="G279"/>
  <c r="G215"/>
  <c r="C352"/>
  <c r="F397"/>
  <c r="C148"/>
  <c r="E379"/>
  <c r="E40"/>
  <c r="F336"/>
  <c r="F101"/>
  <c r="C241"/>
  <c r="F116"/>
  <c r="E116"/>
  <c r="E114"/>
  <c r="K32" i="2" s="1"/>
  <c r="G92" i="16"/>
  <c r="G348"/>
  <c r="G347" s="1"/>
  <c r="M68" i="2" s="1"/>
  <c r="G210" i="16"/>
  <c r="G147"/>
  <c r="G492"/>
  <c r="G491" s="1"/>
  <c r="M126" i="2" s="1"/>
  <c r="D379" i="16"/>
  <c r="C379"/>
  <c r="E252"/>
  <c r="E72"/>
  <c r="E335"/>
  <c r="F252"/>
  <c r="D31"/>
  <c r="F210"/>
  <c r="G142"/>
  <c r="D33"/>
  <c r="F132"/>
  <c r="C137"/>
  <c r="E339"/>
  <c r="G336"/>
  <c r="C101"/>
  <c r="G116"/>
  <c r="E35"/>
  <c r="G101"/>
  <c r="G88"/>
  <c r="E162"/>
  <c r="G59"/>
  <c r="G335"/>
  <c r="D72"/>
  <c r="D332"/>
  <c r="C315"/>
  <c r="C185"/>
  <c r="C479"/>
  <c r="E31"/>
  <c r="E451"/>
  <c r="E450" s="1"/>
  <c r="K105" i="2" s="1"/>
  <c r="K104" s="1"/>
  <c r="G379" i="16"/>
  <c r="G76"/>
  <c r="C171"/>
  <c r="E132"/>
  <c r="G62"/>
  <c r="G252"/>
  <c r="G48"/>
  <c r="G332"/>
  <c r="G140"/>
  <c r="D68"/>
  <c r="E140"/>
  <c r="F247"/>
  <c r="F246" s="1"/>
  <c r="L52" i="2" s="1"/>
  <c r="F352" i="16"/>
  <c r="D492"/>
  <c r="D491" s="1"/>
  <c r="J126" i="2" s="1"/>
  <c r="D116" i="16"/>
  <c r="D114" s="1"/>
  <c r="J32" i="2" s="1"/>
  <c r="D339" i="16"/>
  <c r="F162"/>
  <c r="G247"/>
  <c r="G297"/>
  <c r="D162"/>
  <c r="E135"/>
  <c r="D136"/>
  <c r="E374"/>
  <c r="F171"/>
  <c r="G129"/>
  <c r="G451"/>
  <c r="G450" s="1"/>
  <c r="M105" i="2" s="1"/>
  <c r="F235" i="16"/>
  <c r="C385"/>
  <c r="F16" i="2"/>
  <c r="C451" i="16"/>
  <c r="C97"/>
  <c r="G182" i="15"/>
  <c r="H182"/>
  <c r="F182"/>
  <c r="G118"/>
  <c r="G117" s="1"/>
  <c r="L48" i="1" s="1"/>
  <c r="F48"/>
  <c r="C260" i="16"/>
  <c r="F260"/>
  <c r="G320" i="15"/>
  <c r="G319" s="1"/>
  <c r="L122" i="1" s="1"/>
  <c r="F122"/>
  <c r="H316" i="15"/>
  <c r="G316"/>
  <c r="C111" i="16"/>
  <c r="G179" i="15"/>
  <c r="H179"/>
  <c r="G461"/>
  <c r="G446" s="1"/>
  <c r="L151" i="1" s="1"/>
  <c r="I461" i="15"/>
  <c r="G434"/>
  <c r="H434"/>
  <c r="I434"/>
  <c r="F277" i="16"/>
  <c r="F276"/>
  <c r="C409"/>
  <c r="E409"/>
  <c r="C254"/>
  <c r="C87"/>
  <c r="P24" i="2"/>
  <c r="E74" i="1"/>
  <c r="F170" i="15"/>
  <c r="F158"/>
  <c r="F155" s="1"/>
  <c r="K70" i="1" s="1"/>
  <c r="E70"/>
  <c r="F458" i="15"/>
  <c r="H458"/>
  <c r="G458"/>
  <c r="F423"/>
  <c r="I423"/>
  <c r="I421" s="1"/>
  <c r="N148" i="1" s="1"/>
  <c r="E307" i="16"/>
  <c r="G307"/>
  <c r="E397"/>
  <c r="E78" i="2"/>
  <c r="F310" i="15"/>
  <c r="G310"/>
  <c r="E310"/>
  <c r="H310"/>
  <c r="F498"/>
  <c r="G498"/>
  <c r="G497" s="1"/>
  <c r="E498"/>
  <c r="C76" i="16"/>
  <c r="F147" i="15"/>
  <c r="E67" i="1"/>
  <c r="F172" i="15"/>
  <c r="H172"/>
  <c r="F45"/>
  <c r="H455"/>
  <c r="I455"/>
  <c r="E445" i="16"/>
  <c r="E100" i="2"/>
  <c r="E50"/>
  <c r="E226" i="16"/>
  <c r="E388"/>
  <c r="F123" i="1"/>
  <c r="G339" i="15"/>
  <c r="F336"/>
  <c r="E336"/>
  <c r="D471" i="16"/>
  <c r="F471"/>
  <c r="E51" i="2"/>
  <c r="C144" i="16"/>
  <c r="C72"/>
  <c r="I452" i="15"/>
  <c r="J452"/>
  <c r="D285" i="16"/>
  <c r="F107"/>
  <c r="F106"/>
  <c r="L28" i="2" s="1"/>
  <c r="G107" i="16"/>
  <c r="E107"/>
  <c r="E106" s="1"/>
  <c r="K28" i="2" s="1"/>
  <c r="D44"/>
  <c r="D159" i="16"/>
  <c r="E14" i="2"/>
  <c r="C233" i="16"/>
  <c r="F126" i="15"/>
  <c r="F125" s="1"/>
  <c r="K52" i="1" s="1"/>
  <c r="E52"/>
  <c r="E53" s="1"/>
  <c r="E234" i="15"/>
  <c r="H234"/>
  <c r="F234"/>
  <c r="G234"/>
  <c r="C216" i="16"/>
  <c r="F216"/>
  <c r="E212"/>
  <c r="F212"/>
  <c r="F345"/>
  <c r="F343" s="1"/>
  <c r="C345"/>
  <c r="F384"/>
  <c r="E75" i="2"/>
  <c r="E380" i="16"/>
  <c r="C56"/>
  <c r="D56"/>
  <c r="D55" s="1"/>
  <c r="J18" i="2" s="1"/>
  <c r="G56" i="16"/>
  <c r="G55" s="1"/>
  <c r="M18" i="2" s="1"/>
  <c r="F103" i="16"/>
  <c r="E25" i="2"/>
  <c r="E94" i="16"/>
  <c r="E93" s="1"/>
  <c r="K25" i="2" s="1"/>
  <c r="E90" i="16"/>
  <c r="D85"/>
  <c r="D84" s="1"/>
  <c r="J23" i="2" s="1"/>
  <c r="F85" i="16"/>
  <c r="F84"/>
  <c r="H332" i="15"/>
  <c r="F332"/>
  <c r="I332"/>
  <c r="E332"/>
  <c r="H328"/>
  <c r="F328"/>
  <c r="E328"/>
  <c r="G328"/>
  <c r="G324"/>
  <c r="F324"/>
  <c r="I324"/>
  <c r="E324"/>
  <c r="H324"/>
  <c r="C100" i="16"/>
  <c r="F100"/>
  <c r="G100"/>
  <c r="C62"/>
  <c r="G229" i="15"/>
  <c r="I229"/>
  <c r="H229"/>
  <c r="I445"/>
  <c r="G445"/>
  <c r="H445"/>
  <c r="F386"/>
  <c r="F385" s="1"/>
  <c r="K138" i="1" s="1"/>
  <c r="E386" i="15"/>
  <c r="C327" i="16"/>
  <c r="F327"/>
  <c r="E70"/>
  <c r="E22" i="2"/>
  <c r="E14" i="16"/>
  <c r="C14"/>
  <c r="G14"/>
  <c r="E83"/>
  <c r="C83"/>
  <c r="C237"/>
  <c r="C59"/>
  <c r="J59" s="1"/>
  <c r="J57" s="1"/>
  <c r="P18" i="2" s="1"/>
  <c r="F29" i="15"/>
  <c r="E21" i="1"/>
  <c r="E276" i="15"/>
  <c r="G276"/>
  <c r="H276"/>
  <c r="H274" s="1"/>
  <c r="M104" i="1" s="1"/>
  <c r="G377" i="15"/>
  <c r="L133" i="1" s="1"/>
  <c r="F133"/>
  <c r="G364" i="15"/>
  <c r="F130" i="1"/>
  <c r="G358" i="15"/>
  <c r="F129" i="1"/>
  <c r="G355" i="15"/>
  <c r="E355"/>
  <c r="I355"/>
  <c r="C131" i="16"/>
  <c r="D131"/>
  <c r="E65" i="2"/>
  <c r="E321" i="16"/>
  <c r="F163" i="1"/>
  <c r="G488" i="15"/>
  <c r="G486" s="1"/>
  <c r="L163" i="1" s="1"/>
  <c r="G344" i="15"/>
  <c r="G343"/>
  <c r="E76"/>
  <c r="H213"/>
  <c r="H212" s="1"/>
  <c r="F65" i="2"/>
  <c r="F64" s="1"/>
  <c r="G254" i="15"/>
  <c r="G165" i="1"/>
  <c r="C225" i="16"/>
  <c r="J53" i="15"/>
  <c r="F178" i="16"/>
  <c r="E179"/>
  <c r="F177"/>
  <c r="E178"/>
  <c r="D179"/>
  <c r="E177"/>
  <c r="D178"/>
  <c r="C179"/>
  <c r="G179"/>
  <c r="E333"/>
  <c r="C441"/>
  <c r="G258"/>
  <c r="G144"/>
  <c r="D224"/>
  <c r="F464"/>
  <c r="E323"/>
  <c r="F385"/>
  <c r="E300"/>
  <c r="E299" s="1"/>
  <c r="K62" i="2" s="1"/>
  <c r="C331" i="16"/>
  <c r="C456"/>
  <c r="E315"/>
  <c r="G254"/>
  <c r="D433"/>
  <c r="D432"/>
  <c r="J95" i="2" s="1"/>
  <c r="D149" i="16"/>
  <c r="D138"/>
  <c r="F218"/>
  <c r="C231"/>
  <c r="E370"/>
  <c r="C212"/>
  <c r="D306"/>
  <c r="D54"/>
  <c r="D53" s="1"/>
  <c r="J17" i="2" s="1"/>
  <c r="D284" i="16"/>
  <c r="D209"/>
  <c r="C238"/>
  <c r="E385"/>
  <c r="G75"/>
  <c r="G433"/>
  <c r="G149"/>
  <c r="G49"/>
  <c r="G224"/>
  <c r="G250"/>
  <c r="G146"/>
  <c r="G73"/>
  <c r="E229"/>
  <c r="G413"/>
  <c r="G355"/>
  <c r="G329"/>
  <c r="G306"/>
  <c r="G207"/>
  <c r="G374"/>
  <c r="G321"/>
  <c r="G296"/>
  <c r="G186"/>
  <c r="E159"/>
  <c r="G231"/>
  <c r="G68"/>
  <c r="G383"/>
  <c r="G138"/>
  <c r="G444"/>
  <c r="C161"/>
  <c r="D49"/>
  <c r="D216"/>
  <c r="D250"/>
  <c r="D144"/>
  <c r="D478"/>
  <c r="D477" s="1"/>
  <c r="J119" i="2" s="1"/>
  <c r="C159" i="16"/>
  <c r="D226"/>
  <c r="D262"/>
  <c r="D486"/>
  <c r="C319"/>
  <c r="C300"/>
  <c r="C264"/>
  <c r="E264"/>
  <c r="E364"/>
  <c r="E262"/>
  <c r="E390"/>
  <c r="E250"/>
  <c r="F73"/>
  <c r="F96"/>
  <c r="F23"/>
  <c r="F22" s="1"/>
  <c r="L13" i="2" s="1"/>
  <c r="F214" i="16"/>
  <c r="F144"/>
  <c r="C321"/>
  <c r="C428"/>
  <c r="E331"/>
  <c r="E196"/>
  <c r="F113"/>
  <c r="F112" s="1"/>
  <c r="L31" i="2" s="1"/>
  <c r="F109" i="16"/>
  <c r="F108" s="1"/>
  <c r="L29" i="2" s="1"/>
  <c r="F370" i="16"/>
  <c r="F362"/>
  <c r="G118"/>
  <c r="E319"/>
  <c r="C360"/>
  <c r="E444"/>
  <c r="E306"/>
  <c r="F444"/>
  <c r="D202"/>
  <c r="E277"/>
  <c r="E276" s="1"/>
  <c r="K57" i="2" s="1"/>
  <c r="G71" i="16"/>
  <c r="F159"/>
  <c r="G300"/>
  <c r="G299" s="1"/>
  <c r="M62" i="2" s="1"/>
  <c r="G468" i="16"/>
  <c r="G467" s="1"/>
  <c r="M115" i="2" s="1"/>
  <c r="G216" i="16"/>
  <c r="G237"/>
  <c r="G264"/>
  <c r="G163"/>
  <c r="G408"/>
  <c r="G364"/>
  <c r="G323"/>
  <c r="G284"/>
  <c r="G83"/>
  <c r="G390"/>
  <c r="G370"/>
  <c r="G317"/>
  <c r="G289"/>
  <c r="G226"/>
  <c r="G266"/>
  <c r="G441"/>
  <c r="G486"/>
  <c r="D237"/>
  <c r="D214"/>
  <c r="D258"/>
  <c r="C364"/>
  <c r="C284"/>
  <c r="C306"/>
  <c r="C229"/>
  <c r="E188"/>
  <c r="F258"/>
  <c r="E98"/>
  <c r="F63"/>
  <c r="F71"/>
  <c r="F90"/>
  <c r="F264"/>
  <c r="C25"/>
  <c r="C313"/>
  <c r="D436"/>
  <c r="E258"/>
  <c r="F313"/>
  <c r="D113"/>
  <c r="D112" s="1"/>
  <c r="J31" i="2" s="1"/>
  <c r="E109" i="16"/>
  <c r="E108" s="1"/>
  <c r="K29" i="2" s="1"/>
  <c r="C98" i="16"/>
  <c r="D118"/>
  <c r="C218"/>
  <c r="C393"/>
  <c r="G159"/>
  <c r="G385"/>
  <c r="G212"/>
  <c r="G233"/>
  <c r="G98"/>
  <c r="G399"/>
  <c r="G360"/>
  <c r="G410"/>
  <c r="G313"/>
  <c r="G331"/>
  <c r="G218"/>
  <c r="G262"/>
  <c r="E163"/>
  <c r="G436"/>
  <c r="G478"/>
  <c r="G477" s="1"/>
  <c r="F436"/>
  <c r="D385"/>
  <c r="D264"/>
  <c r="C333"/>
  <c r="E284"/>
  <c r="E399"/>
  <c r="E360"/>
  <c r="E13"/>
  <c r="C374"/>
  <c r="C266"/>
  <c r="D109"/>
  <c r="D108"/>
  <c r="J29" i="2" s="1"/>
  <c r="C399" i="16"/>
  <c r="C269"/>
  <c r="C183"/>
  <c r="C280"/>
  <c r="C308"/>
  <c r="C404"/>
  <c r="C13"/>
  <c r="C118"/>
  <c r="G117" i="2"/>
  <c r="F339" i="15"/>
  <c r="G78" i="16"/>
  <c r="E80" i="2"/>
  <c r="I69" i="15"/>
  <c r="N33" i="1" s="1"/>
  <c r="F312" i="15"/>
  <c r="H83"/>
  <c r="M37" i="1" s="1"/>
  <c r="F167"/>
  <c r="E24" i="2"/>
  <c r="C70" i="16"/>
  <c r="E41" i="15"/>
  <c r="E49"/>
  <c r="E102"/>
  <c r="F181"/>
  <c r="E36" i="1"/>
  <c r="F33" i="15"/>
  <c r="I432"/>
  <c r="F303"/>
  <c r="I31"/>
  <c r="N22" i="1" s="1"/>
  <c r="F44" i="15"/>
  <c r="G372"/>
  <c r="H146"/>
  <c r="M67" i="1" s="1"/>
  <c r="E318" i="16"/>
  <c r="E359"/>
  <c r="D439"/>
  <c r="D438" s="1"/>
  <c r="J98" i="2" s="1"/>
  <c r="H231" i="15"/>
  <c r="E18"/>
  <c r="F54"/>
  <c r="F48"/>
  <c r="K26" i="1" s="1"/>
  <c r="D365" i="16"/>
  <c r="E71" i="1"/>
  <c r="E40"/>
  <c r="F43" i="16"/>
  <c r="E308"/>
  <c r="E268"/>
  <c r="E43"/>
  <c r="D43"/>
  <c r="C43"/>
  <c r="G43"/>
  <c r="F268"/>
  <c r="D268"/>
  <c r="C326"/>
  <c r="I63" i="15"/>
  <c r="N31" i="1" s="1"/>
  <c r="G55" i="2"/>
  <c r="H53" i="1"/>
  <c r="E327" i="15"/>
  <c r="C286" i="16"/>
  <c r="I311" i="15"/>
  <c r="M71" i="1"/>
  <c r="E73" i="15"/>
  <c r="I83"/>
  <c r="N37" i="1" s="1"/>
  <c r="I454" i="15"/>
  <c r="C163" i="16"/>
  <c r="C35"/>
  <c r="I462" i="15"/>
  <c r="E428" i="16"/>
  <c r="E427" s="1"/>
  <c r="C177"/>
  <c r="C268"/>
  <c r="G272"/>
  <c r="M56" i="2" s="1"/>
  <c r="C369" i="16"/>
  <c r="D441"/>
  <c r="D440" s="1"/>
  <c r="J99" i="2" s="1"/>
  <c r="C362" i="16"/>
  <c r="D39"/>
  <c r="C375"/>
  <c r="C178"/>
  <c r="I107" i="15"/>
  <c r="N42" i="1" s="1"/>
  <c r="C289" i="16"/>
  <c r="E147" i="15"/>
  <c r="H363"/>
  <c r="E92" i="2"/>
  <c r="G178" i="16"/>
  <c r="H312" i="15"/>
  <c r="G190"/>
  <c r="F190"/>
  <c r="E190"/>
  <c r="I190"/>
  <c r="E47"/>
  <c r="E354"/>
  <c r="H399"/>
  <c r="M144" i="1" s="1"/>
  <c r="D69" i="2"/>
  <c r="N149" i="1"/>
  <c r="D115" i="2"/>
  <c r="D113" s="1"/>
  <c r="D468" i="16"/>
  <c r="D467" s="1"/>
  <c r="J115" i="2" s="1"/>
  <c r="E456" i="16"/>
  <c r="E455" s="1"/>
  <c r="K108" i="2" s="1"/>
  <c r="C138" i="16"/>
  <c r="E396" i="15"/>
  <c r="E14"/>
  <c r="E60"/>
  <c r="G206"/>
  <c r="G205"/>
  <c r="F206"/>
  <c r="F205"/>
  <c r="E206"/>
  <c r="I206"/>
  <c r="G457"/>
  <c r="I312"/>
  <c r="N156" i="1"/>
  <c r="G131"/>
  <c r="G209" i="16"/>
  <c r="E67" i="2"/>
  <c r="G397" i="16"/>
  <c r="G396" s="1"/>
  <c r="M78" i="2" s="1"/>
  <c r="F495" i="15"/>
  <c r="F494" s="1"/>
  <c r="K166" i="1" s="1"/>
  <c r="G308" i="16"/>
  <c r="I163" i="15"/>
  <c r="N72" i="1" s="1"/>
  <c r="F97" i="2"/>
  <c r="D142" i="16"/>
  <c r="D229"/>
  <c r="G188"/>
  <c r="G90"/>
  <c r="E73"/>
  <c r="E78"/>
  <c r="E191"/>
  <c r="D191"/>
  <c r="C191"/>
  <c r="G191"/>
  <c r="C197"/>
  <c r="C192"/>
  <c r="D129"/>
  <c r="D240"/>
  <c r="C170"/>
  <c r="C205"/>
  <c r="G388"/>
  <c r="P94" i="2"/>
  <c r="P91"/>
  <c r="C487" i="16"/>
  <c r="P95" i="2"/>
  <c r="H31" i="15"/>
  <c r="M22" i="1" s="1"/>
  <c r="I399" i="15"/>
  <c r="N144" i="1" s="1"/>
  <c r="I23" i="15"/>
  <c r="N20" i="1" s="1"/>
  <c r="G53" i="16"/>
  <c r="E420" i="15"/>
  <c r="E438"/>
  <c r="D371" i="16"/>
  <c r="F305" i="15"/>
  <c r="D78" i="16"/>
  <c r="E43" i="15"/>
  <c r="D252" i="16"/>
  <c r="G280"/>
  <c r="D207"/>
  <c r="G202"/>
  <c r="E269"/>
  <c r="D93" i="2"/>
  <c r="P99"/>
  <c r="H92" i="1"/>
  <c r="I279" i="15"/>
  <c r="N106" i="1" s="1"/>
  <c r="H63" i="15"/>
  <c r="M31" i="1" s="1"/>
  <c r="G137" i="15"/>
  <c r="E216" i="16"/>
  <c r="E23"/>
  <c r="E22" s="1"/>
  <c r="K13" i="2" s="1"/>
  <c r="G86" i="1"/>
  <c r="E98"/>
  <c r="H80" i="15"/>
  <c r="M36" i="1"/>
  <c r="F363" i="15"/>
  <c r="G171" i="16"/>
  <c r="G109"/>
  <c r="H190" i="15"/>
  <c r="F191" i="16"/>
  <c r="E151" i="1"/>
  <c r="D464" i="16"/>
  <c r="D463" s="1"/>
  <c r="E45" i="2"/>
  <c r="C354" i="16"/>
  <c r="C89"/>
  <c r="E39" i="1"/>
  <c r="G265" i="16"/>
  <c r="D283"/>
  <c r="G382"/>
  <c r="H206" i="15"/>
  <c r="E89" i="1"/>
  <c r="E81" i="15"/>
  <c r="D98" i="16"/>
  <c r="D107"/>
  <c r="D106" s="1"/>
  <c r="D274"/>
  <c r="F179"/>
  <c r="E205" i="15"/>
  <c r="E24" i="1"/>
  <c r="G345" i="16"/>
  <c r="G471" i="15"/>
  <c r="E486" i="16"/>
  <c r="G443"/>
  <c r="D183"/>
  <c r="E373"/>
  <c r="E76"/>
  <c r="G152"/>
  <c r="G39"/>
  <c r="E41"/>
  <c r="I205" i="15"/>
  <c r="D67" i="16"/>
  <c r="C189"/>
  <c r="F74"/>
  <c r="D465"/>
  <c r="D166"/>
  <c r="G395"/>
  <c r="F163"/>
  <c r="D373"/>
  <c r="C398"/>
  <c r="C157"/>
  <c r="F465"/>
  <c r="E233"/>
  <c r="F355"/>
  <c r="F98"/>
  <c r="F95" s="1"/>
  <c r="L26" i="2" s="1"/>
  <c r="F67" i="16"/>
  <c r="G328"/>
  <c r="G283"/>
  <c r="G185"/>
  <c r="C323"/>
  <c r="E328"/>
  <c r="G96"/>
  <c r="F166"/>
  <c r="E395"/>
  <c r="E203"/>
  <c r="E382"/>
  <c r="G183"/>
  <c r="C160"/>
  <c r="D157"/>
  <c r="D328"/>
  <c r="C94"/>
  <c r="C371"/>
  <c r="C217"/>
  <c r="N155" i="1"/>
  <c r="N157" s="1"/>
  <c r="H69" i="15"/>
  <c r="M33" i="1" s="1"/>
  <c r="C174" i="16"/>
  <c r="E181"/>
  <c r="D181"/>
  <c r="C181"/>
  <c r="G181"/>
  <c r="P98" i="2"/>
  <c r="P29"/>
  <c r="P109"/>
  <c r="G177" i="16"/>
  <c r="C45"/>
  <c r="E44"/>
  <c r="D44"/>
  <c r="C44"/>
  <c r="C357"/>
  <c r="E422" i="15"/>
  <c r="E352"/>
  <c r="E20" i="16"/>
  <c r="D20"/>
  <c r="C20"/>
  <c r="G20"/>
  <c r="P71" i="2"/>
  <c r="P56"/>
  <c r="P26"/>
  <c r="P57"/>
  <c r="P77"/>
  <c r="C363" i="16"/>
  <c r="D18"/>
  <c r="D411"/>
  <c r="G260"/>
  <c r="I39" i="15"/>
  <c r="N24" i="1" s="1"/>
  <c r="F156"/>
  <c r="F157" s="1"/>
  <c r="G470" i="15"/>
  <c r="F470"/>
  <c r="J470"/>
  <c r="E470"/>
  <c r="I470"/>
  <c r="E204"/>
  <c r="E90"/>
  <c r="E52"/>
  <c r="G14"/>
  <c r="G13" s="1"/>
  <c r="E30"/>
  <c r="F488"/>
  <c r="P100" i="2"/>
  <c r="I80" i="15"/>
  <c r="N36" i="1" s="1"/>
  <c r="C46" i="16"/>
  <c r="E107" i="2"/>
  <c r="K96" i="1"/>
  <c r="G207" i="15"/>
  <c r="F207"/>
  <c r="J207"/>
  <c r="E207"/>
  <c r="I207"/>
  <c r="M96" i="1"/>
  <c r="M116"/>
  <c r="H382" i="15"/>
  <c r="M137" i="1" s="1"/>
  <c r="E54" i="15"/>
  <c r="G454"/>
  <c r="E87"/>
  <c r="E389"/>
  <c r="E424"/>
  <c r="E487"/>
  <c r="H205"/>
  <c r="K15" i="1"/>
  <c r="G69" i="2"/>
  <c r="I285" i="15"/>
  <c r="N108" i="1" s="1"/>
  <c r="G59" i="2"/>
  <c r="F69"/>
  <c r="I313" i="15"/>
  <c r="F255"/>
  <c r="K91" i="1" s="1"/>
  <c r="D55" i="2"/>
  <c r="F16" i="1"/>
  <c r="N96"/>
  <c r="D59" i="2"/>
  <c r="E104"/>
  <c r="G16" i="1"/>
  <c r="C39" i="16"/>
  <c r="E204"/>
  <c r="D204"/>
  <c r="C204"/>
  <c r="G204"/>
  <c r="P44" i="2"/>
  <c r="P78"/>
  <c r="P22"/>
  <c r="P33"/>
  <c r="P41"/>
  <c r="P46"/>
  <c r="P116"/>
  <c r="P50"/>
  <c r="P48"/>
  <c r="P80"/>
  <c r="P13"/>
  <c r="P21"/>
  <c r="P54"/>
  <c r="P67"/>
  <c r="P73"/>
  <c r="P12"/>
  <c r="P45"/>
  <c r="C180" i="16"/>
  <c r="G44"/>
  <c r="E45"/>
  <c r="F44"/>
  <c r="N50" i="1"/>
  <c r="N13"/>
  <c r="P115" i="2"/>
  <c r="P125"/>
  <c r="P51"/>
  <c r="P42"/>
  <c r="F107" i="15"/>
  <c r="E16" i="2"/>
  <c r="G93"/>
  <c r="H350" i="15"/>
  <c r="M128" i="1" s="1"/>
  <c r="G382" i="15"/>
  <c r="L137" i="1" s="1"/>
  <c r="E180" i="16"/>
  <c r="F180"/>
  <c r="G180"/>
  <c r="P72" i="2"/>
  <c r="P28"/>
  <c r="P30"/>
  <c r="P70"/>
  <c r="P69" s="1"/>
  <c r="G307" i="15"/>
  <c r="G306"/>
  <c r="F307"/>
  <c r="F306"/>
  <c r="E307"/>
  <c r="I307"/>
  <c r="I361"/>
  <c r="H218"/>
  <c r="M85" i="1" s="1"/>
  <c r="H26" i="15"/>
  <c r="M21" i="1" s="1"/>
  <c r="E413" i="15"/>
  <c r="E167"/>
  <c r="F218"/>
  <c r="K85" i="1" s="1"/>
  <c r="F75" i="15"/>
  <c r="K35" i="1" s="1"/>
  <c r="F382" i="15"/>
  <c r="K137" i="1" s="1"/>
  <c r="G64" i="2"/>
  <c r="K51" i="1"/>
  <c r="P68" i="2"/>
  <c r="P114"/>
  <c r="I152" i="15"/>
  <c r="N69" i="1" s="1"/>
  <c r="I149" i="15"/>
  <c r="P23" i="2"/>
  <c r="P76"/>
  <c r="P25"/>
  <c r="P65"/>
  <c r="P58"/>
  <c r="F104"/>
  <c r="F110" s="1"/>
  <c r="E40"/>
  <c r="H36" i="15"/>
  <c r="M23" i="1" s="1"/>
  <c r="G265" i="15"/>
  <c r="L97" i="1"/>
  <c r="I75" i="15"/>
  <c r="N35" i="1" s="1"/>
  <c r="I160" i="15"/>
  <c r="N71" i="1" s="1"/>
  <c r="I66" i="15"/>
  <c r="N32" i="1" s="1"/>
  <c r="E117" i="2"/>
  <c r="G53" i="1"/>
  <c r="J138" i="2"/>
  <c r="P118"/>
  <c r="P53"/>
  <c r="P31"/>
  <c r="P14"/>
  <c r="P119"/>
  <c r="P32"/>
  <c r="P106"/>
  <c r="P52"/>
  <c r="P62"/>
  <c r="P105"/>
  <c r="P19"/>
  <c r="H497" i="15"/>
  <c r="M167" i="1" s="1"/>
  <c r="P47" i="2"/>
  <c r="J136"/>
  <c r="P96"/>
  <c r="P92"/>
  <c r="G479" i="15"/>
  <c r="G478" s="1"/>
  <c r="G480" s="1"/>
  <c r="C433" i="16"/>
  <c r="H207" i="15"/>
  <c r="F204" i="16"/>
  <c r="F146" i="15"/>
  <c r="L167" i="1"/>
  <c r="I385" i="15"/>
  <c r="N138" i="1" s="1"/>
  <c r="I486" i="15"/>
  <c r="N163" i="1" s="1"/>
  <c r="I274" i="15"/>
  <c r="N104" i="1" s="1"/>
  <c r="G31" i="15"/>
  <c r="L22" i="1" s="1"/>
  <c r="G149" i="15"/>
  <c r="L68" i="1" s="1"/>
  <c r="D11" i="2"/>
  <c r="D180" i="16"/>
  <c r="H152" i="15"/>
  <c r="M69" i="1" s="1"/>
  <c r="G25" i="15"/>
  <c r="P108" i="2"/>
  <c r="P126"/>
  <c r="P75"/>
  <c r="P49"/>
  <c r="P66"/>
  <c r="P17"/>
  <c r="P61"/>
  <c r="P79"/>
  <c r="P63"/>
  <c r="P60"/>
  <c r="J137"/>
  <c r="J135"/>
  <c r="J134"/>
  <c r="J139"/>
  <c r="P15"/>
  <c r="D410" i="16"/>
  <c r="C277"/>
  <c r="F443"/>
  <c r="E190"/>
  <c r="F170"/>
  <c r="C165"/>
  <c r="E170"/>
  <c r="D243"/>
  <c r="D267"/>
  <c r="G164"/>
  <c r="E164"/>
  <c r="C164"/>
  <c r="F164"/>
  <c r="F243"/>
  <c r="C288"/>
  <c r="D277"/>
  <c r="D276" s="1"/>
  <c r="J57" i="2" s="1"/>
  <c r="E443" i="16"/>
  <c r="G243"/>
  <c r="G170"/>
  <c r="C190"/>
  <c r="E267"/>
  <c r="C173"/>
  <c r="F157"/>
  <c r="G406"/>
  <c r="G405" s="1"/>
  <c r="G322"/>
  <c r="G192"/>
  <c r="F318"/>
  <c r="C26"/>
  <c r="C443"/>
  <c r="D170"/>
  <c r="D102"/>
  <c r="C40"/>
  <c r="E285"/>
  <c r="E68"/>
  <c r="G173"/>
  <c r="F173"/>
  <c r="E165"/>
  <c r="G471"/>
  <c r="G277"/>
  <c r="G276" s="1"/>
  <c r="M57" i="2" s="1"/>
  <c r="F114" i="16"/>
  <c r="C436"/>
  <c r="E431"/>
  <c r="E430" s="1"/>
  <c r="C294"/>
  <c r="D375"/>
  <c r="D73"/>
  <c r="E37"/>
  <c r="G102"/>
  <c r="E21"/>
  <c r="E145"/>
  <c r="G165"/>
  <c r="D41"/>
  <c r="E173"/>
  <c r="F41"/>
  <c r="D165"/>
  <c r="E208"/>
  <c r="G21"/>
  <c r="G314"/>
  <c r="D354"/>
  <c r="E56"/>
  <c r="E55" s="1"/>
  <c r="E59"/>
  <c r="E39"/>
  <c r="E471"/>
  <c r="F294"/>
  <c r="D40"/>
  <c r="D164"/>
  <c r="G37"/>
  <c r="D190"/>
  <c r="C41"/>
  <c r="G41"/>
  <c r="F165"/>
  <c r="G294"/>
  <c r="D21"/>
  <c r="C73"/>
  <c r="D294"/>
  <c r="C486"/>
  <c r="E436"/>
  <c r="G288"/>
  <c r="C18"/>
  <c r="G375"/>
  <c r="F375"/>
  <c r="C243"/>
  <c r="F56"/>
  <c r="F55"/>
  <c r="F52" s="1"/>
  <c r="F102"/>
  <c r="D288"/>
  <c r="D37"/>
  <c r="C166"/>
  <c r="G267"/>
  <c r="C267"/>
  <c r="F21"/>
  <c r="C406"/>
  <c r="C285"/>
  <c r="F486"/>
  <c r="G166"/>
  <c r="D173"/>
  <c r="C102"/>
  <c r="E166"/>
  <c r="F37"/>
  <c r="D443"/>
  <c r="G157"/>
  <c r="G285"/>
  <c r="C21"/>
  <c r="G412"/>
  <c r="M81" i="2" s="1"/>
  <c r="G217" i="16"/>
  <c r="G245"/>
  <c r="G263"/>
  <c r="G236"/>
  <c r="D334"/>
  <c r="G229"/>
  <c r="G214"/>
  <c r="G330"/>
  <c r="G187"/>
  <c r="D351"/>
  <c r="D273"/>
  <c r="F273"/>
  <c r="E458"/>
  <c r="E457" s="1"/>
  <c r="K109" i="2" s="1"/>
  <c r="L108"/>
  <c r="G440" i="16"/>
  <c r="M99" i="2" s="1"/>
  <c r="D343" i="16"/>
  <c r="J67" i="2" s="1"/>
  <c r="E201" i="16"/>
  <c r="G213"/>
  <c r="D192"/>
  <c r="F217"/>
  <c r="F305"/>
  <c r="E371"/>
  <c r="C389"/>
  <c r="G257"/>
  <c r="D231"/>
  <c r="C382"/>
  <c r="F167"/>
  <c r="D476"/>
  <c r="D475" s="1"/>
  <c r="G225"/>
  <c r="D254"/>
  <c r="E453"/>
  <c r="E452" s="1"/>
  <c r="K106" i="2" s="1"/>
  <c r="F192" i="16"/>
  <c r="F39"/>
  <c r="C17"/>
  <c r="F18"/>
  <c r="F12" s="1"/>
  <c r="L12" i="2" s="1"/>
  <c r="F337" i="16"/>
  <c r="E18"/>
  <c r="E187"/>
  <c r="F187"/>
  <c r="C330"/>
  <c r="G169"/>
  <c r="D169"/>
  <c r="E169"/>
  <c r="E91"/>
  <c r="E86" s="1"/>
  <c r="K24" i="2" s="1"/>
  <c r="F364" i="16"/>
  <c r="D201"/>
  <c r="F213"/>
  <c r="D69"/>
  <c r="F77"/>
  <c r="G319"/>
  <c r="F30"/>
  <c r="P97" i="2"/>
  <c r="G145" i="16"/>
  <c r="G230"/>
  <c r="G130"/>
  <c r="F58"/>
  <c r="F57" s="1"/>
  <c r="L19" i="2" s="1"/>
  <c r="G261" i="16"/>
  <c r="F257"/>
  <c r="F321"/>
  <c r="E230"/>
  <c r="E251"/>
  <c r="G251"/>
  <c r="C208"/>
  <c r="E396"/>
  <c r="K78" i="2" s="1"/>
  <c r="D307" i="16"/>
  <c r="E139"/>
  <c r="E263"/>
  <c r="F205"/>
  <c r="F14"/>
  <c r="F315"/>
  <c r="F46"/>
  <c r="G232"/>
  <c r="G259"/>
  <c r="D302"/>
  <c r="F390"/>
  <c r="C302"/>
  <c r="G428"/>
  <c r="G427" s="1"/>
  <c r="M92" i="2" s="1"/>
  <c r="G227" i="16"/>
  <c r="G253"/>
  <c r="G84"/>
  <c r="M23" i="2" s="1"/>
  <c r="G197" i="16"/>
  <c r="G302"/>
  <c r="D46"/>
  <c r="E259"/>
  <c r="E46"/>
  <c r="F186"/>
  <c r="F284"/>
  <c r="F399"/>
  <c r="F396" s="1"/>
  <c r="L78" i="2" s="1"/>
  <c r="F50" i="16"/>
  <c r="G315"/>
  <c r="G219"/>
  <c r="G248"/>
  <c r="G246" s="1"/>
  <c r="M52" i="2" s="1"/>
  <c r="D205" i="16"/>
  <c r="F215"/>
  <c r="F324"/>
  <c r="F338"/>
  <c r="D45"/>
  <c r="E197"/>
  <c r="G269"/>
  <c r="D381"/>
  <c r="D378" s="1"/>
  <c r="J75" i="2" s="1"/>
  <c r="E146" i="16"/>
  <c r="F331"/>
  <c r="F221"/>
  <c r="L17" i="2"/>
  <c r="F239" i="16"/>
  <c r="F193"/>
  <c r="F275"/>
  <c r="F339"/>
  <c r="F453"/>
  <c r="F262"/>
  <c r="F383"/>
  <c r="F72"/>
  <c r="F203"/>
  <c r="G131"/>
  <c r="F323"/>
  <c r="F224"/>
  <c r="F333"/>
  <c r="F317"/>
  <c r="F314"/>
  <c r="F470"/>
  <c r="F469" s="1"/>
  <c r="L116" i="2" s="1"/>
  <c r="F156" i="16"/>
  <c r="F190"/>
  <c r="F367"/>
  <c r="F451"/>
  <c r="F450" s="1"/>
  <c r="G45"/>
  <c r="F45"/>
  <c r="F431"/>
  <c r="F430"/>
  <c r="F149"/>
  <c r="F141"/>
  <c r="F266"/>
  <c r="G18"/>
  <c r="F181"/>
  <c r="F306"/>
  <c r="F254"/>
  <c r="E214"/>
  <c r="F297"/>
  <c r="F374"/>
  <c r="F371"/>
  <c r="F387"/>
  <c r="F386" s="1"/>
  <c r="L76" i="2" s="1"/>
  <c r="F88" i="16"/>
  <c r="F220"/>
  <c r="F394"/>
  <c r="G268"/>
  <c r="F20"/>
  <c r="F226"/>
  <c r="F406"/>
  <c r="F380"/>
  <c r="G63"/>
  <c r="F267"/>
  <c r="E465"/>
  <c r="E463"/>
  <c r="K114" i="2" s="1"/>
  <c r="F231" i="16"/>
  <c r="F300"/>
  <c r="F299"/>
  <c r="L62" i="2" s="1"/>
  <c r="F335" i="16"/>
  <c r="E313"/>
  <c r="E372"/>
  <c r="F369"/>
  <c r="F410"/>
  <c r="F118"/>
  <c r="F342"/>
  <c r="F478"/>
  <c r="F477" s="1"/>
  <c r="L119" i="2" s="1"/>
  <c r="F148" i="16"/>
  <c r="F238"/>
  <c r="F241"/>
  <c r="F286"/>
  <c r="F169"/>
  <c r="F360"/>
  <c r="F395"/>
  <c r="D177"/>
  <c r="C489"/>
  <c r="G489"/>
  <c r="C490"/>
  <c r="G490"/>
  <c r="F490"/>
  <c r="E489"/>
  <c r="E490"/>
  <c r="C147"/>
  <c r="C143"/>
  <c r="C139"/>
  <c r="C133"/>
  <c r="C248"/>
  <c r="C232"/>
  <c r="C227"/>
  <c r="C187"/>
  <c r="C303"/>
  <c r="C296"/>
  <c r="D444"/>
  <c r="G206"/>
  <c r="M48" i="2" s="1"/>
  <c r="F326" i="16"/>
  <c r="G403"/>
  <c r="M79" i="2" s="1"/>
  <c r="D213" i="16"/>
  <c r="F253"/>
  <c r="F259"/>
  <c r="F263"/>
  <c r="F265"/>
  <c r="E280"/>
  <c r="E278" s="1"/>
  <c r="K58" i="2" s="1"/>
  <c r="F196" i="16"/>
  <c r="F195" s="1"/>
  <c r="L46" i="2" s="1"/>
  <c r="F229" i="16"/>
  <c r="D247"/>
  <c r="D246" s="1"/>
  <c r="J52" i="2" s="1"/>
  <c r="E138" i="16"/>
  <c r="F140"/>
  <c r="C444"/>
  <c r="G431"/>
  <c r="G196"/>
  <c r="G195" s="1"/>
  <c r="M46" i="2" s="1"/>
  <c r="E305" i="16"/>
  <c r="C274"/>
  <c r="G469"/>
  <c r="M116" i="2" s="1"/>
  <c r="G455" i="16"/>
  <c r="C476"/>
  <c r="G476"/>
  <c r="G475" s="1"/>
  <c r="G474" s="1"/>
  <c r="D186"/>
  <c r="C259"/>
  <c r="F302"/>
  <c r="C305"/>
  <c r="E205"/>
  <c r="E217"/>
  <c r="E257"/>
  <c r="F261"/>
  <c r="C265"/>
  <c r="C435"/>
  <c r="E476"/>
  <c r="E475" s="1"/>
  <c r="K118" i="2" s="1"/>
  <c r="E235" i="16"/>
  <c r="F280"/>
  <c r="E184"/>
  <c r="D140"/>
  <c r="E144"/>
  <c r="D431"/>
  <c r="D430" s="1"/>
  <c r="G435"/>
  <c r="G434" s="1"/>
  <c r="M96" i="2" s="1"/>
  <c r="E231" i="16"/>
  <c r="D208"/>
  <c r="C478"/>
  <c r="H247"/>
  <c r="D280"/>
  <c r="D188"/>
  <c r="D305"/>
  <c r="C215"/>
  <c r="C257"/>
  <c r="E261"/>
  <c r="E265"/>
  <c r="D233"/>
  <c r="F138"/>
  <c r="C142"/>
  <c r="D451"/>
  <c r="D450" s="1"/>
  <c r="J105" i="2" s="1"/>
  <c r="J104" s="1"/>
  <c r="D449" i="16"/>
  <c r="E213"/>
  <c r="D257"/>
  <c r="D265"/>
  <c r="G205"/>
  <c r="G305"/>
  <c r="C336"/>
  <c r="E167"/>
  <c r="M25" i="2"/>
  <c r="M14" i="1"/>
  <c r="M16" s="1"/>
  <c r="I228" i="15"/>
  <c r="N89" i="1" s="1"/>
  <c r="F237" i="15"/>
  <c r="K90" i="1" s="1"/>
  <c r="I166" i="15"/>
  <c r="N73" i="1" s="1"/>
  <c r="N83"/>
  <c r="N60"/>
  <c r="F446" i="15"/>
  <c r="H16" i="1"/>
  <c r="I255" i="15"/>
  <c r="N91" i="1"/>
  <c r="H119" i="15"/>
  <c r="M50" i="1"/>
  <c r="M157"/>
  <c r="M106" i="2"/>
  <c r="L117" i="1"/>
  <c r="G294" i="15"/>
  <c r="L83" i="1"/>
  <c r="L57" i="2"/>
  <c r="F272" i="16"/>
  <c r="G438"/>
  <c r="G218" i="15"/>
  <c r="L85" i="1" s="1"/>
  <c r="H98"/>
  <c r="H86"/>
  <c r="D90" i="2"/>
  <c r="F98" i="1"/>
  <c r="E454" i="16"/>
  <c r="N51" i="1"/>
  <c r="E368" i="16"/>
  <c r="K73" i="2" s="1"/>
  <c r="K14" i="1"/>
  <c r="F19" i="15"/>
  <c r="E152" i="1"/>
  <c r="E64"/>
  <c r="E61" i="16"/>
  <c r="K21" i="2" s="1"/>
  <c r="H48" i="15"/>
  <c r="M26" i="1" s="1"/>
  <c r="H285" i="15"/>
  <c r="M108" i="1" s="1"/>
  <c r="E266" i="15"/>
  <c r="C304" i="16"/>
  <c r="C16"/>
  <c r="H222"/>
  <c r="M222" s="1"/>
  <c r="H307" i="15"/>
  <c r="J11" i="16"/>
  <c r="F350" i="15"/>
  <c r="K128" i="1" s="1"/>
  <c r="H65" i="16"/>
  <c r="M65" s="1"/>
  <c r="H91" i="15"/>
  <c r="M40" i="1" s="1"/>
  <c r="I306" i="15"/>
  <c r="N68" i="1"/>
  <c r="K42"/>
  <c r="F378" i="16"/>
  <c r="L75" i="2" s="1"/>
  <c r="N120" i="1"/>
  <c r="F47" i="16"/>
  <c r="L15" i="2" s="1"/>
  <c r="K46" i="1"/>
  <c r="E350" i="16"/>
  <c r="E349" s="1"/>
  <c r="E137"/>
  <c r="C242"/>
  <c r="M13" i="2"/>
  <c r="M98"/>
  <c r="E485" i="16" l="1"/>
  <c r="K125" i="2" s="1"/>
  <c r="K119"/>
  <c r="K117" s="1"/>
  <c r="E474" i="16"/>
  <c r="G301"/>
  <c r="F66" i="15"/>
  <c r="K32" i="1" s="1"/>
  <c r="G268" i="15"/>
  <c r="K16" i="1"/>
  <c r="H19" i="15"/>
  <c r="E182" i="16"/>
  <c r="K45" i="2" s="1"/>
  <c r="F117" i="16"/>
  <c r="L33" i="2" s="1"/>
  <c r="G61" i="16"/>
  <c r="M21" i="2" s="1"/>
  <c r="G223" i="16"/>
  <c r="M50" i="2" s="1"/>
  <c r="E199" i="16"/>
  <c r="K47" i="2" s="1"/>
  <c r="E434" i="16"/>
  <c r="K96" i="2" s="1"/>
  <c r="P90"/>
  <c r="I294" i="15"/>
  <c r="G136"/>
  <c r="L61" i="1" s="1"/>
  <c r="H361" i="15"/>
  <c r="M130" i="1" s="1"/>
  <c r="G386" i="16"/>
  <c r="M76" i="2" s="1"/>
  <c r="D47" i="16"/>
  <c r="J15" i="2" s="1"/>
  <c r="D405" i="16"/>
  <c r="J80" i="2" s="1"/>
  <c r="E128" i="16"/>
  <c r="K41" i="2" s="1"/>
  <c r="G43"/>
  <c r="E117" i="16"/>
  <c r="K33" i="2" s="1"/>
  <c r="G122" i="15"/>
  <c r="I91"/>
  <c r="N40" i="1" s="1"/>
  <c r="F279" i="15"/>
  <c r="K106" i="1" s="1"/>
  <c r="H157"/>
  <c r="E16"/>
  <c r="H107" i="15"/>
  <c r="M42" i="1" s="1"/>
  <c r="F149" i="15"/>
  <c r="K68" i="1" s="1"/>
  <c r="K229" i="15"/>
  <c r="K460"/>
  <c r="K456"/>
  <c r="K452"/>
  <c r="I436" i="16"/>
  <c r="H166" i="15"/>
  <c r="M73" i="1" s="1"/>
  <c r="E97" i="2"/>
  <c r="K336" i="15"/>
  <c r="K331"/>
  <c r="K327"/>
  <c r="K323"/>
  <c r="J199"/>
  <c r="G256" i="16"/>
  <c r="M54" i="2" s="1"/>
  <c r="K70"/>
  <c r="K69" s="1"/>
  <c r="E134" i="16"/>
  <c r="D350"/>
  <c r="J70" i="2" s="1"/>
  <c r="L98" i="1"/>
  <c r="I202" i="15"/>
  <c r="N77" i="1" s="1"/>
  <c r="E90" i="2"/>
  <c r="I431" i="15"/>
  <c r="N150" i="1" s="1"/>
  <c r="E20" i="2"/>
  <c r="D199" i="16"/>
  <c r="J47" i="2" s="1"/>
  <c r="E195" i="16"/>
  <c r="K46" i="2" s="1"/>
  <c r="G353" i="16"/>
  <c r="H228" i="15"/>
  <c r="M89" i="1" s="1"/>
  <c r="G321" i="15"/>
  <c r="L123" i="1" s="1"/>
  <c r="D43" i="2"/>
  <c r="G301" i="15"/>
  <c r="L119" i="1" s="1"/>
  <c r="F55" i="2"/>
  <c r="J107"/>
  <c r="D469" i="16"/>
  <c r="J116" i="2" s="1"/>
  <c r="F228" i="15"/>
  <c r="F301" i="16"/>
  <c r="L63" i="2" s="1"/>
  <c r="H23" i="15"/>
  <c r="F399"/>
  <c r="K144" i="1" s="1"/>
  <c r="H265" i="15"/>
  <c r="H43" i="1"/>
  <c r="F74" i="2"/>
  <c r="D97"/>
  <c r="E59"/>
  <c r="F72" i="15"/>
  <c r="K34" i="1" s="1"/>
  <c r="K341" i="15"/>
  <c r="H321"/>
  <c r="M123" i="1" s="1"/>
  <c r="I157" i="16"/>
  <c r="F486" i="15"/>
  <c r="K163" i="1" s="1"/>
  <c r="E449" i="16"/>
  <c r="E459" s="1"/>
  <c r="E137" i="2" s="1"/>
  <c r="D101"/>
  <c r="H480" i="15"/>
  <c r="F282" i="16"/>
  <c r="L60" i="2" s="1"/>
  <c r="F405" i="16"/>
  <c r="E206"/>
  <c r="K48" i="2" s="1"/>
  <c r="P104"/>
  <c r="H178" i="15"/>
  <c r="M76" i="1" s="1"/>
  <c r="G47" i="16"/>
  <c r="M15" i="2" s="1"/>
  <c r="F206" i="16"/>
  <c r="L48" i="2" s="1"/>
  <c r="E292" i="16"/>
  <c r="K61" i="2" s="1"/>
  <c r="H237" i="15"/>
  <c r="M90" i="1" s="1"/>
  <c r="E55" i="2"/>
  <c r="I146" i="15"/>
  <c r="D64" i="2"/>
  <c r="D24" i="16"/>
  <c r="J14" i="2" s="1"/>
  <c r="G36" i="15"/>
  <c r="L23" i="1" s="1"/>
  <c r="F92"/>
  <c r="D120" i="2"/>
  <c r="G75" i="15"/>
  <c r="L35" i="1" s="1"/>
  <c r="F63" i="15"/>
  <c r="K31" i="1" s="1"/>
  <c r="H136" i="15"/>
  <c r="F69"/>
  <c r="K33" i="1" s="1"/>
  <c r="G26" i="15"/>
  <c r="L21" i="1" s="1"/>
  <c r="G491" i="15"/>
  <c r="L165" i="1" s="1"/>
  <c r="H96" i="15"/>
  <c r="M41" i="1" s="1"/>
  <c r="I197" i="16"/>
  <c r="I19"/>
  <c r="K201" i="15"/>
  <c r="K468"/>
  <c r="I120" i="16"/>
  <c r="K284" i="15"/>
  <c r="I309" i="16"/>
  <c r="H181"/>
  <c r="E125" i="1"/>
  <c r="F125"/>
  <c r="E43"/>
  <c r="H27"/>
  <c r="H54" s="1"/>
  <c r="F64"/>
  <c r="G93"/>
  <c r="E78"/>
  <c r="F27"/>
  <c r="F112" i="15"/>
  <c r="K47" i="1"/>
  <c r="G119" i="15"/>
  <c r="L51" i="1"/>
  <c r="K116"/>
  <c r="F294" i="15"/>
  <c r="K62" i="1"/>
  <c r="F143" i="15"/>
  <c r="M82" i="1"/>
  <c r="H225" i="15"/>
  <c r="K89" i="1"/>
  <c r="F259" i="15"/>
  <c r="M97" i="1"/>
  <c r="M98" s="1"/>
  <c r="H268" i="15"/>
  <c r="H112"/>
  <c r="M48" i="1"/>
  <c r="F43"/>
  <c r="G27" i="2"/>
  <c r="L18"/>
  <c r="E105" i="16"/>
  <c r="J110" i="2"/>
  <c r="G454" i="16"/>
  <c r="F311"/>
  <c r="L65" i="2" s="1"/>
  <c r="M90"/>
  <c r="F199" i="16"/>
  <c r="L47" i="2" s="1"/>
  <c r="E120"/>
  <c r="D206" i="16"/>
  <c r="J48" i="2" s="1"/>
  <c r="E12" i="16"/>
  <c r="K12" i="2" s="1"/>
  <c r="G358" i="16"/>
  <c r="M72" i="2" s="1"/>
  <c r="D95" i="16"/>
  <c r="J26" i="2" s="1"/>
  <c r="D128" i="16"/>
  <c r="J41" i="2" s="1"/>
  <c r="F285" i="15"/>
  <c r="K108" i="1" s="1"/>
  <c r="I155" i="15"/>
  <c r="N70" i="1" s="1"/>
  <c r="F491" i="15"/>
  <c r="K165" i="1" s="1"/>
  <c r="G274" i="15"/>
  <c r="L104" i="1" s="1"/>
  <c r="H163" i="15"/>
  <c r="M72" i="1" s="1"/>
  <c r="F274" i="15"/>
  <c r="K104" i="1" s="1"/>
  <c r="G48" i="15"/>
  <c r="G350" i="16"/>
  <c r="M70" i="2" s="1"/>
  <c r="I480" i="15"/>
  <c r="K157" i="1"/>
  <c r="G27"/>
  <c r="E253" i="15"/>
  <c r="K280"/>
  <c r="K493"/>
  <c r="I445" i="16"/>
  <c r="I147"/>
  <c r="I306"/>
  <c r="I284"/>
  <c r="I345"/>
  <c r="I333"/>
  <c r="I329"/>
  <c r="I323"/>
  <c r="I319"/>
  <c r="I315"/>
  <c r="I355"/>
  <c r="I364"/>
  <c r="I360"/>
  <c r="I372"/>
  <c r="I413"/>
  <c r="I407"/>
  <c r="I398"/>
  <c r="I392"/>
  <c r="I387"/>
  <c r="I51"/>
  <c r="I54"/>
  <c r="I53" s="1"/>
  <c r="I97"/>
  <c r="I74"/>
  <c r="I70"/>
  <c r="K158" i="15"/>
  <c r="K94"/>
  <c r="K81"/>
  <c r="K73"/>
  <c r="K67"/>
  <c r="K42"/>
  <c r="K37"/>
  <c r="K462"/>
  <c r="K458"/>
  <c r="K454"/>
  <c r="K450"/>
  <c r="K372"/>
  <c r="K368"/>
  <c r="K363"/>
  <c r="K356"/>
  <c r="K351"/>
  <c r="E77" i="2"/>
  <c r="H166" i="1"/>
  <c r="K335" i="15"/>
  <c r="K330"/>
  <c r="K326"/>
  <c r="K322"/>
  <c r="K345"/>
  <c r="I100" i="16"/>
  <c r="F35" i="15"/>
  <c r="I161" i="16"/>
  <c r="I163"/>
  <c r="I189"/>
  <c r="I190"/>
  <c r="I194"/>
  <c r="I203"/>
  <c r="I243"/>
  <c r="I286"/>
  <c r="I287"/>
  <c r="I288"/>
  <c r="I342"/>
  <c r="I488"/>
  <c r="I102"/>
  <c r="I119"/>
  <c r="I244"/>
  <c r="I18"/>
  <c r="I79"/>
  <c r="K463" i="15"/>
  <c r="K184"/>
  <c r="K401"/>
  <c r="H150" i="16"/>
  <c r="I376"/>
  <c r="I415"/>
  <c r="K311" i="15"/>
  <c r="H178" i="16"/>
  <c r="J190" i="15"/>
  <c r="J206"/>
  <c r="I191" i="16"/>
  <c r="L16" i="2"/>
  <c r="D86" i="16"/>
  <c r="J24" i="2" s="1"/>
  <c r="F434" i="16"/>
  <c r="L96" i="2" s="1"/>
  <c r="E223" i="16"/>
  <c r="K50" i="2" s="1"/>
  <c r="D57" i="16"/>
  <c r="J19" i="2" s="1"/>
  <c r="F421" i="15"/>
  <c r="K148" i="1" s="1"/>
  <c r="H494" i="15"/>
  <c r="M166" i="1" s="1"/>
  <c r="G96" i="15"/>
  <c r="L41" i="1" s="1"/>
  <c r="H152"/>
  <c r="H78"/>
  <c r="I72" i="15"/>
  <c r="N34" i="1" s="1"/>
  <c r="K252" i="15"/>
  <c r="I267" i="16"/>
  <c r="F24"/>
  <c r="D278"/>
  <c r="E311"/>
  <c r="K65" i="2" s="1"/>
  <c r="D228" i="16"/>
  <c r="J51" i="2" s="1"/>
  <c r="G19" i="15"/>
  <c r="G442" i="16"/>
  <c r="E64" i="2"/>
  <c r="F66" i="16"/>
  <c r="L22" i="2" s="1"/>
  <c r="G237" i="15"/>
  <c r="L90" i="1" s="1"/>
  <c r="E272" i="16"/>
  <c r="H66" i="15"/>
  <c r="M32" i="1" s="1"/>
  <c r="I218" i="15"/>
  <c r="H39"/>
  <c r="M24" i="1" s="1"/>
  <c r="H427" i="15"/>
  <c r="M149" i="1" s="1"/>
  <c r="G66" i="15"/>
  <c r="L32" i="1" s="1"/>
  <c r="G114" i="16"/>
  <c r="M32" i="2" s="1"/>
  <c r="G40"/>
  <c r="I26" i="15"/>
  <c r="N21" i="1" s="1"/>
  <c r="I390" i="15"/>
  <c r="N140" i="1" s="1"/>
  <c r="G160" i="15"/>
  <c r="L71" i="1" s="1"/>
  <c r="G152"/>
  <c r="K137" i="15"/>
  <c r="K162"/>
  <c r="K90"/>
  <c r="K84"/>
  <c r="K76"/>
  <c r="K64"/>
  <c r="K337"/>
  <c r="K332"/>
  <c r="K328"/>
  <c r="K324"/>
  <c r="C29" i="16"/>
  <c r="I99"/>
  <c r="F34" i="15"/>
  <c r="F31" s="1"/>
  <c r="I159" i="16"/>
  <c r="D163"/>
  <c r="K416" i="15"/>
  <c r="K417"/>
  <c r="K418"/>
  <c r="K409"/>
  <c r="K425"/>
  <c r="K426"/>
  <c r="K439"/>
  <c r="K440"/>
  <c r="K441"/>
  <c r="K443"/>
  <c r="K159"/>
  <c r="I270" i="16"/>
  <c r="I295"/>
  <c r="I365"/>
  <c r="I366"/>
  <c r="I367"/>
  <c r="I50"/>
  <c r="I104"/>
  <c r="K496" i="15"/>
  <c r="K288"/>
  <c r="K500"/>
  <c r="J200"/>
  <c r="I291" i="16"/>
  <c r="I298"/>
  <c r="L53" i="1"/>
  <c r="G155" i="16"/>
  <c r="P107" i="2"/>
  <c r="P110" s="1"/>
  <c r="G95" i="16"/>
  <c r="M26" i="2" s="1"/>
  <c r="K107"/>
  <c r="E101"/>
  <c r="M108"/>
  <c r="M107" s="1"/>
  <c r="L94"/>
  <c r="D256" i="16"/>
  <c r="J54" i="2" s="1"/>
  <c r="E228" i="16"/>
  <c r="K51" i="2" s="1"/>
  <c r="F358" i="16"/>
  <c r="F249"/>
  <c r="L107" i="2"/>
  <c r="M86" i="1"/>
  <c r="K98"/>
  <c r="L64"/>
  <c r="D182" i="16"/>
  <c r="J45" i="2" s="1"/>
  <c r="G86" i="16"/>
  <c r="F39" i="15"/>
  <c r="K24" i="1" s="1"/>
  <c r="F463" i="16"/>
  <c r="E378"/>
  <c r="K75" i="2" s="1"/>
  <c r="E11"/>
  <c r="D282" i="16"/>
  <c r="J60" i="2" s="1"/>
  <c r="E386" i="16"/>
  <c r="K76" i="2" s="1"/>
  <c r="E74"/>
  <c r="F169" i="15"/>
  <c r="K74" i="1" s="1"/>
  <c r="F128" i="16"/>
  <c r="F278"/>
  <c r="L58" i="2" s="1"/>
  <c r="F454" i="16"/>
  <c r="H125" i="1"/>
  <c r="I497" i="15"/>
  <c r="N167" i="1" s="1"/>
  <c r="H155" i="15"/>
  <c r="M70" i="1" s="1"/>
  <c r="K64"/>
  <c r="H255" i="15"/>
  <c r="M91" i="1" s="1"/>
  <c r="M92" s="1"/>
  <c r="H131"/>
  <c r="I494" i="15"/>
  <c r="N166" i="1" s="1"/>
  <c r="I350" i="15"/>
  <c r="N128" i="1" s="1"/>
  <c r="F163" i="15"/>
  <c r="K72" i="1" s="1"/>
  <c r="H149" i="15"/>
  <c r="M68" i="1" s="1"/>
  <c r="I103" i="16"/>
  <c r="K195" i="15"/>
  <c r="I169" i="16"/>
  <c r="I171"/>
  <c r="I39"/>
  <c r="G79"/>
  <c r="G66" s="1"/>
  <c r="K223" i="15"/>
  <c r="I173" i="16"/>
  <c r="K464" i="15"/>
  <c r="M100" i="2"/>
  <c r="M97" s="1"/>
  <c r="G437" i="16"/>
  <c r="J16" i="2"/>
  <c r="L14"/>
  <c r="L11" s="1"/>
  <c r="F11" i="16"/>
  <c r="D424"/>
  <c r="J91" i="2"/>
  <c r="J90" s="1"/>
  <c r="I178" i="15"/>
  <c r="N76" i="1" s="1"/>
  <c r="F26" i="15"/>
  <c r="K21" i="1" s="1"/>
  <c r="E27"/>
  <c r="E54" s="1"/>
  <c r="N67"/>
  <c r="I208" i="15"/>
  <c r="M117" i="1"/>
  <c r="H294" i="15"/>
  <c r="M61" i="1"/>
  <c r="M64" s="1"/>
  <c r="H143" i="15"/>
  <c r="E256" i="16"/>
  <c r="K54" i="2" s="1"/>
  <c r="P40"/>
  <c r="L13" i="1"/>
  <c r="L16" s="1"/>
  <c r="K27" i="2"/>
  <c r="G228" i="15"/>
  <c r="L89" i="1" s="1"/>
  <c r="G178" i="15"/>
  <c r="L76" i="1" s="1"/>
  <c r="G57" i="16"/>
  <c r="M19" i="2" s="1"/>
  <c r="H88" i="15"/>
  <c r="I112"/>
  <c r="I127" s="1"/>
  <c r="G343" i="16"/>
  <c r="M67" i="2" s="1"/>
  <c r="I237" i="15"/>
  <c r="N90" i="1" s="1"/>
  <c r="N92" s="1"/>
  <c r="G43"/>
  <c r="G54" s="1"/>
  <c r="G100" s="1"/>
  <c r="J94" i="2"/>
  <c r="G52" i="16"/>
  <c r="M17" i="2"/>
  <c r="M16" s="1"/>
  <c r="L91"/>
  <c r="F424" i="16"/>
  <c r="I446" i="15"/>
  <c r="M118" i="2"/>
  <c r="G228" i="16"/>
  <c r="M51" i="2" s="1"/>
  <c r="L92" i="1"/>
  <c r="G424" i="16"/>
  <c r="G143" i="15"/>
  <c r="K110" i="2"/>
  <c r="L156" i="1"/>
  <c r="L157" s="1"/>
  <c r="N27"/>
  <c r="K92"/>
  <c r="M104" i="2"/>
  <c r="P113"/>
  <c r="F82"/>
  <c r="P55"/>
  <c r="G199" i="16"/>
  <c r="M47" i="2" s="1"/>
  <c r="G311" i="16"/>
  <c r="E442"/>
  <c r="D485"/>
  <c r="J125" i="2" s="1"/>
  <c r="K53" i="1"/>
  <c r="G292" i="16"/>
  <c r="M61" i="2" s="1"/>
  <c r="D325" i="16"/>
  <c r="J66" i="2" s="1"/>
  <c r="D223" i="16"/>
  <c r="J50" i="2" s="1"/>
  <c r="G80" i="15"/>
  <c r="L36" i="1" s="1"/>
  <c r="I353" i="15"/>
  <c r="N129" i="1" s="1"/>
  <c r="F268" i="15"/>
  <c r="F431"/>
  <c r="K150" i="1" s="1"/>
  <c r="G285" i="15"/>
  <c r="L108" i="1" s="1"/>
  <c r="F101" i="2"/>
  <c r="J28"/>
  <c r="D462" i="16"/>
  <c r="D301"/>
  <c r="F301" i="15"/>
  <c r="K119" i="1" s="1"/>
  <c r="D155" i="16"/>
  <c r="G325"/>
  <c r="M66" i="2" s="1"/>
  <c r="M53" i="1"/>
  <c r="G117" i="16"/>
  <c r="M33" i="2" s="1"/>
  <c r="E249" i="16"/>
  <c r="K53" i="2" s="1"/>
  <c r="D52" i="16"/>
  <c r="G278"/>
  <c r="E405"/>
  <c r="K80" i="2" s="1"/>
  <c r="E325" i="16"/>
  <c r="K66" i="2" s="1"/>
  <c r="D396" i="16"/>
  <c r="J78" i="2" s="1"/>
  <c r="D358" i="16"/>
  <c r="J72" i="2" s="1"/>
  <c r="E343" i="16"/>
  <c r="K67" i="2" s="1"/>
  <c r="F20"/>
  <c r="F34" s="1"/>
  <c r="F131" i="1"/>
  <c r="F159" s="1"/>
  <c r="H202" i="15"/>
  <c r="M77" i="1" s="1"/>
  <c r="G112" i="15"/>
  <c r="G127" s="1"/>
  <c r="F321"/>
  <c r="K123" i="1" s="1"/>
  <c r="E301" i="16"/>
  <c r="K63" i="2" s="1"/>
  <c r="D211" i="16"/>
  <c r="J49" i="2" s="1"/>
  <c r="D353" i="16"/>
  <c r="P117" i="2"/>
  <c r="P20"/>
  <c r="E92" i="1"/>
  <c r="E93" s="1"/>
  <c r="F202" i="15"/>
  <c r="K77" i="1" s="1"/>
  <c r="G368" i="16"/>
  <c r="M73" i="2" s="1"/>
  <c r="D391" i="16"/>
  <c r="J77" i="2" s="1"/>
  <c r="H431" i="15"/>
  <c r="M150" i="1" s="1"/>
  <c r="I96" i="15"/>
  <c r="G279"/>
  <c r="L106" i="1" s="1"/>
  <c r="G83" i="15"/>
  <c r="L37" i="1" s="1"/>
  <c r="G20" i="2"/>
  <c r="G34" s="1"/>
  <c r="G104"/>
  <c r="G110" s="1"/>
  <c r="I136" i="15"/>
  <c r="N61" i="1" s="1"/>
  <c r="D40" i="2"/>
  <c r="D104"/>
  <c r="D110" s="1"/>
  <c r="D454" i="16"/>
  <c r="D459" s="1"/>
  <c r="D137" i="2" s="1"/>
  <c r="G313" i="15"/>
  <c r="L120" i="1" s="1"/>
  <c r="I265" i="15"/>
  <c r="G431"/>
  <c r="L150" i="1" s="1"/>
  <c r="I301" i="15"/>
  <c r="H127"/>
  <c r="D134" i="16"/>
  <c r="D272"/>
  <c r="J56" i="2" s="1"/>
  <c r="D292" i="16"/>
  <c r="J61" i="2" s="1"/>
  <c r="E469" i="16"/>
  <c r="D368"/>
  <c r="J73" i="2" s="1"/>
  <c r="P59"/>
  <c r="P93"/>
  <c r="P101" s="1"/>
  <c r="F119" i="15"/>
  <c r="F127" s="1"/>
  <c r="P64" i="2"/>
  <c r="P43"/>
  <c r="F480" i="15"/>
  <c r="E391" i="16"/>
  <c r="K77" i="2" s="1"/>
  <c r="F361" i="15"/>
  <c r="E66" i="16"/>
  <c r="K22" i="2" s="1"/>
  <c r="G202" i="15"/>
  <c r="L77" i="1" s="1"/>
  <c r="D117" i="16"/>
  <c r="J33" i="2" s="1"/>
  <c r="G353" i="15"/>
  <c r="L129" i="1" s="1"/>
  <c r="F53"/>
  <c r="F113" i="2"/>
  <c r="F120" s="1"/>
  <c r="G74"/>
  <c r="E69"/>
  <c r="D74"/>
  <c r="D82" s="1"/>
  <c r="F427" i="15"/>
  <c r="K149" i="1" s="1"/>
  <c r="G169" i="15"/>
  <c r="L74" i="1" s="1"/>
  <c r="F61" i="16"/>
  <c r="L21" i="2" s="1"/>
  <c r="F442" i="16"/>
  <c r="H169" i="15"/>
  <c r="G63"/>
  <c r="L31" i="1" s="1"/>
  <c r="G91" i="15"/>
  <c r="L40" i="1" s="1"/>
  <c r="F353" i="16"/>
  <c r="H407" i="15"/>
  <c r="M147" i="1" s="1"/>
  <c r="F343" i="15"/>
  <c r="G97" i="2"/>
  <c r="G101" s="1"/>
  <c r="F78" i="1"/>
  <c r="F93" s="1"/>
  <c r="G390" i="15"/>
  <c r="L140" i="1" s="1"/>
  <c r="L13" i="16"/>
  <c r="Q164" i="1"/>
  <c r="L23" i="16"/>
  <c r="J498" i="15"/>
  <c r="J492"/>
  <c r="J287"/>
  <c r="J280"/>
  <c r="H473" i="16"/>
  <c r="L473" s="1"/>
  <c r="H400"/>
  <c r="K400" s="1"/>
  <c r="H395"/>
  <c r="K395" s="1"/>
  <c r="H390"/>
  <c r="L390" s="1"/>
  <c r="H385"/>
  <c r="L385" s="1"/>
  <c r="H381"/>
  <c r="K381" s="1"/>
  <c r="H364"/>
  <c r="M364" s="1"/>
  <c r="H360"/>
  <c r="K360" s="1"/>
  <c r="H355"/>
  <c r="K355" s="1"/>
  <c r="H348"/>
  <c r="H347" s="1"/>
  <c r="K347" s="1"/>
  <c r="H342"/>
  <c r="M342" s="1"/>
  <c r="H321"/>
  <c r="M321" s="1"/>
  <c r="H317"/>
  <c r="M317" s="1"/>
  <c r="H313"/>
  <c r="L313" s="1"/>
  <c r="H286"/>
  <c r="K286" s="1"/>
  <c r="H263"/>
  <c r="L263" s="1"/>
  <c r="H259"/>
  <c r="M259" s="1"/>
  <c r="H253"/>
  <c r="M253" s="1"/>
  <c r="H213"/>
  <c r="M213" s="1"/>
  <c r="H201"/>
  <c r="H190"/>
  <c r="K190" s="1"/>
  <c r="H185"/>
  <c r="H160"/>
  <c r="M160" s="1"/>
  <c r="H156"/>
  <c r="K156" s="1"/>
  <c r="H149"/>
  <c r="M149" s="1"/>
  <c r="H144"/>
  <c r="H140"/>
  <c r="K140" s="1"/>
  <c r="H119"/>
  <c r="H113"/>
  <c r="L113" s="1"/>
  <c r="H94"/>
  <c r="H89"/>
  <c r="L89" s="1"/>
  <c r="H78"/>
  <c r="H31"/>
  <c r="K31" s="1"/>
  <c r="H27"/>
  <c r="H21"/>
  <c r="L21" s="1"/>
  <c r="J479" i="15"/>
  <c r="J478" s="1"/>
  <c r="J461"/>
  <c r="J453"/>
  <c r="J449"/>
  <c r="J444"/>
  <c r="J439"/>
  <c r="J433"/>
  <c r="J428"/>
  <c r="J423"/>
  <c r="J417"/>
  <c r="J413"/>
  <c r="J400"/>
  <c r="J384"/>
  <c r="J372"/>
  <c r="J368"/>
  <c r="J364"/>
  <c r="J359"/>
  <c r="J354"/>
  <c r="J342"/>
  <c r="J338"/>
  <c r="J334"/>
  <c r="J330"/>
  <c r="J326"/>
  <c r="J322"/>
  <c r="J314"/>
  <c r="J300"/>
  <c r="J299" s="1"/>
  <c r="O118" i="1" s="1"/>
  <c r="J266" i="15"/>
  <c r="J256"/>
  <c r="J248"/>
  <c r="J244"/>
  <c r="J234"/>
  <c r="J217"/>
  <c r="J216" s="1"/>
  <c r="O84" i="1" s="1"/>
  <c r="J203" i="15"/>
  <c r="J185"/>
  <c r="J161"/>
  <c r="J154"/>
  <c r="J124"/>
  <c r="J105"/>
  <c r="J99"/>
  <c r="J93"/>
  <c r="J85"/>
  <c r="J52"/>
  <c r="J45"/>
  <c r="J40"/>
  <c r="J34"/>
  <c r="J18"/>
  <c r="J17" s="1"/>
  <c r="O15" i="1" s="1"/>
  <c r="I77" i="16"/>
  <c r="H88"/>
  <c r="K88" s="1"/>
  <c r="M168"/>
  <c r="M40"/>
  <c r="M150"/>
  <c r="J60" i="15"/>
  <c r="J59" s="1"/>
  <c r="O29" i="1" s="1"/>
  <c r="J84" i="15"/>
  <c r="J442"/>
  <c r="J193"/>
  <c r="H98" i="16"/>
  <c r="L98" s="1"/>
  <c r="H302"/>
  <c r="M302" s="1"/>
  <c r="K80"/>
  <c r="I17"/>
  <c r="M178"/>
  <c r="H45"/>
  <c r="L45" s="1"/>
  <c r="I20"/>
  <c r="I407" i="15"/>
  <c r="N147" i="1" s="1"/>
  <c r="H353" i="15"/>
  <c r="G152"/>
  <c r="L69" i="1" s="1"/>
  <c r="K278" i="15"/>
  <c r="K277" s="1"/>
  <c r="P105" i="1" s="1"/>
  <c r="Q105" s="1"/>
  <c r="K487" i="15"/>
  <c r="K18"/>
  <c r="K17" s="1"/>
  <c r="P15" i="1" s="1"/>
  <c r="R15" s="1"/>
  <c r="I479" i="16"/>
  <c r="I308"/>
  <c r="I303"/>
  <c r="I389"/>
  <c r="I384"/>
  <c r="I380"/>
  <c r="I48"/>
  <c r="I23"/>
  <c r="I22" s="1"/>
  <c r="O13" i="2" s="1"/>
  <c r="I13" i="16"/>
  <c r="K204" i="15"/>
  <c r="K180"/>
  <c r="K172"/>
  <c r="K151"/>
  <c r="K253"/>
  <c r="K239"/>
  <c r="K233"/>
  <c r="K50"/>
  <c r="K32"/>
  <c r="K27"/>
  <c r="K445"/>
  <c r="K434"/>
  <c r="K424"/>
  <c r="K415"/>
  <c r="K408"/>
  <c r="K386"/>
  <c r="K315"/>
  <c r="K308"/>
  <c r="D435" i="16"/>
  <c r="D434" s="1"/>
  <c r="I435"/>
  <c r="H61" i="1"/>
  <c r="H64" s="1"/>
  <c r="H93" s="1"/>
  <c r="H100" s="1"/>
  <c r="L130" i="16"/>
  <c r="K342" i="15"/>
  <c r="K338"/>
  <c r="K334"/>
  <c r="K329"/>
  <c r="K325"/>
  <c r="K344"/>
  <c r="I148" i="16"/>
  <c r="K429" i="15"/>
  <c r="K224"/>
  <c r="I158" i="16"/>
  <c r="I408"/>
  <c r="I405" s="1"/>
  <c r="O80" i="2" s="1"/>
  <c r="I116" i="16"/>
  <c r="I151"/>
  <c r="I152"/>
  <c r="I153"/>
  <c r="I255"/>
  <c r="I324"/>
  <c r="I400"/>
  <c r="I401"/>
  <c r="I402"/>
  <c r="I101"/>
  <c r="I95" s="1"/>
  <c r="O26" i="2" s="1"/>
  <c r="K99" i="15"/>
  <c r="K100"/>
  <c r="K101"/>
  <c r="K124"/>
  <c r="K360"/>
  <c r="K365"/>
  <c r="J499"/>
  <c r="J493"/>
  <c r="J487"/>
  <c r="J281"/>
  <c r="J279" s="1"/>
  <c r="O106" i="1" s="1"/>
  <c r="J275" i="15"/>
  <c r="H445" i="16"/>
  <c r="M445" s="1"/>
  <c r="H439"/>
  <c r="H438" s="1"/>
  <c r="L438" s="1"/>
  <c r="H411"/>
  <c r="M411" s="1"/>
  <c r="H407"/>
  <c r="L407" s="1"/>
  <c r="H374"/>
  <c r="K374" s="1"/>
  <c r="H370"/>
  <c r="M370" s="1"/>
  <c r="H339"/>
  <c r="M339" s="1"/>
  <c r="H335"/>
  <c r="K335" s="1"/>
  <c r="H331"/>
  <c r="K331" s="1"/>
  <c r="H327"/>
  <c r="L327" s="1"/>
  <c r="H307"/>
  <c r="K307" s="1"/>
  <c r="H275"/>
  <c r="H243"/>
  <c r="M243" s="1"/>
  <c r="H239"/>
  <c r="H234"/>
  <c r="M234" s="1"/>
  <c r="H230"/>
  <c r="M230" s="1"/>
  <c r="H225"/>
  <c r="L225" s="1"/>
  <c r="H219"/>
  <c r="M219" s="1"/>
  <c r="H197"/>
  <c r="K197" s="1"/>
  <c r="H192"/>
  <c r="L192" s="1"/>
  <c r="H165"/>
  <c r="K165" s="1"/>
  <c r="H161"/>
  <c r="L161" s="1"/>
  <c r="H157"/>
  <c r="K157" s="1"/>
  <c r="H151"/>
  <c r="L151" s="1"/>
  <c r="H129"/>
  <c r="K129" s="1"/>
  <c r="H115"/>
  <c r="L115" s="1"/>
  <c r="H101"/>
  <c r="M101" s="1"/>
  <c r="H96"/>
  <c r="L96" s="1"/>
  <c r="H83"/>
  <c r="M83" s="1"/>
  <c r="H74"/>
  <c r="K74" s="1"/>
  <c r="H70"/>
  <c r="L70" s="1"/>
  <c r="H49"/>
  <c r="L49" s="1"/>
  <c r="H36"/>
  <c r="K36" s="1"/>
  <c r="J462" i="15"/>
  <c r="J458"/>
  <c r="J454"/>
  <c r="J450"/>
  <c r="J445"/>
  <c r="J440"/>
  <c r="J434"/>
  <c r="J429"/>
  <c r="J424"/>
  <c r="J418"/>
  <c r="J414"/>
  <c r="J410"/>
  <c r="J404"/>
  <c r="J403" s="1"/>
  <c r="O145" i="1" s="1"/>
  <c r="J386" i="15"/>
  <c r="J369"/>
  <c r="J360"/>
  <c r="J356"/>
  <c r="J345"/>
  <c r="J339"/>
  <c r="J335"/>
  <c r="J331"/>
  <c r="J327"/>
  <c r="J323"/>
  <c r="J316"/>
  <c r="J308"/>
  <c r="J267"/>
  <c r="J257"/>
  <c r="J241"/>
  <c r="J235"/>
  <c r="J230"/>
  <c r="J219"/>
  <c r="J204"/>
  <c r="J186"/>
  <c r="J181"/>
  <c r="J175"/>
  <c r="J162"/>
  <c r="J157"/>
  <c r="J150"/>
  <c r="J106"/>
  <c r="J101"/>
  <c r="J87"/>
  <c r="J86" s="1"/>
  <c r="O38" i="1" s="1"/>
  <c r="J79" i="15"/>
  <c r="J71"/>
  <c r="J64"/>
  <c r="J54"/>
  <c r="J30"/>
  <c r="J24"/>
  <c r="I64" i="16"/>
  <c r="I88"/>
  <c r="K249" i="15"/>
  <c r="K194"/>
  <c r="K196"/>
  <c r="K192"/>
  <c r="K419"/>
  <c r="I168" i="16"/>
  <c r="I170"/>
  <c r="I172"/>
  <c r="I38"/>
  <c r="I40"/>
  <c r="K373" i="15"/>
  <c r="I375" i="16"/>
  <c r="J220" i="15"/>
  <c r="K222"/>
  <c r="K442"/>
  <c r="I150" i="16"/>
  <c r="I41"/>
  <c r="K465" i="15"/>
  <c r="I466" i="16"/>
  <c r="K197" i="15"/>
  <c r="J374"/>
  <c r="I175" i="16"/>
  <c r="J78" i="15"/>
  <c r="J100"/>
  <c r="J156"/>
  <c r="K198"/>
  <c r="H414" i="16"/>
  <c r="L414" s="1"/>
  <c r="K298"/>
  <c r="J312" i="15"/>
  <c r="H289" i="16"/>
  <c r="K289" s="1"/>
  <c r="L177"/>
  <c r="I45"/>
  <c r="K182" i="15"/>
  <c r="K221"/>
  <c r="K147" i="16"/>
  <c r="E19" i="2"/>
  <c r="E34" s="1"/>
  <c r="K438" i="15"/>
  <c r="I160" i="16"/>
  <c r="M82"/>
  <c r="J495" i="15"/>
  <c r="J488"/>
  <c r="J486" s="1"/>
  <c r="O163" i="1" s="1"/>
  <c r="J276" i="15"/>
  <c r="H488" i="16"/>
  <c r="L488" s="1"/>
  <c r="H471"/>
  <c r="M471" s="1"/>
  <c r="H464"/>
  <c r="K464" s="1"/>
  <c r="H402"/>
  <c r="M402" s="1"/>
  <c r="H398"/>
  <c r="M398" s="1"/>
  <c r="H393"/>
  <c r="M393" s="1"/>
  <c r="H388"/>
  <c r="L388" s="1"/>
  <c r="H383"/>
  <c r="L383" s="1"/>
  <c r="H379"/>
  <c r="M379" s="1"/>
  <c r="H366"/>
  <c r="L366" s="1"/>
  <c r="H362"/>
  <c r="K362" s="1"/>
  <c r="H357"/>
  <c r="L357" s="1"/>
  <c r="H352"/>
  <c r="M352" s="1"/>
  <c r="H345"/>
  <c r="L345" s="1"/>
  <c r="H323"/>
  <c r="M323" s="1"/>
  <c r="H319"/>
  <c r="L319" s="1"/>
  <c r="H315"/>
  <c r="K315" s="1"/>
  <c r="H288"/>
  <c r="H284"/>
  <c r="M284" s="1"/>
  <c r="H265"/>
  <c r="M265" s="1"/>
  <c r="H261"/>
  <c r="K261" s="1"/>
  <c r="H255"/>
  <c r="M255" s="1"/>
  <c r="H251"/>
  <c r="K251" s="1"/>
  <c r="H236"/>
  <c r="M236" s="1"/>
  <c r="H215"/>
  <c r="K215" s="1"/>
  <c r="H210"/>
  <c r="M210" s="1"/>
  <c r="H205"/>
  <c r="M205" s="1"/>
  <c r="H198"/>
  <c r="H187"/>
  <c r="M187" s="1"/>
  <c r="H183"/>
  <c r="K183" s="1"/>
  <c r="H162"/>
  <c r="K162" s="1"/>
  <c r="H158"/>
  <c r="M158" s="1"/>
  <c r="H146"/>
  <c r="L146" s="1"/>
  <c r="H142"/>
  <c r="L142" s="1"/>
  <c r="H131"/>
  <c r="K131" s="1"/>
  <c r="H116"/>
  <c r="K116" s="1"/>
  <c r="H109"/>
  <c r="M109" s="1"/>
  <c r="H102"/>
  <c r="H91"/>
  <c r="K91" s="1"/>
  <c r="H58"/>
  <c r="M58" s="1"/>
  <c r="H33"/>
  <c r="L33" s="1"/>
  <c r="H29"/>
  <c r="H25"/>
  <c r="M25" s="1"/>
  <c r="H14"/>
  <c r="L14" s="1"/>
  <c r="J471" i="15"/>
  <c r="J459"/>
  <c r="J455"/>
  <c r="J451"/>
  <c r="J441"/>
  <c r="J430"/>
  <c r="J425"/>
  <c r="J420"/>
  <c r="J389"/>
  <c r="J388" s="1"/>
  <c r="O139" i="1" s="1"/>
  <c r="J366" i="15"/>
  <c r="J357"/>
  <c r="J351"/>
  <c r="J336"/>
  <c r="J332"/>
  <c r="J328"/>
  <c r="J324"/>
  <c r="J309"/>
  <c r="J303"/>
  <c r="J258"/>
  <c r="J253"/>
  <c r="J246"/>
  <c r="J242"/>
  <c r="J238"/>
  <c r="J232"/>
  <c r="J221"/>
  <c r="J187"/>
  <c r="J182"/>
  <c r="J151"/>
  <c r="J147"/>
  <c r="J137"/>
  <c r="J108"/>
  <c r="J102"/>
  <c r="J97"/>
  <c r="J89"/>
  <c r="J81"/>
  <c r="J74"/>
  <c r="J55"/>
  <c r="J50"/>
  <c r="J43"/>
  <c r="J37"/>
  <c r="J32"/>
  <c r="J27"/>
  <c r="M167" i="16"/>
  <c r="H68"/>
  <c r="K68" s="1"/>
  <c r="I69"/>
  <c r="K169"/>
  <c r="H132"/>
  <c r="M132" s="1"/>
  <c r="K173"/>
  <c r="J500" i="15"/>
  <c r="K374"/>
  <c r="J73"/>
  <c r="J95"/>
  <c r="J174"/>
  <c r="I414" i="16"/>
  <c r="J387" i="15"/>
  <c r="K312"/>
  <c r="H257" i="16"/>
  <c r="K257" s="1"/>
  <c r="J315" i="15"/>
  <c r="J355"/>
  <c r="J437"/>
  <c r="J466"/>
  <c r="H19" i="16"/>
  <c r="L19" s="1"/>
  <c r="H81"/>
  <c r="K81" s="1"/>
  <c r="H306" i="15"/>
  <c r="H301" s="1"/>
  <c r="D490" i="16"/>
  <c r="E128" i="1"/>
  <c r="E131" s="1"/>
  <c r="E159" s="1"/>
  <c r="K193" i="15"/>
  <c r="K170"/>
  <c r="K154"/>
  <c r="K152" s="1"/>
  <c r="P69" i="1" s="1"/>
  <c r="Q69" s="1"/>
  <c r="K147" i="15"/>
  <c r="K242"/>
  <c r="K235"/>
  <c r="K102"/>
  <c r="K34"/>
  <c r="K24"/>
  <c r="K23" s="1"/>
  <c r="P20" i="1" s="1"/>
  <c r="Q20" s="1"/>
  <c r="K448" i="15"/>
  <c r="K437"/>
  <c r="K430"/>
  <c r="K413"/>
  <c r="K310"/>
  <c r="E247" i="16"/>
  <c r="E246" s="1"/>
  <c r="K52" i="2" s="1"/>
  <c r="M188" i="16"/>
  <c r="K340" i="15"/>
  <c r="K52"/>
  <c r="K436"/>
  <c r="I156" i="16"/>
  <c r="I137"/>
  <c r="I193"/>
  <c r="I220"/>
  <c r="I211" s="1"/>
  <c r="O49" i="2" s="1"/>
  <c r="I221" i="16"/>
  <c r="I240"/>
  <c r="I241"/>
  <c r="I242"/>
  <c r="I274"/>
  <c r="I275"/>
  <c r="I304"/>
  <c r="I336"/>
  <c r="I337"/>
  <c r="I338"/>
  <c r="I339"/>
  <c r="I340"/>
  <c r="I341"/>
  <c r="I356"/>
  <c r="I357"/>
  <c r="I394"/>
  <c r="I391" s="1"/>
  <c r="O77" i="2" s="1"/>
  <c r="K51" i="15"/>
  <c r="K55"/>
  <c r="K77"/>
  <c r="K79"/>
  <c r="K93"/>
  <c r="K95"/>
  <c r="K91" s="1"/>
  <c r="P40" i="1" s="1"/>
  <c r="I16" i="16"/>
  <c r="K98" i="15"/>
  <c r="K138"/>
  <c r="K333"/>
  <c r="K384"/>
  <c r="K410"/>
  <c r="K411"/>
  <c r="K245"/>
  <c r="K246"/>
  <c r="K188"/>
  <c r="K254"/>
  <c r="H479" i="16"/>
  <c r="L479" s="1"/>
  <c r="H453"/>
  <c r="H443"/>
  <c r="M443" s="1"/>
  <c r="H372"/>
  <c r="H341"/>
  <c r="M341" s="1"/>
  <c r="H337"/>
  <c r="H333"/>
  <c r="M333" s="1"/>
  <c r="H324"/>
  <c r="H296"/>
  <c r="M296" s="1"/>
  <c r="H279"/>
  <c r="M279" s="1"/>
  <c r="H273"/>
  <c r="K273" s="1"/>
  <c r="H245"/>
  <c r="K245" s="1"/>
  <c r="H241"/>
  <c r="L241" s="1"/>
  <c r="H232"/>
  <c r="L232" s="1"/>
  <c r="H227"/>
  <c r="M227" s="1"/>
  <c r="H221"/>
  <c r="K221" s="1"/>
  <c r="H217"/>
  <c r="L217" s="1"/>
  <c r="H194"/>
  <c r="H163"/>
  <c r="L163" s="1"/>
  <c r="H159"/>
  <c r="H153"/>
  <c r="K153" s="1"/>
  <c r="H138"/>
  <c r="L138" s="1"/>
  <c r="H99"/>
  <c r="M99" s="1"/>
  <c r="H76"/>
  <c r="K76" s="1"/>
  <c r="H72"/>
  <c r="M72" s="1"/>
  <c r="H34"/>
  <c r="M34" s="1"/>
  <c r="J460" i="15"/>
  <c r="J456"/>
  <c r="J438"/>
  <c r="J426"/>
  <c r="J416"/>
  <c r="J408"/>
  <c r="J391"/>
  <c r="J390" s="1"/>
  <c r="O140" i="1" s="1"/>
  <c r="J383" i="15"/>
  <c r="J367"/>
  <c r="J363"/>
  <c r="J358"/>
  <c r="J341"/>
  <c r="J337"/>
  <c r="J333"/>
  <c r="J329"/>
  <c r="J325"/>
  <c r="J319"/>
  <c r="O122" i="1" s="1"/>
  <c r="J310" i="15"/>
  <c r="J304"/>
  <c r="J298"/>
  <c r="J297" s="1"/>
  <c r="O117" i="1" s="1"/>
  <c r="J254" i="15"/>
  <c r="J243"/>
  <c r="J224"/>
  <c r="J188"/>
  <c r="J179"/>
  <c r="J171"/>
  <c r="J165"/>
  <c r="J159"/>
  <c r="J148"/>
  <c r="J138"/>
  <c r="J114"/>
  <c r="J113" s="1"/>
  <c r="O46" i="1" s="1"/>
  <c r="J82" i="15"/>
  <c r="J76"/>
  <c r="J68"/>
  <c r="J56"/>
  <c r="J51"/>
  <c r="J44"/>
  <c r="J38"/>
  <c r="J28"/>
  <c r="I63" i="16"/>
  <c r="I68"/>
  <c r="I82"/>
  <c r="I167"/>
  <c r="M18"/>
  <c r="L79"/>
  <c r="I132"/>
  <c r="M376"/>
  <c r="J42" i="15"/>
  <c r="J67"/>
  <c r="J109"/>
  <c r="H69" i="16"/>
  <c r="M69" s="1"/>
  <c r="K174" i="15"/>
  <c r="M415" i="16"/>
  <c r="H42"/>
  <c r="K45" i="15"/>
  <c r="K47"/>
  <c r="K46" s="1"/>
  <c r="P25" i="1" s="1"/>
  <c r="R25" s="1"/>
  <c r="K109" i="15"/>
  <c r="K107" s="1"/>
  <c r="P42" i="1" s="1"/>
  <c r="R42" s="1"/>
  <c r="K150" i="15"/>
  <c r="K157"/>
  <c r="K155" s="1"/>
  <c r="P70" i="1" s="1"/>
  <c r="R70" s="1"/>
  <c r="K164" i="15"/>
  <c r="K173"/>
  <c r="K181"/>
  <c r="K189"/>
  <c r="K258"/>
  <c r="K387"/>
  <c r="K385" s="1"/>
  <c r="P138" i="1" s="1"/>
  <c r="Q138" s="1"/>
  <c r="I42" i="16"/>
  <c r="I65"/>
  <c r="I81"/>
  <c r="I207"/>
  <c r="I206" s="1"/>
  <c r="O48" i="2" s="1"/>
  <c r="I225" i="16"/>
  <c r="I268"/>
  <c r="H179"/>
  <c r="K179" s="1"/>
  <c r="M191"/>
  <c r="H268"/>
  <c r="L268" s="1"/>
  <c r="I180"/>
  <c r="K135" i="15"/>
  <c r="K134" s="1"/>
  <c r="P60" i="1" s="1"/>
  <c r="Q60" s="1"/>
  <c r="K394" i="15"/>
  <c r="K393" s="1"/>
  <c r="P141" i="1" s="1"/>
  <c r="Q141" s="1"/>
  <c r="J144"/>
  <c r="I13" i="2"/>
  <c r="I94" i="16"/>
  <c r="I93" s="1"/>
  <c r="O25" i="2" s="1"/>
  <c r="I33"/>
  <c r="K14" i="15"/>
  <c r="K13" s="1"/>
  <c r="P13" i="1" s="1"/>
  <c r="Q13" s="1"/>
  <c r="K123" i="15"/>
  <c r="K122" s="1"/>
  <c r="P51" i="1" s="1"/>
  <c r="R51" s="1"/>
  <c r="K396" i="15"/>
  <c r="K395" s="1"/>
  <c r="P142" i="1" s="1"/>
  <c r="R142" s="1"/>
  <c r="I433" i="16"/>
  <c r="I432" s="1"/>
  <c r="O95" i="2" s="1"/>
  <c r="K121" i="15"/>
  <c r="K120" s="1"/>
  <c r="P50" i="1" s="1"/>
  <c r="K320" i="15"/>
  <c r="K319" s="1"/>
  <c r="P122" i="1" s="1"/>
  <c r="Q122" s="1"/>
  <c r="I107" i="16"/>
  <c r="I106" s="1"/>
  <c r="O28" i="2" s="1"/>
  <c r="K300" i="15"/>
  <c r="K299" s="1"/>
  <c r="P118" i="1" s="1"/>
  <c r="Q118" s="1"/>
  <c r="K479" i="15"/>
  <c r="K478" s="1"/>
  <c r="P156" i="1" s="1"/>
  <c r="R156" s="1"/>
  <c r="K406" i="15"/>
  <c r="K405" s="1"/>
  <c r="P146" i="1" s="1"/>
  <c r="Q146" s="1"/>
  <c r="J140"/>
  <c r="J164"/>
  <c r="I441" i="16"/>
  <c r="I440" s="1"/>
  <c r="O99" i="2" s="1"/>
  <c r="I458" i="16"/>
  <c r="I457" s="1"/>
  <c r="O109" i="2" s="1"/>
  <c r="K142" i="15"/>
  <c r="K141" s="1"/>
  <c r="P63" i="1" s="1"/>
  <c r="Q63" s="1"/>
  <c r="I79" i="2"/>
  <c r="I111" i="16"/>
  <c r="I110" s="1"/>
  <c r="O30" i="2" s="1"/>
  <c r="J104" i="1"/>
  <c r="I85" i="16"/>
  <c r="I84" s="1"/>
  <c r="O23" i="2" s="1"/>
  <c r="I348" i="16"/>
  <c r="I347" s="1"/>
  <c r="O68" i="2" s="1"/>
  <c r="K389" i="15"/>
  <c r="K388" s="1"/>
  <c r="P139" i="1" s="1"/>
  <c r="R139" s="1"/>
  <c r="J40"/>
  <c r="I431" i="16"/>
  <c r="I430" s="1"/>
  <c r="O94" i="2" s="1"/>
  <c r="I113" i="16"/>
  <c r="I112" s="1"/>
  <c r="O31" i="2" s="1"/>
  <c r="I56"/>
  <c r="K398" i="15"/>
  <c r="K397" s="1"/>
  <c r="P143" i="1" s="1"/>
  <c r="Q143" s="1"/>
  <c r="I96" i="2"/>
  <c r="I93" s="1"/>
  <c r="K296" i="15"/>
  <c r="K295" s="1"/>
  <c r="P116" i="1" s="1"/>
  <c r="K146" i="15"/>
  <c r="P67" i="1" s="1"/>
  <c r="R67" s="1"/>
  <c r="J157"/>
  <c r="K275" i="15"/>
  <c r="K274" s="1"/>
  <c r="P104" i="1" s="1"/>
  <c r="I46" i="2"/>
  <c r="I428" i="16"/>
  <c r="I427" s="1"/>
  <c r="O92" i="2" s="1"/>
  <c r="K140" i="15"/>
  <c r="K139" s="1"/>
  <c r="P62" i="1" s="1"/>
  <c r="Q62" s="1"/>
  <c r="I109" i="16"/>
  <c r="I108" s="1"/>
  <c r="O29" i="2" s="1"/>
  <c r="K118" i="15"/>
  <c r="K117" s="1"/>
  <c r="P48" i="1" s="1"/>
  <c r="R48" s="1"/>
  <c r="K63" i="15"/>
  <c r="P31" i="1" s="1"/>
  <c r="R31" s="1"/>
  <c r="I58" i="2"/>
  <c r="I277" i="16"/>
  <c r="I276" s="1"/>
  <c r="O57" i="2" s="1"/>
  <c r="K382" i="15"/>
  <c r="P137" i="1" s="1"/>
  <c r="Q137" s="1"/>
  <c r="I105" i="2"/>
  <c r="I104" s="1"/>
  <c r="K318" i="15"/>
  <c r="K317" s="1"/>
  <c r="P121" i="1" s="1"/>
  <c r="Q121" s="1"/>
  <c r="K343" i="15"/>
  <c r="I300" i="16"/>
  <c r="I299" s="1"/>
  <c r="O62" i="2" s="1"/>
  <c r="J105" i="1"/>
  <c r="K404" i="15"/>
  <c r="K403" s="1"/>
  <c r="P145" i="1" s="1"/>
  <c r="R145" s="1"/>
  <c r="J42"/>
  <c r="I426" i="16"/>
  <c r="I425" s="1"/>
  <c r="O91" i="2" s="1"/>
  <c r="K264" i="15"/>
  <c r="K263" s="1"/>
  <c r="P96" i="1" s="1"/>
  <c r="R96" s="1"/>
  <c r="J72"/>
  <c r="J108"/>
  <c r="I42" i="2"/>
  <c r="I71"/>
  <c r="I15"/>
  <c r="K149" i="15"/>
  <c r="P68" i="1" s="1"/>
  <c r="J32"/>
  <c r="K391" i="15"/>
  <c r="K390" s="1"/>
  <c r="P140" i="1" s="1"/>
  <c r="K217" i="15"/>
  <c r="K216" s="1"/>
  <c r="P84" i="1" s="1"/>
  <c r="Q84" s="1"/>
  <c r="K60" i="15"/>
  <c r="K59" s="1"/>
  <c r="P29" i="1" s="1"/>
  <c r="R29" s="1"/>
  <c r="I49" i="16"/>
  <c r="I47" s="1"/>
  <c r="O15" i="2" s="1"/>
  <c r="J97" i="1"/>
  <c r="J98" s="1"/>
  <c r="I198" i="16"/>
  <c r="I195" s="1"/>
  <c r="O46" i="2" s="1"/>
  <c r="K286" i="15"/>
  <c r="K285" s="1"/>
  <c r="P108" i="1" s="1"/>
  <c r="Q108" s="1"/>
  <c r="J106"/>
  <c r="K298" i="15"/>
  <c r="K297" s="1"/>
  <c r="P117" i="1" s="1"/>
  <c r="R117" s="1"/>
  <c r="K477" i="15"/>
  <c r="K476" s="1"/>
  <c r="K87"/>
  <c r="K86" s="1"/>
  <c r="P38" i="1" s="1"/>
  <c r="R38" s="1"/>
  <c r="I135" i="16"/>
  <c r="I134" s="1"/>
  <c r="O42" i="2" s="1"/>
  <c r="I492" i="16"/>
  <c r="I491" s="1"/>
  <c r="O126" i="2" s="1"/>
  <c r="J20" i="1"/>
  <c r="J22"/>
  <c r="K177" i="15"/>
  <c r="K176" s="1"/>
  <c r="P75" i="1" s="1"/>
  <c r="Q75" s="1"/>
  <c r="K114" i="15"/>
  <c r="K113" s="1"/>
  <c r="P46" i="1" s="1"/>
  <c r="J165"/>
  <c r="I52" i="2"/>
  <c r="I53"/>
  <c r="I70"/>
  <c r="J73" i="1"/>
  <c r="J167"/>
  <c r="I412" i="16"/>
  <c r="O81" i="2" s="1"/>
  <c r="J74" i="1"/>
  <c r="J35"/>
  <c r="J33"/>
  <c r="J31"/>
  <c r="I434" i="16"/>
  <c r="O96" i="2" s="1"/>
  <c r="I353" i="16"/>
  <c r="O71" i="2" s="1"/>
  <c r="J53" i="1"/>
  <c r="J26"/>
  <c r="J21"/>
  <c r="J148"/>
  <c r="I114" i="2"/>
  <c r="J16" i="1"/>
  <c r="I485" i="16"/>
  <c r="O125" i="2" s="1"/>
  <c r="I72"/>
  <c r="I22"/>
  <c r="I476" i="16"/>
  <c r="I475" s="1"/>
  <c r="O118" i="2" s="1"/>
  <c r="I114" i="16"/>
  <c r="O32" i="2" s="1"/>
  <c r="I396" i="16"/>
  <c r="O78" i="2" s="1"/>
  <c r="I325" i="16"/>
  <c r="O66" i="2" s="1"/>
  <c r="I12"/>
  <c r="I19"/>
  <c r="J34" i="1"/>
  <c r="J124"/>
  <c r="I272" i="16"/>
  <c r="O56" i="2" s="1"/>
  <c r="K160" i="15"/>
  <c r="P71" i="1" s="1"/>
  <c r="Q71" s="1"/>
  <c r="K83" i="15"/>
  <c r="P37" i="1" s="1"/>
  <c r="R37" s="1"/>
  <c r="K36" i="15"/>
  <c r="P23" i="1" s="1"/>
  <c r="Q23" s="1"/>
  <c r="K350" i="15"/>
  <c r="P128" i="1" s="1"/>
  <c r="Q128" s="1"/>
  <c r="I223" i="16"/>
  <c r="O50" i="2" s="1"/>
  <c r="O108"/>
  <c r="K31" i="15"/>
  <c r="P22" i="1" s="1"/>
  <c r="K427" i="15"/>
  <c r="P149" i="1" s="1"/>
  <c r="R149" s="1"/>
  <c r="K313" i="15"/>
  <c r="P120" i="1" s="1"/>
  <c r="Q120" s="1"/>
  <c r="K301" i="15"/>
  <c r="P119" i="1" s="1"/>
  <c r="J123"/>
  <c r="J150"/>
  <c r="I90" i="2"/>
  <c r="K494" i="15"/>
  <c r="P166" i="1" s="1"/>
  <c r="Q166" s="1"/>
  <c r="I71" i="16"/>
  <c r="I247"/>
  <c r="I246" s="1"/>
  <c r="O52" i="2" s="1"/>
  <c r="J166" i="1"/>
  <c r="I45" i="2"/>
  <c r="J71" i="1"/>
  <c r="K400" i="15"/>
  <c r="K399" s="1"/>
  <c r="P144" i="1" s="1"/>
  <c r="Q144" s="1"/>
  <c r="K54" i="15"/>
  <c r="K282"/>
  <c r="P107" i="1" s="1"/>
  <c r="Q107" s="1"/>
  <c r="J163"/>
  <c r="J61"/>
  <c r="J64" s="1"/>
  <c r="J67"/>
  <c r="I442" i="16"/>
  <c r="O100" i="2" s="1"/>
  <c r="I128" i="16"/>
  <c r="O41" i="2" s="1"/>
  <c r="I386" i="16"/>
  <c r="O76" i="2" s="1"/>
  <c r="I361" i="16"/>
  <c r="I358" s="1"/>
  <c r="O72" i="2" s="1"/>
  <c r="K75" i="15"/>
  <c r="P35" i="1" s="1"/>
  <c r="R35" s="1"/>
  <c r="I125" i="2"/>
  <c r="J128" i="1"/>
  <c r="K72" i="15"/>
  <c r="P34" i="1" s="1"/>
  <c r="R34" s="1"/>
  <c r="K167" i="15"/>
  <c r="K166" s="1"/>
  <c r="P73" i="1" s="1"/>
  <c r="Q73" s="1"/>
  <c r="I182" i="16"/>
  <c r="O45" i="2" s="1"/>
  <c r="R164" i="1"/>
  <c r="I468" i="16"/>
  <c r="I467" s="1"/>
  <c r="O115" i="2" s="1"/>
  <c r="I118" i="16"/>
  <c r="I117" s="1"/>
  <c r="O33" i="2" s="1"/>
  <c r="I56" i="16"/>
  <c r="I55" s="1"/>
  <c r="O18" i="2" s="1"/>
  <c r="I252" i="16"/>
  <c r="I249" s="1"/>
  <c r="O53" i="2" s="1"/>
  <c r="I351" i="16"/>
  <c r="I350" s="1"/>
  <c r="I439"/>
  <c r="I438" s="1"/>
  <c r="O98" i="2" s="1"/>
  <c r="K422" i="15"/>
  <c r="J37" i="1"/>
  <c r="J149"/>
  <c r="I108" i="2"/>
  <c r="I107" s="1"/>
  <c r="K213" i="15"/>
  <c r="K212" s="1"/>
  <c r="P82" i="1" s="1"/>
  <c r="J107"/>
  <c r="J69"/>
  <c r="J23"/>
  <c r="J77"/>
  <c r="K381" i="15"/>
  <c r="K380" s="1"/>
  <c r="P136" i="1" s="1"/>
  <c r="Q136" s="1"/>
  <c r="K432" i="15"/>
  <c r="K70"/>
  <c r="K69" s="1"/>
  <c r="P33" i="1" s="1"/>
  <c r="Q33" s="1"/>
  <c r="I368" i="16"/>
  <c r="O73" i="2" s="1"/>
  <c r="I343" i="16"/>
  <c r="O67" i="2" s="1"/>
  <c r="I278" i="16"/>
  <c r="O58" i="2" s="1"/>
  <c r="K407" i="15"/>
  <c r="P147" i="1" s="1"/>
  <c r="Q147" s="1"/>
  <c r="K136" i="15"/>
  <c r="P61" i="1" s="1"/>
  <c r="R61" s="1"/>
  <c r="I21" i="2"/>
  <c r="K377" i="15"/>
  <c r="P133" i="1" s="1"/>
  <c r="R133" s="1"/>
  <c r="K321" i="15"/>
  <c r="P123" i="1" s="1"/>
  <c r="Q123" s="1"/>
  <c r="I116" i="2"/>
  <c r="I100"/>
  <c r="I97" s="1"/>
  <c r="I41"/>
  <c r="I54"/>
  <c r="I51"/>
  <c r="I50"/>
  <c r="I49"/>
  <c r="I48"/>
  <c r="I47"/>
  <c r="I63"/>
  <c r="I61"/>
  <c r="I60"/>
  <c r="I67"/>
  <c r="I66"/>
  <c r="I65"/>
  <c r="I73"/>
  <c r="I81"/>
  <c r="I80"/>
  <c r="I78"/>
  <c r="I77"/>
  <c r="I76"/>
  <c r="I75"/>
  <c r="I14"/>
  <c r="I24"/>
  <c r="J76" i="1"/>
  <c r="K163" i="15"/>
  <c r="P72" i="1" s="1"/>
  <c r="Q72" s="1"/>
  <c r="J70"/>
  <c r="J85"/>
  <c r="J91"/>
  <c r="J90"/>
  <c r="J89"/>
  <c r="J41"/>
  <c r="K88" i="15"/>
  <c r="P39" i="1" s="1"/>
  <c r="R39" s="1"/>
  <c r="K66" i="15"/>
  <c r="P32" i="1" s="1"/>
  <c r="Q32" s="1"/>
  <c r="J138"/>
  <c r="J147"/>
  <c r="R105"/>
  <c r="P83"/>
  <c r="K361" i="15"/>
  <c r="I477" i="16"/>
  <c r="O17" i="2"/>
  <c r="I311" i="16"/>
  <c r="I199"/>
  <c r="O47" i="2" s="1"/>
  <c r="K446" i="15"/>
  <c r="I453" i="16"/>
  <c r="I452" s="1"/>
  <c r="O106" i="2" s="1"/>
  <c r="I257" i="16"/>
  <c r="I293"/>
  <c r="I292" s="1"/>
  <c r="O61" i="2" s="1"/>
  <c r="I382" i="16"/>
  <c r="K492" i="15"/>
  <c r="K491" s="1"/>
  <c r="P165" i="1" s="1"/>
  <c r="I119" i="2"/>
  <c r="I117" s="1"/>
  <c r="I26"/>
  <c r="I17"/>
  <c r="I16" s="1"/>
  <c r="J151" i="1"/>
  <c r="I44" i="2"/>
  <c r="J24" i="1"/>
  <c r="J39"/>
  <c r="K256" i="15"/>
  <c r="K255" s="1"/>
  <c r="P91" i="1" s="1"/>
  <c r="J119"/>
  <c r="K97" i="15"/>
  <c r="K28"/>
  <c r="K26" s="1"/>
  <c r="P21" i="1" s="1"/>
  <c r="K240" i="15"/>
  <c r="K499"/>
  <c r="K497" s="1"/>
  <c r="P167" i="1" s="1"/>
  <c r="J83"/>
  <c r="J25"/>
  <c r="I282" i="16"/>
  <c r="O60" i="2" s="1"/>
  <c r="I472" i="16"/>
  <c r="I469" s="1"/>
  <c r="O116" i="2" s="1"/>
  <c r="I230" i="16"/>
  <c r="I228" s="1"/>
  <c r="O51" i="2" s="1"/>
  <c r="I465" i="16"/>
  <c r="K488" i="15"/>
  <c r="K486" s="1"/>
  <c r="P163" i="1" s="1"/>
  <c r="Q163" s="1"/>
  <c r="I32" i="2"/>
  <c r="J130" i="1"/>
  <c r="J129"/>
  <c r="J68"/>
  <c r="K116" i="15"/>
  <c r="K115" s="1"/>
  <c r="J120" i="1"/>
  <c r="K16" i="15"/>
  <c r="K15" s="1"/>
  <c r="K80"/>
  <c r="P36" i="1" s="1"/>
  <c r="I91" i="16"/>
  <c r="I86" s="1"/>
  <c r="O24" i="2" s="1"/>
  <c r="J137" i="1"/>
  <c r="K202" i="15"/>
  <c r="P77" i="1" s="1"/>
  <c r="Q77" s="1"/>
  <c r="K353" i="15"/>
  <c r="P129" i="1" s="1"/>
  <c r="K279" i="15"/>
  <c r="P106" i="1" s="1"/>
  <c r="K126" i="15"/>
  <c r="K125" s="1"/>
  <c r="P52" i="1" s="1"/>
  <c r="J36"/>
  <c r="K62" i="15"/>
  <c r="K61" s="1"/>
  <c r="P30" i="1" s="1"/>
  <c r="R30" s="1"/>
  <c r="J398" i="15"/>
  <c r="J397" s="1"/>
  <c r="O143" i="1" s="1"/>
  <c r="J153" i="15"/>
  <c r="J152" s="1"/>
  <c r="O69" i="1" s="1"/>
  <c r="I29"/>
  <c r="J215" i="15"/>
  <c r="J214" s="1"/>
  <c r="O83" i="1" s="1"/>
  <c r="J16" i="15"/>
  <c r="J15" s="1"/>
  <c r="O14" i="1" s="1"/>
  <c r="H216" i="16"/>
  <c r="K216" s="1"/>
  <c r="H207"/>
  <c r="M207" s="1"/>
  <c r="H200"/>
  <c r="K200" s="1"/>
  <c r="J477" i="15"/>
  <c r="J476" s="1"/>
  <c r="O155" i="1" s="1"/>
  <c r="H51" i="16"/>
  <c r="L51" s="1"/>
  <c r="J33" i="15"/>
  <c r="H118" i="16"/>
  <c r="K118" s="1"/>
  <c r="H77"/>
  <c r="L77" s="1"/>
  <c r="M179"/>
  <c r="J447" i="15"/>
  <c r="H19" i="2"/>
  <c r="H85" i="16"/>
  <c r="H84" s="1"/>
  <c r="M84" s="1"/>
  <c r="H71"/>
  <c r="K71" s="1"/>
  <c r="J126" i="15"/>
  <c r="J125" s="1"/>
  <c r="O52" i="1" s="1"/>
  <c r="J377" i="15"/>
  <c r="O133" i="1" s="1"/>
  <c r="J422" i="15"/>
  <c r="H92" i="16"/>
  <c r="K92" s="1"/>
  <c r="H62"/>
  <c r="L62" s="1"/>
  <c r="J283" i="15"/>
  <c r="J282" s="1"/>
  <c r="O107" i="1" s="1"/>
  <c r="H332" i="16"/>
  <c r="M332" s="1"/>
  <c r="H328"/>
  <c r="K328" s="1"/>
  <c r="I145" i="1"/>
  <c r="H287" i="16"/>
  <c r="K287" s="1"/>
  <c r="I144" i="1"/>
  <c r="J409" i="15"/>
  <c r="H413" i="16"/>
  <c r="L413" s="1"/>
  <c r="J432" i="15"/>
  <c r="H433" i="16"/>
  <c r="H432" s="1"/>
  <c r="N95" i="2" s="1"/>
  <c r="S95" s="1"/>
  <c r="H143" i="16"/>
  <c r="M143" s="1"/>
  <c r="H133"/>
  <c r="M133" s="1"/>
  <c r="H46"/>
  <c r="K46" s="1"/>
  <c r="H30"/>
  <c r="M30" s="1"/>
  <c r="H26"/>
  <c r="K26" s="1"/>
  <c r="H189"/>
  <c r="K189" s="1"/>
  <c r="H441"/>
  <c r="H440" s="1"/>
  <c r="N99" i="2" s="1"/>
  <c r="Q99" s="1"/>
  <c r="H237" i="16"/>
  <c r="M237" s="1"/>
  <c r="H290"/>
  <c r="M290" s="1"/>
  <c r="H371"/>
  <c r="K371" s="1"/>
  <c r="H103"/>
  <c r="M103" s="1"/>
  <c r="H148"/>
  <c r="M148" s="1"/>
  <c r="H111"/>
  <c r="H110" s="1"/>
  <c r="K110" s="1"/>
  <c r="H16"/>
  <c r="M16" s="1"/>
  <c r="H266"/>
  <c r="L266" s="1"/>
  <c r="H262"/>
  <c r="K262" s="1"/>
  <c r="H258"/>
  <c r="L258" s="1"/>
  <c r="H252"/>
  <c r="K252" s="1"/>
  <c r="H87"/>
  <c r="M87" s="1"/>
  <c r="J142" i="15"/>
  <c r="J141" s="1"/>
  <c r="O63" i="1" s="1"/>
  <c r="I20"/>
  <c r="H68" i="2"/>
  <c r="J47" i="15"/>
  <c r="J46" s="1"/>
  <c r="O25" i="1" s="1"/>
  <c r="H145" i="16"/>
  <c r="M145" s="1"/>
  <c r="H56"/>
  <c r="L56" s="1"/>
  <c r="H90"/>
  <c r="L90" s="1"/>
  <c r="H32"/>
  <c r="K32" s="1"/>
  <c r="J394" i="15"/>
  <c r="J393" s="1"/>
  <c r="O141" i="1" s="1"/>
  <c r="I38"/>
  <c r="J41" i="15"/>
  <c r="J245"/>
  <c r="I73" i="1"/>
  <c r="I33"/>
  <c r="I72"/>
  <c r="I61"/>
  <c r="I64" s="1"/>
  <c r="I31"/>
  <c r="H28" i="16"/>
  <c r="M28" s="1"/>
  <c r="H107"/>
  <c r="M107" s="1"/>
  <c r="J436" i="15"/>
  <c r="K167" i="16"/>
  <c r="J164" i="15"/>
  <c r="J163" s="1"/>
  <c r="O72" i="1" s="1"/>
  <c r="I34"/>
  <c r="J177" i="15"/>
  <c r="J176" s="1"/>
  <c r="O75" i="1" s="1"/>
  <c r="I68"/>
  <c r="I36"/>
  <c r="J65" i="15"/>
  <c r="I70" i="1"/>
  <c r="I138"/>
  <c r="I23"/>
  <c r="J318" i="15"/>
  <c r="J317" s="1"/>
  <c r="O121" i="1" s="1"/>
  <c r="H235" i="16"/>
  <c r="M235" s="1"/>
  <c r="H63"/>
  <c r="M63" s="1"/>
  <c r="J121" i="15"/>
  <c r="J120" s="1"/>
  <c r="O50" i="1" s="1"/>
  <c r="J170" i="15"/>
  <c r="J158"/>
  <c r="J155" s="1"/>
  <c r="O70" i="1" s="1"/>
  <c r="J340" i="15"/>
  <c r="L167" i="16"/>
  <c r="J296" i="15"/>
  <c r="J295" s="1"/>
  <c r="O116" i="1" s="1"/>
  <c r="H166" i="16"/>
  <c r="M166" s="1"/>
  <c r="H478"/>
  <c r="L478" s="1"/>
  <c r="H451"/>
  <c r="H450" s="1"/>
  <c r="N105" i="2" s="1"/>
  <c r="R105" s="1"/>
  <c r="H340" i="16"/>
  <c r="L340" s="1"/>
  <c r="I140" i="1"/>
  <c r="I137"/>
  <c r="H98" i="2"/>
  <c r="J213" i="15"/>
  <c r="J212" s="1"/>
  <c r="O82" i="1" s="1"/>
  <c r="H476" i="16"/>
  <c r="K476" s="1"/>
  <c r="H361"/>
  <c r="L361" s="1"/>
  <c r="H231"/>
  <c r="K231" s="1"/>
  <c r="H97"/>
  <c r="M97" s="1"/>
  <c r="H37"/>
  <c r="K37" s="1"/>
  <c r="H152"/>
  <c r="M152" s="1"/>
  <c r="H193"/>
  <c r="M193" s="1"/>
  <c r="H220"/>
  <c r="L220" s="1"/>
  <c r="H458"/>
  <c r="H457" s="1"/>
  <c r="N109" i="2" s="1"/>
  <c r="S109" s="1"/>
  <c r="H226" i="16"/>
  <c r="M226" s="1"/>
  <c r="H387"/>
  <c r="L387" s="1"/>
  <c r="H29" i="2"/>
  <c r="H283" i="16"/>
  <c r="K283" s="1"/>
  <c r="H300"/>
  <c r="K300" s="1"/>
  <c r="H401"/>
  <c r="K401" s="1"/>
  <c r="H270"/>
  <c r="K270" s="1"/>
  <c r="H322"/>
  <c r="K322" s="1"/>
  <c r="H75"/>
  <c r="K75" s="1"/>
  <c r="H294"/>
  <c r="K294" s="1"/>
  <c r="H369"/>
  <c r="L369" s="1"/>
  <c r="H428"/>
  <c r="H427" s="1"/>
  <c r="N92" i="2" s="1"/>
  <c r="Q92" s="1"/>
  <c r="H306" i="16"/>
  <c r="K306" s="1"/>
  <c r="H334"/>
  <c r="L334" s="1"/>
  <c r="H330"/>
  <c r="K330" s="1"/>
  <c r="H70" i="2"/>
  <c r="H46"/>
  <c r="H269" i="16"/>
  <c r="L269" s="1"/>
  <c r="H250"/>
  <c r="L250" s="1"/>
  <c r="K357"/>
  <c r="H32" i="2"/>
  <c r="J252" i="15"/>
  <c r="J94"/>
  <c r="H444" i="16"/>
  <c r="L444" s="1"/>
  <c r="H136"/>
  <c r="L136" s="1"/>
  <c r="H264"/>
  <c r="K264" s="1"/>
  <c r="H260"/>
  <c r="K260" s="1"/>
  <c r="H214"/>
  <c r="L214" s="1"/>
  <c r="H186"/>
  <c r="M186" s="1"/>
  <c r="J35" i="15"/>
  <c r="H50" i="16"/>
  <c r="K50" s="1"/>
  <c r="J274" i="15"/>
  <c r="O104" i="1" s="1"/>
  <c r="I104"/>
  <c r="H125" i="2"/>
  <c r="H295" i="16"/>
  <c r="M295" s="1"/>
  <c r="L74"/>
  <c r="H487"/>
  <c r="K487" s="1"/>
  <c r="H303"/>
  <c r="L303" s="1"/>
  <c r="H344"/>
  <c r="K344" s="1"/>
  <c r="H318"/>
  <c r="K318" s="1"/>
  <c r="H397"/>
  <c r="L397" s="1"/>
  <c r="I163" i="1"/>
  <c r="I165"/>
  <c r="H431" i="16"/>
  <c r="H430" s="1"/>
  <c r="L430" s="1"/>
  <c r="H314"/>
  <c r="K314" s="1"/>
  <c r="I106" i="1"/>
  <c r="H486" i="16"/>
  <c r="K486" s="1"/>
  <c r="H468"/>
  <c r="H467" s="1"/>
  <c r="M467" s="1"/>
  <c r="K398"/>
  <c r="H107" i="2"/>
  <c r="H456" i="16"/>
  <c r="H455" s="1"/>
  <c r="M455" s="1"/>
  <c r="H406"/>
  <c r="M406" s="1"/>
  <c r="M221"/>
  <c r="M14"/>
  <c r="K161"/>
  <c r="H164"/>
  <c r="M164" s="1"/>
  <c r="H338"/>
  <c r="K338" s="1"/>
  <c r="H203"/>
  <c r="M203" s="1"/>
  <c r="K101"/>
  <c r="M194"/>
  <c r="K194"/>
  <c r="M163"/>
  <c r="K159"/>
  <c r="M159"/>
  <c r="H408"/>
  <c r="K408" s="1"/>
  <c r="H304"/>
  <c r="L304" s="1"/>
  <c r="H336"/>
  <c r="L336" s="1"/>
  <c r="I166" i="1"/>
  <c r="H114" i="2"/>
  <c r="H71"/>
  <c r="H67"/>
  <c r="H63"/>
  <c r="H58"/>
  <c r="H56"/>
  <c r="H50"/>
  <c r="H48"/>
  <c r="H15"/>
  <c r="I128" i="1"/>
  <c r="I119"/>
  <c r="I74"/>
  <c r="I67"/>
  <c r="M225" i="16"/>
  <c r="L194"/>
  <c r="M151"/>
  <c r="K151"/>
  <c r="K313"/>
  <c r="K390"/>
  <c r="H212"/>
  <c r="L212" s="1"/>
  <c r="H184"/>
  <c r="L184" s="1"/>
  <c r="H308"/>
  <c r="M308" s="1"/>
  <c r="H285"/>
  <c r="K285" s="1"/>
  <c r="H59"/>
  <c r="L59" s="1"/>
  <c r="J183" i="15"/>
  <c r="J365"/>
  <c r="I35" i="1"/>
  <c r="I21"/>
  <c r="H21" i="2"/>
  <c r="M381" i="16"/>
  <c r="K138"/>
  <c r="L381"/>
  <c r="L362"/>
  <c r="L347"/>
  <c r="M407"/>
  <c r="K232"/>
  <c r="L370"/>
  <c r="K319"/>
  <c r="K33"/>
  <c r="K407"/>
  <c r="L296"/>
  <c r="K370"/>
  <c r="H404"/>
  <c r="H403" s="1"/>
  <c r="L403" s="1"/>
  <c r="I108" i="1"/>
  <c r="H116" i="2"/>
  <c r="H100"/>
  <c r="H96"/>
  <c r="H93" s="1"/>
  <c r="H80"/>
  <c r="H78"/>
  <c r="H77"/>
  <c r="H76"/>
  <c r="K70" i="16"/>
  <c r="L221"/>
  <c r="M70"/>
  <c r="M357"/>
  <c r="I39" i="1"/>
  <c r="M347" i="16"/>
  <c r="K323"/>
  <c r="K383"/>
  <c r="N68" i="2"/>
  <c r="S68" s="1"/>
  <c r="J36" i="15"/>
  <c r="O23" i="1" s="1"/>
  <c r="M348" i="16"/>
  <c r="K348"/>
  <c r="M315"/>
  <c r="M383"/>
  <c r="K225"/>
  <c r="K439"/>
  <c r="L188"/>
  <c r="L157"/>
  <c r="M438"/>
  <c r="K302"/>
  <c r="L393"/>
  <c r="L159"/>
  <c r="J62" i="15"/>
  <c r="J61" s="1"/>
  <c r="O30" i="1" s="1"/>
  <c r="I85"/>
  <c r="I91"/>
  <c r="L273" i="16"/>
  <c r="K342"/>
  <c r="L439"/>
  <c r="M161"/>
  <c r="L342"/>
  <c r="M76"/>
  <c r="H25" i="2"/>
  <c r="I122" i="1"/>
  <c r="K168" i="16"/>
  <c r="M96"/>
  <c r="K83"/>
  <c r="K188"/>
  <c r="K393"/>
  <c r="I42" i="1"/>
  <c r="H45" i="2"/>
  <c r="J116" i="15"/>
  <c r="J115" s="1"/>
  <c r="O47" i="1" s="1"/>
  <c r="H470" i="16"/>
  <c r="K470" s="1"/>
  <c r="H75" i="2"/>
  <c r="H72"/>
  <c r="H61"/>
  <c r="H42"/>
  <c r="H26"/>
  <c r="I150" i="1"/>
  <c r="I130"/>
  <c r="I90"/>
  <c r="H22" i="16"/>
  <c r="M22" s="1"/>
  <c r="L76"/>
  <c r="H384"/>
  <c r="L384" s="1"/>
  <c r="K96"/>
  <c r="K23"/>
  <c r="L251"/>
  <c r="L116"/>
  <c r="H48"/>
  <c r="M48" s="1"/>
  <c r="H54"/>
  <c r="H53" s="1"/>
  <c r="L53" s="1"/>
  <c r="M241"/>
  <c r="L400"/>
  <c r="J278" i="15"/>
  <c r="J277" s="1"/>
  <c r="O105" i="1" s="1"/>
  <c r="J435" i="15"/>
  <c r="H67" i="16"/>
  <c r="M67" s="1"/>
  <c r="M385"/>
  <c r="M275"/>
  <c r="K275"/>
  <c r="M239"/>
  <c r="L239"/>
  <c r="K239"/>
  <c r="L197"/>
  <c r="L36"/>
  <c r="L331"/>
  <c r="M288"/>
  <c r="L288"/>
  <c r="M261"/>
  <c r="M198"/>
  <c r="K198"/>
  <c r="H108"/>
  <c r="N29" i="2" s="1"/>
  <c r="S29" s="1"/>
  <c r="K102" i="16"/>
  <c r="M102"/>
  <c r="L102"/>
  <c r="L91"/>
  <c r="K29"/>
  <c r="L29"/>
  <c r="M29"/>
  <c r="H65" i="2"/>
  <c r="H51"/>
  <c r="H22"/>
  <c r="H44"/>
  <c r="I151" i="1"/>
  <c r="I147"/>
  <c r="M313" i="16"/>
  <c r="H119" i="2"/>
  <c r="H117" s="1"/>
  <c r="J496" i="15"/>
  <c r="J494" s="1"/>
  <c r="O166" i="1" s="1"/>
  <c r="J240" i="15"/>
  <c r="H31" i="2"/>
  <c r="I97" i="1"/>
  <c r="I98" s="1"/>
  <c r="I156"/>
  <c r="I157" s="1"/>
  <c r="H208" i="16"/>
  <c r="K208" s="1"/>
  <c r="H202"/>
  <c r="K202" s="1"/>
  <c r="H100"/>
  <c r="L100" s="1"/>
  <c r="H66" i="2"/>
  <c r="I89" i="1"/>
  <c r="L261" i="16"/>
  <c r="L275"/>
  <c r="I32" i="1"/>
  <c r="J90" i="15"/>
  <c r="J88" s="1"/>
  <c r="O39" i="1" s="1"/>
  <c r="M400" i="16"/>
  <c r="L321"/>
  <c r="L168"/>
  <c r="K321"/>
  <c r="L464"/>
  <c r="I167" i="1"/>
  <c r="H81" i="2"/>
  <c r="I26" i="1"/>
  <c r="I69"/>
  <c r="H492" i="16"/>
  <c r="H491" s="1"/>
  <c r="K491" s="1"/>
  <c r="I76" i="1"/>
  <c r="I107"/>
  <c r="I40"/>
  <c r="I71"/>
  <c r="H363" i="16"/>
  <c r="K363" s="1"/>
  <c r="M390"/>
  <c r="M23"/>
  <c r="K14"/>
  <c r="L348"/>
  <c r="L99"/>
  <c r="L323"/>
  <c r="N98" i="2"/>
  <c r="R98" s="1"/>
  <c r="M395" i="16"/>
  <c r="M360"/>
  <c r="H53" i="2"/>
  <c r="I120" i="1"/>
  <c r="H47" i="2"/>
  <c r="I123" i="1"/>
  <c r="M116" i="16"/>
  <c r="J305" i="15"/>
  <c r="I139" i="1"/>
  <c r="J70" i="15"/>
  <c r="J69" s="1"/>
  <c r="O33" i="1" s="1"/>
  <c r="H436" i="16"/>
  <c r="K436" s="1"/>
  <c r="H141"/>
  <c r="K141" s="1"/>
  <c r="H139"/>
  <c r="L139" s="1"/>
  <c r="H254"/>
  <c r="H209"/>
  <c r="H277"/>
  <c r="H276" s="1"/>
  <c r="L276" s="1"/>
  <c r="H305"/>
  <c r="M305" s="1"/>
  <c r="H297"/>
  <c r="M297" s="1"/>
  <c r="H326"/>
  <c r="K326" s="1"/>
  <c r="H351"/>
  <c r="K351" s="1"/>
  <c r="H373"/>
  <c r="M373" s="1"/>
  <c r="H410"/>
  <c r="M410" s="1"/>
  <c r="H392"/>
  <c r="K392" s="1"/>
  <c r="H382"/>
  <c r="L382" s="1"/>
  <c r="J302" i="15"/>
  <c r="H33" i="2"/>
  <c r="H137" i="16"/>
  <c r="M137" s="1"/>
  <c r="H240"/>
  <c r="M240" s="1"/>
  <c r="H356"/>
  <c r="L356" s="1"/>
  <c r="J104" i="15"/>
  <c r="J96" s="1"/>
  <c r="O41" i="1" s="1"/>
  <c r="H365" i="16"/>
  <c r="H244"/>
  <c r="L341"/>
  <c r="L324"/>
  <c r="K324"/>
  <c r="L286"/>
  <c r="K213"/>
  <c r="L185"/>
  <c r="K185"/>
  <c r="M140"/>
  <c r="H93"/>
  <c r="M93" s="1"/>
  <c r="K94"/>
  <c r="K69"/>
  <c r="L69"/>
  <c r="L372"/>
  <c r="K372"/>
  <c r="M337"/>
  <c r="L337"/>
  <c r="K337"/>
  <c r="K89"/>
  <c r="M89"/>
  <c r="H452"/>
  <c r="N106" i="2" s="1"/>
  <c r="K453" i="16"/>
  <c r="K333"/>
  <c r="K201"/>
  <c r="L201"/>
  <c r="M201"/>
  <c r="M119"/>
  <c r="K119"/>
  <c r="M78"/>
  <c r="K78"/>
  <c r="M27"/>
  <c r="L27"/>
  <c r="K27"/>
  <c r="M144"/>
  <c r="K144"/>
  <c r="K113"/>
  <c r="K21"/>
  <c r="M21"/>
  <c r="H435"/>
  <c r="K435" s="1"/>
  <c r="L147"/>
  <c r="K253"/>
  <c r="M192"/>
  <c r="H14" i="2"/>
  <c r="H49"/>
  <c r="H54"/>
  <c r="H41"/>
  <c r="H24"/>
  <c r="I41" i="1"/>
  <c r="I129"/>
  <c r="J229" i="15"/>
  <c r="I149" i="1"/>
  <c r="I24"/>
  <c r="I37"/>
  <c r="J490" i="15"/>
  <c r="J489" s="1"/>
  <c r="O164" i="1" s="1"/>
  <c r="J77" i="15"/>
  <c r="J75" s="1"/>
  <c r="O35" i="1" s="1"/>
  <c r="J286" i="15"/>
  <c r="J285" s="1"/>
  <c r="O108" i="1" s="1"/>
  <c r="J406" i="15"/>
  <c r="J405" s="1"/>
  <c r="O146" i="1" s="1"/>
  <c r="I22"/>
  <c r="I84"/>
  <c r="I118"/>
  <c r="H426" i="16"/>
  <c r="H425" s="1"/>
  <c r="K425" s="1"/>
  <c r="H135"/>
  <c r="H248"/>
  <c r="M248" s="1"/>
  <c r="H229"/>
  <c r="M229" s="1"/>
  <c r="H293"/>
  <c r="L293" s="1"/>
  <c r="H329"/>
  <c r="K329" s="1"/>
  <c r="H316"/>
  <c r="L316" s="1"/>
  <c r="H399"/>
  <c r="L399" s="1"/>
  <c r="H472"/>
  <c r="H238"/>
  <c r="L238" s="1"/>
  <c r="H35"/>
  <c r="H274"/>
  <c r="H367"/>
  <c r="M185"/>
  <c r="L190"/>
  <c r="L144"/>
  <c r="H12" i="2"/>
  <c r="L78" i="16"/>
  <c r="J172" i="15"/>
  <c r="J180"/>
  <c r="H106" i="2"/>
  <c r="H104" s="1"/>
  <c r="J140" i="15"/>
  <c r="J139" s="1"/>
  <c r="O62" i="1" s="1"/>
  <c r="J381" i="15"/>
  <c r="J380" s="1"/>
  <c r="O136" i="1" s="1"/>
  <c r="M113" i="16"/>
  <c r="M372"/>
  <c r="J29" i="15"/>
  <c r="J26" s="1"/>
  <c r="O21" i="1" s="1"/>
  <c r="J370" i="15"/>
  <c r="J352"/>
  <c r="J350" s="1"/>
  <c r="O128" i="1" s="1"/>
  <c r="H218" i="16"/>
  <c r="H196"/>
  <c r="H195" s="1"/>
  <c r="H280"/>
  <c r="H278" s="1"/>
  <c r="L278" s="1"/>
  <c r="H354"/>
  <c r="M354" s="1"/>
  <c r="H359"/>
  <c r="H409"/>
  <c r="H389"/>
  <c r="M389" s="1"/>
  <c r="H380"/>
  <c r="M380" s="1"/>
  <c r="H73"/>
  <c r="H267"/>
  <c r="H242"/>
  <c r="M242" s="1"/>
  <c r="J411" i="15"/>
  <c r="H73" i="2"/>
  <c r="I148" i="1"/>
  <c r="K82" i="16"/>
  <c r="H60" i="2"/>
  <c r="L119" i="16"/>
  <c r="M324"/>
  <c r="J396" i="15"/>
  <c r="J395" s="1"/>
  <c r="O142" i="1" s="1"/>
  <c r="I77"/>
  <c r="J167" i="15"/>
  <c r="J166" s="1"/>
  <c r="O73" i="1" s="1"/>
  <c r="J457" i="15"/>
  <c r="J415"/>
  <c r="J362"/>
  <c r="H465" i="16"/>
  <c r="H233"/>
  <c r="K233" s="1"/>
  <c r="H224"/>
  <c r="H346"/>
  <c r="H320"/>
  <c r="L320" s="1"/>
  <c r="H312"/>
  <c r="L312" s="1"/>
  <c r="H64"/>
  <c r="K64" s="1"/>
  <c r="H15"/>
  <c r="K15" s="1"/>
  <c r="H394"/>
  <c r="H104"/>
  <c r="H17"/>
  <c r="L17" s="1"/>
  <c r="J146" i="15"/>
  <c r="O67" i="1" s="1"/>
  <c r="K438" i="16"/>
  <c r="M251"/>
  <c r="M138"/>
  <c r="M439"/>
  <c r="J72" i="15"/>
  <c r="O34" i="1" s="1"/>
  <c r="J23" i="15"/>
  <c r="O20" i="1" s="1"/>
  <c r="J121" i="16"/>
  <c r="J419" s="1"/>
  <c r="J482" s="1"/>
  <c r="J494" s="1"/>
  <c r="J136" i="15"/>
  <c r="O61" i="1" s="1"/>
  <c r="H90" i="2"/>
  <c r="M197" i="16"/>
  <c r="L183"/>
  <c r="K479"/>
  <c r="L355"/>
  <c r="M355"/>
  <c r="J122" i="15"/>
  <c r="O51" i="1" s="1"/>
  <c r="M33" i="16"/>
  <c r="M232"/>
  <c r="M319"/>
  <c r="K219"/>
  <c r="K259"/>
  <c r="L219"/>
  <c r="L210"/>
  <c r="K445"/>
  <c r="M345"/>
  <c r="M74"/>
  <c r="J491" i="15"/>
  <c r="O165" i="1" s="1"/>
  <c r="L360" i="16"/>
  <c r="K345"/>
  <c r="K210"/>
  <c r="I124" i="1"/>
  <c r="K192" i="16"/>
  <c r="L58"/>
  <c r="M115"/>
  <c r="H114"/>
  <c r="L114" s="1"/>
  <c r="K327"/>
  <c r="K279"/>
  <c r="M245"/>
  <c r="M473"/>
  <c r="M142"/>
  <c r="K72"/>
  <c r="K142"/>
  <c r="M156"/>
  <c r="K255"/>
  <c r="M147"/>
  <c r="L289"/>
  <c r="L245"/>
  <c r="K181"/>
  <c r="M181"/>
  <c r="L181"/>
  <c r="J353" i="15"/>
  <c r="O129" i="1" s="1"/>
  <c r="I16"/>
  <c r="J265" i="15"/>
  <c r="O97" i="1" s="1"/>
  <c r="I53"/>
  <c r="J160" i="15"/>
  <c r="O71" i="1" s="1"/>
  <c r="K385" i="16"/>
  <c r="M88"/>
  <c r="L68"/>
  <c r="L236"/>
  <c r="M286"/>
  <c r="J14" i="15"/>
  <c r="J13" s="1"/>
  <c r="O13" i="1" s="1"/>
  <c r="K98" i="16"/>
  <c r="K236"/>
  <c r="L198"/>
  <c r="K13"/>
  <c r="L109"/>
  <c r="L471"/>
  <c r="M94"/>
  <c r="K99"/>
  <c r="L284"/>
  <c r="L364"/>
  <c r="J107" i="15"/>
  <c r="O42" i="1" s="1"/>
  <c r="J83" i="15"/>
  <c r="O37" i="1" s="1"/>
  <c r="M13" i="16"/>
  <c r="L302"/>
  <c r="L253"/>
  <c r="K149"/>
  <c r="M453"/>
  <c r="L200"/>
  <c r="K471"/>
  <c r="I57"/>
  <c r="O19" i="2" s="1"/>
  <c r="L94" i="16"/>
  <c r="K411"/>
  <c r="K364"/>
  <c r="L227"/>
  <c r="M68"/>
  <c r="J385" i="15"/>
  <c r="O138" i="1" s="1"/>
  <c r="M177" i="16"/>
  <c r="L81"/>
  <c r="K415"/>
  <c r="L191"/>
  <c r="K45"/>
  <c r="P16" i="2"/>
  <c r="L247" i="16"/>
  <c r="L415"/>
  <c r="J497" i="15"/>
  <c r="O167" i="1" s="1"/>
  <c r="K40" i="16"/>
  <c r="K247"/>
  <c r="J382" i="15"/>
  <c r="O137" i="1" s="1"/>
  <c r="M38" i="16"/>
  <c r="K38"/>
  <c r="L38"/>
  <c r="M414"/>
  <c r="K414"/>
  <c r="K171"/>
  <c r="L171"/>
  <c r="M171"/>
  <c r="M289"/>
  <c r="M335"/>
  <c r="K115"/>
  <c r="M327"/>
  <c r="K366"/>
  <c r="K402"/>
  <c r="K317"/>
  <c r="L131"/>
  <c r="L158"/>
  <c r="L230"/>
  <c r="L34"/>
  <c r="K160"/>
  <c r="M165"/>
  <c r="K58"/>
  <c r="L65"/>
  <c r="K178"/>
  <c r="L317"/>
  <c r="K230"/>
  <c r="M374"/>
  <c r="M366"/>
  <c r="K265"/>
  <c r="L374"/>
  <c r="K158"/>
  <c r="L443"/>
  <c r="L153"/>
  <c r="L255"/>
  <c r="K473"/>
  <c r="L165"/>
  <c r="M31"/>
  <c r="J66" i="15"/>
  <c r="O32" i="1" s="1"/>
  <c r="M287" i="16"/>
  <c r="L279"/>
  <c r="L335"/>
  <c r="K379"/>
  <c r="K34"/>
  <c r="L402"/>
  <c r="L82"/>
  <c r="M257"/>
  <c r="M39"/>
  <c r="K39"/>
  <c r="M42"/>
  <c r="L42"/>
  <c r="K42"/>
  <c r="M172"/>
  <c r="L172"/>
  <c r="K172"/>
  <c r="M169"/>
  <c r="K65"/>
  <c r="L178"/>
  <c r="L173"/>
  <c r="M247"/>
  <c r="M45"/>
  <c r="H175"/>
  <c r="L39"/>
  <c r="L18"/>
  <c r="K18"/>
  <c r="M173"/>
  <c r="K191"/>
  <c r="J399" i="15"/>
  <c r="O144" i="1" s="1"/>
  <c r="H41" i="16"/>
  <c r="L41" s="1"/>
  <c r="H44"/>
  <c r="O156" i="1"/>
  <c r="M180" i="16"/>
  <c r="L180"/>
  <c r="K180"/>
  <c r="L490"/>
  <c r="K490"/>
  <c r="M490"/>
  <c r="K176"/>
  <c r="M176"/>
  <c r="L176"/>
  <c r="M291"/>
  <c r="K291"/>
  <c r="L291"/>
  <c r="O60" i="1"/>
  <c r="O96"/>
  <c r="L132" i="16"/>
  <c r="M120"/>
  <c r="L120"/>
  <c r="K120"/>
  <c r="H16" i="2"/>
  <c r="H204" i="16"/>
  <c r="H375"/>
  <c r="H309"/>
  <c r="H43"/>
  <c r="H20"/>
  <c r="M20" s="1"/>
  <c r="L222"/>
  <c r="M298"/>
  <c r="M79"/>
  <c r="K150"/>
  <c r="K177"/>
  <c r="L40"/>
  <c r="K222"/>
  <c r="K79"/>
  <c r="L150"/>
  <c r="L298"/>
  <c r="M80"/>
  <c r="L169"/>
  <c r="J427" i="15"/>
  <c r="O149" i="1" s="1"/>
  <c r="H174" i="16"/>
  <c r="H466"/>
  <c r="M466" s="1"/>
  <c r="H489"/>
  <c r="L80"/>
  <c r="J205" i="15"/>
  <c r="J202" s="1"/>
  <c r="O77" i="1" s="1"/>
  <c r="G430" i="16"/>
  <c r="F325"/>
  <c r="L41" i="2"/>
  <c r="G225" i="15"/>
  <c r="L156" i="16"/>
  <c r="F155"/>
  <c r="L26" i="1"/>
  <c r="L27" s="1"/>
  <c r="G57" i="15"/>
  <c r="M80" i="2"/>
  <c r="M65"/>
  <c r="G310" i="16"/>
  <c r="N119" i="1"/>
  <c r="I347" i="15"/>
  <c r="K170" i="16"/>
  <c r="L170"/>
  <c r="M170"/>
  <c r="F473" i="15"/>
  <c r="K151" i="1"/>
  <c r="K152" s="1"/>
  <c r="G349" i="16"/>
  <c r="M71" i="2"/>
  <c r="M63"/>
  <c r="E127" i="16"/>
  <c r="K42" i="2"/>
  <c r="K40" s="1"/>
  <c r="L265" i="16"/>
  <c r="F256"/>
  <c r="K18" i="2"/>
  <c r="K16" s="1"/>
  <c r="E52" i="16"/>
  <c r="D310"/>
  <c r="J65" i="2"/>
  <c r="J64" s="1"/>
  <c r="M44"/>
  <c r="L105"/>
  <c r="G128" i="16"/>
  <c r="M130"/>
  <c r="K130"/>
  <c r="L67" i="2"/>
  <c r="L61"/>
  <c r="L59" s="1"/>
  <c r="F281" i="16"/>
  <c r="J58" i="2"/>
  <c r="J55" s="1"/>
  <c r="D271" i="16"/>
  <c r="K20" i="2"/>
  <c r="L453" i="16"/>
  <c r="F452"/>
  <c r="F449" s="1"/>
  <c r="F459" s="1"/>
  <c r="F137" i="2" s="1"/>
  <c r="F145" s="1"/>
  <c r="J63"/>
  <c r="J59" s="1"/>
  <c r="D281" i="16"/>
  <c r="F182"/>
  <c r="L45" i="2" s="1"/>
  <c r="E211" i="16"/>
  <c r="K49" i="2" s="1"/>
  <c r="F368" i="16"/>
  <c r="L73" i="2" s="1"/>
  <c r="M24"/>
  <c r="F271" i="16"/>
  <c r="L56" i="2"/>
  <c r="N64" i="1"/>
  <c r="L72" i="2"/>
  <c r="M146" i="16"/>
  <c r="J76" i="2"/>
  <c r="J74" s="1"/>
  <c r="D377" i="16"/>
  <c r="K376"/>
  <c r="L376"/>
  <c r="G24"/>
  <c r="K116" i="2"/>
  <c r="K113" s="1"/>
  <c r="K120" s="1"/>
  <c r="E462" i="16"/>
  <c r="E480" s="1"/>
  <c r="E138" i="2" s="1"/>
  <c r="E146" s="1"/>
  <c r="G259" i="15"/>
  <c r="N78" i="1"/>
  <c r="L93" i="2"/>
  <c r="E377" i="16"/>
  <c r="P120" i="2"/>
  <c r="L53"/>
  <c r="M19" i="16"/>
  <c r="K19"/>
  <c r="J44" i="2"/>
  <c r="F223" i="16"/>
  <c r="F86"/>
  <c r="L24" i="2" s="1"/>
  <c r="L88" i="16"/>
  <c r="J118" i="2"/>
  <c r="J117" s="1"/>
  <c r="D474" i="16"/>
  <c r="D480" s="1"/>
  <c r="D138" i="2" s="1"/>
  <c r="D146" s="1"/>
  <c r="E60" i="16"/>
  <c r="O105" i="2"/>
  <c r="F134" i="16"/>
  <c r="L140"/>
  <c r="E424"/>
  <c r="K92" i="2"/>
  <c r="K90" s="1"/>
  <c r="F228" i="16"/>
  <c r="L51" i="2" s="1"/>
  <c r="M30"/>
  <c r="M119"/>
  <c r="M117" s="1"/>
  <c r="L114"/>
  <c r="F462" i="16"/>
  <c r="K94" i="2"/>
  <c r="K93" s="1"/>
  <c r="E429" i="16"/>
  <c r="I375" i="15"/>
  <c r="N130" i="1"/>
  <c r="M183" i="16"/>
  <c r="G182"/>
  <c r="G154" s="1"/>
  <c r="L80" i="2"/>
  <c r="L86" i="1"/>
  <c r="J114" i="2"/>
  <c r="J113" s="1"/>
  <c r="L395" i="16"/>
  <c r="F391"/>
  <c r="L213"/>
  <c r="F211"/>
  <c r="L49" i="2" s="1"/>
  <c r="K263" i="16"/>
  <c r="M263"/>
  <c r="F485"/>
  <c r="L125" i="2" s="1"/>
  <c r="K288" i="16"/>
  <c r="G282"/>
  <c r="L32" i="2"/>
  <c r="L27" s="1"/>
  <c r="F105" i="16"/>
  <c r="L90" i="2"/>
  <c r="G378" i="16"/>
  <c r="G108"/>
  <c r="K109"/>
  <c r="G211"/>
  <c r="K49"/>
  <c r="M49"/>
  <c r="D442"/>
  <c r="E155"/>
  <c r="F178" i="15"/>
  <c r="K76" i="1" s="1"/>
  <c r="D66" i="16"/>
  <c r="J22" i="2" s="1"/>
  <c r="J20" s="1"/>
  <c r="E24" i="16"/>
  <c r="D249"/>
  <c r="J53" i="2" s="1"/>
  <c r="K39" i="15"/>
  <c r="P24" i="1" s="1"/>
  <c r="Q24" s="1"/>
  <c r="K67"/>
  <c r="L99" i="2"/>
  <c r="F474" i="16"/>
  <c r="L118" i="2"/>
  <c r="M20" i="1"/>
  <c r="M27" s="1"/>
  <c r="H57" i="15"/>
  <c r="N97" i="1"/>
  <c r="I268" i="15"/>
  <c r="P27" i="2"/>
  <c r="I57" i="15"/>
  <c r="G82" i="2"/>
  <c r="G85" s="1"/>
  <c r="G122" s="1"/>
  <c r="G128" s="1"/>
  <c r="K265" i="15"/>
  <c r="Q25" i="1"/>
  <c r="L23" i="2"/>
  <c r="F225" i="15"/>
  <c r="K82" i="1"/>
  <c r="K86" s="1"/>
  <c r="I19" i="15"/>
  <c r="N14" i="1"/>
  <c r="E43" i="2"/>
  <c r="E82" s="1"/>
  <c r="E282" i="16"/>
  <c r="F96" i="15"/>
  <c r="G421"/>
  <c r="G146"/>
  <c r="G432" i="16"/>
  <c r="G106"/>
  <c r="G449"/>
  <c r="G391"/>
  <c r="G12"/>
  <c r="E110" i="2"/>
  <c r="E145" s="1"/>
  <c r="H259" i="15"/>
  <c r="G361"/>
  <c r="D34" i="2"/>
  <c r="F54" i="1"/>
  <c r="F100" s="1"/>
  <c r="D12" i="16"/>
  <c r="L43" i="1"/>
  <c r="G463" i="16"/>
  <c r="H421" i="15"/>
  <c r="J255"/>
  <c r="O91" i="1" s="1"/>
  <c r="N46"/>
  <c r="G485" i="16"/>
  <c r="J306" i="15"/>
  <c r="E306"/>
  <c r="L179" i="16" l="1"/>
  <c r="K268"/>
  <c r="M488"/>
  <c r="I143" i="15"/>
  <c r="H159" i="1"/>
  <c r="H184" s="1"/>
  <c r="M22" i="2"/>
  <c r="G60" i="16"/>
  <c r="K22" i="1"/>
  <c r="F57" i="15"/>
  <c r="J120" i="2"/>
  <c r="F208" i="15"/>
  <c r="F260" s="1"/>
  <c r="K27" i="1"/>
  <c r="F429" i="16"/>
  <c r="N85" i="1"/>
  <c r="N86" s="1"/>
  <c r="N93" s="1"/>
  <c r="I225" i="15"/>
  <c r="I61" i="16"/>
  <c r="O21" i="2" s="1"/>
  <c r="J313" i="15"/>
  <c r="O120" i="1" s="1"/>
  <c r="K218" i="15"/>
  <c r="P85" i="1" s="1"/>
  <c r="R85" s="1"/>
  <c r="K228" i="15"/>
  <c r="P89" i="1" s="1"/>
  <c r="K169" i="15"/>
  <c r="P74" i="1" s="1"/>
  <c r="Q74" s="1"/>
  <c r="D145" i="2"/>
  <c r="M110"/>
  <c r="K56"/>
  <c r="K55" s="1"/>
  <c r="E271" i="16"/>
  <c r="I155"/>
  <c r="J80" i="15"/>
  <c r="O36" i="1" s="1"/>
  <c r="K178" i="15"/>
  <c r="P76" i="1" s="1"/>
  <c r="J218" i="15"/>
  <c r="I24" i="16"/>
  <c r="O14" i="2" s="1"/>
  <c r="J149" i="15"/>
  <c r="O68" i="1" s="1"/>
  <c r="I301" i="16"/>
  <c r="O63" i="2" s="1"/>
  <c r="I12" i="16"/>
  <c r="J48" i="15"/>
  <c r="O26" i="1" s="1"/>
  <c r="K74" i="2"/>
  <c r="M119" i="1"/>
  <c r="J96" i="2"/>
  <c r="D429" i="16"/>
  <c r="M129" i="1"/>
  <c r="M131" s="1"/>
  <c r="H375" i="15"/>
  <c r="H208"/>
  <c r="H260" s="1"/>
  <c r="M74" i="1"/>
  <c r="M78" s="1"/>
  <c r="M93" s="1"/>
  <c r="K100" i="2"/>
  <c r="K97" s="1"/>
  <c r="E437" i="16"/>
  <c r="I473" i="15"/>
  <c r="I482" s="1"/>
  <c r="H181" i="1" s="1"/>
  <c r="H183" s="1"/>
  <c r="N151"/>
  <c r="N152" s="1"/>
  <c r="E85" i="2"/>
  <c r="E122" s="1"/>
  <c r="E128" s="1"/>
  <c r="F185" i="1" s="1"/>
  <c r="F60" i="16"/>
  <c r="K78" i="1"/>
  <c r="K93" s="1"/>
  <c r="M81" i="16"/>
  <c r="K146"/>
  <c r="L54" i="1"/>
  <c r="L333" i="16"/>
  <c r="K132"/>
  <c r="M153"/>
  <c r="L162"/>
  <c r="K388"/>
  <c r="L243"/>
  <c r="L339"/>
  <c r="L160"/>
  <c r="M98"/>
  <c r="K284"/>
  <c r="M129"/>
  <c r="L205"/>
  <c r="L149"/>
  <c r="M215"/>
  <c r="L31"/>
  <c r="L307"/>
  <c r="M479"/>
  <c r="M273"/>
  <c r="J228" i="15"/>
  <c r="O89" i="1" s="1"/>
  <c r="L259" i="16"/>
  <c r="H112"/>
  <c r="K341"/>
  <c r="L315"/>
  <c r="M307"/>
  <c r="M331"/>
  <c r="M362"/>
  <c r="M91"/>
  <c r="L234"/>
  <c r="K296"/>
  <c r="L398"/>
  <c r="K163"/>
  <c r="K488"/>
  <c r="J91" i="15"/>
  <c r="O40" i="1" s="1"/>
  <c r="J63" i="15"/>
  <c r="O31" i="1" s="1"/>
  <c r="J39" i="15"/>
  <c r="O24" i="1" s="1"/>
  <c r="I463" i="16"/>
  <c r="O114" i="2" s="1"/>
  <c r="Q15" i="1"/>
  <c r="K237" i="15"/>
  <c r="P90" i="1" s="1"/>
  <c r="I256" i="16"/>
  <c r="O54" i="2" s="1"/>
  <c r="K421" i="15"/>
  <c r="P148" i="1" s="1"/>
  <c r="I66" i="16"/>
  <c r="O22" i="2" s="1"/>
  <c r="M268" i="16"/>
  <c r="D105"/>
  <c r="F85" i="2"/>
  <c r="F122" s="1"/>
  <c r="F128" s="1"/>
  <c r="G185" i="1" s="1"/>
  <c r="F347" i="15"/>
  <c r="J42" i="2"/>
  <c r="J40" s="1"/>
  <c r="D127" i="16"/>
  <c r="J71" i="2"/>
  <c r="J69" s="1"/>
  <c r="D349" i="16"/>
  <c r="M58" i="2"/>
  <c r="M55" s="1"/>
  <c r="G271" i="16"/>
  <c r="M39" i="1"/>
  <c r="M43" s="1"/>
  <c r="M54" s="1"/>
  <c r="M100" s="1"/>
  <c r="M172" s="1"/>
  <c r="H110" i="15"/>
  <c r="H128" s="1"/>
  <c r="E100" i="1"/>
  <c r="E184" s="1"/>
  <c r="K130"/>
  <c r="K131" s="1"/>
  <c r="F375" i="15"/>
  <c r="F482" s="1"/>
  <c r="E181" i="1" s="1"/>
  <c r="E183" s="1"/>
  <c r="N41"/>
  <c r="N43" s="1"/>
  <c r="I110" i="15"/>
  <c r="I128" s="1"/>
  <c r="L187" i="16"/>
  <c r="L257"/>
  <c r="L352"/>
  <c r="M217"/>
  <c r="M162"/>
  <c r="L379"/>
  <c r="K339"/>
  <c r="M388"/>
  <c r="K217"/>
  <c r="M131"/>
  <c r="L129"/>
  <c r="M36"/>
  <c r="K187"/>
  <c r="L215"/>
  <c r="L72"/>
  <c r="K243"/>
  <c r="M464"/>
  <c r="L445"/>
  <c r="L216"/>
  <c r="K352"/>
  <c r="H272"/>
  <c r="L272" s="1"/>
  <c r="K443"/>
  <c r="M190"/>
  <c r="K25"/>
  <c r="L25"/>
  <c r="K205"/>
  <c r="L83"/>
  <c r="K241"/>
  <c r="M157"/>
  <c r="K227"/>
  <c r="K234"/>
  <c r="L101"/>
  <c r="L411"/>
  <c r="J321" i="15"/>
  <c r="O123" i="1" s="1"/>
  <c r="J421" i="15"/>
  <c r="O148" i="1" s="1"/>
  <c r="K96" i="15"/>
  <c r="I378" i="16"/>
  <c r="K431" i="15"/>
  <c r="P150" i="1" s="1"/>
  <c r="K48" i="15"/>
  <c r="P26" i="1" s="1"/>
  <c r="Q26" s="1"/>
  <c r="I259" i="15"/>
  <c r="I260" s="1"/>
  <c r="J93" i="2"/>
  <c r="L71"/>
  <c r="L69" s="1"/>
  <c r="F349" i="16"/>
  <c r="L100" i="2"/>
  <c r="L97" s="1"/>
  <c r="L101" s="1"/>
  <c r="F437" i="16"/>
  <c r="F446" s="1"/>
  <c r="F136" i="2" s="1"/>
  <c r="F144" s="1"/>
  <c r="D85"/>
  <c r="D122" s="1"/>
  <c r="D128" s="1"/>
  <c r="E185" i="1" s="1"/>
  <c r="L20" i="2"/>
  <c r="K64"/>
  <c r="E310" i="16"/>
  <c r="J27" i="2"/>
  <c r="G110" i="15"/>
  <c r="G128" s="1"/>
  <c r="G347"/>
  <c r="R146" i="1"/>
  <c r="I69" i="2"/>
  <c r="R122" i="1"/>
  <c r="Q51"/>
  <c r="R60"/>
  <c r="Q142"/>
  <c r="R141"/>
  <c r="I27" i="2"/>
  <c r="R118" i="1"/>
  <c r="R13"/>
  <c r="I40" i="2"/>
  <c r="O93"/>
  <c r="K119" i="15"/>
  <c r="Q38" i="1"/>
  <c r="Q156"/>
  <c r="K480" i="15"/>
  <c r="Q37" i="1"/>
  <c r="O107" i="2"/>
  <c r="R138" i="1"/>
  <c r="I454" i="16"/>
  <c r="Q117" i="1"/>
  <c r="R63"/>
  <c r="R166"/>
  <c r="P155"/>
  <c r="P157" s="1"/>
  <c r="Q145"/>
  <c r="R84"/>
  <c r="Q67"/>
  <c r="I55" i="2"/>
  <c r="R20" i="1"/>
  <c r="R137"/>
  <c r="Q139"/>
  <c r="I429" i="16"/>
  <c r="R62" i="1"/>
  <c r="I424" i="16"/>
  <c r="R143" i="1"/>
  <c r="Q96"/>
  <c r="Q42"/>
  <c r="Q34"/>
  <c r="R144"/>
  <c r="R136"/>
  <c r="R104"/>
  <c r="Q104"/>
  <c r="R107"/>
  <c r="O90" i="2"/>
  <c r="Q85" i="1"/>
  <c r="R69"/>
  <c r="Q31"/>
  <c r="Q46"/>
  <c r="O55" i="2"/>
  <c r="Q39" i="1"/>
  <c r="R23"/>
  <c r="R120"/>
  <c r="Q48"/>
  <c r="Q30"/>
  <c r="I449" i="16"/>
  <c r="R73" i="1"/>
  <c r="R121"/>
  <c r="R150"/>
  <c r="Q150"/>
  <c r="R68"/>
  <c r="Q68"/>
  <c r="Q140"/>
  <c r="R140"/>
  <c r="I105" i="16"/>
  <c r="I437"/>
  <c r="I113" i="2"/>
  <c r="I120" s="1"/>
  <c r="O40"/>
  <c r="J78" i="1"/>
  <c r="Q29"/>
  <c r="O97" i="2"/>
  <c r="R71" i="1"/>
  <c r="K225" i="15"/>
  <c r="K294"/>
  <c r="K347" s="1"/>
  <c r="I349" i="16"/>
  <c r="O70" i="2"/>
  <c r="O69" s="1"/>
  <c r="J86" i="1"/>
  <c r="R75"/>
  <c r="R128"/>
  <c r="I11" i="2"/>
  <c r="Q70" i="1"/>
  <c r="K143" i="15"/>
  <c r="J92" i="1"/>
  <c r="I74" i="2"/>
  <c r="I64"/>
  <c r="O113"/>
  <c r="I101"/>
  <c r="R108" i="1"/>
  <c r="I52" i="16"/>
  <c r="R33" i="1"/>
  <c r="R123"/>
  <c r="Q35"/>
  <c r="O27" i="2"/>
  <c r="I20"/>
  <c r="I59"/>
  <c r="I110"/>
  <c r="Q148" i="1"/>
  <c r="R148"/>
  <c r="Q82"/>
  <c r="R82"/>
  <c r="R24"/>
  <c r="Q149"/>
  <c r="O16" i="2"/>
  <c r="P64" i="1"/>
  <c r="R64" s="1"/>
  <c r="Q61"/>
  <c r="O59" i="2"/>
  <c r="I271" i="16"/>
  <c r="J125" i="1"/>
  <c r="I43" i="2"/>
  <c r="R32" i="1"/>
  <c r="R147"/>
  <c r="J43"/>
  <c r="Q133"/>
  <c r="R26"/>
  <c r="P86"/>
  <c r="O104" i="2"/>
  <c r="R72" i="1"/>
  <c r="J152"/>
  <c r="J27"/>
  <c r="O75" i="2"/>
  <c r="O74" s="1"/>
  <c r="I377" i="16"/>
  <c r="Q52" i="1"/>
  <c r="R52"/>
  <c r="Q91"/>
  <c r="R91"/>
  <c r="R90"/>
  <c r="Q90"/>
  <c r="R167"/>
  <c r="Q167"/>
  <c r="R116"/>
  <c r="Q116"/>
  <c r="R21"/>
  <c r="Q21"/>
  <c r="K375" i="15"/>
  <c r="P130" i="1"/>
  <c r="P131" s="1"/>
  <c r="R77"/>
  <c r="K259" i="15"/>
  <c r="P14" i="1"/>
  <c r="P16" s="1"/>
  <c r="K19" i="15"/>
  <c r="K473"/>
  <c r="P151" i="1"/>
  <c r="Q89"/>
  <c r="P92"/>
  <c r="Q36"/>
  <c r="R36"/>
  <c r="R129"/>
  <c r="Q129"/>
  <c r="Q76"/>
  <c r="R76"/>
  <c r="K112" i="15"/>
  <c r="K127" s="1"/>
  <c r="P47" i="1"/>
  <c r="Q165"/>
  <c r="R165"/>
  <c r="O65" i="2"/>
  <c r="O64" s="1"/>
  <c r="I310" i="16"/>
  <c r="O20" i="2"/>
  <c r="I60" i="16"/>
  <c r="R74" i="1"/>
  <c r="R163"/>
  <c r="K208" i="15"/>
  <c r="I127" i="16"/>
  <c r="Q106" i="1"/>
  <c r="R106"/>
  <c r="Q40"/>
  <c r="R40"/>
  <c r="I11" i="16"/>
  <c r="O12" i="2"/>
  <c r="O11" s="1"/>
  <c r="I474" i="16"/>
  <c r="O119" i="2"/>
  <c r="O117" s="1"/>
  <c r="Q83" i="1"/>
  <c r="R83"/>
  <c r="R50"/>
  <c r="Q50"/>
  <c r="J131"/>
  <c r="I281" i="16"/>
  <c r="R89" i="1"/>
  <c r="I462" i="16"/>
  <c r="P78" i="1"/>
  <c r="Q78" s="1"/>
  <c r="S99" i="2"/>
  <c r="L118" i="16"/>
  <c r="H117"/>
  <c r="M117" s="1"/>
  <c r="M118"/>
  <c r="K441"/>
  <c r="L441"/>
  <c r="M200"/>
  <c r="K207"/>
  <c r="L207"/>
  <c r="J31" i="15"/>
  <c r="O22" i="1" s="1"/>
  <c r="O27" s="1"/>
  <c r="L71" i="16"/>
  <c r="K51"/>
  <c r="M51"/>
  <c r="O16" i="1"/>
  <c r="M216" i="16"/>
  <c r="L84"/>
  <c r="O157" i="1"/>
  <c r="M77" i="16"/>
  <c r="J480" i="15"/>
  <c r="K77" i="16"/>
  <c r="K84"/>
  <c r="J446" i="15"/>
  <c r="O151" i="1" s="1"/>
  <c r="M85" i="16"/>
  <c r="N23" i="2"/>
  <c r="Q23" s="1"/>
  <c r="L85" i="16"/>
  <c r="K85"/>
  <c r="L92"/>
  <c r="M71"/>
  <c r="L332"/>
  <c r="L287"/>
  <c r="K440"/>
  <c r="M92"/>
  <c r="M56"/>
  <c r="M328"/>
  <c r="K143"/>
  <c r="L110"/>
  <c r="L328"/>
  <c r="K332"/>
  <c r="M46"/>
  <c r="L87"/>
  <c r="L148"/>
  <c r="K145"/>
  <c r="L145"/>
  <c r="L262"/>
  <c r="M262"/>
  <c r="L237"/>
  <c r="H412"/>
  <c r="N81" i="2" s="1"/>
  <c r="Q81" s="1"/>
  <c r="K107" i="16"/>
  <c r="M62"/>
  <c r="K62"/>
  <c r="K433"/>
  <c r="M433"/>
  <c r="L30"/>
  <c r="L432"/>
  <c r="L433"/>
  <c r="K148"/>
  <c r="K237"/>
  <c r="K30"/>
  <c r="K266"/>
  <c r="K87"/>
  <c r="H86"/>
  <c r="K86" s="1"/>
  <c r="L189"/>
  <c r="L371"/>
  <c r="H106"/>
  <c r="L16"/>
  <c r="M90"/>
  <c r="M189"/>
  <c r="K361"/>
  <c r="L252"/>
  <c r="K16"/>
  <c r="M413"/>
  <c r="K413"/>
  <c r="L28"/>
  <c r="K290"/>
  <c r="K258"/>
  <c r="K56"/>
  <c r="M111"/>
  <c r="L111"/>
  <c r="K28"/>
  <c r="L26"/>
  <c r="M26"/>
  <c r="N30" i="2"/>
  <c r="S30" s="1"/>
  <c r="K111" i="16"/>
  <c r="H55"/>
  <c r="M55" s="1"/>
  <c r="M110"/>
  <c r="K226"/>
  <c r="M258"/>
  <c r="L143"/>
  <c r="L290"/>
  <c r="M37"/>
  <c r="K387"/>
  <c r="L306"/>
  <c r="L32"/>
  <c r="M371"/>
  <c r="M252"/>
  <c r="M361"/>
  <c r="K90"/>
  <c r="K152"/>
  <c r="L152"/>
  <c r="H97" i="2"/>
  <c r="H101" s="1"/>
  <c r="L226" i="16"/>
  <c r="H128"/>
  <c r="N41" i="2" s="1"/>
  <c r="S41" s="1"/>
  <c r="H299" i="16"/>
  <c r="L299" s="1"/>
  <c r="M75"/>
  <c r="L75"/>
  <c r="M300"/>
  <c r="L133"/>
  <c r="K133"/>
  <c r="L440"/>
  <c r="R99" i="2"/>
  <c r="H475" i="16"/>
  <c r="L475" s="1"/>
  <c r="K235"/>
  <c r="L46"/>
  <c r="M440"/>
  <c r="M441"/>
  <c r="K103"/>
  <c r="M266"/>
  <c r="L103"/>
  <c r="M476"/>
  <c r="L97"/>
  <c r="L235"/>
  <c r="J431" i="15"/>
  <c r="O150" i="1" s="1"/>
  <c r="M32" i="16"/>
  <c r="L476"/>
  <c r="M220"/>
  <c r="L107"/>
  <c r="L193"/>
  <c r="M330"/>
  <c r="K220"/>
  <c r="K97"/>
  <c r="L451"/>
  <c r="L450"/>
  <c r="M451"/>
  <c r="K451"/>
  <c r="N104" i="2"/>
  <c r="Q104" s="1"/>
  <c r="Q105"/>
  <c r="L300" i="16"/>
  <c r="H223"/>
  <c r="K223" s="1"/>
  <c r="L166"/>
  <c r="M450"/>
  <c r="K450"/>
  <c r="L37"/>
  <c r="L322"/>
  <c r="K63"/>
  <c r="K166"/>
  <c r="J294" i="15"/>
  <c r="M387" i="16"/>
  <c r="L231"/>
  <c r="K193"/>
  <c r="J169" i="15"/>
  <c r="O74" i="1" s="1"/>
  <c r="L63" i="16"/>
  <c r="K340"/>
  <c r="M340"/>
  <c r="L457"/>
  <c r="K295"/>
  <c r="Q109" i="2"/>
  <c r="L458" i="16"/>
  <c r="K457"/>
  <c r="L283"/>
  <c r="M322"/>
  <c r="M458"/>
  <c r="K458"/>
  <c r="K250"/>
  <c r="R109" i="2"/>
  <c r="M283" i="16"/>
  <c r="L427"/>
  <c r="K428"/>
  <c r="H477"/>
  <c r="N119" i="2" s="1"/>
  <c r="S119" s="1"/>
  <c r="M457" i="16"/>
  <c r="M478"/>
  <c r="K478"/>
  <c r="M231"/>
  <c r="M269"/>
  <c r="H282"/>
  <c r="N60" i="2" s="1"/>
  <c r="S60" s="1"/>
  <c r="L330" i="16"/>
  <c r="M260"/>
  <c r="M306"/>
  <c r="M50"/>
  <c r="L428"/>
  <c r="M250"/>
  <c r="S92" i="2"/>
  <c r="L50" i="16"/>
  <c r="R92" i="2"/>
  <c r="M428" i="16"/>
  <c r="K427"/>
  <c r="H249"/>
  <c r="L249" s="1"/>
  <c r="K269"/>
  <c r="M369"/>
  <c r="M303"/>
  <c r="K369"/>
  <c r="M270"/>
  <c r="L270"/>
  <c r="M314"/>
  <c r="L401"/>
  <c r="M401"/>
  <c r="L486"/>
  <c r="M431"/>
  <c r="M486"/>
  <c r="M397"/>
  <c r="L314"/>
  <c r="K397"/>
  <c r="L404"/>
  <c r="H69" i="2"/>
  <c r="M403" i="16"/>
  <c r="L487"/>
  <c r="M264"/>
  <c r="J237" i="15"/>
  <c r="J259" s="1"/>
  <c r="N94" i="2"/>
  <c r="S94" s="1"/>
  <c r="L294" i="16"/>
  <c r="K431"/>
  <c r="K136"/>
  <c r="L186"/>
  <c r="M334"/>
  <c r="L431"/>
  <c r="M136"/>
  <c r="M318"/>
  <c r="K186"/>
  <c r="K334"/>
  <c r="L264"/>
  <c r="M294"/>
  <c r="L260"/>
  <c r="L295"/>
  <c r="K303"/>
  <c r="M427"/>
  <c r="H110" i="2"/>
  <c r="L22" i="16"/>
  <c r="M214"/>
  <c r="H442"/>
  <c r="H437" s="1"/>
  <c r="M437" s="1"/>
  <c r="M444"/>
  <c r="K214"/>
  <c r="K444"/>
  <c r="M404"/>
  <c r="N79" i="2"/>
  <c r="Q79" s="1"/>
  <c r="K404" i="16"/>
  <c r="L285"/>
  <c r="L338"/>
  <c r="M487"/>
  <c r="L318"/>
  <c r="L164"/>
  <c r="M336"/>
  <c r="K164"/>
  <c r="L344"/>
  <c r="L406"/>
  <c r="H343"/>
  <c r="M343" s="1"/>
  <c r="M344"/>
  <c r="J178" i="15"/>
  <c r="O76" i="1" s="1"/>
  <c r="O78" s="1"/>
  <c r="K336" i="16"/>
  <c r="K406"/>
  <c r="M285"/>
  <c r="K277"/>
  <c r="N108" i="2"/>
  <c r="Q108" s="1"/>
  <c r="H57" i="16"/>
  <c r="M57" s="1"/>
  <c r="M141"/>
  <c r="M470"/>
  <c r="M212"/>
  <c r="K212"/>
  <c r="K304"/>
  <c r="M456"/>
  <c r="H454"/>
  <c r="M454" s="1"/>
  <c r="H211"/>
  <c r="N49" i="2" s="1"/>
  <c r="S49" s="1"/>
  <c r="M468" i="16"/>
  <c r="N115" i="2"/>
  <c r="R115" s="1"/>
  <c r="M304" i="16"/>
  <c r="L455"/>
  <c r="M208"/>
  <c r="K455"/>
  <c r="M184"/>
  <c r="H182"/>
  <c r="N45" i="2" s="1"/>
  <c r="S45" s="1"/>
  <c r="L456" i="16"/>
  <c r="L468"/>
  <c r="K468"/>
  <c r="K403"/>
  <c r="K456"/>
  <c r="K467"/>
  <c r="L467"/>
  <c r="H55" i="2"/>
  <c r="M338" i="16"/>
  <c r="H113" i="2"/>
  <c r="H120" s="1"/>
  <c r="M408" i="16"/>
  <c r="L408"/>
  <c r="H47"/>
  <c r="N15" i="2" s="1"/>
  <c r="Q15" s="1"/>
  <c r="N13"/>
  <c r="S13" s="1"/>
  <c r="K48" i="16"/>
  <c r="K22"/>
  <c r="K203"/>
  <c r="L67"/>
  <c r="M59"/>
  <c r="K184"/>
  <c r="L203"/>
  <c r="N57" i="2"/>
  <c r="R57" s="1"/>
  <c r="K382" i="16"/>
  <c r="K308"/>
  <c r="L308"/>
  <c r="M382"/>
  <c r="M276"/>
  <c r="H206"/>
  <c r="L206" s="1"/>
  <c r="K59"/>
  <c r="M436"/>
  <c r="K137"/>
  <c r="L363"/>
  <c r="H469"/>
  <c r="N116" i="2" s="1"/>
  <c r="S116" s="1"/>
  <c r="M100" i="16"/>
  <c r="L108"/>
  <c r="K384"/>
  <c r="K53"/>
  <c r="L54"/>
  <c r="R68" i="2"/>
  <c r="H27"/>
  <c r="M54" i="16"/>
  <c r="K54"/>
  <c r="J112" i="15"/>
  <c r="Q98" i="2"/>
  <c r="M202" i="16"/>
  <c r="Q68" i="2"/>
  <c r="M53" i="16"/>
  <c r="S98" i="2"/>
  <c r="N17"/>
  <c r="R17" s="1"/>
  <c r="H59"/>
  <c r="I131" i="1"/>
  <c r="H368" i="16"/>
  <c r="M368" s="1"/>
  <c r="M492"/>
  <c r="K305"/>
  <c r="L491"/>
  <c r="L492"/>
  <c r="H66"/>
  <c r="M66" s="1"/>
  <c r="H40" i="2"/>
  <c r="K100" i="16"/>
  <c r="M491"/>
  <c r="L470"/>
  <c r="M384"/>
  <c r="I86" i="1"/>
  <c r="I92"/>
  <c r="M356" i="16"/>
  <c r="K492"/>
  <c r="L305"/>
  <c r="K139"/>
  <c r="N126" i="2"/>
  <c r="Q126" s="1"/>
  <c r="K356" i="16"/>
  <c r="K67"/>
  <c r="H64" i="2"/>
  <c r="K426" i="16"/>
  <c r="I125" i="1"/>
  <c r="M351" i="16"/>
  <c r="H449"/>
  <c r="M449" s="1"/>
  <c r="L248"/>
  <c r="L137"/>
  <c r="L48"/>
  <c r="H134"/>
  <c r="M134" s="1"/>
  <c r="I27" i="1"/>
  <c r="H61" i="16"/>
  <c r="L61" s="1"/>
  <c r="K297"/>
  <c r="N25" i="2"/>
  <c r="S25" s="1"/>
  <c r="H228" i="16"/>
  <c r="K228" s="1"/>
  <c r="H386"/>
  <c r="M386" s="1"/>
  <c r="K135"/>
  <c r="J361" i="15"/>
  <c r="J375" s="1"/>
  <c r="J407"/>
  <c r="O147" i="1" s="1"/>
  <c r="H20" i="2"/>
  <c r="H74"/>
  <c r="L254" i="16"/>
  <c r="H405"/>
  <c r="N80" i="2" s="1"/>
  <c r="S80" s="1"/>
  <c r="J301" i="15"/>
  <c r="O119" i="1" s="1"/>
  <c r="K238" i="16"/>
  <c r="H325"/>
  <c r="M325" s="1"/>
  <c r="L329"/>
  <c r="M238"/>
  <c r="H292"/>
  <c r="L292" s="1"/>
  <c r="L410"/>
  <c r="M329"/>
  <c r="I78" i="1"/>
  <c r="M363" i="16"/>
  <c r="L297"/>
  <c r="K410"/>
  <c r="N32" i="2"/>
  <c r="S32" s="1"/>
  <c r="M346" i="16"/>
  <c r="H358"/>
  <c r="N72" i="2" s="1"/>
  <c r="R72" s="1"/>
  <c r="I152" i="1"/>
  <c r="H11" i="2"/>
  <c r="H43"/>
  <c r="I43" i="1"/>
  <c r="M365" i="16"/>
  <c r="K365"/>
  <c r="L365"/>
  <c r="K209"/>
  <c r="L209"/>
  <c r="M209"/>
  <c r="K373"/>
  <c r="L373"/>
  <c r="L141"/>
  <c r="L244"/>
  <c r="K244"/>
  <c r="K254"/>
  <c r="M254"/>
  <c r="M435"/>
  <c r="H434"/>
  <c r="M434" s="1"/>
  <c r="M452"/>
  <c r="L208"/>
  <c r="H378"/>
  <c r="N75" i="2" s="1"/>
  <c r="S75" s="1"/>
  <c r="K276" i="16"/>
  <c r="L240"/>
  <c r="K320"/>
  <c r="M392"/>
  <c r="K240"/>
  <c r="H391"/>
  <c r="N77" i="2" s="1"/>
  <c r="H396" i="16"/>
  <c r="N78" i="2" s="1"/>
  <c r="M326" i="16"/>
  <c r="L326"/>
  <c r="K316"/>
  <c r="O64" i="1"/>
  <c r="Q106" i="2"/>
  <c r="H350" i="16"/>
  <c r="K350" s="1"/>
  <c r="L277"/>
  <c r="H353"/>
  <c r="K353" s="1"/>
  <c r="R106" i="2"/>
  <c r="L435" i="16"/>
  <c r="L436"/>
  <c r="L392"/>
  <c r="K452"/>
  <c r="M320"/>
  <c r="M139"/>
  <c r="M277"/>
  <c r="L202"/>
  <c r="L426"/>
  <c r="M426"/>
  <c r="L351"/>
  <c r="M244"/>
  <c r="N46" i="2"/>
  <c r="M195" i="16"/>
  <c r="L267"/>
  <c r="M267"/>
  <c r="L394"/>
  <c r="K394"/>
  <c r="M465"/>
  <c r="K465"/>
  <c r="K73"/>
  <c r="L73"/>
  <c r="M73"/>
  <c r="M359"/>
  <c r="K359"/>
  <c r="L359"/>
  <c r="K218"/>
  <c r="L218"/>
  <c r="M218"/>
  <c r="L135"/>
  <c r="M135"/>
  <c r="P81" i="2"/>
  <c r="P74" s="1"/>
  <c r="P82" s="1"/>
  <c r="M233" i="16"/>
  <c r="H256"/>
  <c r="L256" s="1"/>
  <c r="M312"/>
  <c r="K312"/>
  <c r="K248"/>
  <c r="M104"/>
  <c r="L104"/>
  <c r="K104"/>
  <c r="M409"/>
  <c r="K409"/>
  <c r="L409"/>
  <c r="M35"/>
  <c r="K35"/>
  <c r="L35"/>
  <c r="L93"/>
  <c r="K93"/>
  <c r="M196"/>
  <c r="K196"/>
  <c r="L196"/>
  <c r="L64"/>
  <c r="M64"/>
  <c r="K224"/>
  <c r="L224"/>
  <c r="M224"/>
  <c r="K242"/>
  <c r="L242"/>
  <c r="L389"/>
  <c r="K389"/>
  <c r="M280"/>
  <c r="K280"/>
  <c r="M274"/>
  <c r="L274"/>
  <c r="K274"/>
  <c r="M399"/>
  <c r="K399"/>
  <c r="K229"/>
  <c r="L229"/>
  <c r="M112"/>
  <c r="N31" i="2"/>
  <c r="K112" i="16"/>
  <c r="L112"/>
  <c r="H95"/>
  <c r="L95" s="1"/>
  <c r="H311"/>
  <c r="M311" s="1"/>
  <c r="L233"/>
  <c r="H246"/>
  <c r="M316"/>
  <c r="L15"/>
  <c r="M15"/>
  <c r="L346"/>
  <c r="K346"/>
  <c r="L380"/>
  <c r="K380"/>
  <c r="L354"/>
  <c r="K354"/>
  <c r="L367"/>
  <c r="K367"/>
  <c r="M367"/>
  <c r="M472"/>
  <c r="L472"/>
  <c r="K472"/>
  <c r="M293"/>
  <c r="K293"/>
  <c r="L425"/>
  <c r="H424"/>
  <c r="N91" i="2"/>
  <c r="M425" i="16"/>
  <c r="M394"/>
  <c r="K267"/>
  <c r="L465"/>
  <c r="L280"/>
  <c r="J119" i="15"/>
  <c r="J143"/>
  <c r="M17" i="16"/>
  <c r="K17"/>
  <c r="K195"/>
  <c r="K114"/>
  <c r="M114"/>
  <c r="M41"/>
  <c r="L195"/>
  <c r="J268" i="15"/>
  <c r="H24" i="16"/>
  <c r="N14" i="2" s="1"/>
  <c r="M278" i="16"/>
  <c r="K41"/>
  <c r="P34" i="2"/>
  <c r="O53" i="1"/>
  <c r="O98"/>
  <c r="N56" i="2"/>
  <c r="S56" s="1"/>
  <c r="K272" i="16"/>
  <c r="M272"/>
  <c r="J19" i="15"/>
  <c r="N58" i="2"/>
  <c r="K278" i="16"/>
  <c r="H271"/>
  <c r="L20"/>
  <c r="O43" i="1"/>
  <c r="M44" i="16"/>
  <c r="K44"/>
  <c r="L44"/>
  <c r="H12"/>
  <c r="L12" s="1"/>
  <c r="M175"/>
  <c r="L175"/>
  <c r="K175"/>
  <c r="L489"/>
  <c r="M489"/>
  <c r="M375"/>
  <c r="K375"/>
  <c r="H199"/>
  <c r="K204"/>
  <c r="M204"/>
  <c r="L204"/>
  <c r="K309"/>
  <c r="M309"/>
  <c r="L309"/>
  <c r="H301"/>
  <c r="H485"/>
  <c r="N125" i="2" s="1"/>
  <c r="S125" s="1"/>
  <c r="K20" i="16"/>
  <c r="K174"/>
  <c r="M174"/>
  <c r="L174"/>
  <c r="L43"/>
  <c r="K43"/>
  <c r="M43"/>
  <c r="K489"/>
  <c r="K485" s="1"/>
  <c r="L375"/>
  <c r="J110" i="15"/>
  <c r="L466" i="16"/>
  <c r="H463"/>
  <c r="M463" s="1"/>
  <c r="K466"/>
  <c r="H155"/>
  <c r="H185" i="1"/>
  <c r="E281" i="16"/>
  <c r="K60" i="2"/>
  <c r="K59" s="1"/>
  <c r="L42"/>
  <c r="M20"/>
  <c r="L66"/>
  <c r="F310" i="16"/>
  <c r="L117" i="2"/>
  <c r="D437" i="16"/>
  <c r="D446" s="1"/>
  <c r="D136" i="2" s="1"/>
  <c r="D144" s="1"/>
  <c r="J100"/>
  <c r="J97" s="1"/>
  <c r="J101" s="1"/>
  <c r="M108" i="16"/>
  <c r="M29" i="2"/>
  <c r="K108" i="16"/>
  <c r="N131" i="1"/>
  <c r="L50" i="2"/>
  <c r="L452" i="16"/>
  <c r="L106" i="2"/>
  <c r="S106" s="1"/>
  <c r="S105"/>
  <c r="L54"/>
  <c r="R119" i="1"/>
  <c r="Q119"/>
  <c r="M64" i="2"/>
  <c r="L40"/>
  <c r="M430" i="16"/>
  <c r="G429"/>
  <c r="K430"/>
  <c r="M94" i="2"/>
  <c r="L34"/>
  <c r="F480" i="16"/>
  <c r="F138" i="2" s="1"/>
  <c r="F146" s="1"/>
  <c r="R46" i="1"/>
  <c r="N53"/>
  <c r="M114" i="2"/>
  <c r="G462" i="16"/>
  <c r="F175" i="1"/>
  <c r="M12" i="2"/>
  <c r="G11" i="16"/>
  <c r="M28" i="2"/>
  <c r="G105" i="16"/>
  <c r="M95" i="2"/>
  <c r="M432" i="16"/>
  <c r="K432"/>
  <c r="L148" i="1"/>
  <c r="L152" s="1"/>
  <c r="G473" i="15"/>
  <c r="M75" i="2"/>
  <c r="G377" i="16"/>
  <c r="M60" i="2"/>
  <c r="G281" i="16"/>
  <c r="L113" i="2"/>
  <c r="L120" s="1"/>
  <c r="M14"/>
  <c r="L55"/>
  <c r="P41" i="1"/>
  <c r="K110" i="15"/>
  <c r="D11" i="16"/>
  <c r="J12" i="2"/>
  <c r="J11" s="1"/>
  <c r="J34" s="1"/>
  <c r="G459" i="16"/>
  <c r="L67" i="1"/>
  <c r="L78" s="1"/>
  <c r="L93" s="1"/>
  <c r="G208" i="15"/>
  <c r="M125" i="2"/>
  <c r="M148" i="1"/>
  <c r="M152" s="1"/>
  <c r="H473" i="15"/>
  <c r="O85" i="1"/>
  <c r="O86" s="1"/>
  <c r="J225" i="15"/>
  <c r="N16" i="1"/>
  <c r="P97"/>
  <c r="R97" s="1"/>
  <c r="K268" i="15"/>
  <c r="N98" i="1"/>
  <c r="E11" i="16"/>
  <c r="K14" i="2"/>
  <c r="K11" s="1"/>
  <c r="K34" s="1"/>
  <c r="F377" i="16"/>
  <c r="L77" i="2"/>
  <c r="I154" i="16"/>
  <c r="O44" i="2"/>
  <c r="O43" s="1"/>
  <c r="R22" i="1"/>
  <c r="P27"/>
  <c r="Q22"/>
  <c r="M69" i="2"/>
  <c r="L44"/>
  <c r="L43" s="1"/>
  <c r="F154" i="16"/>
  <c r="E121"/>
  <c r="F121"/>
  <c r="E446"/>
  <c r="E136" i="2" s="1"/>
  <c r="E144" s="1"/>
  <c r="J43"/>
  <c r="J82" s="1"/>
  <c r="F127" i="16"/>
  <c r="G375" i="15"/>
  <c r="L130" i="1"/>
  <c r="L131" s="1"/>
  <c r="M77" i="2"/>
  <c r="K41" i="1"/>
  <c r="K43" s="1"/>
  <c r="K54" s="1"/>
  <c r="F110" i="15"/>
  <c r="F128" s="1"/>
  <c r="F270" s="1"/>
  <c r="E180" i="1" s="1"/>
  <c r="E154" i="16"/>
  <c r="E416" s="1"/>
  <c r="E135" i="2" s="1"/>
  <c r="E143" s="1"/>
  <c r="K44"/>
  <c r="K43" s="1"/>
  <c r="M49"/>
  <c r="M45"/>
  <c r="M41"/>
  <c r="G127" i="16"/>
  <c r="K101" i="2"/>
  <c r="D60" i="16"/>
  <c r="D121" s="1"/>
  <c r="F184" i="1"/>
  <c r="F186" s="1"/>
  <c r="D154" i="16"/>
  <c r="D416" s="1"/>
  <c r="D135" i="2" s="1"/>
  <c r="D143" s="1"/>
  <c r="G260" i="15"/>
  <c r="K57"/>
  <c r="L104" i="2" l="1"/>
  <c r="H175" i="1"/>
  <c r="H186"/>
  <c r="E182"/>
  <c r="L100"/>
  <c r="L172" s="1"/>
  <c r="Q86"/>
  <c r="E186"/>
  <c r="I270" i="15"/>
  <c r="H180" i="1" s="1"/>
  <c r="H182" s="1"/>
  <c r="H270" i="15"/>
  <c r="G180" i="1" s="1"/>
  <c r="G182" s="1"/>
  <c r="J85" i="2"/>
  <c r="J122" s="1"/>
  <c r="J128" s="1"/>
  <c r="K176" i="1" s="1"/>
  <c r="K124" s="1"/>
  <c r="K125" s="1"/>
  <c r="K159" s="1"/>
  <c r="E175"/>
  <c r="K100"/>
  <c r="K172" s="1"/>
  <c r="Q14" i="2"/>
  <c r="G270" i="15"/>
  <c r="F180" i="1" s="1"/>
  <c r="F182" s="1"/>
  <c r="Q16"/>
  <c r="I459" i="16"/>
  <c r="I137" i="2" s="1"/>
  <c r="I145" s="1"/>
  <c r="O110"/>
  <c r="R130" i="1"/>
  <c r="Q155"/>
  <c r="R155"/>
  <c r="R78"/>
  <c r="I446" i="16"/>
  <c r="I136" i="2" s="1"/>
  <c r="I144" s="1"/>
  <c r="R86" i="1"/>
  <c r="I34" i="2"/>
  <c r="O101"/>
  <c r="J93" i="1"/>
  <c r="Q14"/>
  <c r="O82" i="2"/>
  <c r="I121" i="16"/>
  <c r="I134" i="2" s="1"/>
  <c r="R14" i="1"/>
  <c r="Q130"/>
  <c r="O120" i="2"/>
  <c r="K482" i="15"/>
  <c r="J181" i="1" s="1"/>
  <c r="I82" i="2"/>
  <c r="J159" i="1"/>
  <c r="J54"/>
  <c r="I416" i="16"/>
  <c r="Q64" i="1"/>
  <c r="O34" i="2"/>
  <c r="K128" i="15"/>
  <c r="P93" i="1"/>
  <c r="R93" s="1"/>
  <c r="Q92"/>
  <c r="R92"/>
  <c r="R151"/>
  <c r="Q151"/>
  <c r="I480" i="16"/>
  <c r="I138" i="2" s="1"/>
  <c r="I146" s="1"/>
  <c r="K260" i="15"/>
  <c r="P53" i="1"/>
  <c r="R53" s="1"/>
  <c r="R47"/>
  <c r="Q47"/>
  <c r="P152"/>
  <c r="L117" i="16"/>
  <c r="K117"/>
  <c r="H105"/>
  <c r="K105" s="1"/>
  <c r="N33" i="2"/>
  <c r="J57" i="15"/>
  <c r="L55" i="16"/>
  <c r="R23" i="2"/>
  <c r="S23"/>
  <c r="N24"/>
  <c r="Q24" s="1"/>
  <c r="K106" i="16"/>
  <c r="L106"/>
  <c r="N28" i="2"/>
  <c r="S28" s="1"/>
  <c r="M106" i="16"/>
  <c r="Q30" i="2"/>
  <c r="O152" i="1"/>
  <c r="N62" i="2"/>
  <c r="R62" s="1"/>
  <c r="L412" i="16"/>
  <c r="K412"/>
  <c r="S81" i="2"/>
  <c r="M412" i="16"/>
  <c r="K55"/>
  <c r="R81" i="2"/>
  <c r="H52" i="16"/>
  <c r="M52" s="1"/>
  <c r="N18" i="2"/>
  <c r="S18" s="1"/>
  <c r="L86" i="16"/>
  <c r="M86"/>
  <c r="R30" i="2"/>
  <c r="K475" i="16"/>
  <c r="M299"/>
  <c r="R119" i="2"/>
  <c r="Q119"/>
  <c r="K128" i="16"/>
  <c r="L223"/>
  <c r="N50" i="2"/>
  <c r="Q50" s="1"/>
  <c r="N118"/>
  <c r="S118" s="1"/>
  <c r="L128" i="16"/>
  <c r="M128"/>
  <c r="M223"/>
  <c r="M475"/>
  <c r="K299"/>
  <c r="M477"/>
  <c r="H474"/>
  <c r="M474" s="1"/>
  <c r="L477"/>
  <c r="R104" i="2"/>
  <c r="K477" i="16"/>
  <c r="M282"/>
  <c r="K282"/>
  <c r="L282"/>
  <c r="O90" i="1"/>
  <c r="O92" s="1"/>
  <c r="O93" s="1"/>
  <c r="M249" i="16"/>
  <c r="K249"/>
  <c r="N53" i="2"/>
  <c r="Q53" s="1"/>
  <c r="L485" i="16"/>
  <c r="S79" i="2"/>
  <c r="R79"/>
  <c r="K437" i="16"/>
  <c r="M442"/>
  <c r="L442"/>
  <c r="L437"/>
  <c r="N100" i="2"/>
  <c r="N97" s="1"/>
  <c r="K442" i="16"/>
  <c r="L343"/>
  <c r="N67" i="2"/>
  <c r="R67" s="1"/>
  <c r="K343" i="16"/>
  <c r="J208" i="15"/>
  <c r="J260" s="1"/>
  <c r="L211" i="16"/>
  <c r="M211"/>
  <c r="L57"/>
  <c r="K57"/>
  <c r="N19" i="2"/>
  <c r="S19" s="1"/>
  <c r="L325" i="16"/>
  <c r="O130" i="1"/>
  <c r="O131" s="1"/>
  <c r="K449" i="16"/>
  <c r="K47"/>
  <c r="S115" i="2"/>
  <c r="N107"/>
  <c r="Q107" s="1"/>
  <c r="S108"/>
  <c r="R108"/>
  <c r="S15"/>
  <c r="Q115"/>
  <c r="L449" i="16"/>
  <c r="R25" i="2"/>
  <c r="M47" i="16"/>
  <c r="L134"/>
  <c r="L47"/>
  <c r="R15" i="2"/>
  <c r="K211" i="16"/>
  <c r="K182"/>
  <c r="K358"/>
  <c r="K454"/>
  <c r="L454"/>
  <c r="H459"/>
  <c r="H137" i="2" s="1"/>
  <c r="H145" s="1"/>
  <c r="R13"/>
  <c r="M182" i="16"/>
  <c r="L182"/>
  <c r="H127"/>
  <c r="L127" s="1"/>
  <c r="J127" i="15"/>
  <c r="J128" s="1"/>
  <c r="N42" i="2"/>
  <c r="Q42" s="1"/>
  <c r="Q72"/>
  <c r="Q13"/>
  <c r="K325" i="16"/>
  <c r="K134"/>
  <c r="S57" i="2"/>
  <c r="M206" i="16"/>
  <c r="K206"/>
  <c r="N48" i="2"/>
  <c r="Q48" s="1"/>
  <c r="Q57"/>
  <c r="S126"/>
  <c r="S17"/>
  <c r="M358" i="16"/>
  <c r="Q25" i="2"/>
  <c r="L378" i="16"/>
  <c r="S72" i="2"/>
  <c r="L358" i="16"/>
  <c r="N66" i="2"/>
  <c r="Q66" s="1"/>
  <c r="M469" i="16"/>
  <c r="L469"/>
  <c r="K469"/>
  <c r="Q116" i="2"/>
  <c r="R116"/>
  <c r="N21"/>
  <c r="R21" s="1"/>
  <c r="M353" i="16"/>
  <c r="M391"/>
  <c r="L66"/>
  <c r="K66"/>
  <c r="N22" i="2"/>
  <c r="Q22" s="1"/>
  <c r="Q17"/>
  <c r="R126"/>
  <c r="H429" i="16"/>
  <c r="L429" s="1"/>
  <c r="I54" i="1"/>
  <c r="I159"/>
  <c r="K405" i="16"/>
  <c r="L405"/>
  <c r="M405"/>
  <c r="M228"/>
  <c r="I93" i="1"/>
  <c r="H34" i="2"/>
  <c r="N73"/>
  <c r="R73" s="1"/>
  <c r="Q80"/>
  <c r="K368" i="16"/>
  <c r="J473" i="15"/>
  <c r="R80" i="2"/>
  <c r="L368" i="16"/>
  <c r="N51" i="2"/>
  <c r="S51" s="1"/>
  <c r="L228" i="16"/>
  <c r="L386"/>
  <c r="K391"/>
  <c r="R32" i="2"/>
  <c r="L391" i="16"/>
  <c r="M61"/>
  <c r="Q32" i="2"/>
  <c r="K61" i="16"/>
  <c r="K386"/>
  <c r="N76" i="2"/>
  <c r="N74" s="1"/>
  <c r="H82"/>
  <c r="Q78"/>
  <c r="S78"/>
  <c r="K292" i="16"/>
  <c r="M396"/>
  <c r="N61" i="2"/>
  <c r="S61" s="1"/>
  <c r="L434" i="16"/>
  <c r="K95"/>
  <c r="M292"/>
  <c r="N96" i="2"/>
  <c r="R96" s="1"/>
  <c r="H60" i="16"/>
  <c r="M60" s="1"/>
  <c r="M95"/>
  <c r="K434"/>
  <c r="N26" i="2"/>
  <c r="H349" i="16"/>
  <c r="L350"/>
  <c r="O54" i="1"/>
  <c r="L353" i="16"/>
  <c r="N71" i="2"/>
  <c r="K378" i="16"/>
  <c r="M350"/>
  <c r="K396"/>
  <c r="L396"/>
  <c r="M378"/>
  <c r="H377"/>
  <c r="L377" s="1"/>
  <c r="N70" i="2"/>
  <c r="N54"/>
  <c r="K256" i="16"/>
  <c r="Q31" i="2"/>
  <c r="R31"/>
  <c r="S31"/>
  <c r="R78"/>
  <c r="N65"/>
  <c r="R65" s="1"/>
  <c r="P85"/>
  <c r="P122" s="1"/>
  <c r="P128" s="1"/>
  <c r="H310" i="16"/>
  <c r="L310" s="1"/>
  <c r="L246"/>
  <c r="K246"/>
  <c r="M246"/>
  <c r="N52" i="2"/>
  <c r="L311" i="16"/>
  <c r="K311"/>
  <c r="M256"/>
  <c r="R91" i="2"/>
  <c r="Q91"/>
  <c r="N90"/>
  <c r="S91"/>
  <c r="S46"/>
  <c r="Q46"/>
  <c r="R46"/>
  <c r="L424" i="16"/>
  <c r="K424"/>
  <c r="M424"/>
  <c r="K24"/>
  <c r="S14" i="2"/>
  <c r="M24" i="16"/>
  <c r="R14" i="2"/>
  <c r="H11" i="16"/>
  <c r="M12"/>
  <c r="K12"/>
  <c r="N12" i="2"/>
  <c r="N11" s="1"/>
  <c r="K463" i="16"/>
  <c r="L24"/>
  <c r="Q56" i="2"/>
  <c r="R56"/>
  <c r="M485" i="16"/>
  <c r="K271"/>
  <c r="M271"/>
  <c r="N55" i="2"/>
  <c r="S55" s="1"/>
  <c r="Q58"/>
  <c r="S58"/>
  <c r="R58"/>
  <c r="L271" i="16"/>
  <c r="R33" i="2"/>
  <c r="Q33"/>
  <c r="S33"/>
  <c r="L199" i="16"/>
  <c r="K199"/>
  <c r="N47" i="2"/>
  <c r="M199" i="16"/>
  <c r="N44" i="2"/>
  <c r="S44" s="1"/>
  <c r="K155" i="16"/>
  <c r="H154"/>
  <c r="M155"/>
  <c r="L155"/>
  <c r="N114" i="2"/>
  <c r="Q114" s="1"/>
  <c r="L463" i="16"/>
  <c r="H462"/>
  <c r="M462" s="1"/>
  <c r="L301"/>
  <c r="K301"/>
  <c r="N63" i="2"/>
  <c r="M301" i="16"/>
  <c r="H281"/>
  <c r="M281" s="1"/>
  <c r="R49" i="2"/>
  <c r="Q49"/>
  <c r="G137"/>
  <c r="G145" s="1"/>
  <c r="M11"/>
  <c r="Q27" i="1"/>
  <c r="R27"/>
  <c r="M59" i="2"/>
  <c r="R60"/>
  <c r="Q60"/>
  <c r="G121" i="16"/>
  <c r="G480"/>
  <c r="L110" i="2"/>
  <c r="S104"/>
  <c r="R131" i="1"/>
  <c r="Q131"/>
  <c r="R77" i="2"/>
  <c r="Q77"/>
  <c r="M27"/>
  <c r="Q94"/>
  <c r="R94"/>
  <c r="M93"/>
  <c r="Q41"/>
  <c r="R41"/>
  <c r="M40"/>
  <c r="R45"/>
  <c r="Q45"/>
  <c r="F416" i="16"/>
  <c r="F135" i="2" s="1"/>
  <c r="F143" s="1"/>
  <c r="R16" i="1"/>
  <c r="R75" i="2"/>
  <c r="M74"/>
  <c r="Q75"/>
  <c r="N54" i="1"/>
  <c r="G446" i="16"/>
  <c r="L64" i="2"/>
  <c r="K82"/>
  <c r="K85" s="1"/>
  <c r="K122" s="1"/>
  <c r="K128" s="1"/>
  <c r="L176" i="1" s="1"/>
  <c r="L124" s="1"/>
  <c r="L125" s="1"/>
  <c r="L159" s="1"/>
  <c r="L173" s="1"/>
  <c r="D419" i="16"/>
  <c r="D482" s="1"/>
  <c r="D494" s="1"/>
  <c r="D139" i="2" s="1"/>
  <c r="D147" s="1"/>
  <c r="D134"/>
  <c r="D142" s="1"/>
  <c r="F134"/>
  <c r="F142" s="1"/>
  <c r="E419" i="16"/>
  <c r="E482" s="1"/>
  <c r="E494" s="1"/>
  <c r="E139" i="2" s="1"/>
  <c r="E147" s="1"/>
  <c r="E134"/>
  <c r="E142" s="1"/>
  <c r="S77"/>
  <c r="L74"/>
  <c r="P98" i="1"/>
  <c r="Q98" s="1"/>
  <c r="Q97"/>
  <c r="R125" i="2"/>
  <c r="Q125"/>
  <c r="Q41" i="1"/>
  <c r="R41"/>
  <c r="P43"/>
  <c r="G416" i="16"/>
  <c r="Q95" i="2"/>
  <c r="R95"/>
  <c r="M113"/>
  <c r="R29"/>
  <c r="Q29"/>
  <c r="Q157" i="1"/>
  <c r="R157"/>
  <c r="M43" i="2"/>
  <c r="G482" i="15"/>
  <c r="F181" i="1" s="1"/>
  <c r="F183" s="1"/>
  <c r="L175" l="1"/>
  <c r="K175"/>
  <c r="L82" i="2"/>
  <c r="L85" s="1"/>
  <c r="L122" s="1"/>
  <c r="L128" s="1"/>
  <c r="M176" i="1" s="1"/>
  <c r="Q74" i="2"/>
  <c r="O85"/>
  <c r="O122" s="1"/>
  <c r="O128" s="1"/>
  <c r="P176" i="1" s="1"/>
  <c r="P124" s="1"/>
  <c r="P125" s="1"/>
  <c r="P159" s="1"/>
  <c r="I142" i="2"/>
  <c r="I85"/>
  <c r="I122" s="1"/>
  <c r="I128" s="1"/>
  <c r="J185" i="1" s="1"/>
  <c r="J100"/>
  <c r="J175" s="1"/>
  <c r="I419" i="16"/>
  <c r="I482" s="1"/>
  <c r="I494" s="1"/>
  <c r="I139" i="2" s="1"/>
  <c r="Q93" i="1"/>
  <c r="J183"/>
  <c r="K270" i="15"/>
  <c r="J180" i="1" s="1"/>
  <c r="I135" i="2"/>
  <c r="I143" s="1"/>
  <c r="Q152" i="1"/>
  <c r="R152"/>
  <c r="P54"/>
  <c r="P100" s="1"/>
  <c r="Q53"/>
  <c r="M105" i="16"/>
  <c r="L105"/>
  <c r="Q28" i="2"/>
  <c r="R28"/>
  <c r="N27"/>
  <c r="S27" s="1"/>
  <c r="R24"/>
  <c r="S24"/>
  <c r="L52" i="16"/>
  <c r="K52"/>
  <c r="Q62" i="2"/>
  <c r="N16"/>
  <c r="Q16" s="1"/>
  <c r="Q18"/>
  <c r="S62"/>
  <c r="R18"/>
  <c r="R118"/>
  <c r="N117"/>
  <c r="S117" s="1"/>
  <c r="Q118"/>
  <c r="R50"/>
  <c r="S50"/>
  <c r="R53"/>
  <c r="L474" i="16"/>
  <c r="K474"/>
  <c r="R100" i="2"/>
  <c r="S53"/>
  <c r="S100"/>
  <c r="Q100"/>
  <c r="R19"/>
  <c r="S67"/>
  <c r="Q67"/>
  <c r="K459" i="16"/>
  <c r="K137" i="2" s="1"/>
  <c r="L459" i="16"/>
  <c r="L137" i="2" s="1"/>
  <c r="Q19"/>
  <c r="N110"/>
  <c r="R110" s="1"/>
  <c r="S48"/>
  <c r="S107"/>
  <c r="R107"/>
  <c r="M459" i="16"/>
  <c r="M137" i="2" s="1"/>
  <c r="S42"/>
  <c r="N40"/>
  <c r="S40" s="1"/>
  <c r="R42"/>
  <c r="Q21"/>
  <c r="M127" i="16"/>
  <c r="K127"/>
  <c r="R48" i="2"/>
  <c r="S66"/>
  <c r="R66"/>
  <c r="R22"/>
  <c r="N20"/>
  <c r="S20" s="1"/>
  <c r="S22"/>
  <c r="K429" i="16"/>
  <c r="S21" i="2"/>
  <c r="N93"/>
  <c r="Q93" s="1"/>
  <c r="H85"/>
  <c r="H122" s="1"/>
  <c r="H128" s="1"/>
  <c r="I185" i="1" s="1"/>
  <c r="H446" i="16"/>
  <c r="L446" s="1"/>
  <c r="L136" i="2" s="1"/>
  <c r="O100" i="1"/>
  <c r="M429" i="16"/>
  <c r="J270" i="15"/>
  <c r="I180" i="1" s="1"/>
  <c r="Q73" i="2"/>
  <c r="M377" i="16"/>
  <c r="S73" i="2"/>
  <c r="I100" i="1"/>
  <c r="I175" s="1"/>
  <c r="R51" i="2"/>
  <c r="Q51"/>
  <c r="L60" i="16"/>
  <c r="K60"/>
  <c r="H121"/>
  <c r="K121" s="1"/>
  <c r="K134" i="2" s="1"/>
  <c r="S76"/>
  <c r="Q76"/>
  <c r="R76"/>
  <c r="Q61"/>
  <c r="S96"/>
  <c r="K377" i="16"/>
  <c r="R61" i="2"/>
  <c r="Q96"/>
  <c r="N64"/>
  <c r="R64" s="1"/>
  <c r="R26"/>
  <c r="S26"/>
  <c r="Q26"/>
  <c r="N69"/>
  <c r="R70"/>
  <c r="Q70"/>
  <c r="S65"/>
  <c r="S70"/>
  <c r="Q65"/>
  <c r="L349" i="16"/>
  <c r="M349"/>
  <c r="K349"/>
  <c r="K11"/>
  <c r="R71" i="2"/>
  <c r="Q71"/>
  <c r="S71"/>
  <c r="L11" i="16"/>
  <c r="R52" i="2"/>
  <c r="Q52"/>
  <c r="S52"/>
  <c r="K310" i="16"/>
  <c r="M310"/>
  <c r="R54" i="2"/>
  <c r="Q54"/>
  <c r="Q90"/>
  <c r="S90"/>
  <c r="R90"/>
  <c r="S54"/>
  <c r="S12"/>
  <c r="R12"/>
  <c r="M11" i="16"/>
  <c r="Q12" i="2"/>
  <c r="K281" i="16"/>
  <c r="R114" i="2"/>
  <c r="Q55"/>
  <c r="R55"/>
  <c r="Q97"/>
  <c r="S97"/>
  <c r="R97"/>
  <c r="N113"/>
  <c r="R113" s="1"/>
  <c r="S114"/>
  <c r="N59"/>
  <c r="R59" s="1"/>
  <c r="Q63"/>
  <c r="R63"/>
  <c r="S63"/>
  <c r="R44"/>
  <c r="Q44"/>
  <c r="N43"/>
  <c r="S43" s="1"/>
  <c r="Q47"/>
  <c r="S47"/>
  <c r="R47"/>
  <c r="L462" i="16"/>
  <c r="K462"/>
  <c r="H480"/>
  <c r="M480" s="1"/>
  <c r="M138" i="2" s="1"/>
  <c r="H416" i="16"/>
  <c r="L416" s="1"/>
  <c r="L135" i="2" s="1"/>
  <c r="L281" i="16"/>
  <c r="K154"/>
  <c r="M154"/>
  <c r="L154"/>
  <c r="Q54" i="1"/>
  <c r="Q11" i="2"/>
  <c r="S11"/>
  <c r="R74"/>
  <c r="M82"/>
  <c r="G138"/>
  <c r="G146" s="1"/>
  <c r="F419" i="16"/>
  <c r="F482" s="1"/>
  <c r="F494" s="1"/>
  <c r="R11" i="2"/>
  <c r="G136"/>
  <c r="G144" s="1"/>
  <c r="M101"/>
  <c r="M34"/>
  <c r="G135"/>
  <c r="G143" s="1"/>
  <c r="M120"/>
  <c r="Q43" i="1"/>
  <c r="R43"/>
  <c r="G419" i="16"/>
  <c r="G134" i="2"/>
  <c r="G142" s="1"/>
  <c r="S74"/>
  <c r="R98" i="1"/>
  <c r="N100"/>
  <c r="F139" i="2" l="1"/>
  <c r="F147" s="1"/>
  <c r="H344" i="15"/>
  <c r="H343" s="1"/>
  <c r="J184" i="1"/>
  <c r="J186" s="1"/>
  <c r="R54"/>
  <c r="I147" i="2"/>
  <c r="J182" i="1"/>
  <c r="R27" i="2"/>
  <c r="Q27"/>
  <c r="R16"/>
  <c r="S16"/>
  <c r="Q117"/>
  <c r="R117"/>
  <c r="Q110"/>
  <c r="S110"/>
  <c r="R40"/>
  <c r="Q20"/>
  <c r="Q64"/>
  <c r="Q40"/>
  <c r="N101"/>
  <c r="S101" s="1"/>
  <c r="R93"/>
  <c r="N34"/>
  <c r="S34" s="1"/>
  <c r="S93"/>
  <c r="R20"/>
  <c r="M121" i="16"/>
  <c r="M134" i="2" s="1"/>
  <c r="L121" i="16"/>
  <c r="L134" i="2" s="1"/>
  <c r="K446" i="16"/>
  <c r="K136" i="2" s="1"/>
  <c r="M446" i="16"/>
  <c r="M136" i="2" s="1"/>
  <c r="H134"/>
  <c r="H142" s="1"/>
  <c r="H136"/>
  <c r="H144" s="1"/>
  <c r="I184" i="1"/>
  <c r="I186" s="1"/>
  <c r="I182"/>
  <c r="O172"/>
  <c r="S64" i="2"/>
  <c r="R69"/>
  <c r="Q69"/>
  <c r="S69"/>
  <c r="Q113"/>
  <c r="R43"/>
  <c r="K416" i="16"/>
  <c r="K135" i="2" s="1"/>
  <c r="Q43"/>
  <c r="M416" i="16"/>
  <c r="M135" i="2" s="1"/>
  <c r="S113"/>
  <c r="N120"/>
  <c r="S120" s="1"/>
  <c r="L480" i="16"/>
  <c r="L138" i="2" s="1"/>
  <c r="K480" i="16"/>
  <c r="K138" i="2" s="1"/>
  <c r="H138"/>
  <c r="H146" s="1"/>
  <c r="Q59"/>
  <c r="S59"/>
  <c r="N82"/>
  <c r="R82" s="1"/>
  <c r="H135"/>
  <c r="H143" s="1"/>
  <c r="H419" i="16"/>
  <c r="M85" i="2"/>
  <c r="Q100" i="1"/>
  <c r="P172"/>
  <c r="N172"/>
  <c r="R100"/>
  <c r="G482" i="16"/>
  <c r="P173" i="1"/>
  <c r="P175"/>
  <c r="M124" l="1"/>
  <c r="M125" s="1"/>
  <c r="M159" s="1"/>
  <c r="M175" s="1"/>
  <c r="H347" i="15"/>
  <c r="H482" s="1"/>
  <c r="G181" i="1" s="1"/>
  <c r="R101" i="2"/>
  <c r="R34"/>
  <c r="Q34"/>
  <c r="Q101"/>
  <c r="Q120"/>
  <c r="N85"/>
  <c r="Q85" s="1"/>
  <c r="R120"/>
  <c r="K419" i="16"/>
  <c r="H482"/>
  <c r="S82" i="2"/>
  <c r="Q82"/>
  <c r="M419" i="16"/>
  <c r="L419"/>
  <c r="M122" i="2"/>
  <c r="G494" i="16"/>
  <c r="R85" i="2" l="1"/>
  <c r="S85"/>
  <c r="N122"/>
  <c r="N128" s="1"/>
  <c r="O176" i="1" s="1"/>
  <c r="H494" i="16"/>
  <c r="M494" s="1"/>
  <c r="M139" i="2" s="1"/>
  <c r="K482" i="16"/>
  <c r="L482"/>
  <c r="M482"/>
  <c r="G139" i="2"/>
  <c r="G147" s="1"/>
  <c r="M152"/>
  <c r="M128"/>
  <c r="R122" l="1"/>
  <c r="S122"/>
  <c r="Q122"/>
  <c r="L494" i="16"/>
  <c r="L139" i="2" s="1"/>
  <c r="J344" i="15"/>
  <c r="J343" s="1"/>
  <c r="H139" i="2"/>
  <c r="H147" s="1"/>
  <c r="K494" i="16"/>
  <c r="K139" i="2" s="1"/>
  <c r="S128"/>
  <c r="Q128"/>
  <c r="R128"/>
  <c r="N176" i="1"/>
  <c r="N124" s="1"/>
  <c r="J347" i="15" l="1"/>
  <c r="J482" s="1"/>
  <c r="I181" i="1" s="1"/>
  <c r="I183" s="1"/>
  <c r="O124"/>
  <c r="O125" s="1"/>
  <c r="O159" s="1"/>
  <c r="O173" s="1"/>
  <c r="R124"/>
  <c r="N125"/>
  <c r="Q124"/>
  <c r="O175" l="1"/>
  <c r="R125"/>
  <c r="N159"/>
  <c r="Q125"/>
  <c r="R159" l="1"/>
  <c r="N175"/>
  <c r="Q159"/>
  <c r="G125"/>
  <c r="G159" s="1"/>
  <c r="M173" s="1"/>
  <c r="G183" l="1"/>
  <c r="G184"/>
  <c r="G186" s="1"/>
  <c r="G175"/>
</calcChain>
</file>

<file path=xl/sharedStrings.xml><?xml version="1.0" encoding="utf-8"?>
<sst xmlns="http://schemas.openxmlformats.org/spreadsheetml/2006/main" count="14978" uniqueCount="2365">
  <si>
    <t>AMMORTAMENTO SOFTWARE E ALTRI DIRITTI DI UTILIZZAZIONE DELLE OPERE D'INGEGNO</t>
  </si>
  <si>
    <t>AMMORTAMENTO BREVETTI</t>
  </si>
  <si>
    <t>AMMORTAMENTO CONCESSIONI, LICENZE, MARCHI E DIRITTI SIMILI</t>
  </si>
  <si>
    <t>AMMORTAMENTO MIGLIORIE SU BENI DI TERZI</t>
  </si>
  <si>
    <t>AMMORTAMENTO COSTO PUBBLICAZIONI BANDI PLURIENNALI</t>
  </si>
  <si>
    <t>AMMORTAMENTO FORMAZIONE E CONSULENZE PLURIENNALI</t>
  </si>
  <si>
    <t>AMMORTAMENTO FABBRICATI DEL PATRIMONIO INDISPONIBILE</t>
  </si>
  <si>
    <t>B10B</t>
  </si>
  <si>
    <t>AMMORTAMENTI DELLE IMMOBILIZZAZIONI MATERIALI</t>
  </si>
  <si>
    <t>AMMORTAMENTO FABBRICATI DEL PATRIMONIO DISPONIBILE</t>
  </si>
  <si>
    <t>AMMORTAMENTO FABBRICATI DI PREGIO ARTISTICO DEL PATRIMONIO INDISPONIBILE</t>
  </si>
  <si>
    <t>AMMORTAMENTO FABBRICATI DI PREGIO ARTISTICO DEL PATRIMONIO DISPONIBILE</t>
  </si>
  <si>
    <t xml:space="preserve">AMMORTAMENTO IMPIANTI, MACCHINARI </t>
  </si>
  <si>
    <t>AMMORTAMENTO MOBILI E ARREDI</t>
  </si>
  <si>
    <t xml:space="preserve">AMMORTAMENTO AUTOMEZZI </t>
  </si>
  <si>
    <t>AMMORTAMENTO ALTRI BENI MATERIALI TECNICO-ECONOMALI</t>
  </si>
  <si>
    <t>SVALUTAZIONE DELLE IMMOBILIZZAZIONI IMMATERIALI</t>
  </si>
  <si>
    <t>B10C</t>
  </si>
  <si>
    <t>SVALUTAZIONE DELLE IMMOBILIZZAZIONI</t>
  </si>
  <si>
    <t>SVALUTAZIONE DELLE IMMOBILIZZAZIONI MATERIALI</t>
  </si>
  <si>
    <t xml:space="preserve">SVALUTAZIONE CREDITI </t>
  </si>
  <si>
    <t>B10D</t>
  </si>
  <si>
    <t>SVALUTAZIONE DEI CREDITI COMPRESI NELL'ATTIVO CIRCOLANTE</t>
  </si>
  <si>
    <t>RIMANENZE INIZIALI DI PRODOTTI SOCIO SANITARI</t>
  </si>
  <si>
    <t>B11</t>
  </si>
  <si>
    <t>B11A</t>
  </si>
  <si>
    <t>VARIAZIONE DELLE RIMANENZE DI MATERIE PRIME E DEI BENI DI CONSUMO SOCIO-SANITARI</t>
  </si>
  <si>
    <t>VARIAZIONE DELLE RIMANENZE DI MATERIE PRIME E DI BENI DI CON</t>
  </si>
  <si>
    <t>RIMANENZE FINALI DI PRODOTTI SOCIO SANITARI</t>
  </si>
  <si>
    <t>B11B</t>
  </si>
  <si>
    <t>IMMOBILIZZAZIONI IMMATERIALI IN CORSO ED ACCONTI</t>
  </si>
  <si>
    <t>ALTRI CONTRIBUTI VINCOLATI AD INVESTIMENTI DA DESTINARE</t>
  </si>
  <si>
    <t>DONAZIONI VINCOLATE AGLI INVESTIMENTI DA DESTINARE</t>
  </si>
  <si>
    <t>FONDO MANUTENZIONI CICLICHE BENI MOBILI E ATTREZZATURE</t>
  </si>
  <si>
    <t>ANNO 2007 DEBITI PER FATTURE DA RICEVERE</t>
  </si>
  <si>
    <t>ANNO 2008 DEBITI PER FATTURE DA RICEVERE</t>
  </si>
  <si>
    <t>ANNO 2009 DEBITI PER FATTURE DA RICEVERE</t>
  </si>
  <si>
    <t>ANNO 2010 DEBITI PER FATTURE DA RICEVERE</t>
  </si>
  <si>
    <t>ANNO 2011 DEBITI PER FATTURE DA RICEVERE</t>
  </si>
  <si>
    <t>ANNO 2012 DEBITI PER FATTURE DA RICEVERE</t>
  </si>
  <si>
    <t>ANNO 2013 DEBITI PER FATTURE DA RICEVERE</t>
  </si>
  <si>
    <t>ANNO 2014 DEBITI PER FATTURE DA RICEVERE</t>
  </si>
  <si>
    <t>ANNO 2015 DEBITI PER FATTURE DA RICEVERE</t>
  </si>
  <si>
    <t>ANNO 2016 DEBITI PER FATTURE DA RICEVERE</t>
  </si>
  <si>
    <t>ACCANTONAMENTI MANUTENZIONI CICLICHE BENI MOBILI E ATTREZZATURE</t>
  </si>
  <si>
    <t>MACCHINE D'UFFICIO ELETTROMECCANICHE ED ELETTRONICHE, COMPUTERS ED ALTRI STRUMENTI ELETTRONICI ED INFORMA</t>
  </si>
  <si>
    <t>FONDO AMMORTAMENTO MACCHINE D'UFFICIO ELETTROMECCANICHE ED ELETTRONICHE, COMPUTERS ED ALTRI STRUMENTI ELE</t>
  </si>
  <si>
    <t>FONDO PER CONTROVERSIE LEGALI IN CORSO</t>
  </si>
  <si>
    <t>VARIAZIONE DELLE RIMANENZE DI MATERIE PRIME E DI BENI DI CONSUMO TECNICO-ECONOMALI</t>
  </si>
  <si>
    <t>ACCANTONAMENTI IMPOSTE PER ACCERTAMENTI IN ATTO O PRESUNTI</t>
  </si>
  <si>
    <t>B12</t>
  </si>
  <si>
    <t>ACCANTONAMENTI AI FONDI RISCHI</t>
  </si>
  <si>
    <t>ACCANTONAMENTI IMPOSTE DIFFERITE</t>
  </si>
  <si>
    <t>ACCANTONAMENTI RISCHI NON COPERTI DA ASSICURAZIONI (COMPRESO FRANCHIGIE)</t>
  </si>
  <si>
    <t>ACCANTONAMENTI RISCHI SU CREDITI</t>
  </si>
  <si>
    <t>ACCANTONAMENTI PER LA CORRESPONSIONE DELL'EQUO INDENNIZZO</t>
  </si>
  <si>
    <t>ACCANTONAMENTI ONERI A UTILITÀ RIPARTITA PERSONALE IN QUIESCENZA</t>
  </si>
  <si>
    <t>B13</t>
  </si>
  <si>
    <t>ALTRI ACCANTONAMENTI</t>
  </si>
  <si>
    <t>ACCANTONAMENTI MANUTENZIONI CICLICHE FABBRICATI ISTITUZIONALI</t>
  </si>
  <si>
    <t>ACCANTONAMENTI MANUTENZIONI CICLICHE FABBRICATI URBANI E FONDI</t>
  </si>
  <si>
    <t>ACCANTONAMENTI INTERESSI PASSIVI FORNITORI</t>
  </si>
  <si>
    <t>B14</t>
  </si>
  <si>
    <t>B14A</t>
  </si>
  <si>
    <t>COSTI AMMINISTRATIVI</t>
  </si>
  <si>
    <t>ONERI DIVERSI DI GESTIONE</t>
  </si>
  <si>
    <t>SPESE DI RAPPRESENTANZA</t>
  </si>
  <si>
    <t>SPESE CONDOMINIALI</t>
  </si>
  <si>
    <t>QUOTE ASSOCIATIVE (ISCRIZIONI)</t>
  </si>
  <si>
    <t>ONERI BANCARI E SPESE DI TESORERIA</t>
  </si>
  <si>
    <t>ALTRI COSTI AMMINISTRATIVI</t>
  </si>
  <si>
    <t>B14B</t>
  </si>
  <si>
    <t>IMPOSTE NON SUL REDDITO</t>
  </si>
  <si>
    <t>TRIBUTI A CONSORZI DI BONIFICA</t>
  </si>
  <si>
    <t>IMPOSTA DI REGISTRO</t>
  </si>
  <si>
    <t>IMPOSTA DI BOLLO</t>
  </si>
  <si>
    <t>ALTRE IMPOSTE NON SUL REDDITO</t>
  </si>
  <si>
    <t>TASSA SMALTIMENTO RIFIUTI</t>
  </si>
  <si>
    <t>B14C</t>
  </si>
  <si>
    <t>TASSE</t>
  </si>
  <si>
    <t>TASSA DI PROPRIETÀ AUTOMEZZI</t>
  </si>
  <si>
    <t>ALTRE TASSE</t>
  </si>
  <si>
    <t>PERDITE SU CREDITI</t>
  </si>
  <si>
    <t>B14D</t>
  </si>
  <si>
    <t>ALTRI ONERI DIVERSI DI GESTIONE</t>
  </si>
  <si>
    <t>ARROTONDAMENTI RIBASSI E ABBUONI PASSIVI</t>
  </si>
  <si>
    <t>MINUSVALENZE ORDINARIE</t>
  </si>
  <si>
    <t>B14E</t>
  </si>
  <si>
    <t>SOPRAVVENIENZE PASSIVE ORDINARIE ATTIVITÀ SOCIO-SANITARIA</t>
  </si>
  <si>
    <t>B14F</t>
  </si>
  <si>
    <t>SOPRAVVENIENZE PASSIVE ED INSUSSISTENZE DELL'ATTIVO ORDINARIE</t>
  </si>
  <si>
    <t>SOPRAVVENIENZE PASSIVE ORDINARIE ALTRE ATTIVITÀ</t>
  </si>
  <si>
    <t>FONDO PER CONTROVERSIE LEGALI IN CORSO O PRESUNTE</t>
  </si>
  <si>
    <t>RIMBORSO COMPETENZE PERSONALE IN COMANDO E PRESTATO</t>
  </si>
  <si>
    <t>RIMBORSO ONERI SOCIALI PERSONALE IN COMANDO E PRESTATO</t>
  </si>
  <si>
    <t>ACCANTONAMENTI PER CONTROVERSIE LEGALI IN CORSO O PRESUNTE</t>
  </si>
  <si>
    <t>INSUSSISTENZE DELL'ATTIVO ORDINARIE ATTIVITÀ SOCIO-SANITARIA</t>
  </si>
  <si>
    <t>INSUSSISTENZE DELL'ATTIVO ORDINARIE ALTRE ATTIVITÀ</t>
  </si>
  <si>
    <t>CONTRIBUTI EROGATI DA ENTI AD AZIENDE NON-PROFIT</t>
  </si>
  <si>
    <t>B14G</t>
  </si>
  <si>
    <t>CONTRIBUTI EROGATI AD AZIENDE NON-PROFIT</t>
  </si>
  <si>
    <t>PROVENTI DA PARTECIPAZIONI IN SOCIETÀ PARTECIPATE</t>
  </si>
  <si>
    <t>C15</t>
  </si>
  <si>
    <t>C15A</t>
  </si>
  <si>
    <t>PROVENTI DA PARTECIPAZIONI</t>
  </si>
  <si>
    <t>PROVENTI DA PARTECIPAZIONI DA ALTRI SOGGETTI</t>
  </si>
  <si>
    <t>C15B</t>
  </si>
  <si>
    <t>INTERESSI ATTIVI SU TITOLI DELL'ATTIVO CIRCOLANTE</t>
  </si>
  <si>
    <t>C16</t>
  </si>
  <si>
    <t>C16A</t>
  </si>
  <si>
    <t xml:space="preserve">ALTRI PROVENTI FINANZIARI </t>
  </si>
  <si>
    <t>INTERESSI ATTIVI BANCARI E POSTALI</t>
  </si>
  <si>
    <t>C16B</t>
  </si>
  <si>
    <t>C16C</t>
  </si>
  <si>
    <t xml:space="preserve">PROVENTI FINANZIARI DIVERSI </t>
  </si>
  <si>
    <t>INTERESSI PASSIVI SU MUTUI</t>
  </si>
  <si>
    <t>C17</t>
  </si>
  <si>
    <t>C17A</t>
  </si>
  <si>
    <t>INTERESSI PASSIVI ED ALTRI ONERI FINANZIARI</t>
  </si>
  <si>
    <t xml:space="preserve">INTERESSI PASSIVI BANCARI </t>
  </si>
  <si>
    <t>C17B</t>
  </si>
  <si>
    <t>INTERESSI PASSIVI FORNITORI</t>
  </si>
  <si>
    <t>C17C</t>
  </si>
  <si>
    <t>ONERI FINANZIARI DIVERSI</t>
  </si>
  <si>
    <t>INTERESSI PASSIVI SU DEPOSITI CAUZIONALI</t>
  </si>
  <si>
    <t>ALTRI ONERI FINANZIARI</t>
  </si>
  <si>
    <t>RIVALUTAZIONI DI PARTECIPAZIONI</t>
  </si>
  <si>
    <t>D18</t>
  </si>
  <si>
    <t>D18A</t>
  </si>
  <si>
    <t>RETTIFICHE DI VALORE DI ATTIVITÀ FINANZIARIE</t>
  </si>
  <si>
    <t>RIVALUTAZIONI</t>
  </si>
  <si>
    <t>RIVALUTAZIONI DI ALTRI VALORI MOBILIARI</t>
  </si>
  <si>
    <t>D18B</t>
  </si>
  <si>
    <t>SVALUTAZIONI DI PARTECIPAZIONI</t>
  </si>
  <si>
    <t>D19</t>
  </si>
  <si>
    <t>D19A</t>
  </si>
  <si>
    <t>SVALUTAZIONI</t>
  </si>
  <si>
    <t>SVALUTAZIONI DI ALTRI VALORI MOBILIARI</t>
  </si>
  <si>
    <t>DONAZIONI, LASCITI ED EROGAZIONI LIBERALI</t>
  </si>
  <si>
    <t>E20</t>
  </si>
  <si>
    <t>E20A</t>
  </si>
  <si>
    <t>PROVENTI STRAORDINARI</t>
  </si>
  <si>
    <t>PLUSVALENZE STRAORDINARIE</t>
  </si>
  <si>
    <t>E20B</t>
  </si>
  <si>
    <t>tot dettaglio attività</t>
  </si>
  <si>
    <t>tot dettaglio passività</t>
  </si>
  <si>
    <t>QUADRA ATTIVITA'</t>
  </si>
  <si>
    <t>QUADRA PASSIVITA'</t>
  </si>
  <si>
    <t>QUADRA SP/CE</t>
  </si>
  <si>
    <t>tot dettaglio a</t>
  </si>
  <si>
    <t>tot dettaglio b</t>
  </si>
  <si>
    <t>tot dettaglio c</t>
  </si>
  <si>
    <t>tot dettaglio d</t>
  </si>
  <si>
    <t>tot dettaglio e</t>
  </si>
  <si>
    <t>tot dettaglio utile/perdita</t>
  </si>
  <si>
    <t>QUADRA</t>
  </si>
  <si>
    <t>A</t>
  </si>
  <si>
    <t>E</t>
  </si>
  <si>
    <t>UTILE/PERDITA</t>
  </si>
  <si>
    <t>E20C</t>
  </si>
  <si>
    <t>SOPRAVVENIENZE ATTIVE ED INSUSSISTENZE DEL PASSIVO STRAORDINARIE</t>
  </si>
  <si>
    <t>ALTRE INSUSSISTENZE DEL PASSIVO STRAORDINARIE</t>
  </si>
  <si>
    <t>ALTRE SOPRAVVENIENZE ATTIVE STRAORDINARIE</t>
  </si>
  <si>
    <t>MINUSVALENZE STRAORDINARIE</t>
  </si>
  <si>
    <t>E21</t>
  </si>
  <si>
    <t>E21A</t>
  </si>
  <si>
    <t>ONERI STRAORDINARI</t>
  </si>
  <si>
    <t>SOPRAVVENIENZE PASSIVE STRAORDINARIE</t>
  </si>
  <si>
    <t>E21B</t>
  </si>
  <si>
    <t>SOPRAVVENIENZE PASSIVE ED INSUSSISTENZE DELL'ATTIVO STRAORDINARIE</t>
  </si>
  <si>
    <t>INSUSSISTENZE DELL'ATTIVO STRAORDINARIE</t>
  </si>
  <si>
    <t>IRAP PERSONALE DIPENDENTE</t>
  </si>
  <si>
    <t>I22</t>
  </si>
  <si>
    <t>I22A</t>
  </si>
  <si>
    <t>IRAP</t>
  </si>
  <si>
    <t>IMPOSTE E TASSE</t>
  </si>
  <si>
    <t>IMPOSTE SUL REDDITO</t>
  </si>
  <si>
    <t>IRAP ALTRI</t>
  </si>
  <si>
    <t>IRES</t>
  </si>
  <si>
    <t>I22B</t>
  </si>
  <si>
    <t>TRANSITORIO CLI/FOR NOT USED</t>
  </si>
  <si>
    <t>BENI DI TERZI PRESSO DI NOI</t>
  </si>
  <si>
    <t>CONTI D'ORDINE PER BENI DI TERZI</t>
  </si>
  <si>
    <t>CONTI D'ORDINE</t>
  </si>
  <si>
    <t>PENSIONI IN CONTO RETTA CONTO '000020112464</t>
  </si>
  <si>
    <t>BENI NOSTRI PRESSO TERZI</t>
  </si>
  <si>
    <t>CONTI D'ORDINE PER BENI NOSTRI PRESSO TERZI</t>
  </si>
  <si>
    <t>CONTI D'ORDINE PER LEASING</t>
  </si>
  <si>
    <t>CONTI D'ORDINE PER IMPEGNI</t>
  </si>
  <si>
    <t>ALTRI IMPEGNI DIVERSI</t>
  </si>
  <si>
    <t>FIDEJUSSIONI PASSIVE</t>
  </si>
  <si>
    <t>CONTI D'ORDINE PER GARANZIE PRESTATE</t>
  </si>
  <si>
    <t>DEPOSITI CAUZIONALI INDISPONIBILI PRESSO IL TESORIERE CONTO '000020126253</t>
  </si>
  <si>
    <t>CONTI D'ORDINE PER GARANZIE RICEVUTE</t>
  </si>
  <si>
    <t>FIDEJUSSIONI ATTIVE</t>
  </si>
  <si>
    <t>UTILE O PERDITA DI ESERCIZIO</t>
  </si>
  <si>
    <t>CONTO DI TRANSITO</t>
  </si>
  <si>
    <t>APERTURA DI BILANCIO</t>
  </si>
  <si>
    <t>DESCRIZIONE</t>
  </si>
  <si>
    <t>TIPO</t>
  </si>
  <si>
    <t>DESTIPO</t>
  </si>
  <si>
    <t>BIL2</t>
  </si>
  <si>
    <t>BIL3</t>
  </si>
  <si>
    <t>DESLIV3</t>
  </si>
  <si>
    <t>DESLIV1</t>
  </si>
  <si>
    <t>DEVLIV2</t>
  </si>
  <si>
    <t>DARE1</t>
  </si>
  <si>
    <t>AVERE1</t>
  </si>
  <si>
    <t>SALDO1</t>
  </si>
  <si>
    <t>DARE2</t>
  </si>
  <si>
    <t>AVERE2</t>
  </si>
  <si>
    <t>SALDO2</t>
  </si>
  <si>
    <t>DARE3</t>
  </si>
  <si>
    <t>AVERE3</t>
  </si>
  <si>
    <t>SALDO3</t>
  </si>
  <si>
    <t>STATO PATRIMONIALE</t>
  </si>
  <si>
    <t>ATTIVO</t>
  </si>
  <si>
    <t xml:space="preserve"> A) CREDITI PER INCREMENTI DEL PATRIMONIO NETTO</t>
  </si>
  <si>
    <t>TOTALE CREDITI PER INCREMENTI DEL PATRIMONIO NETTO (A)</t>
  </si>
  <si>
    <t>B) IMMOBILIZZAZIONI</t>
  </si>
  <si>
    <t>I - IMMOBILIZZAZIONI IMMATERIALI:</t>
  </si>
  <si>
    <t>TOTALE  I</t>
  </si>
  <si>
    <t>II - IMMOBILIZZAZIONI MATERIALI:</t>
  </si>
  <si>
    <t>TOTALE II</t>
  </si>
  <si>
    <t>III - IMMOBILIZZAZIONI FINANZIARIE:</t>
  </si>
  <si>
    <t xml:space="preserve">       a) società di capitali</t>
  </si>
  <si>
    <t xml:space="preserve">       b) enti non-profit</t>
  </si>
  <si>
    <t xml:space="preserve">       c) altri soggetti</t>
  </si>
  <si>
    <t xml:space="preserve">       a) società partecipate</t>
  </si>
  <si>
    <t xml:space="preserve">       b) altri soggetti</t>
  </si>
  <si>
    <t>TOTALE  III</t>
  </si>
  <si>
    <t>TOTALE  IMMOBILIZZAZIONI (B)</t>
  </si>
  <si>
    <t>C) ATTIVO CIRCOLANTE:</t>
  </si>
  <si>
    <t>I - RIMANENZE</t>
  </si>
  <si>
    <t>TOTALE I</t>
  </si>
  <si>
    <t xml:space="preserve">TOTALE II </t>
  </si>
  <si>
    <t>III – ATTIVITA’ FINANZIARIE CHE NON COSTITUISCONO IMMOBILIZZAZIONI:</t>
  </si>
  <si>
    <t xml:space="preserve">        a) società di capitali</t>
  </si>
  <si>
    <t xml:space="preserve">        b) enti non-profit</t>
  </si>
  <si>
    <t xml:space="preserve">        c) altri soggetti</t>
  </si>
  <si>
    <t>TOTALE III</t>
  </si>
  <si>
    <t>IV – DISPONIBILITA’ LIQUIDE</t>
  </si>
  <si>
    <t>TOTALE IV</t>
  </si>
  <si>
    <t>TOTALE ATTIVO CIRCOLANTE (C)</t>
  </si>
  <si>
    <t>D) RATEI E RISCONTI ATTIVI</t>
  </si>
  <si>
    <t>TOTALE RATEI E RISCONTI ATTIVI (D)</t>
  </si>
  <si>
    <t xml:space="preserve">TOTALE ATTIVO  (A+B+C+D)  </t>
  </si>
  <si>
    <t>A) PATRIMONIO NETTO:</t>
  </si>
  <si>
    <t>I  Fondo di dotazione</t>
  </si>
  <si>
    <t xml:space="preserve"> 2) variazioni</t>
  </si>
  <si>
    <t xml:space="preserve">III contributi in conto capitale vincolati ad investimenti </t>
  </si>
  <si>
    <t>IV donazioni vincolate ad investimenti</t>
  </si>
  <si>
    <t>V  donazioni di immobilizzazioni (con vincolo di destinazione)</t>
  </si>
  <si>
    <t xml:space="preserve">VI  Riserve statutarie </t>
  </si>
  <si>
    <t>VII  Utili (Perdite) portati a nuovo</t>
  </si>
  <si>
    <t>VIII Utile (Perdita) dell’esercizio</t>
  </si>
  <si>
    <t>TOTALE A)</t>
  </si>
  <si>
    <t>B) FONDI PER RISCHI E ONERI</t>
  </si>
  <si>
    <t>TOTALE B)</t>
  </si>
  <si>
    <t>C) TRATTAMENTO DI FINE RAPPORTO DI LAVORO SUBORDINATO</t>
  </si>
  <si>
    <t>COSTI DI PUBBLICITÀ ISTITUZIONALE</t>
  </si>
  <si>
    <t>FONDO SPESE LEGALI</t>
  </si>
  <si>
    <t>IVA A DEBITO</t>
  </si>
  <si>
    <t>SERVIZIO DI MENSA</t>
  </si>
  <si>
    <t>VARIAZIONE FONDI PERSONALE DIPENDENTE (FERIE E RECUPERO ORE)</t>
  </si>
  <si>
    <t>ACCANTONAMENTI SPESE LEGALI</t>
  </si>
  <si>
    <t>TOTALE D</t>
  </si>
  <si>
    <t>E) RATEI E RISCONTI</t>
  </si>
  <si>
    <t>1) ratei</t>
  </si>
  <si>
    <t>2) risconti</t>
  </si>
  <si>
    <t>TOTALE E</t>
  </si>
  <si>
    <t>TOTALE PASSIVO E NETTO (A+B+C+D+E)</t>
  </si>
  <si>
    <t>A) Valore della produzione</t>
  </si>
  <si>
    <t xml:space="preserve">  1) Ricavi da attività per servizi alla persona</t>
  </si>
  <si>
    <t xml:space="preserve">  2) Costi capitalizzati</t>
  </si>
  <si>
    <t xml:space="preserve">  3) Variazione delle rimanenze di attività in corso</t>
  </si>
  <si>
    <t xml:space="preserve">  4) Proventi e ricavi diversi</t>
  </si>
  <si>
    <t xml:space="preserve">   5) Contributi in conto esercizio</t>
  </si>
  <si>
    <t>B) Costi della produzione</t>
  </si>
  <si>
    <t xml:space="preserve">  6) Acquisti beni:      </t>
  </si>
  <si>
    <t xml:space="preserve">  7) Acquisti di servizi</t>
  </si>
  <si>
    <t xml:space="preserve">  8)  Godimento di beni di terzi</t>
  </si>
  <si>
    <t xml:space="preserve">  9) Per il personale</t>
  </si>
  <si>
    <t xml:space="preserve"> 10) Ammortamenti e svalutazioni</t>
  </si>
  <si>
    <t xml:space="preserve"> 11)  Variazione delle rimanenze di materie prime e di beni di consumo</t>
  </si>
  <si>
    <t xml:space="preserve"> 12)  Accantonamenti ai fondi rischi</t>
  </si>
  <si>
    <t xml:space="preserve"> 13)  Altri accantonamenti</t>
  </si>
  <si>
    <t xml:space="preserve"> 14)  Oneri diversi di gestione</t>
  </si>
  <si>
    <t>Differenza tra valore e costi della produzione (A - B)</t>
  </si>
  <si>
    <t>C) Proventi e oneri finanziari</t>
  </si>
  <si>
    <t xml:space="preserve"> 15)   Proventi da partecipazioni</t>
  </si>
  <si>
    <t xml:space="preserve"> 16)  Altri proventi finanziari </t>
  </si>
  <si>
    <t xml:space="preserve"> 17)  Interessi passivi ed altri oneri finanziari</t>
  </si>
  <si>
    <t>TOTALE C)</t>
  </si>
  <si>
    <t>D) Rettifiche di valore di attività finanziarie</t>
  </si>
  <si>
    <t xml:space="preserve"> 18)  Rivalutazioni</t>
  </si>
  <si>
    <t xml:space="preserve"> 19)  Svalutazioni</t>
  </si>
  <si>
    <t>TOTALE D)</t>
  </si>
  <si>
    <t>E) Proventi e oneri straordinari</t>
  </si>
  <si>
    <t xml:space="preserve"> 20)  Proventi da:</t>
  </si>
  <si>
    <t xml:space="preserve"> 21)  Oneri da:</t>
  </si>
  <si>
    <t>TOTALE E)</t>
  </si>
  <si>
    <t>22) Imposte sul reddito</t>
  </si>
  <si>
    <t>23) Utile o (perdita) di esercizio</t>
  </si>
  <si>
    <t>a)    variazione delle rimanenze di materie prime e dei beni di consumo socio-       sanitari</t>
  </si>
  <si>
    <t>b)    variazione delle rimanenze di materie prime e di beni di consumo tecnico-       economali</t>
  </si>
  <si>
    <t>d)   svalutazione dei crediti compresi nell’attivo circolante e delle disponibilità liquide</t>
  </si>
  <si>
    <t>a) beni socio sanitari</t>
  </si>
  <si>
    <t>b) beni tecnico-economali</t>
  </si>
  <si>
    <t>a)   ammortamenti delle immobilizzazioni immateriali</t>
  </si>
  <si>
    <t>b)   ammortamenti delle immobilizzazioni materiali</t>
  </si>
  <si>
    <t>c)   svalutazione delle immobilizzazioni</t>
  </si>
  <si>
    <t>1) partecipazioni in:</t>
  </si>
  <si>
    <t>3) altri titoli</t>
  </si>
  <si>
    <t>2) crediti (con separata indicazione degli importi esigibili entro l'esercizio successivo) verso:</t>
  </si>
  <si>
    <t xml:space="preserve">1) beni socio-sanitari </t>
  </si>
  <si>
    <t>2) beni tecnico economali</t>
  </si>
  <si>
    <t>3) attività in corso</t>
  </si>
  <si>
    <t>4) acconti</t>
  </si>
  <si>
    <t>1)  partecipazioni in:</t>
  </si>
  <si>
    <t xml:space="preserve">2)  altri titoli </t>
  </si>
  <si>
    <t xml:space="preserve">1) cassa </t>
  </si>
  <si>
    <t>2) c/c bancari</t>
  </si>
  <si>
    <t>3) c/c postale</t>
  </si>
  <si>
    <t xml:space="preserve">1) per imposte, anche differite </t>
  </si>
  <si>
    <t>2) per rischi</t>
  </si>
  <si>
    <t>3) altri</t>
  </si>
  <si>
    <t>CREDITI PER INCREMENTI DEL FONDO DI DOTAZIONE</t>
  </si>
  <si>
    <t>PATRIMONIALE ATTIVO</t>
  </si>
  <si>
    <t/>
  </si>
  <si>
    <t>CREDITI PER INCREMENTI DEL PATRIMONIO NETTO</t>
  </si>
  <si>
    <t>CREDITI PER CONTRIBUTI IN CONTO CAPITALE</t>
  </si>
  <si>
    <t>ALTRI CREDITI PER INCREMENTI DEL PATRIMONIO NETTO</t>
  </si>
  <si>
    <t>COSTI DI IMPIANTO E DI AMPLIAMENTO</t>
  </si>
  <si>
    <t>IMMOBILIZIONI IMMATERIALI:</t>
  </si>
  <si>
    <t>FONDO AMMORTAMENTO COSTI DI IMPIANTO E DI AMPLIAMENTO</t>
  </si>
  <si>
    <t>PATRIMONIALE PASSIVO</t>
  </si>
  <si>
    <t>COSTI DI RICERCA, DI SVILUPPO E  DI PUBBLICITÀ</t>
  </si>
  <si>
    <t>SOFTWARE E ALTRI DIRITTI DI UTILIZZAZIONE DELLE OPERE D'INGEGNO</t>
  </si>
  <si>
    <t>BREVETTI</t>
  </si>
  <si>
    <t>FONDO AMMORTAMENTO SOFTWARE E ALTRI DIRITTI DI UTILIZZAZIONE DELLE OPERE D'INGEGNO</t>
  </si>
  <si>
    <t>FONDO AMMORTAMENTO BREVETTI</t>
  </si>
  <si>
    <t>CONCESSIONI, LICENZE, MARCHI E DIRITTI SIMILI</t>
  </si>
  <si>
    <t>FONDO AMMORTAMENTO CONCESSIONI, LICENZE, MARCHI E DIRITTI SIMILI</t>
  </si>
  <si>
    <t>MIGLIORIE SU BENI DI TERZI</t>
  </si>
  <si>
    <t>IMMOBILIZZAZIONI IN CORSO ED ACCONTI</t>
  </si>
  <si>
    <t>COSTO PUBBLICAZIONI BANDI PLURIENNALI</t>
  </si>
  <si>
    <t>ALTRE IMMOBILIZZAZIONI IMMATERIALI</t>
  </si>
  <si>
    <t>FORMAZIONE E CONSULENZE PLURIENNALI</t>
  </si>
  <si>
    <t>FONDO AMMORTAMENTO COSTO PUBBLICAZIONI BANDI PLURIENNALI</t>
  </si>
  <si>
    <t>FONDO AMMORTAMENTO FORMAZIONE E CONSULENZE PLURIENNALI</t>
  </si>
  <si>
    <t>FONDO AMMORTAMENTO ALTRE IMMOBILIZZAZIONI IMMATERIALI</t>
  </si>
  <si>
    <t>TERRENI DEL PATRIMONIO INDISPONIBILE</t>
  </si>
  <si>
    <t>TERRENI DEL PATRIMONIO DISPONIBILE</t>
  </si>
  <si>
    <t>FABBRICATI DEL PATRIMONIO INDISPONIBILE</t>
  </si>
  <si>
    <t>FONDO AMMORTAMENTO FABBRICATI DEL PATRIMONIO INDISPONIBILE</t>
  </si>
  <si>
    <t>FABBRICATI DEL PATRIMONIO DISPONIBILE</t>
  </si>
  <si>
    <t>FONDO AMMORTAMENTO FABBRICATI DEL PATRIMONIO DISPONIBILE</t>
  </si>
  <si>
    <t>FABBRICATI DI PREGIO ARTISTICO DEL PATRIMONIO INDISPONIBILE</t>
  </si>
  <si>
    <t>FONDO AMMORTAMENTO FABBRICATI DI PREGIO ARTISTICO DEL PATRIMONIO INDISPONIBILE</t>
  </si>
  <si>
    <t>FABBRICATI DI PREGIO ARTISTICO DEL PATRIMONIO DISPONIBILE</t>
  </si>
  <si>
    <t>FONDO AMMORTAMENTO FABBRICATI DI PREGIO ARTISTICO DEL PATRIMONIO DISPONIBILE</t>
  </si>
  <si>
    <t>IMPIANTI, MACCHINARI</t>
  </si>
  <si>
    <t>ATTREZZATURE SOCIO-ASSISTENZIALI E SANITARIE</t>
  </si>
  <si>
    <t>ATTREZZATURE SOCIO-ASSISTENZIALI, SANITARIE E COMUNQUE SPECIFICHE DEI SERVIZI ALLA PERSONA</t>
  </si>
  <si>
    <t>FONDO AMMORTAMENTO ATTREZZATURE SOCIO-ASSISTENZIALI E SANITARIE</t>
  </si>
  <si>
    <t>MOBILI E ARREDI</t>
  </si>
  <si>
    <t>FONDO AMMORTAMENTO MOBILI E ARREDI</t>
  </si>
  <si>
    <t>MOBILI E ARREDI DI PREGIO ARTISTICO</t>
  </si>
  <si>
    <t>MACCHINE D'UFFICIO ELETTROMECCANICHE ED ELETTRONICHE, COMPUTERS ED ALTRI STRUMENTI ELETTRONICI ED INFORMATICI</t>
  </si>
  <si>
    <t xml:space="preserve">AUTOMEZZI </t>
  </si>
  <si>
    <t xml:space="preserve">FONDO AMMORTAMENTO AUTOMEZZI </t>
  </si>
  <si>
    <t>ALTRI BENI TECNICO-ECONOMALI</t>
  </si>
  <si>
    <t>ALTRI BENI</t>
  </si>
  <si>
    <t>FONDO AMMORTAMENTO ALTRI BENI TECNICO-ECONOMALI</t>
  </si>
  <si>
    <t>IMMOBILIZZAZIONI IN CORSO E ACCONTI</t>
  </si>
  <si>
    <t>PARTECIPAZIONI IN SOCIETÀ DI CAPITALI</t>
  </si>
  <si>
    <t>PARTECIPAZIONI</t>
  </si>
  <si>
    <t>PARTECIPAZIONI IN ENTI NON-PROFIT</t>
  </si>
  <si>
    <t>CREDITI VERSO SOCIETÀ PARTECIPATE</t>
  </si>
  <si>
    <t>CREDITI</t>
  </si>
  <si>
    <t>ALTRI TITOLI IMMOBILIZZATI</t>
  </si>
  <si>
    <t>ALTRI TITOLI</t>
  </si>
  <si>
    <t>RIMANENZE BENI SOCIO-SANITARI</t>
  </si>
  <si>
    <t>RIMANENZE BENI SOCIO, SANITARI E COMUNQUE SPECIFICHE DEI SERVIZI ALLA PERSONA</t>
  </si>
  <si>
    <t>ATTIVO CIRCOLANTE:</t>
  </si>
  <si>
    <t>RIMANENZE BENI TECNICO ECONOMALI</t>
  </si>
  <si>
    <t>RIMANENZE ATTIVITÀ IN CORSO</t>
  </si>
  <si>
    <t>ACCONTI</t>
  </si>
  <si>
    <t>CREDITI VERSO UTENTI</t>
  </si>
  <si>
    <t>FONDO SVALUTAZIONE CREDITI VERSO UTENTI</t>
  </si>
  <si>
    <t>CREDITI VERSO LA REGIONE EMILIA-ROMAGNA</t>
  </si>
  <si>
    <t>CREDITI VERSO LA REGIONE</t>
  </si>
  <si>
    <t>FONDO SVALUTAZIONE CREDITI VERSO LA REGIONE EMILIA-ROMAGNA</t>
  </si>
  <si>
    <t>CREDITI VERSO LA PROVINCIA DI BOLOGNA</t>
  </si>
  <si>
    <t>CREDITI VERSO LA PROVINCIA</t>
  </si>
  <si>
    <t>FONDO SVALUTAZIONE CREDITI VERSO LA PROVINCIA DI BOLOGNA</t>
  </si>
  <si>
    <t>CREDITI VERSO IL COMUNE DI BOLOGNA</t>
  </si>
  <si>
    <t>CREDITI VERSO COMUNI DELL'AMBITO DISTRETTUALE</t>
  </si>
  <si>
    <t>FONDO SVALUTAZIONE CREDITI VERSO IL COMUNE DI BOLOGNA</t>
  </si>
  <si>
    <t>CREDITI VERSO L'AUSL DI BOLOGNA</t>
  </si>
  <si>
    <t>CREDITI VERSO L'AZIENDA SANITARIA</t>
  </si>
  <si>
    <t>FONDO SVALUTAZIONE CREDITI VERSO L'AUSL DI BOLOGNA</t>
  </si>
  <si>
    <t xml:space="preserve">CREDITI VERSO LO STATO ED ALTRI ENTI PUBBLICI </t>
  </si>
  <si>
    <t xml:space="preserve">FONDO SVALUTAZIONE CREDITI VERSO LO STATO ED ALTRI ENTI PUBBLICI </t>
  </si>
  <si>
    <t>FONDO SVALUTAZIONE CREDITI VERSO SOCIETÀ PARTECIPATE</t>
  </si>
  <si>
    <t>CREDITI PER IVA SU ACQUISTI PER ATTIVITÀ COMMERCIALE</t>
  </si>
  <si>
    <t>CREDITI VERSO ERARIO</t>
  </si>
  <si>
    <t>CREDITI PER IRES</t>
  </si>
  <si>
    <t>CREDITI PER IRAP</t>
  </si>
  <si>
    <t>ALTRI CREDITI VERSO ERARIO</t>
  </si>
  <si>
    <t>CREDITI PER IMPOSTE ANTICIPATE</t>
  </si>
  <si>
    <t>CREDITI VERSO PRIVATI DA PATRIMONIO</t>
  </si>
  <si>
    <t>CREDITI VERSO ALTRI SOGGETTI PRIVATI</t>
  </si>
  <si>
    <t>CREDITI VERSO PERSONALE DIPENDENTE</t>
  </si>
  <si>
    <t>FONDO SVALUTAZIONE CREDITI VERSO ALTRI SOGGETTI PRIVATI</t>
  </si>
  <si>
    <t>CREDITI PER FATTURE DA EMETTERE E NOTE D'ACCREDITO DA RICEVERE</t>
  </si>
  <si>
    <t>NOTE DI ACCREDITO DA RICEVERE</t>
  </si>
  <si>
    <t>PARTECIPAZIONI CHE NON COSTITUISCONO IMMOBILIZZAZIONI IN SOCIETÀ DI CAPITALI</t>
  </si>
  <si>
    <t>PARTECIPAZIONI CHE NON COSTITUISCONO IMMOBILIZZAZIONI</t>
  </si>
  <si>
    <t>PERDITE PORTATE A NUOVO</t>
  </si>
  <si>
    <t>UTILI PORTATI A NUOVO 2008</t>
  </si>
  <si>
    <t>UTILI PORTATI A NUOVO 2009</t>
  </si>
  <si>
    <t>UTILI PORTATI A NUOVO 2010</t>
  </si>
  <si>
    <t>UTILI PORTATI A NUOVO 2011</t>
  </si>
  <si>
    <t>UTILI PORTATI A NUOVO 2012</t>
  </si>
  <si>
    <t>UTILI PORTATI A NUOVO 2013</t>
  </si>
  <si>
    <t>UTILI PORTATI A NUOVO 2014</t>
  </si>
  <si>
    <t>UTILI PORTATI A NUOVO 2016</t>
  </si>
  <si>
    <t>PERDITE PORTATE A NUOVO 2008</t>
  </si>
  <si>
    <t>PERDITE PORTATE A NUOVO 2009</t>
  </si>
  <si>
    <t>PERDITE PORTATE A NUOVO 2010</t>
  </si>
  <si>
    <t>PERDITE PORTATE A NUOVO 2011</t>
  </si>
  <si>
    <t>PERDITE PORTATE A NUOVO 2012</t>
  </si>
  <si>
    <t>PERDITE PORTATE A NUOVO 2013</t>
  </si>
  <si>
    <t>PERDITE PORTATE A NUOVO 2014</t>
  </si>
  <si>
    <t>PERDITE PORTATE A NUOVO 2015</t>
  </si>
  <si>
    <t>PERDITE PORTATE A NUOVO 2016</t>
  </si>
  <si>
    <t>APPALTO GESTIONE CENTRI DIURNI</t>
  </si>
  <si>
    <t>PARTECIPAZIONI CHE NON COSTITUISCONO IMMOBILIZZAZIONI IN ENTI NON-PROFIT</t>
  </si>
  <si>
    <t>PARTECIPAZIONI CHE NON COSTITUISCONO IMMOBILIZZAZIONI IN ALTRI SOGGETTI</t>
  </si>
  <si>
    <t>CASSA ECONOMALE</t>
  </si>
  <si>
    <t xml:space="preserve">CASSA </t>
  </si>
  <si>
    <t>CASSA OSPITI VIALE ROMA</t>
  </si>
  <si>
    <t>CASSA OSPITI VIA DI SALICETO</t>
  </si>
  <si>
    <t>CASSA OSPITI VIALE PEPOLI</t>
  </si>
  <si>
    <t>CASSA OSPITI VIA ALBERTONI</t>
  </si>
  <si>
    <t>C/C TESORIERE '000020112458</t>
  </si>
  <si>
    <t>C/C BANCARI</t>
  </si>
  <si>
    <t>QUADRATURA ATTIVO</t>
  </si>
  <si>
    <t>QUADRATURA PASSIVO</t>
  </si>
  <si>
    <t>QUADRATURA ATTIVO +/- PASSIVO</t>
  </si>
  <si>
    <t>ARROTONDAMENTI</t>
  </si>
  <si>
    <t>C/C ALTRE EX IPAB</t>
  </si>
  <si>
    <t>C/C ECONOMO '000020119676</t>
  </si>
  <si>
    <t>TRANSITORIO ENTRATA</t>
  </si>
  <si>
    <t>TRANSITORIO USCITA</t>
  </si>
  <si>
    <t>TRANSITORIO DEBITI/CREDITI</t>
  </si>
  <si>
    <t>C/C POSTALE 19470400</t>
  </si>
  <si>
    <t>C/C POSTALE</t>
  </si>
  <si>
    <t>RATEI ATTIVI</t>
  </si>
  <si>
    <t>RISCONTI ATTIVI</t>
  </si>
  <si>
    <t>FONDO DI DOTAZIONE</t>
  </si>
  <si>
    <t>VARIAZIONI AL FONDO DI DOTAZIONE</t>
  </si>
  <si>
    <t>CONTRIBUTI IN C/CAPITALE ALL'1/1/2007</t>
  </si>
  <si>
    <t>CONTRIBUTI STATALI EX ART. 20</t>
  </si>
  <si>
    <t xml:space="preserve">CONTRIBUTI IN CONTO CAPITALE VINCOLATE AD INVESTIMENTI </t>
  </si>
  <si>
    <t>CONTRIBUTI REGIONALI UTILIZZATI</t>
  </si>
  <si>
    <t>CONTRIBUTI REGIONALI DA UTILIZZARE</t>
  </si>
  <si>
    <t xml:space="preserve">ALTRI CONTRIBUTI VINCOLATE AD INVESTIMENTI </t>
  </si>
  <si>
    <t>ALTRI CONTRIBUTI VINCOLATE AD INVESTIMENTI DA UTILIZZARE</t>
  </si>
  <si>
    <t>DONAZIONI VINCOLATE AGLI INVESTIMENTI</t>
  </si>
  <si>
    <t>DONAZIONI DI IMMOBILIZZAZIONI</t>
  </si>
  <si>
    <t>RISERVE STATUTARIE</t>
  </si>
  <si>
    <t>UTILI PORTATI A NUOVO</t>
  </si>
  <si>
    <t>UTILE (PERDITE) PORTATI A NUOVO</t>
  </si>
  <si>
    <t>UTILE DELL'ESERCIZIO</t>
  </si>
  <si>
    <t>UTILE (PERDITA) DELL'ESERCIZIO</t>
  </si>
  <si>
    <t>PERDITA DELL'ESERCIZIO</t>
  </si>
  <si>
    <t>FONDO IMPOSTE PER ACCERTAMENTI IN ATTO O PRESUNTI</t>
  </si>
  <si>
    <t xml:space="preserve">FONDI PER IMPOSTE, ANCHE DIFFERITE </t>
  </si>
  <si>
    <t>FONDO IMPOSTE DIFFERITE</t>
  </si>
  <si>
    <t>FONDI PER RISCHI</t>
  </si>
  <si>
    <t>FONDO RISCHI NON COPERTI DA ASSICURAZIONI (COMPRESO FRANCHIGIE)</t>
  </si>
  <si>
    <t>FONDO RISCHI SU CREDITI</t>
  </si>
  <si>
    <t>FONDO PER LA CORRESPONSIONE DELL'EQUO INDENNIZZO</t>
  </si>
  <si>
    <t>FONDO PRESTITI D'ONORE</t>
  </si>
  <si>
    <t>FONDO PER RENDITE VITALIZIE E LEGATI</t>
  </si>
  <si>
    <t>ALTRI FONDI</t>
  </si>
  <si>
    <t>FONDO ARRETRATI CONTRATTUALI PERSONALE DIPENDENTE</t>
  </si>
  <si>
    <t>FONDO ONERI A UTILITÀ RIPARTITA PERSONALE IN QUIESCENZA</t>
  </si>
  <si>
    <t>FONDO PER FERIE E FESTIVITÀ NON GODUTE PERSONALE DIPENDENTE</t>
  </si>
  <si>
    <t>FONDO RECUPERO ORE STRAORDINARIE</t>
  </si>
  <si>
    <t>FONDO MANUTENZIONI CICLICHE FABBRICATI ISTITUZIONALI</t>
  </si>
  <si>
    <t>FONDO MANUTENZIONI CICLICHE FABBRICATI URBANI E FONDI</t>
  </si>
  <si>
    <t>FONDO INTERESSI PASSIVI FORNITORI</t>
  </si>
  <si>
    <t xml:space="preserve">DEBITI VERSO SOCI PER FINANZIAMENTI </t>
  </si>
  <si>
    <t>DEBITI PER MUTUI E PRESTITI</t>
  </si>
  <si>
    <t>DEBITI VERSO ISTITUTO TESORIERE</t>
  </si>
  <si>
    <t>CILENTI CONTO ANTICIPI</t>
  </si>
  <si>
    <t xml:space="preserve">DEBITI PER ACCONTI </t>
  </si>
  <si>
    <t>DEBITI VERSO FORNITORI</t>
  </si>
  <si>
    <t>DEBITI VERSO SOCIETÀ PARTECIPATE</t>
  </si>
  <si>
    <t>DEBITI VERSO LA REGIONE EMILIA-ROMAGNA</t>
  </si>
  <si>
    <t>DEBITI VERSO LA REGIONE</t>
  </si>
  <si>
    <t>DEBITI VERSO LA PROVINCIA DI BOLOGNA</t>
  </si>
  <si>
    <t>DEBITI VERSO LA PROVINCIA</t>
  </si>
  <si>
    <t>DEBITI VERSO IL COMUNE DI BOLOGNA</t>
  </si>
  <si>
    <t>DEBITI VERSO COMUNI DELL'AMBITO DISTRETTUALE</t>
  </si>
  <si>
    <t>DEBITI VERSO L'AZIENDA SANITARIA DI BOLOGNA</t>
  </si>
  <si>
    <t>DEBITI VERSO L'AZIENDA SANITARIA</t>
  </si>
  <si>
    <t>DEBITI VERSO LO STATO ED ALTRI ENTI PUBBLICI</t>
  </si>
  <si>
    <t>DEBITI TRIBUTARI</t>
  </si>
  <si>
    <t>ERARIO CONTO RITENUTE LAVORO AUTONOMO</t>
  </si>
  <si>
    <t>ERARIO CONTO RITENUTE LAVORO DIPEDENTE E ASSIMILATO</t>
  </si>
  <si>
    <t>DEBITI PER IRAP</t>
  </si>
  <si>
    <t>DEBITI PER IRES</t>
  </si>
  <si>
    <t>ALTRI DEBITI TRIBUTARI</t>
  </si>
  <si>
    <t>DEBITI VERSO INPS</t>
  </si>
  <si>
    <t>DEBITI VERSO ISTITUTI DI PREVIDENZA E DI SICUREZZA SOCIALE</t>
  </si>
  <si>
    <t>DEBITI VERSO INPDAP</t>
  </si>
  <si>
    <t>DEBITI VERSO INAIL</t>
  </si>
  <si>
    <t>DEBITI PER RETRIBUZIONI PERSONALE DIPENDENTE</t>
  </si>
  <si>
    <t>CONTO ECONOMICO PER CONTO ELEMENTARE</t>
  </si>
  <si>
    <t>STATO PATRIMONIALE PER CONTO ELEMENTARE</t>
  </si>
  <si>
    <t xml:space="preserve">DEBITI  VERSO PERSONALE DIPENDENTE </t>
  </si>
  <si>
    <t>DEBITI VERSO PERSONALE DIPENDENTE</t>
  </si>
  <si>
    <t>DEBITI PER IL MIGLIORAMENTO E L'EFFICIENZA DEI SERVIZI</t>
  </si>
  <si>
    <t>DEBITI VERSO UTENTI</t>
  </si>
  <si>
    <t>ALTRI DEBITI VERSO PRIVATI</t>
  </si>
  <si>
    <t>DEBITI VERSO AFFITTUARI</t>
  </si>
  <si>
    <t>DEBITI PER DEPOSITI DENARO OSPITI</t>
  </si>
  <si>
    <t>DEBITI PER CESSIONE DEL QUINTO E PIGNORAMENTI DELLO STIPENDIO</t>
  </si>
  <si>
    <t>DEBITI PER COLLABORATORI</t>
  </si>
  <si>
    <t>DEBITI VERSO SINDACATI</t>
  </si>
  <si>
    <t>DEBITI PER PENSIONI IN CONTO RETTA</t>
  </si>
  <si>
    <t>DEBITI VERSO UTENTI PER ANTICIPI INCONTO RETTA</t>
  </si>
  <si>
    <t>DEBITI PER FATTURE EDA RICEVERE</t>
  </si>
  <si>
    <t>DEBITI PER FATTURE DA RICEVERE E NOTE DI ACCREDITO DA EMETTE</t>
  </si>
  <si>
    <t>ANNO 1999 DEBITI PER FATTURE DA RICEVERE</t>
  </si>
  <si>
    <t>ANNO 2002 DEBITI PER FATTURE DA RICEVERE</t>
  </si>
  <si>
    <t>ANNO 2003 DEBITI PER FATTURE DA RICEVERE</t>
  </si>
  <si>
    <t>ANNO 2004 DEBITI PER FATTURE DA RICEVERE</t>
  </si>
  <si>
    <t>ANNO 2005 DEBITI PER FATTURE DA RICEVERE</t>
  </si>
  <si>
    <t>ANNO 2006 DEBITI PER FATTURE DA RICEVERE</t>
  </si>
  <si>
    <t>NOTE DI ACCREDITO DA EMETTERE</t>
  </si>
  <si>
    <t>DEBITI PER NOTE DI ACCREDITO DA EMETTERE</t>
  </si>
  <si>
    <t>RATEI PASSIVI</t>
  </si>
  <si>
    <t>RATEI E RISCONTI</t>
  </si>
  <si>
    <t>RISCONTI PASSIVI</t>
  </si>
  <si>
    <t>RETTE ALBERGHIERE RESIDENZIALI</t>
  </si>
  <si>
    <t>RICAVI</t>
  </si>
  <si>
    <t>A01</t>
  </si>
  <si>
    <t>A01A</t>
  </si>
  <si>
    <t>RETTE</t>
  </si>
  <si>
    <t>RICAVI DA ATTIVITÀ PER SERVIZI ALLA PERSONA</t>
  </si>
  <si>
    <t>RETTE ALBERGHIERE SEMIRESIDENZIALI</t>
  </si>
  <si>
    <t>ALTRE RETTE E PROVENTI SOCIO SANITARI</t>
  </si>
  <si>
    <t xml:space="preserve">RIMBORSO ONERI A RILIEVO SANITARIO </t>
  </si>
  <si>
    <t>A01B</t>
  </si>
  <si>
    <t>ONERI A RILIEVO SANITARIO</t>
  </si>
  <si>
    <t>RIMBORSI SPESE SANITARIE (COMPRESO ONERI PERSONALE SANITARIO)</t>
  </si>
  <si>
    <t>A01C</t>
  </si>
  <si>
    <t>CONCORSI RIMBORSI E RECUPERI PER ATTIVITÀ SOCIO ASSISTENZIALE E SOCIO SANITARIA</t>
  </si>
  <si>
    <t>RIMBORSO FARMACI</t>
  </si>
  <si>
    <t>ALTRI RIMBORSI SOCIO-SANITARI</t>
  </si>
  <si>
    <t>TRASFERIMENTI DA ENTI PUBBLICI PER PROGETTI VINCOLATI</t>
  </si>
  <si>
    <t>A01D</t>
  </si>
  <si>
    <t>ALTRI</t>
  </si>
  <si>
    <t>ALTRI RIMBORSI</t>
  </si>
  <si>
    <t>INCREMENTI DI IMMOBILIZZAZIONI PER LAVORI INTERNI</t>
  </si>
  <si>
    <t>A02</t>
  </si>
  <si>
    <t>A02A</t>
  </si>
  <si>
    <t>COSTI CAPITALIZZATI</t>
  </si>
  <si>
    <t>QUOTA PER UTILIZZO CONTRIBUTI E DONAZIONI IN C/CAPITALE (STERILIZZAZIONE QUOTE AMMORTAMENTO)</t>
  </si>
  <si>
    <t>A02B</t>
  </si>
  <si>
    <t>RIMANENZE ATTIVITÀ INIZIALI</t>
  </si>
  <si>
    <t>A03</t>
  </si>
  <si>
    <t>VARIAZIONE DELLE RIMANENZE DI ATTIVITÀ IN CORSO</t>
  </si>
  <si>
    <t>RIMANENZE ATTIVITÀ FINALI</t>
  </si>
  <si>
    <t>FITTI ATTIVI DA FONDI E TERRENI</t>
  </si>
  <si>
    <t>A04</t>
  </si>
  <si>
    <t>A04A</t>
  </si>
  <si>
    <t>PROVENTI E RICAVI DA UTILIZZO DEL PATRIMONIO IMMOBILIARE</t>
  </si>
  <si>
    <t>PROVENTI E RICAVI DIVERSI</t>
  </si>
  <si>
    <t>FITTI ATTIVI DA FABBRICATI URBANI</t>
  </si>
  <si>
    <t>ALTRI FITTI ATTIVI ISTITUZIONALI</t>
  </si>
  <si>
    <t>CESSIONE DI BENI NON PLURIENNALI</t>
  </si>
  <si>
    <t>A04B</t>
  </si>
  <si>
    <t>CONCORSI RIMBORSI E RECUPERI PER ATTIVITÀ DIVERSE</t>
  </si>
  <si>
    <t>RIMBORSO SPESE CONDOMINIALI DA CONDUTTORE</t>
  </si>
  <si>
    <t>RIMBORSO SPESE LAVORI</t>
  </si>
  <si>
    <t>RIMBORSO SPESE DI VENDITA E PUBBLICAZIONE BANDI</t>
  </si>
  <si>
    <t>RIMBORSI INAIL</t>
  </si>
  <si>
    <t>RIMBORSO COSTI ASSICURATIVI PER COLPA GRAVE</t>
  </si>
  <si>
    <t>TASSE DI CONCORSO</t>
  </si>
  <si>
    <t>ALTRI RIMBORSI PERSONALE DIPENDENTE</t>
  </si>
  <si>
    <t>VITALIZI E LEGATI</t>
  </si>
  <si>
    <t>RIMBORSI ASSICURATIVI</t>
  </si>
  <si>
    <t>ARROTONDAMENTI ATTIVI</t>
  </si>
  <si>
    <t>PLUSVALENZE ORDINARIE</t>
  </si>
  <si>
    <t>A04C</t>
  </si>
  <si>
    <t>SOPRAVVENIENZE ATTIVE ORDINARIE ATTIVITÀ SOCIO-SANITARIA</t>
  </si>
  <si>
    <t>A04D</t>
  </si>
  <si>
    <t>SOPRAVVENIENZE ATTIVE ED INSUSSISTENZE DEL PASSIVO ORDINARIE</t>
  </si>
  <si>
    <t>SOPRAVVENIENZE ATTIVE ORDINARIE ALTRE ATTIVITÀ</t>
  </si>
  <si>
    <t>INSUSSISTENZE DEL PASSIVO ORDINARIE ATTIVITÀ SOCIO-SANITARIA</t>
  </si>
  <si>
    <t>INSUSSISTENZE DEL PASSIVO ORDINARIE ALTRE ATTIVITÀ</t>
  </si>
  <si>
    <t>ALTRI RICAVI ISTITUZIONALI</t>
  </si>
  <si>
    <t>A04E</t>
  </si>
  <si>
    <t>RICAVI PER ATTIVITÀ DI MENSA</t>
  </si>
  <si>
    <t>A04F</t>
  </si>
  <si>
    <t>RICAVI DA ATTIVITÀ COMMERCIALE</t>
  </si>
  <si>
    <t>RICAVI DA SPONSORIZZAZIONI</t>
  </si>
  <si>
    <t>FITTI ATTIVI E CONCESSIONI (ASSOGGETTATI AD IVA)</t>
  </si>
  <si>
    <t>RICAVI DA SERVIZI DIVERSI NON ISTITUZIONALI</t>
  </si>
  <si>
    <t>CONTRIBUTI DALLA REGIONE EMILIA-ROMAGNA</t>
  </si>
  <si>
    <t>A05</t>
  </si>
  <si>
    <t>A05A</t>
  </si>
  <si>
    <t>CONTRIBUTI DALLA REGIONE</t>
  </si>
  <si>
    <t>CONTRIBUTI IN CONTO ESERCIZIO</t>
  </si>
  <si>
    <t>CONTRIBUTI DALLA PROVINCIA DI BOLOGNA</t>
  </si>
  <si>
    <t>A05B</t>
  </si>
  <si>
    <t>CONTRIBUTI DALLA PROVINCIA</t>
  </si>
  <si>
    <t>CONTRIBUTI DAI COMUNI DELL'AMBITO DISTRETTUALE</t>
  </si>
  <si>
    <t>A05C</t>
  </si>
  <si>
    <t>A05D</t>
  </si>
  <si>
    <t>CONTRIBUTI DALL'AZIENDA SANITARIA</t>
  </si>
  <si>
    <t>CONTRIBUTI DALLO STATO E DA ALTRI ENTI PUBBLICI</t>
  </si>
  <si>
    <t>A05E</t>
  </si>
  <si>
    <t>ALTRI CONTRIBUTI DA PRIVATI</t>
  </si>
  <si>
    <t>A05F</t>
  </si>
  <si>
    <t>FARMACI</t>
  </si>
  <si>
    <t>COSTI</t>
  </si>
  <si>
    <t>B06</t>
  </si>
  <si>
    <t>B06A</t>
  </si>
  <si>
    <t>ACQUISTI BENI SOCIO SANITARI</t>
  </si>
  <si>
    <t>ACQUISTI BENI</t>
  </si>
  <si>
    <t>PRESIDI PER INCONTINENZA</t>
  </si>
  <si>
    <t>ALTRI BENI SOCIO SANITARI</t>
  </si>
  <si>
    <t>GENERI ALIMENTARI</t>
  </si>
  <si>
    <t>B06B</t>
  </si>
  <si>
    <t>ACQUISTI BENI TECNICO - ECONOMALI</t>
  </si>
  <si>
    <t xml:space="preserve">ARTICOLI PER MANUTENZIONE </t>
  </si>
  <si>
    <t>CANCELLERIA, STAMPATI E MATERIALE DI CONSUMO HARDWARE</t>
  </si>
  <si>
    <t>ABBONAMENTI, RIVISTE E LIBRI</t>
  </si>
  <si>
    <t>PIANTE FIORI ED ORNAMENTI</t>
  </si>
  <si>
    <t>DONI, ARTICOLI PER OSPITI E MATERIALE PER ANIMAZIONE</t>
  </si>
  <si>
    <t>VESTIARIO OSPITI</t>
  </si>
  <si>
    <t>CARBURANTI E LUBRIFICANTI (ESERCIZIO AUTOMEZZI)</t>
  </si>
  <si>
    <t xml:space="preserve">MATERIALE A PERDERE PER REPARTI </t>
  </si>
  <si>
    <t>MATERIALE DI GUARDAROBA (COPERTE, TELERIE E MATERASSI)</t>
  </si>
  <si>
    <t>ALTRI BENI TECNICO - ECONOMALI</t>
  </si>
  <si>
    <t>B07</t>
  </si>
  <si>
    <t>B07A</t>
  </si>
  <si>
    <t>SALDO SP</t>
  </si>
  <si>
    <t>SALDO CE</t>
  </si>
  <si>
    <t xml:space="preserve">APPALTO GESTIONE ATTIVITÀ SOCIO SANITARIA E SOCIO ASSISTENZIALE </t>
  </si>
  <si>
    <t>ACQUISTI DI SERVIZI</t>
  </si>
  <si>
    <t>SERVIZIO SMALTIMENTO RIFIUTI</t>
  </si>
  <si>
    <t>B07B</t>
  </si>
  <si>
    <t>APPALTO SERVIZI</t>
  </si>
  <si>
    <t>SERVIZIO LAVANOLO</t>
  </si>
  <si>
    <t>SERVIZIO DISINFESTAZIONE ED IGIENIZZAZIONE</t>
  </si>
  <si>
    <t>SERVIZIO DI VIGILANZA</t>
  </si>
  <si>
    <t>SERVICE PAGHE</t>
  </si>
  <si>
    <t>SPESE DI TRASPORTO UTENTI</t>
  </si>
  <si>
    <t>B07C</t>
  </si>
  <si>
    <t>TRASPORTI</t>
  </si>
  <si>
    <t>ALTRE SPESE DI TRASPORTO</t>
  </si>
  <si>
    <t>B07D</t>
  </si>
  <si>
    <t>CONSULENZE SOCIO SANITARIE E SOCIO ASSISTENZIALI</t>
  </si>
  <si>
    <t>CONSULENZE MEDICHE</t>
  </si>
  <si>
    <t>CONSULENZE AMMINISTRATIVE</t>
  </si>
  <si>
    <t>B07E</t>
  </si>
  <si>
    <t>ALTRE CONSULENZE</t>
  </si>
  <si>
    <t>CONSULENZE TECNICHE</t>
  </si>
  <si>
    <t>CONSULENZE INFORMATICHE</t>
  </si>
  <si>
    <t>B07F</t>
  </si>
  <si>
    <t>LAVORO INTERINALE ED ALTRE FORME DI COLLABORAZIONE COORDINATA E CONTINUATIVA</t>
  </si>
  <si>
    <t>COLLABORAZIONI AMMINISTRATIVE</t>
  </si>
  <si>
    <t>COLLABORAZIONI TECNICHE</t>
  </si>
  <si>
    <t>COLLABORAZIONI INFORMATICHE</t>
  </si>
  <si>
    <t>COSTI DELLA PRODUZIONE</t>
  </si>
  <si>
    <t>PROVENTI E ONERI FINANZIARI</t>
  </si>
  <si>
    <t>IMMOBILIZZAZIONI</t>
  </si>
  <si>
    <t>B</t>
  </si>
  <si>
    <t>IMMOBILIZZAZIONI MATERIALI</t>
  </si>
  <si>
    <t>IMMOBILIZZAZIONI FINANZIARIE</t>
  </si>
  <si>
    <t>C</t>
  </si>
  <si>
    <t>RIMANENZE</t>
  </si>
  <si>
    <t>ATTIVITA' FINANZIARIE CHE NON COSTITUISCONO IMMOBILIZZAZIONI</t>
  </si>
  <si>
    <t>DISPONIBILITA' LIQUIDE</t>
  </si>
  <si>
    <t>D</t>
  </si>
  <si>
    <t>RATEI E RISCONTI ATTIVI</t>
  </si>
  <si>
    <t>PASSIVO</t>
  </si>
  <si>
    <t>PATRIMONIO NETTO</t>
  </si>
  <si>
    <t>FONDI PER RISCHI E ONERI</t>
  </si>
  <si>
    <t>Gruppo Uscita</t>
  </si>
  <si>
    <t>Dare</t>
  </si>
  <si>
    <t>Avere</t>
  </si>
  <si>
    <t>Gruppo Entrata</t>
  </si>
  <si>
    <t>Descrizione</t>
  </si>
  <si>
    <t>TRATTAMENTO DI FINE RAPPORTO DI LAVORO SUBORDINATO</t>
  </si>
  <si>
    <t>DEBITI</t>
  </si>
  <si>
    <t>CONTI D’ORDINE</t>
  </si>
  <si>
    <t>CONTO ECONOMICO</t>
  </si>
  <si>
    <t>VALORE DELLA PRODUZIONE</t>
  </si>
  <si>
    <t>PROVENTI E ONERI STRAORDINARI</t>
  </si>
  <si>
    <t>Conto</t>
  </si>
  <si>
    <t>Saldo</t>
  </si>
  <si>
    <t>SPESE TELEFONICHE ED INTERNET</t>
  </si>
  <si>
    <t>B07G</t>
  </si>
  <si>
    <t>UTENZE</t>
  </si>
  <si>
    <t>ENERGIA ELETTRICA</t>
  </si>
  <si>
    <t>GAS E RISCALDAMENTO</t>
  </si>
  <si>
    <t>ACQUA</t>
  </si>
  <si>
    <t>MANUTENZIONI E RIPARAZIONI FABBRICATI ISTITUZIONALI</t>
  </si>
  <si>
    <t>B07H</t>
  </si>
  <si>
    <t>MANUTENZIONI E RIPARAZIONI ORDINARIE E CICLICHE</t>
  </si>
  <si>
    <t>MANUTENZIONI E RIPARAZIONI FABBRICATI URBANI</t>
  </si>
  <si>
    <t>MANUTENZIONI E RIPARAZIONI TERRENI</t>
  </si>
  <si>
    <t>CANONI MANUTENZIONE IMPIANTI E MACCHINARI</t>
  </si>
  <si>
    <t>CANONI MANUTENZIONE BENI E ATTREZZATURE TECNICO ECONOMALI</t>
  </si>
  <si>
    <t>MANUTENZIONE E RIPARAZIONI AUTOMEZZI</t>
  </si>
  <si>
    <t>ALTRE MANUTENZIONI E RIPARAZIONI</t>
  </si>
  <si>
    <t>B07I</t>
  </si>
  <si>
    <t>COSTI PER ORGANI ISTITUZIONALI</t>
  </si>
  <si>
    <t>COMPENSI, ONERI E COSTI PER COLLEGIO DEI REVISORI</t>
  </si>
  <si>
    <t>ASSICURAZIONE PER LA RESPONSABILITÀ CIVILE (RCT E RCO)</t>
  </si>
  <si>
    <t>B07J</t>
  </si>
  <si>
    <t>ASSICURAZIONI</t>
  </si>
  <si>
    <t>ASSICURAZIONE INCENDI E ALL RISK BENI MOBILI E IMMOBILI</t>
  </si>
  <si>
    <t>ASSICURAZIONE RC AUTOMEZZI E CASKO AUTO DIPENDENTI</t>
  </si>
  <si>
    <t>TUTELA GIUDIZIARIA</t>
  </si>
  <si>
    <t>B07K</t>
  </si>
  <si>
    <t>ALTRI SERVIZI</t>
  </si>
  <si>
    <t>SPESE FUNERARIE OSPITI</t>
  </si>
  <si>
    <t>COSTI DI PUBBLICITÀ PER PROMOZIONE ATTIVITÀ</t>
  </si>
  <si>
    <t>COSTI DI PUBBLICITÀ PER PUBBLICAZIONE BANDI ANNUALI</t>
  </si>
  <si>
    <t>ASSISTENZA RELIGIOSA</t>
  </si>
  <si>
    <t>PRESTAZIONI EXTRA PER VITALIZI E LEGATI (FIORI E LUCI VOTIVE)</t>
  </si>
  <si>
    <t>FONDO SVALUTAZIONE CREDITI VERSO PRIVATI DA PATRIMONIO</t>
  </si>
  <si>
    <t>SPESE SANITARIE PER IL PERSONALE DIPENDENTE</t>
  </si>
  <si>
    <t>FITTI PASSIVI</t>
  </si>
  <si>
    <t>B08</t>
  </si>
  <si>
    <t>B08A</t>
  </si>
  <si>
    <t>AFFITTI</t>
  </si>
  <si>
    <t>GODIMENTO DI BENI DI TERZI</t>
  </si>
  <si>
    <t>CANONI DI LOCAZIONE FINANZIARIA</t>
  </si>
  <si>
    <t>B08B</t>
  </si>
  <si>
    <t>SERVICE</t>
  </si>
  <si>
    <t>B08C</t>
  </si>
  <si>
    <t>NOLEGGI</t>
  </si>
  <si>
    <t>B09</t>
  </si>
  <si>
    <t>B09A</t>
  </si>
  <si>
    <t>SALARI E STIPENDI</t>
  </si>
  <si>
    <t>COSTO DEL PERSONALE DIPENDENTE</t>
  </si>
  <si>
    <t>COMPETENZE PER LAVORO STRAORDINARIO</t>
  </si>
  <si>
    <t>B09B</t>
  </si>
  <si>
    <t>ONERI SOCIALI</t>
  </si>
  <si>
    <t>INAIL</t>
  </si>
  <si>
    <t>TRATTAMENTO DI FINE RAPPORTO</t>
  </si>
  <si>
    <t>B09C</t>
  </si>
  <si>
    <t>B09D</t>
  </si>
  <si>
    <t>ALTRI COSTI PERSONALE DIPENDENTE</t>
  </si>
  <si>
    <t>INDENNITÀ SOSTITUTIVA DI VESTIARIO E CALZATURE</t>
  </si>
  <si>
    <t>AMMORTAMENTO COSTI DI IMPIANTO E DI AMPLIAMENTO</t>
  </si>
  <si>
    <t>B10</t>
  </si>
  <si>
    <t>B10A</t>
  </si>
  <si>
    <t>AMMORTAMENTI DELLE IMMOBILIZZAZIONI IMMATERIALI</t>
  </si>
  <si>
    <t>AMMORTAMENTI E SVALUTAZIONI</t>
  </si>
  <si>
    <t>AMMORTAMENTO COSTI DI PUBBLICITÀ</t>
  </si>
  <si>
    <t>DARE4</t>
  </si>
  <si>
    <t>AVERE4</t>
  </si>
  <si>
    <t>SALDO4</t>
  </si>
  <si>
    <t>DARE5</t>
  </si>
  <si>
    <t>AVERE5</t>
  </si>
  <si>
    <t>SALDO5</t>
  </si>
  <si>
    <t>DARE6</t>
  </si>
  <si>
    <t>AVERE6</t>
  </si>
  <si>
    <t>SALDO6</t>
  </si>
  <si>
    <t>per aggiungere un conto</t>
  </si>
  <si>
    <t>RiepilogoGen</t>
  </si>
  <si>
    <t>aggiungere riga</t>
  </si>
  <si>
    <t>Riep StPatrim o Riep ContoEco</t>
  </si>
  <si>
    <t xml:space="preserve">FORMAZIONE E CONSULENZE PLURIENNALI                                                                 </t>
  </si>
  <si>
    <t xml:space="preserve">ALTRE IMMOBILIZZAZIONI IMMATERIALI                                                                  </t>
  </si>
  <si>
    <t xml:space="preserve">TERRENI DEL PATRIMONIO DISPONIBILE                                                                  </t>
  </si>
  <si>
    <t xml:space="preserve">FABBRICATI DI PREGIO ARTISTICO DEL PATRIMONIO INDISPONIBILE                                         </t>
  </si>
  <si>
    <t xml:space="preserve">FABBRICATI DI PREGIO ARTISTICO DEL PATRIMONIO DISPONIBILE                                           </t>
  </si>
  <si>
    <t xml:space="preserve">IMPIANTI E MACCHINARI                                                                               </t>
  </si>
  <si>
    <t xml:space="preserve">MOBILI E ARREDI                                                                                     </t>
  </si>
  <si>
    <t xml:space="preserve">FONDO AMMORTAMENTO MOBILI E ARREDI                                                                  </t>
  </si>
  <si>
    <t xml:space="preserve">MOBILI E ARREDI DI PREGIO ARTISTICO                                                                 </t>
  </si>
  <si>
    <t xml:space="preserve">AUTOMEZZI                                                                                           </t>
  </si>
  <si>
    <t xml:space="preserve">FONDO AMMORTAMENTO AUTOMEZZI                                                                        </t>
  </si>
  <si>
    <t xml:space="preserve">ALTRI BENI TECNICO-ECONOMALI                                                                        </t>
  </si>
  <si>
    <t xml:space="preserve">RIMANENZE BENI SOCIO-SANITARI                                                                       </t>
  </si>
  <si>
    <t xml:space="preserve">RIMANENZE BENI TECNICO ECONOMALI                                                                    </t>
  </si>
  <si>
    <t xml:space="preserve">CREDITI VERSO UTENTI                                                                                </t>
  </si>
  <si>
    <t xml:space="preserve">CREDITI VERSO IL COMUNE DI BOLOGNA                                                                  </t>
  </si>
  <si>
    <t xml:space="preserve">CREDITI VERSO L'AUSL DI BOLOGNA                                                                     </t>
  </si>
  <si>
    <t xml:space="preserve">ALTRI CREDITI VERSO ERARIO                                                                          </t>
  </si>
  <si>
    <t xml:space="preserve">CREDITI VERSO PRIVATI DA PATRIMONIO                                                                 </t>
  </si>
  <si>
    <t xml:space="preserve">NOTE DI ACCREDITO DA RICEVERE                                                                       </t>
  </si>
  <si>
    <t xml:space="preserve">ALTRI TITOLI                                                                                        </t>
  </si>
  <si>
    <t xml:space="preserve">CASSA ECONOMALE                                                                                     </t>
  </si>
  <si>
    <t xml:space="preserve">CASSA OSPITI VIALE ROMA                                                                             </t>
  </si>
  <si>
    <t xml:space="preserve">TRANSITORIO ENTRATA                                                                                 </t>
  </si>
  <si>
    <t xml:space="preserve">TRANSITORIO USCITA                                                                                  </t>
  </si>
  <si>
    <t xml:space="preserve">TRANSITORIO DEBITI/CREDITI                                                                          </t>
  </si>
  <si>
    <t xml:space="preserve">C/C POSTALE 19470400                                                                                </t>
  </si>
  <si>
    <t xml:space="preserve">RISCONTI ATTIVI                                                                                     </t>
  </si>
  <si>
    <t xml:space="preserve">VARIAZIONI AL FONDO DI DOTAZIONE                                                                    </t>
  </si>
  <si>
    <t xml:space="preserve">DONAZIONI DI IMMOBILIZZAZIONI                                                                       </t>
  </si>
  <si>
    <t xml:space="preserve">UTILE DELL'ESERCIZIO                                                                                </t>
  </si>
  <si>
    <t xml:space="preserve">FONDO RECUPERO ORE STRAORDINARIE                                                                    </t>
  </si>
  <si>
    <t xml:space="preserve">FONDO SPESE LEGALI                                                                                  </t>
  </si>
  <si>
    <t xml:space="preserve">DEBITI VERSO FORNITORI                                                                              </t>
  </si>
  <si>
    <t xml:space="preserve">DEBITI VERSO IL COMUNE DI BOLOGNA                                                                   </t>
  </si>
  <si>
    <t xml:space="preserve">IVA A DEBITO                                                                                        </t>
  </si>
  <si>
    <t xml:space="preserve">DEBITI PER IRAP                                                                                     </t>
  </si>
  <si>
    <t xml:space="preserve">DEBITI PER IRES                                                                                     </t>
  </si>
  <si>
    <t xml:space="preserve">ALTRI DEBITI TRIBUTARI                                                                              </t>
  </si>
  <si>
    <t xml:space="preserve">DEBITI VERSO INPS                                                                                   </t>
  </si>
  <si>
    <t xml:space="preserve">DEBITI VERSO INPDAP                                                                                 </t>
  </si>
  <si>
    <t xml:space="preserve">DEBITI VERSO INAIL                                                                                  </t>
  </si>
  <si>
    <t xml:space="preserve">DEBITI VERSO PERSONALE DIPENDENTE                                                                   </t>
  </si>
  <si>
    <t xml:space="preserve">DEBITI VERSO UTENTI                                                                                 </t>
  </si>
  <si>
    <t xml:space="preserve">DEBITI PER COLLABORATORI                                                                            </t>
  </si>
  <si>
    <t xml:space="preserve">DEBITI VERSO SINDACATI                                                                              </t>
  </si>
  <si>
    <t xml:space="preserve">DEBITI PER PENSIONI IN CONTO RETTA                                                                  </t>
  </si>
  <si>
    <t xml:space="preserve">ALTRI DEBITI VERSO PRIVATI                                                                          </t>
  </si>
  <si>
    <t xml:space="preserve">NOTE DI ACCREDITO DA EMETTERE                                                                       </t>
  </si>
  <si>
    <t xml:space="preserve">RISCONTI PASSIVI                                                                                    </t>
  </si>
  <si>
    <t xml:space="preserve">RETTE ALBERGHIERE RESIDENZIALI                                                                      </t>
  </si>
  <si>
    <t xml:space="preserve">RETTE ALBERGHIERE SEMIRESIDENZIALI                                                                  </t>
  </si>
  <si>
    <t xml:space="preserve">RIMBORSO ONERI A RILIEVO SANITARIO                                                                  </t>
  </si>
  <si>
    <t xml:space="preserve">RIMBORSI SPESE SANITARIE (COMPRESO ONERI PERSONALE SANITARIO)                                       </t>
  </si>
  <si>
    <t xml:space="preserve">RIMBORSO FARMACI                                                                                    </t>
  </si>
  <si>
    <t xml:space="preserve">ALTRI RIMBORSI SOCIO-SANITARI                                                                       </t>
  </si>
  <si>
    <t xml:space="preserve">ALTRI RIMBORSI                                                                                      </t>
  </si>
  <si>
    <t xml:space="preserve">FITTI ATTIVI DA FONDI E TERRENI                                                                     </t>
  </si>
  <si>
    <t xml:space="preserve">FITTI ATTIVI DA FABBRICATI URBANI                                                                   </t>
  </si>
  <si>
    <t xml:space="preserve">ALTRI FITTI ATTIVI ISTITUZIONALI                                                                    </t>
  </si>
  <si>
    <t xml:space="preserve">RIMBORSO SPESE LAVORI                                                                               </t>
  </si>
  <si>
    <t xml:space="preserve">RIMBORSI INAIL                                                                                      </t>
  </si>
  <si>
    <t xml:space="preserve">ALTRI RIMBORSI PERSONALE DIPENDENTE                                                                 </t>
  </si>
  <si>
    <t xml:space="preserve">RIMBORSI ASSICURATIVI                                                                               </t>
  </si>
  <si>
    <t xml:space="preserve">ARROTONDAMENTI ATTIVI                                                                               </t>
  </si>
  <si>
    <t xml:space="preserve">ALTRI RICAVI ISTITUZIONALI                                                                          </t>
  </si>
  <si>
    <t xml:space="preserve">RICAVI PER ATTIVITÀ DI MENSA                                                                        </t>
  </si>
  <si>
    <t xml:space="preserve">FARMACI                                                                                             </t>
  </si>
  <si>
    <t xml:space="preserve">PRESIDI PER INCONTINENZA                                                                            </t>
  </si>
  <si>
    <t xml:space="preserve">ALTRI BENI SOCIO SANITARI                                                                           </t>
  </si>
  <si>
    <t xml:space="preserve">GENERI ALIMENTARI                                                                                   </t>
  </si>
  <si>
    <t xml:space="preserve">ARTICOLI PER MANUTENZIONE                                                                           </t>
  </si>
  <si>
    <t xml:space="preserve">ABBONAMENTI, RIVISTE E LIBRI                                                                        </t>
  </si>
  <si>
    <t xml:space="preserve">VESTIARIO OSPITI                                                                                    </t>
  </si>
  <si>
    <t xml:space="preserve">MATERIALE A PERDERE PER REPARTI                                                                     </t>
  </si>
  <si>
    <t xml:space="preserve">ALTRI BENI TECNICO - ECONOMALI                                                                      </t>
  </si>
  <si>
    <t xml:space="preserve">SERVIZIO SMALTIMENTO RIFIUTI                                                                        </t>
  </si>
  <si>
    <t xml:space="preserve">SERVIZIO LAVANOLO                                                                                   </t>
  </si>
  <si>
    <t xml:space="preserve">SERVIZIO DI MENSA                                                                                   </t>
  </si>
  <si>
    <t xml:space="preserve">SPESE DI TRASPORTO UTENTI                                                                           </t>
  </si>
  <si>
    <t xml:space="preserve">CONSULENZE MEDICHE                                                                                  </t>
  </si>
  <si>
    <t xml:space="preserve">CONSULENZE AMMINISTRATIVE                                                                           </t>
  </si>
  <si>
    <t xml:space="preserve">CONSULENZE TECNICHE                                                                                 </t>
  </si>
  <si>
    <t xml:space="preserve">CONSULENZE INFORMATICHE                                                                             </t>
  </si>
  <si>
    <t xml:space="preserve">SPESE TELEFONICHE ED INTERNET                                                                       </t>
  </si>
  <si>
    <t xml:space="preserve">ENERGIA ELETTRICA                                                                                   </t>
  </si>
  <si>
    <t xml:space="preserve">GAS E RISCALDAMENTO                                                                                 </t>
  </si>
  <si>
    <t xml:space="preserve">ACQUA                                                                                               </t>
  </si>
  <si>
    <t xml:space="preserve">ALTRE MANUTENZIONI E RIPARAZIONI                                                                    </t>
  </si>
  <si>
    <t xml:space="preserve">ASSICURAZIONE RC AUTOMEZZI E CASKO AUTO DIPENDENTI                                                  </t>
  </si>
  <si>
    <t xml:space="preserve">TUTELA GIUDIZIARIA                                                                                  </t>
  </si>
  <si>
    <t xml:space="preserve">ALTRI SERVIZI                                                                                       </t>
  </si>
  <si>
    <t xml:space="preserve">NOLEGGI                                                                                             </t>
  </si>
  <si>
    <t xml:space="preserve">COMPETENZE PER LAVORO STRAORDINARIO                                                                 </t>
  </si>
  <si>
    <t xml:space="preserve">INAIL                                                                                               </t>
  </si>
  <si>
    <t xml:space="preserve">AMMORTAMENTO IMPIANTI, MACCHINARI                                                                   </t>
  </si>
  <si>
    <t xml:space="preserve">AMMORTAMENTO MOBILI E ARREDI                                                                        </t>
  </si>
  <si>
    <t xml:space="preserve">AMMORTAMENTO AUTOMEZZI                                                                              </t>
  </si>
  <si>
    <t xml:space="preserve">RIMANENZE FINALI DI PRODOTTI SOCIO SANITARI                                                         </t>
  </si>
  <si>
    <t xml:space="preserve">ACCANTONAMENTI SPESE LEGALI                                                                         </t>
  </si>
  <si>
    <t xml:space="preserve">SPESE DI RAPPRESENTANZA                                                                             </t>
  </si>
  <si>
    <t xml:space="preserve">SPESE CONDOMINIALI                                                                                  </t>
  </si>
  <si>
    <t xml:space="preserve">QUOTE ASSOCIATIVE (ISCRIZIONI)                                                                      </t>
  </si>
  <si>
    <t xml:space="preserve">ONERI BANCARI E SPESE DI TESORERIA                                                                  </t>
  </si>
  <si>
    <t xml:space="preserve">ALTRI COSTI AMMINISTRATIVI                                                                          </t>
  </si>
  <si>
    <t xml:space="preserve">TRIBUTI A CONSORZI DI BONIFICA                                                                      </t>
  </si>
  <si>
    <t xml:space="preserve">IMPOSTA DI REGISTRO                                                                                 </t>
  </si>
  <si>
    <t xml:space="preserve">IMPOSTA DI BOLLO                                                                                    </t>
  </si>
  <si>
    <t xml:space="preserve">TASSA SMALTIMENTO RIFIUTI                                                                           </t>
  </si>
  <si>
    <t xml:space="preserve">TASSA DI PROPRIETÀ AUTOMEZZI                                                                        </t>
  </si>
  <si>
    <t xml:space="preserve">ALTRE TASSE                                                                                         </t>
  </si>
  <si>
    <t xml:space="preserve">SOPRAVVENIENZE PASSIVE ORDINARIE AT TIVITÀ SOCIO-SANITARIA                                          </t>
  </si>
  <si>
    <t xml:space="preserve">SOPRAVVENIENZE PASSIVE ORDINARIE AL TRE ATTIVITÀ                                                    </t>
  </si>
  <si>
    <t xml:space="preserve">SOPRAVVENIENZE PASSIVE ORDINARIE PE RSONALE DIPENDENTE                                              </t>
  </si>
  <si>
    <t xml:space="preserve">INTERESSI ATTIVI BANCARI E POSTALI                                                                  </t>
  </si>
  <si>
    <t xml:space="preserve">IRAP PERSONALE DIPENDENTE                                                                           </t>
  </si>
  <si>
    <t xml:space="preserve">IRAP ALTRI                                                                                          </t>
  </si>
  <si>
    <t xml:space="preserve">IRES                                                                                                </t>
  </si>
  <si>
    <t xml:space="preserve">BENI NOSTRI PRESSO TERZI                                                                            </t>
  </si>
  <si>
    <t xml:space="preserve">FIDEJUSSIONI ATTIVE                                                                                 </t>
  </si>
  <si>
    <t xml:space="preserve">APERTURA DI BILANCIO                                                                                </t>
  </si>
  <si>
    <t>FONDO SVALUTAZIONE ALTRI TITOLI</t>
  </si>
  <si>
    <t>copiare un conto dello stesso gruppo, mastro e sottomastro</t>
  </si>
  <si>
    <t>cambiare codice conto e descrizione</t>
  </si>
  <si>
    <t>copiare il conto sopra</t>
  </si>
  <si>
    <t>controllare le formule</t>
  </si>
  <si>
    <t xml:space="preserve">Valori ECONOMICI                                                                                    </t>
  </si>
  <si>
    <t xml:space="preserve">, dal mese 01,  al mese 12                                                                          </t>
  </si>
  <si>
    <t xml:space="preserve">Tutti i distretti                                                                                   </t>
  </si>
  <si>
    <t xml:space="preserve">Tutti i tipi di contabilita'                                                                        </t>
  </si>
  <si>
    <t xml:space="preserve">Tutti i codici contabilita'                                                                         </t>
  </si>
  <si>
    <t xml:space="preserve">Tutte le classi contabilita'                                                                        </t>
  </si>
  <si>
    <t xml:space="preserve">TASSE DI CONCORSO                                                                                   </t>
  </si>
  <si>
    <t xml:space="preserve">ALTRI SERVIZI ESTERNALIZZATI                                                                        </t>
  </si>
  <si>
    <t xml:space="preserve">MINUSVALENZE ORDINARIE                                                                              </t>
  </si>
  <si>
    <t xml:space="preserve">DONAZIONI, LASCITI ED EROGAZIONI LI BERALI                                                          </t>
  </si>
  <si>
    <t>GRUPPO_ENTRATA</t>
  </si>
  <si>
    <t>SALDO</t>
  </si>
  <si>
    <t>C_NOTEVAR</t>
  </si>
  <si>
    <t>Servizio</t>
  </si>
  <si>
    <t>MASTRO</t>
  </si>
  <si>
    <t>SMASTRO</t>
  </si>
  <si>
    <t>CONTOP</t>
  </si>
  <si>
    <t xml:space="preserve">CREDITI VERSO PERSONALE DIPENDENTE                                                                  </t>
  </si>
  <si>
    <t xml:space="preserve">IMU                                                                                                 </t>
  </si>
  <si>
    <t>APPALTO SERVIZI ALL'INFANZIA</t>
  </si>
  <si>
    <t>RETTE PER APPARTAMENTI PROTETTI</t>
  </si>
  <si>
    <t>RIMBORSI SERVIZIO DISAGIO ADULTO</t>
  </si>
  <si>
    <t>RIMBORSI SERVIZIO IMMIGRATI</t>
  </si>
  <si>
    <t>RIMBORSI SPESE DA CONDUTTORI REGISTRAZIONE CONTRATTI</t>
  </si>
  <si>
    <t>RIMBORSO CONTRIBUTO FOTOVOLTAICO</t>
  </si>
  <si>
    <t>PRODOTTI PER L'IGIENE PERSONALE</t>
  </si>
  <si>
    <t>APPALTO GESTIONE ATTIVITÀ SOCIO SANITARIA</t>
  </si>
  <si>
    <t>ALTRI SERVIZI ESTERNALIZZATI</t>
  </si>
  <si>
    <t>APPALTO LAVORAZIONE TERRENI</t>
  </si>
  <si>
    <t>CONSULENZE SANITARIE (INFERMIERI E TERAPISTI)</t>
  </si>
  <si>
    <t>COLLABORAZIONI SANITARIE (INFERMIERI E TERAPISTI)</t>
  </si>
  <si>
    <t>CANONI MANUTENZIONI E RIPARAZIONI FABBRICATI ISTITUZIONALI</t>
  </si>
  <si>
    <t>MANUTENZIONE IMPIANTI E MACCHINARI</t>
  </si>
  <si>
    <t>ASSICURAZIONE PER RC PATRIMONIALE</t>
  </si>
  <si>
    <t>ALTRI SUSSIDI E BORSE LAVORO</t>
  </si>
  <si>
    <t>CONCESSIONI D'USO</t>
  </si>
  <si>
    <t>BUONI PASTO E MENSA</t>
  </si>
  <si>
    <t>AMMORTAMENTO MIGLIORIE SU STRUTTURA MADRE TERESA</t>
  </si>
  <si>
    <t>AMMORTAMENTO ONERI PLURIENNALI SU MUTUO</t>
  </si>
  <si>
    <t>IMU</t>
  </si>
  <si>
    <t>SPESE LEGALI</t>
  </si>
  <si>
    <t>RIMBORSI SERVIZIO MINORI</t>
  </si>
  <si>
    <t>STOCCAGGIO PRODOTTI AGRICOLI</t>
  </si>
  <si>
    <t>AMMORTAMENTO MANUTENZIONI INCREMENTATIVE FABBRICATI AGRICOLI</t>
  </si>
  <si>
    <t>RIMANENZE INIZIALI AGRICOLE</t>
  </si>
  <si>
    <t>ONERI PLURIENNALI SU MUTUO</t>
  </si>
  <si>
    <t>FONDO AMMORTAMENTO ONERI PLURIENNALI SU MUTUO</t>
  </si>
  <si>
    <t>RETTE DISAGIO ADULTO</t>
  </si>
  <si>
    <t>RICAVI DA FOTOVOLTAICO</t>
  </si>
  <si>
    <t>CREDITI PER DEPOSITI CAUZIONALI</t>
  </si>
  <si>
    <t>CREDITI IMMOBILIZZATI</t>
  </si>
  <si>
    <t>CREDITI VERSO ALTRI COMUNI</t>
  </si>
  <si>
    <t>CREDITI PER ANTICIPAZIONE IMPOSTE INQUILINI</t>
  </si>
  <si>
    <t>CREDITI PER ANTICIPAZIONE SPESE CONDOMINIALI AD AMMINISTRATORI</t>
  </si>
  <si>
    <t>CREDITI PER ANTICIPAZIONI IMPOSTA DI BOLLO INQUILINI</t>
  </si>
  <si>
    <t>CREDITI PER ANTICIPAZIONI PASSI CARRAI INQUILINI</t>
  </si>
  <si>
    <t>CASSA CORRISPETTIVI</t>
  </si>
  <si>
    <t>C/C EX TESORIERE GIOVANNI XXIII UNICREDIT</t>
  </si>
  <si>
    <t>C/C TESORIERE UNICO</t>
  </si>
  <si>
    <t>C/C ECONOMO '000103270008'</t>
  </si>
  <si>
    <t>C/C CARIGE N. 6553080</t>
  </si>
  <si>
    <t>C/C POSTALE 22656409</t>
  </si>
  <si>
    <t>RISCONTI ATTIVI PLURIENNALI</t>
  </si>
  <si>
    <t>FONDO SVALUTAZIONE CREDITI VERSO ALTRI COMUNI</t>
  </si>
  <si>
    <t>FONDO RISCHI PER GARANZIA MICROCREDITO PER LA CASA</t>
  </si>
  <si>
    <t>FONDO RISCHI PER GARANZIA MICROCREDITO ALLE INGIUNZIONI DI PAGAMENTO</t>
  </si>
  <si>
    <t>FONDO PER IL MIGLIORAMENTO E L'EFFICIENZA DEI SERVIZI</t>
  </si>
  <si>
    <t>MUTUO IPOTECARIO EMILBANCA N. 16137</t>
  </si>
  <si>
    <t>FORNITORI C/ANTICIPI</t>
  </si>
  <si>
    <t>DEBITI PER ADDIZIONALE REGIONALE</t>
  </si>
  <si>
    <t>DEBITI PER ADDIZIONALE COMUNALE</t>
  </si>
  <si>
    <t>DEBITI PER IMPOSTA SOSTITUTIVA TFR</t>
  </si>
  <si>
    <t>ERARIO C/IVA</t>
  </si>
  <si>
    <t>DEBITI VERSO ENPAPI</t>
  </si>
  <si>
    <t>DEBITI VERSO FONDO PERSEO</t>
  </si>
  <si>
    <t>DEBITI PER DEPOSITI CAUZIONALI GAPP</t>
  </si>
  <si>
    <t>MIGLIORIE SU STRUTTURA MARGHERITA</t>
  </si>
  <si>
    <t>MIGLIORIE SU STRUTTURA MADRE TERESA</t>
  </si>
  <si>
    <t>FONDO AMMORTAMENTO MIGLIORIE SU STRUTTURA MARGHERITA</t>
  </si>
  <si>
    <t>FONDO AMMORTAMENTO MIGLIORIE SU STRUTTURA MADRE TERESA</t>
  </si>
  <si>
    <t>FONDO AMMORTAMENTO MIGLIORIE SU BENI DI TERZI</t>
  </si>
  <si>
    <t>FONDO DI DOTAZIONE ALL'1/1/2014</t>
  </si>
  <si>
    <t xml:space="preserve"> 1) all’1/1/2014</t>
  </si>
  <si>
    <t>II  contributi in c/capitale all’1/1/2014</t>
  </si>
  <si>
    <t>ASP Città di Bologna</t>
  </si>
  <si>
    <t>SERVIZI DI MANUTENZIONE</t>
  </si>
  <si>
    <t>CONSULENZE SOCIO EDUCATIVE</t>
  </si>
  <si>
    <t>CONSULENZE LEGALI</t>
  </si>
  <si>
    <t>COLLABORAZIONI SOCIO-EDUCATIVE</t>
  </si>
  <si>
    <t>COLLABORAZIONI LEGALI</t>
  </si>
  <si>
    <t>BORSE DI STUDIO/VOUCHER</t>
  </si>
  <si>
    <t>MANUTENZIONI E RIPARAZIONI BENI E ATREZZATURE SOCIO EDUCATIVE SANITARIE</t>
  </si>
  <si>
    <t>ALTRI COSTI PER ATTIVITA' AGRICOLA</t>
  </si>
  <si>
    <t>COMPETENZE FISSE PERSONALE AGRICOLO</t>
  </si>
  <si>
    <t>ONERI SU VARIAZIONE FONDI</t>
  </si>
  <si>
    <t>SPESE COMMISSIONI GIUDICATRICI E ALTRE SPESE DI CONCORSI</t>
  </si>
  <si>
    <t>RIMBORSI SPESE TRASFERTE (NON PER AGGIORNAMENTO)</t>
  </si>
  <si>
    <t>AMMORTAMENTO MIGLIORIE SU STRUTTURA MARGHERITA</t>
  </si>
  <si>
    <t>AMMORTAMENTO AUTOVEICOLI DA TRASPORTO</t>
  </si>
  <si>
    <t>RIMANENZE INIZIALI DI PRODOTTI TECNICO-ECONOMALI</t>
  </si>
  <si>
    <t>RIMANENZE FINALI DI PRODOTTI TECNICO-ECONOMALI</t>
  </si>
  <si>
    <t>BENI PER L'ACCOGLIENZA (COPERTE, MATERASSI, SACCHI A PELO, ECC.)</t>
  </si>
  <si>
    <t>APPALTO GESTIONE ATTIVITÀ SERVIZIO DISAGIO ADULTI</t>
  </si>
  <si>
    <t>AMMORTAMENTO COSTI DI RICERCA E SVILUPPO</t>
  </si>
  <si>
    <t>ACCANTONAMENTI PER GARANZIA MICROCREDITO PER LA CASA</t>
  </si>
  <si>
    <t>ACCANTONAMENTI PER GARANZIA MICROCREDITO ALLE INGIUNZIONI DI PAGAMENTO</t>
  </si>
  <si>
    <t>SPESE POSTALI, VALORI BOLLATI E DIRITTI DI SEGRETERIA</t>
  </si>
  <si>
    <t>IRAP AGRICOLI</t>
  </si>
  <si>
    <t>CONTRIBUTI DA FOTOVOLTAICO</t>
  </si>
  <si>
    <t>RIMBORSI ATTIVITA' AGRICOLA</t>
  </si>
  <si>
    <t>INTERESSI ATTIVI DA CLIENTI/INQUILINI</t>
  </si>
  <si>
    <t>INSUSSISTENZE DEL PASSIVO STRAORDINARIE</t>
  </si>
  <si>
    <t>SOPRAVVENIENZE ATTIVE STRAORDINARIE</t>
  </si>
  <si>
    <t>CLIENTI CONTO ANTICIPI</t>
  </si>
  <si>
    <t>FIDEJUSSIONI ATTIVE PER LAVORI E APPALTI</t>
  </si>
  <si>
    <t xml:space="preserve">0211 - ASP CITTA' DI BOLOGNA                                                                        </t>
  </si>
  <si>
    <t xml:space="preserve">                                                                                                    </t>
  </si>
  <si>
    <t xml:space="preserve">COSTI DI IMPIANTO E DI AMPLIAMENTO                                                                  </t>
  </si>
  <si>
    <t xml:space="preserve">MIGLIORIE SU STRUTTURA MARGHERITA                                                                   </t>
  </si>
  <si>
    <t xml:space="preserve">MIGLIORIE SU BENI DI TERZI                                                                          </t>
  </si>
  <si>
    <t xml:space="preserve">ONERI PLURIENNALI SU MUTUO                                                                          </t>
  </si>
  <si>
    <t xml:space="preserve">AUTOMEZZI PER ATTIVITÀ AGRICOLA                                                                     </t>
  </si>
  <si>
    <t xml:space="preserve">ALTRI BENI PER ATTIVITA AGRICOLA                                                                    </t>
  </si>
  <si>
    <t xml:space="preserve">CREDITI PER DEPOSITI CAUZIONALI                                                                     </t>
  </si>
  <si>
    <t xml:space="preserve">CASSA CORRISPETTIVI                                                                                 </t>
  </si>
  <si>
    <t xml:space="preserve">C/C TESORIERE UNICO                                                                                 </t>
  </si>
  <si>
    <t xml:space="preserve">C/C ECONOMO '000103270008'                                                                          </t>
  </si>
  <si>
    <t xml:space="preserve">RATEI ATTIVI                                                                                        </t>
  </si>
  <si>
    <t xml:space="preserve">FONDO DI DOTAZIONE ALL'1/1/2014                                                                     </t>
  </si>
  <si>
    <t xml:space="preserve">UTILI PORTATI A NUOVO                                                                               </t>
  </si>
  <si>
    <t xml:space="preserve">PERDITE PORTATE A NUOVO                                                                             </t>
  </si>
  <si>
    <t xml:space="preserve">MUTUO IPOTECARIO EMILBANCA N. 16137                                                                 </t>
  </si>
  <si>
    <t xml:space="preserve">CLIENTI CONTO ANTICIPI                                                                              </t>
  </si>
  <si>
    <t xml:space="preserve">FORNITORI C/ANTICIPI                                                                                </t>
  </si>
  <si>
    <t xml:space="preserve">DEBITI VERSO ALTRI COMUNI                                                                           </t>
  </si>
  <si>
    <t xml:space="preserve">DEBITI VERSO FONDO PERSEO                                                                           </t>
  </si>
  <si>
    <t xml:space="preserve">DEBITI PER DEPOSITI CAUZIONALI GAPP                                                                 </t>
  </si>
  <si>
    <t xml:space="preserve">DEBITI PER DEPOSITI DENARO UTENTI                                                                   </t>
  </si>
  <si>
    <t xml:space="preserve">DEBITI PER ALTRI DEPOSITI CAUZIONAL                                                                 </t>
  </si>
  <si>
    <t xml:space="preserve">RATEI PASSIVI                                                                                       </t>
  </si>
  <si>
    <t xml:space="preserve">RETTE PER APPARTAMENTI PROTETTI                                                                     </t>
  </si>
  <si>
    <t xml:space="preserve">RETTE DISAGIO ADULTO                                                                                </t>
  </si>
  <si>
    <t xml:space="preserve">RIMBORSI SERVIZIO DISAGIO ADULTO                                                                    </t>
  </si>
  <si>
    <t xml:space="preserve">RIBASSI, ABBUONI E SCONTI ATTIVI E OMAGGI DA FORNITORE                                              </t>
  </si>
  <si>
    <t xml:space="preserve">RICAVI DA FOTOVOLTAICO                                                                              </t>
  </si>
  <si>
    <t xml:space="preserve">MATERIALI DI PULIZIA E CONVIVENZA                                                                   </t>
  </si>
  <si>
    <t xml:space="preserve">PRODOTTI PER L'IGIENE PERSONALE                                                                     </t>
  </si>
  <si>
    <t xml:space="preserve">APPALTO GESTIONE ATTIVITÀ SERVIZIO DISAGIO ADULTI                                                   </t>
  </si>
  <si>
    <t xml:space="preserve">APPALTO SERVIZI ALL'INFANZIA                                                                        </t>
  </si>
  <si>
    <t xml:space="preserve">CONSULENZE SANITARIE (INFERMIERI E TERAPISTI)                                                       </t>
  </si>
  <si>
    <t xml:space="preserve">CONSULENZE LEGALI                                                                                   </t>
  </si>
  <si>
    <t xml:space="preserve">COLLABORAZIONI AMMINISTRATIVE                                                                       </t>
  </si>
  <si>
    <t xml:space="preserve">COLLABORAZIONI TECNICHE                                                                             </t>
  </si>
  <si>
    <t xml:space="preserve">ALTRE COLLABORAZIONI                                                                                </t>
  </si>
  <si>
    <t xml:space="preserve">MANUTENZIONI E RIPARAZIONI TERRENI                                                                  </t>
  </si>
  <si>
    <t xml:space="preserve">MANUTENZIONE VERDE                                                                                  </t>
  </si>
  <si>
    <t xml:space="preserve">ASSICURAZIONE PER RC PATRIMONIALE                                                                   </t>
  </si>
  <si>
    <t xml:space="preserve">ALTRI SUSSIDI E BORSE LAVORO                                                                        </t>
  </si>
  <si>
    <t xml:space="preserve">PUBBLICAZIONI                                                                                       </t>
  </si>
  <si>
    <t xml:space="preserve">FITTI PASSIVI                                                                                       </t>
  </si>
  <si>
    <t xml:space="preserve">SERVICE                                                                                             </t>
  </si>
  <si>
    <t xml:space="preserve">ONERI SU VARIAZIONE FONDI                                                                           </t>
  </si>
  <si>
    <t xml:space="preserve">BUONI PASTO E MENSA                                                                                 </t>
  </si>
  <si>
    <t xml:space="preserve">ALTRI COSTI PERSONALE DIPENDENTE                                                                    </t>
  </si>
  <si>
    <t xml:space="preserve">AMMORTAMENTO IMPIANTI E MACCHINARI ATTIVITA AGRICOLA                                                </t>
  </si>
  <si>
    <t xml:space="preserve">SPESE LEGALI                                                                                        </t>
  </si>
  <si>
    <t xml:space="preserve">SPESE PER ESECUZIONE SFRATTI                                                                        </t>
  </si>
  <si>
    <t xml:space="preserve">INSUSSISTENZE DELL'ATTIVO ORDINARIE  ALTRE ATTIVITÀ                                                 </t>
  </si>
  <si>
    <t xml:space="preserve">CONTRIBUTI EROGATI DA ENTI AD AZIEN DE NON-PROFIT                                                   </t>
  </si>
  <si>
    <t xml:space="preserve">INTERESSI PASSIVI SU MUTUI                                                                          </t>
  </si>
  <si>
    <t xml:space="preserve">INTERESSI PASSIVI BANCARI                                                                           </t>
  </si>
  <si>
    <t xml:space="preserve">INTERESSI PASSIVI FORNITORI                                                                         </t>
  </si>
  <si>
    <t xml:space="preserve">DONAZIONI DEDUCIBILI/DETRAIBILI                                                                     </t>
  </si>
  <si>
    <t xml:space="preserve">FIDEJUSSIONI ATTIVE PER LAVORI E AP PALTI                                                           </t>
  </si>
  <si>
    <t>10</t>
  </si>
  <si>
    <t>13</t>
  </si>
  <si>
    <t>12</t>
  </si>
  <si>
    <t>14</t>
  </si>
  <si>
    <t>5</t>
  </si>
  <si>
    <t>3</t>
  </si>
  <si>
    <t>2</t>
  </si>
  <si>
    <t>6</t>
  </si>
  <si>
    <t>7</t>
  </si>
  <si>
    <t>4</t>
  </si>
  <si>
    <t>1</t>
  </si>
  <si>
    <t>15</t>
  </si>
  <si>
    <t>Competenze fisse</t>
  </si>
  <si>
    <t>Competenze variabiliSTRAORDINARI</t>
  </si>
  <si>
    <t>Competenze variabiliACCESSORIO</t>
  </si>
  <si>
    <t>Competenze variabiliINCENTIVI</t>
  </si>
  <si>
    <t>Competenze variabiliPOSIZIONI ORGANIZZATIVE</t>
  </si>
  <si>
    <t>RIMBORSO COMANDI Competenze fisse</t>
  </si>
  <si>
    <t>Oneri su Competenze fisse</t>
  </si>
  <si>
    <t>Oneri su Competenze VariabiliACCESSORIO</t>
  </si>
  <si>
    <t>Oneri su Competenze VariabiliINCENTIVI</t>
  </si>
  <si>
    <t>Oneri su Competenze VariabiliPOSIZIONI ORGANIZZATI</t>
  </si>
  <si>
    <t>Oneri su Competenze VariabiliSTRAORDINARI</t>
  </si>
  <si>
    <t>Inail su Competenze fisse</t>
  </si>
  <si>
    <t>Inail su Competenze VariabiliACCESSORIO</t>
  </si>
  <si>
    <t>Inail su Competenze VariabiliINCENTIVI</t>
  </si>
  <si>
    <t>Inail su Competenze VariabiliPOSIZIONI ORGANIZZATI</t>
  </si>
  <si>
    <t>Inail su Competenze VariabiliSTRAORDINARI</t>
  </si>
  <si>
    <t>RIMBORSO ONERI Competenze fisse</t>
  </si>
  <si>
    <t>8</t>
  </si>
  <si>
    <t>Irap su Competenze fisse</t>
  </si>
  <si>
    <t>Irap su Competenze VariabiliACCESSORIO</t>
  </si>
  <si>
    <t>Irap su Competenze VariabiliINCENTIVI</t>
  </si>
  <si>
    <t>Irap su Competenze VariabiliPOSIZIONI ORGANIZZATIV</t>
  </si>
  <si>
    <t>Irap su Competenze VariabiliSTRAORDINARI</t>
  </si>
  <si>
    <t>ERARIO PER SPLIT PAYMENT</t>
  </si>
  <si>
    <t>C/C EX MOV. DI CAPITALI EX IRIDESN. 3185</t>
  </si>
  <si>
    <t>C/C EX TESORIERE ASP IRIDES N. 269CARISBO</t>
  </si>
  <si>
    <t>CREDITI VERSO PRIVATI DA PAT. ACER</t>
  </si>
  <si>
    <t>C/C POSTALE 1029049408</t>
  </si>
  <si>
    <t>ERARIO PER SPLIT PAYMENT GESTIONE COMMERCIALE IN SOSPENSIONE</t>
  </si>
  <si>
    <t xml:space="preserve">CREDITI VERSO PRIVATI DA PAT. ACER                                                                  </t>
  </si>
  <si>
    <t xml:space="preserve">C/C POSTALE 1029049408                                                                              </t>
  </si>
  <si>
    <t xml:space="preserve">PERDITA DELL'ESERCIZIO                                                                              </t>
  </si>
  <si>
    <t xml:space="preserve">ERARIO PER SPLIT PAYMENT                                                                            </t>
  </si>
  <si>
    <t xml:space="preserve">RIMBORSI SERVIZIO MINORI                                                                            </t>
  </si>
  <si>
    <t xml:space="preserve">ALTRI CONTRIBUTI DA PRIVATI                                                                         </t>
  </si>
  <si>
    <t xml:space="preserve">SANZIONI AMMINISTRATIVE, SANATORIE,  MULTE E ONERI ACCESSORI                                        </t>
  </si>
  <si>
    <t xml:space="preserve">INTERESSI ATTIVI SU TITOLI DELL¿ATT IVO CIRCOLANTE                                                  </t>
  </si>
  <si>
    <t xml:space="preserve">PLUSVALENZE STRAORDINARIE                                                                           </t>
  </si>
  <si>
    <t xml:space="preserve">DEPOSITI CAUZIONALI INDISPONIBILI P RESSO IL TESORIERE CONTO '000 103049393"                        </t>
  </si>
  <si>
    <t xml:space="preserve">DEPOSITI CAUZIONALI INDISPONIBILI P RESSO IL TESORIERE CONTO "000 103049393"                        </t>
  </si>
  <si>
    <t>TRANSITORIO DEBITI/CREDITI ACER</t>
  </si>
  <si>
    <t>APPALTO GESTIONE ATTIVITA' SERVIZIO PROTEZIONI INTERN.</t>
  </si>
  <si>
    <t>FONDO SVALUTAZIONE CREDITI VERSO ALTRI SOGGETTI PRIVATI-GALAXY</t>
  </si>
  <si>
    <t>FONDO SVALUTAZIONE CREDITI VERSO ALTRI SOGGETTI PRIVATI-PIRATINO</t>
  </si>
  <si>
    <t>FONDO SVALUTAZIONE CREDITI VERSO ALTRI SOGGETTI PRIVATI-BATTIFERRO</t>
  </si>
  <si>
    <t>APPALTO GESTIONE ATTIVITA' SERVIZIO MINORI</t>
  </si>
  <si>
    <t>FONDO EROGAZIONE ALLA TRANSIZIONE ABITATIVA</t>
  </si>
  <si>
    <t>ALTRI RICAVI EX ASP IRIDES</t>
  </si>
  <si>
    <t>RETTE GRUPPI APPARTAMENTI MULTIUTENZA</t>
  </si>
  <si>
    <t>RETTE COMUNITA' ALLOGGI ANZIANI</t>
  </si>
  <si>
    <t>RIMBORSO SPESE LEGALI</t>
  </si>
  <si>
    <t>ANNO 2017 DEBITI PER FATTURE DA RICEVERE</t>
  </si>
  <si>
    <t xml:space="preserve">SERVIZIO DI VIGILANZA                                                                               </t>
  </si>
  <si>
    <t xml:space="preserve">COLLABORAZIONI SOCIO-EDUCATIVE                                                                      </t>
  </si>
  <si>
    <t>CREDITI PER ANTICIPAZIONE SPESE CONDOMINAILI INQUILINI</t>
  </si>
  <si>
    <t>DEBITI VERSO ALTRI COMUNI</t>
  </si>
  <si>
    <t>DEBITI VS COMUNE GESTIONE EX ACER IN NOME E PER CONTO</t>
  </si>
  <si>
    <t>DEBITI PER EREDITA' VERSO ASP</t>
  </si>
  <si>
    <t>Risultato prima delle imposte (A-B+C+D+E)</t>
  </si>
  <si>
    <t xml:space="preserve">CREDITI PER EREDITA' VERSO ASP                                                                      </t>
  </si>
  <si>
    <t xml:space="preserve">RIMBORSO SERVIZIO TRANSIZIONE ABITATIVA                                                             </t>
  </si>
  <si>
    <t xml:space="preserve">RIMBORSO SPESE LEGALI                                                                               </t>
  </si>
  <si>
    <t xml:space="preserve">GESTIONE SERVIZIO SPRAR ADULTI                                                                      </t>
  </si>
  <si>
    <t>ALTRI PRESIDI SANITARI (OSSIGENO, MATERIALE PER MEDICAZIONE)</t>
  </si>
  <si>
    <t>APPALTO GESTIONE PRONTO INTERVENTO SOCIALE</t>
  </si>
  <si>
    <t>ANNO 2018 DEBITI PER FATTURE DA RICEVERE</t>
  </si>
  <si>
    <t xml:space="preserve">CREDITI PER CONTRIBUTI IN CONTO CAPITALE                                                            </t>
  </si>
  <si>
    <t xml:space="preserve">FONDO AMMORTAMENTO COSTI DI IMPIANTO E DI AMPLIAMENTO                                               </t>
  </si>
  <si>
    <t xml:space="preserve">SOFTWARE E ALTRI DIRITTI DI UTILIZZAZIONE DELLE OPERE D'INGEGNO                                     </t>
  </si>
  <si>
    <t xml:space="preserve">FONDO AMMORTAMENTO SOFTWARE E ALTRI DIRITTI DI UTILIZZAZIONE DELLE OPERE D'INGEGNO                  </t>
  </si>
  <si>
    <t xml:space="preserve">FONDO AMMORTAMENTO MIGLIORIE SU STRUTTURA MARGHERITA                                                </t>
  </si>
  <si>
    <t xml:space="preserve">FONDO AMMORTAMENTO MIGLIORIE SU BENI DI TERZI                                                       </t>
  </si>
  <si>
    <t xml:space="preserve">IMMOBILIZZAZIONI IMMATERIALI IN CORSO ED ACCONTI                                                    </t>
  </si>
  <si>
    <t xml:space="preserve">COSTO PUBBLICAZIONI BANDI PLURIENNALI                                                               </t>
  </si>
  <si>
    <t xml:space="preserve">FONDO AMMORTAMENTO COSTO PUBBLICAZIONI BANDI PLURIENNALI                                            </t>
  </si>
  <si>
    <t xml:space="preserve">FONDO AMMORTAMENTO FORMAZIONE E CONSULENZE PLURIENNALI                                              </t>
  </si>
  <si>
    <t xml:space="preserve">FONDO AMMORTAMENTO ONERI PLURIENNALI SU MUTUO                                                       </t>
  </si>
  <si>
    <t xml:space="preserve">FONDO AMMORTAMENTO ALTRE IMMOBILIZZAZIONI IMMATERIALI                                               </t>
  </si>
  <si>
    <t xml:space="preserve">TERRENI DEL PATRIMONIO INDISPONIBILE                                                                </t>
  </si>
  <si>
    <t xml:space="preserve">FABBRICATI DEL PATRIMONIO INDISPONIBILE                                                             </t>
  </si>
  <si>
    <t xml:space="preserve">FONDO AMMORTAMENTO FABBRICATI DEL PATRIMONIO INDISPONIBILE                                          </t>
  </si>
  <si>
    <t xml:space="preserve">FABBRICATI DEL PATRIMONIO DISPONIBILE                                                               </t>
  </si>
  <si>
    <t xml:space="preserve">FONDO AMMORTAMENTO FABBRICATI DEL PATRIMONIO DISPONIBILE                                            </t>
  </si>
  <si>
    <t xml:space="preserve">FONDO AMMORTAMENTO FABBRICATI DI PREGIO ARTISTICO DEL PATRIMONIO INDISPONIBILE                      </t>
  </si>
  <si>
    <t xml:space="preserve">FONDO AMMORTAMENTO FABBRICATI DI PREGIO ARTISTICO DEL PATRIMONIO DISPONIBILE                        </t>
  </si>
  <si>
    <t xml:space="preserve">IMPIANTI E MACCHINARI ATTIVITA AGRICOLA                                                             </t>
  </si>
  <si>
    <t xml:space="preserve">FONDO AMMORTAMENTO IMPIANTI E MACCHINARI                                                            </t>
  </si>
  <si>
    <t xml:space="preserve">FONDO AMMORTAMENTO IMPIANTI E MACCHINARI ATTIVITA AGRICOLA                                          </t>
  </si>
  <si>
    <t xml:space="preserve">ATTREZZATURE SOCIO-ASSISTENZIALI, SANITARIE ED EDUCATIVE                                            </t>
  </si>
  <si>
    <t xml:space="preserve">FONDO AMMORTAMENTO ATTREZZATURE SOCIO-ASSISTENZIALI ,SANITARIE ED EDUCATIVE                         </t>
  </si>
  <si>
    <t>MACCHINE D'UFFICIO ELETTROMECCANICHE ED ELETTRONICHE, COMPUTERS ED ALTRI STRUMENTI ELETTRONICI ED IN</t>
  </si>
  <si>
    <t>FONDO AMMORTAMENTO MACCHINE D'UFFICIO ELETTROMECCANICHE ED ELETTRONICHE, COMPUTERS ED ALTRI STRUMENT</t>
  </si>
  <si>
    <t xml:space="preserve">FONDO AMMORTAMENTO AUTOMEZZI PER ATTIVITÀ AGRICOLA                                                  </t>
  </si>
  <si>
    <t xml:space="preserve">ATTREZZATURE PER ATTIVITÀ AGRICOLA (IVI INCLUSI CARRELLI ELEVATORI E MEZZI DI TRASPORTO INTERNI)    </t>
  </si>
  <si>
    <t xml:space="preserve">MACCHINE AGRICOLE (COMPRESI I TRATTORI)                                                             </t>
  </si>
  <si>
    <t>AUTOVEICOLI DA TRASPORTO (AUTOVEICOLI PESANTI IN GENERE, CARRELLI ELEVATORI, MEZZI DI TRASPORTO INTE</t>
  </si>
  <si>
    <t xml:space="preserve">FONDO AMMORTAMENTO ALTRI BENI TECNICO-ECONOMALI                                                     </t>
  </si>
  <si>
    <t>FONDO AMMORTAMENTO ATTREZZATURE PER ATTIVITÀ AGRICOLA (IVI INCLUSI CARRELLI ELEVATORI E MEZZI DI TRA</t>
  </si>
  <si>
    <t xml:space="preserve">FONDO AMMORTAMENTO MACCHINE AGRICOLE (COMPRESI I TRATTORI)                                          </t>
  </si>
  <si>
    <t>FONDO AMMORTAMENTO AUTOVEICOLI DA TRASPORTO (AUTOVEICOLI PESANTI IN GENERE, CARRELLI ELEVATORI, MEZZ</t>
  </si>
  <si>
    <t xml:space="preserve">FONDO AMMORTAMENTO ALTRI BENI PER ATTIVITA AGRICOLA                                                 </t>
  </si>
  <si>
    <t xml:space="preserve">IMMOBILIZZAZIONI IN CORSO E ACCONTI FABBRICATI                                                      </t>
  </si>
  <si>
    <t xml:space="preserve">IMMOBILIZZAZIONI IN CORSO E ACCONTI ALTRI BENI MATERIALI                                            </t>
  </si>
  <si>
    <t xml:space="preserve">PARTECIPAZIONI IN SOCIETÀ DI CAPITALI                                                               </t>
  </si>
  <si>
    <t xml:space="preserve">FONDO SVALUTAZIONE CREDITI VERSO UTENTI                                                             </t>
  </si>
  <si>
    <t xml:space="preserve">CREDITI VERSO ALTRI COMUNI                                                                          </t>
  </si>
  <si>
    <t xml:space="preserve">FONDO SVALUTAZIONE CREDITI VERSO L'AUSL DI BOLOGNA                                                  </t>
  </si>
  <si>
    <t xml:space="preserve">CREDITI VERSO LO STATO ED ALTRI ENTI PUBBLICI                                                       </t>
  </si>
  <si>
    <t xml:space="preserve">FONDO SVALUTAZIONE CREDITI VERSO LO STATO ED ALTRI ENTI PUBBLICI                                    </t>
  </si>
  <si>
    <t xml:space="preserve">CREDITI PER IVA SU ACQUISTI PER ATTIVITÀ COMMERCIALE                                                </t>
  </si>
  <si>
    <t xml:space="preserve">CREDITI VERSO ALTRI SOGGETTI PRIVATI                                                                </t>
  </si>
  <si>
    <t xml:space="preserve">FONDO SVALUTAZIONE CREDITI VERSO PRIVATI DA PATRIMONIO                                              </t>
  </si>
  <si>
    <t xml:space="preserve">FONDO SVALUTAZIONE CREDITI VERSO PERSONALE DIPENDENTE                                               </t>
  </si>
  <si>
    <t xml:space="preserve">FONDO SVALUTAZIONE CREDITI VERSO ALTRI SOGGETTI PRIVATI                                             </t>
  </si>
  <si>
    <t xml:space="preserve">FONDO SVALUTAZIONE CREDITI VERSO ALTRI SOGGETTI PRIVATI-GALAXY                                      </t>
  </si>
  <si>
    <t xml:space="preserve">FONDO SVALUTAZIONE CREDITI VERSO ALTRI SOGGETTI PRIVATI-PIRATINO                                    </t>
  </si>
  <si>
    <t xml:space="preserve">FONDO SVALUTAZIONE CREDITI VERSO ALTRI SOGGETTI PRIVATI-BATTIFERRO                                  </t>
  </si>
  <si>
    <t xml:space="preserve">CREDITI PER FATTURE E NOTE DI ADDEBITO DA EMETTERE                                                  </t>
  </si>
  <si>
    <t xml:space="preserve">FONDI EREDITA' VERSO ASP - ETICA N. 02071898 GESTIONE ETICA SGR SPAALBERTI MARIO                    </t>
  </si>
  <si>
    <t xml:space="preserve">CONTRIBUTI  C/C  1/1/2014 E INCORP.SUCCESSIVE                                                       </t>
  </si>
  <si>
    <t xml:space="preserve">CONTRIBUTI REGIONALI UTILIZZATI                                                                     </t>
  </si>
  <si>
    <t xml:space="preserve">ALTRI CONTRIBUTI VINCOLATI AD INVESTIMENTI UTILIZZATI                                               </t>
  </si>
  <si>
    <t xml:space="preserve">ALTRI CONTRIBUTI VINCOLATI AD INVESTIMENTI DA UTILIZZARE                                            </t>
  </si>
  <si>
    <t xml:space="preserve">DONAZIONI VINCOLATE AD INVESTIMENTI UTILIZZATE                                                      </t>
  </si>
  <si>
    <t xml:space="preserve">DONAZIONI VINCOLATE AD INVESTIMENTI DA UTILIZZARE                                                   </t>
  </si>
  <si>
    <t xml:space="preserve">FONDO IMPOSTE PER ACCERTAMENTI IN ATTO O PRESUNTI                                                   </t>
  </si>
  <si>
    <t xml:space="preserve">FONDO PER CONTROVERSIE LEGALI IN CORSO O PRESUNTE                                                   </t>
  </si>
  <si>
    <t xml:space="preserve">FONDO RISCHI NON COPERTI DA ASSICURAZIONI (COMPRESO FRANCHIGIE)                                     </t>
  </si>
  <si>
    <t xml:space="preserve">FONDO PER RENDITE VITALIZIE E LEGATI                                                                </t>
  </si>
  <si>
    <t xml:space="preserve">FONDO ARRETRATI CONTRATTUALI PERSONALE DIPENDENTE                                                   </t>
  </si>
  <si>
    <t xml:space="preserve">FONDO ONERI A UTILITÀ RIPARTITA PERSONALE IN QUIESCENZA                                             </t>
  </si>
  <si>
    <t xml:space="preserve">FONDO PER FERIE E FESTIVITÀ NON GODUTE PERSONALE DIPENDENTE                                         </t>
  </si>
  <si>
    <t xml:space="preserve">FONDO MANUTENZIONI CICLICHE FABBRICATI ISTITUZIONALI                                                </t>
  </si>
  <si>
    <t xml:space="preserve">FONDO MANUTENZIONI CICLICHE FABBRICATI URBANI E FONDI                                               </t>
  </si>
  <si>
    <t xml:space="preserve">FONDO MANUTENZIONI CICLICHE BENI MOBILI E ATTREZZATURE                                              </t>
  </si>
  <si>
    <t xml:space="preserve">MUTUO IPOTECARIO CARIGE P.2128287201                                                                </t>
  </si>
  <si>
    <t xml:space="preserve">DEBITI VERSO LA REGIONE EMILIA-ROMAGNA                                                              </t>
  </si>
  <si>
    <t xml:space="preserve">DEBITI VS COMUNE GESTIONE EX ACER IN NOME E PER CONTO                                               </t>
  </si>
  <si>
    <t xml:space="preserve">DEBITI VERSO L'AZIENDA SANITARIA DI BOLOGNA                                                         </t>
  </si>
  <si>
    <t xml:space="preserve">DEBITI VERSO LO STATO ED ALTRI ENTI PUBBLICI                                                        </t>
  </si>
  <si>
    <t xml:space="preserve">ERARIO PER SPLIT PAYMENT GESTIONE COMMERCIALE IN SOSPENSIONE                                        </t>
  </si>
  <si>
    <t xml:space="preserve">ERARIO CONTO RITENUTE LAVORO AUTONOMO                                                               </t>
  </si>
  <si>
    <t xml:space="preserve">ERARIO CONTO RITENUTE LAVORO DIPENDENTE E ASSIMILATO                                                </t>
  </si>
  <si>
    <t xml:space="preserve">DEBITI IMPOSTA DI BOLLO D.M.17 GIUGNO 2014                                                          </t>
  </si>
  <si>
    <t xml:space="preserve">DEBITI PER RETRIBUZIONI PERSONALE DIPENDENTE                                                        </t>
  </si>
  <si>
    <t xml:space="preserve">DEBITI PER IL MIGLIORAMENTO E L'EFFICIENZA DEI SERVIZI                                              </t>
  </si>
  <si>
    <t xml:space="preserve">DEBITI PER CESSIONE DEL QUINTO E PIGNORAMENTI DELLO STIPENDIO                                       </t>
  </si>
  <si>
    <t xml:space="preserve">DEBITI VERSO UTENTI PER ANTICIPI INCONTO RETTA                                                      </t>
  </si>
  <si>
    <t xml:space="preserve">ANNO 2006 DEBITI PER FATTURE DA RICEVERE                                                            </t>
  </si>
  <si>
    <t xml:space="preserve">ANNO 2007 DEBITI PER FATTURE DA RICEVERE                                                            </t>
  </si>
  <si>
    <t xml:space="preserve">ANNO 2008 DEBITI PER FATTURE DA RICEVERE                                                            </t>
  </si>
  <si>
    <t xml:space="preserve">ANNO 2011 DEBITI PER FATTURE DA RICEVERE                                                            </t>
  </si>
  <si>
    <t xml:space="preserve">ANNO 2012 DEBITI PER FATTURE DA RICEVERE                                                            </t>
  </si>
  <si>
    <t xml:space="preserve">ANNO 2013 DEBITI PER FATTURE DA RICEVERE                                                            </t>
  </si>
  <si>
    <t xml:space="preserve">ANNO 2014 DEBITI PER FATTURE DA RICEVERE                                                            </t>
  </si>
  <si>
    <t xml:space="preserve">ANNO 2016 DEBITI PER FATTURE DA RICEVERE                                                            </t>
  </si>
  <si>
    <t xml:space="preserve">ANNO 2017 DEBITI PER FATTURE DA RICEVERE                                                            </t>
  </si>
  <si>
    <t xml:space="preserve">ANNO 2018 DEBITI PER FATTURE DA RICEVERE                                                            </t>
  </si>
  <si>
    <t xml:space="preserve">RETTE GRUPPI APPARTAMENTI MULTIUTENZA                                                               </t>
  </si>
  <si>
    <t xml:space="preserve">RETTE COMUNITA' ALLOGGI ANZIANI                                                                     </t>
  </si>
  <si>
    <t xml:space="preserve">ALTRE RETTE E PROVENTI SOCIO SANITARI                                                               </t>
  </si>
  <si>
    <t xml:space="preserve">RIMBORSI SERVIZIO PROTEZIONI INTERNAZIONALI                                                         </t>
  </si>
  <si>
    <t xml:space="preserve">RIMBORSO SERVIZIO PRIS_PRONTO INTERVENTO SOCIALE                                                    </t>
  </si>
  <si>
    <t xml:space="preserve">QUOTA PER UTILIZZO CONTRIBUTI E DONAZIONI IN C/CAPITALE (STERILIZZAZIONE QUOTE AMMORTAMENTO)        </t>
  </si>
  <si>
    <t xml:space="preserve">RIMBORSO SPESE CONDOMINIALI DA CONDUTTORE                                                           </t>
  </si>
  <si>
    <t xml:space="preserve">RIMBORSO SPESE DI VENDITA E PUBBLICAZIONE BANDI                                                     </t>
  </si>
  <si>
    <t xml:space="preserve">RIMBORSI SPESE DA CONDUTTORI REGISTRAZIONE CONTRATTI                                                </t>
  </si>
  <si>
    <t xml:space="preserve">ALTRI RIMBORSI PER ATTIVITA' DIVERSE                                                                </t>
  </si>
  <si>
    <t xml:space="preserve">SOPRAVVENIENZE ATTIVE ORDINARIE ATTIVITÀ SOCIO-SANITARIA                                            </t>
  </si>
  <si>
    <t xml:space="preserve">SOPRAVVENIENZE ATTIVE ORDINARIE ALTRE ATTIVITÀ                                                      </t>
  </si>
  <si>
    <t xml:space="preserve">INSUSSISTENZE DEL PASSIVO ORDINARIE ALTRE ATTIVITÀ                                                  </t>
  </si>
  <si>
    <t xml:space="preserve">INSUSSISTENZE DEL PASSIVO ORDINARIE PERSONALE DIPENDENTE                                            </t>
  </si>
  <si>
    <t xml:space="preserve">FITTI ATTIVI E CONCESSIONI (ASSOGGETTATI AD IVA)                                                    </t>
  </si>
  <si>
    <t xml:space="preserve">RICAVI DA SERVIZI DIVERSI NON ISTITUZIONALI                                                         </t>
  </si>
  <si>
    <t xml:space="preserve">CONTRIBUTI DALLO STATO E DA ALTRI ENTI PUBBLICI                                                     </t>
  </si>
  <si>
    <t xml:space="preserve">ALTRI PRESIDI SANITARI (OSSIGENO, MATERIALE PER MEDICAZIONE)                                        </t>
  </si>
  <si>
    <t xml:space="preserve">CANCELLERIA, STAMPATI E MATERIALE DI CONSUMO HARDWARE                                               </t>
  </si>
  <si>
    <t xml:space="preserve">DONI, ARTICOLI PER OSPITI E MATERIALE PER ANIMAZIONE                                                </t>
  </si>
  <si>
    <t xml:space="preserve">VESTIARIO PERSONALE DIPENDENTE(DPI)                                                                 </t>
  </si>
  <si>
    <t xml:space="preserve">CARBURANTI E LUBRIFICANTI (ESERCIZIO AUTOMEZZI)                                                     </t>
  </si>
  <si>
    <t xml:space="preserve">MATERIALE DI GUARDAROBA (COPERTE, TELERIE E MATERASSI)                                              </t>
  </si>
  <si>
    <t xml:space="preserve">APPALTO GESTIONE ATTIVITÀ SOCIO ASSISTENZIALE                                                       </t>
  </si>
  <si>
    <t xml:space="preserve">APPALTO GESTIONE ATTIVITÀ DOMICILIARE                                                               </t>
  </si>
  <si>
    <t xml:space="preserve">APPALTO GESTIONE ATTIVITA' SERVIZIO PROTEZIONI INTERN.                                              </t>
  </si>
  <si>
    <t xml:space="preserve">APPALTO GESTIONE ATTIVITA' SERVIZIOTRANSIZIONE ABITATIVA                                            </t>
  </si>
  <si>
    <t xml:space="preserve">GESTIONE SERVIZIO SPRAR MINORI                                                                      </t>
  </si>
  <si>
    <t xml:space="preserve">GESTIONE SERVIZIO SPRAR VULNERABILI                                                                 </t>
  </si>
  <si>
    <t xml:space="preserve">SERVIZIO DISINFESTAZIONE ED IGIENIZZAZIONE                                                          </t>
  </si>
  <si>
    <t xml:space="preserve">CONSULENZE SOCIO-ASSISTENZIALI (PSICOLOGO-ADB )                                                     </t>
  </si>
  <si>
    <t xml:space="preserve">ALTRE CONSULENZE SOCIO-SANITARIE (PODOLOGO, PARRUCCHIERE, ASSISTENTI SOCIALI)                       </t>
  </si>
  <si>
    <t xml:space="preserve">COLLABORAZIONI SOCIO-ASSISTENZIALI(PSICOLOGO, ADB)                                                  </t>
  </si>
  <si>
    <t xml:space="preserve">COLLABORAZIONI SANITARIE (INFERMIERI E TERAPISTI)                                                   </t>
  </si>
  <si>
    <t xml:space="preserve">MANUTENZIONI E RIPARAZIONI FABBRICATI ISTITUZIONALI                                                 </t>
  </si>
  <si>
    <t xml:space="preserve">MANUTENZIONI E RIPARAZIONI FABBRICATI URBANI                                                        </t>
  </si>
  <si>
    <t xml:space="preserve">CANONI MANUTENZIONE IMPIANTI E MACCHINARI                                                           </t>
  </si>
  <si>
    <t xml:space="preserve">CANONI MANUTENZIONE HARDWARE E SOFTWARE MACCHINE D'UFFICIO                                          </t>
  </si>
  <si>
    <t xml:space="preserve">CANONI MANUTENZIONE BENI E ATTREZZATURE PER ATTIVITÀ SOCIO EDUCATIVE E SANITARIE                    </t>
  </si>
  <si>
    <t xml:space="preserve">MANUTENZIONI E RIPARAZIONI BENI E ATREZZATURE SOCIO EDUCATIVE SANITARIE                             </t>
  </si>
  <si>
    <t xml:space="preserve">MANUTENZIONE E RIPARAZIONI AUTOMEZZI                                                                </t>
  </si>
  <si>
    <t xml:space="preserve">MAUTENZIONI SU BENI DI TERZI (MOBILI E IMMOBILI)                                                    </t>
  </si>
  <si>
    <t xml:space="preserve">COMPENSI, ONERI E COSTI PER AMMINISTRATORE UNICO                                                    </t>
  </si>
  <si>
    <t xml:space="preserve">COMPENSI, ONERI E COSTI PER COLLEGIO DEI REVISORI                                                   </t>
  </si>
  <si>
    <t xml:space="preserve">ASSICURAZIONE PER LA RESPONSABILITÀ CIVILE (RCT E RCO)                                              </t>
  </si>
  <si>
    <t xml:space="preserve">ASSICURAZIONE INCENDI E ALL RISK BENI MOBILI E IMMOBILI                                             </t>
  </si>
  <si>
    <t xml:space="preserve">POLIZZA INFORTUNI PER NON DIPENDENTI                                                                </t>
  </si>
  <si>
    <t xml:space="preserve">MANIFESTAZIONI ED ANIMAZIONI PER OSPITI                                                             </t>
  </si>
  <si>
    <t xml:space="preserve">COSTI DI PUBBLICITÀ PER PUBBLICAZIONE BANDI ANNUALI                                                 </t>
  </si>
  <si>
    <t xml:space="preserve">PRESTAZIONI EXTRA PER VITALIZI E LEGATI (FIORI E LUCI VOTIVE)                                       </t>
  </si>
  <si>
    <t xml:space="preserve">COMPETENZE FISSE PERSONALE DIPENDENTE                                                               </t>
  </si>
  <si>
    <t xml:space="preserve">ALTRE COMPETENZE PER INCENTIVAZIONE ALLA PRODUTTIVITÀ                                               </t>
  </si>
  <si>
    <t xml:space="preserve">VARIAZIONE FONDI PERSONALE DIPENDENTE (FERIE E RECUPERO ORE)                                        </t>
  </si>
  <si>
    <t xml:space="preserve">RIMBORSO COMPETENZE PERSONALE IN COMANDO E PRESTATO                                                 </t>
  </si>
  <si>
    <t xml:space="preserve">ONERI SU COMPETENZE PERSONALE DIPENDENTE                                                            </t>
  </si>
  <si>
    <t xml:space="preserve">RIMBORSO ONERI SOCIALI PERSONALE IN COMANDO E PRESTATO                                              </t>
  </si>
  <si>
    <t xml:space="preserve">COSTI PER LA FORMAZIONE E AGGIORNAMENTO                                                             </t>
  </si>
  <si>
    <t xml:space="preserve">SPESE SANITARIE PER IL PERSONALE DIPENDENTE                                                         </t>
  </si>
  <si>
    <t xml:space="preserve">SPESE COMMISSIONI GIUDICATRICI E ALTRE SPESE DI CONCORSI                                            </t>
  </si>
  <si>
    <t xml:space="preserve">RIMBORSI SPESE TRASFERTE (NON PER AGGIORNAMENTO)                                                    </t>
  </si>
  <si>
    <t xml:space="preserve">AMMORTAMENTO SOFTWARE E ALTRI DIRITTI DI UTILIZZAZIONE DELLE OPERE D'INGEGNO                        </t>
  </si>
  <si>
    <t xml:space="preserve">AMMORTAMENTO FORMAZIONE E CONSULENZE PLURIENNALI                                                    </t>
  </si>
  <si>
    <t xml:space="preserve">AMMORTAMENTO ONERI PLURIENNALI SU MUTUO                                                             </t>
  </si>
  <si>
    <t xml:space="preserve">AMMORTAMENTO ALTRE IMMOBILIZZAZIONI IMMATERIALI                                                     </t>
  </si>
  <si>
    <t xml:space="preserve">AMMORTAMENTO FABBRICATI DEL PATRIMONIO INDISPONIBILE                                                </t>
  </si>
  <si>
    <t xml:space="preserve">AMMORTAMENTO FABBRICATI DEL PATRIMONIO DISPONIBILE                                                  </t>
  </si>
  <si>
    <t xml:space="preserve">AMMORTAMENTO FABBRICATI DI PREGIO ARTISTICO DEL PATRIMONIO INDISPONIBILE                            </t>
  </si>
  <si>
    <t xml:space="preserve">AMMORTAMENTO FABBRICATI DI PREGIO ARTISTICO DEL PATRIMONIO DISPONIBILE                              </t>
  </si>
  <si>
    <t xml:space="preserve">AMMORTAMENTO ATTREZZATURE SOCIO-ASSISTENZIALI, SANITARIE ED EDUCATIVE                               </t>
  </si>
  <si>
    <t>AMMORTAMENTO MACCHINE D'UFFICIO ELETTROMECCANICHE ED ELETTRONICHE, COMPUTERS ED ALTRI STRUMENTI ELET</t>
  </si>
  <si>
    <t xml:space="preserve">AMMORTAMENTO ALTRI BENI MATERIALI TECNICO-ECONOMALI                                                 </t>
  </si>
  <si>
    <t xml:space="preserve">SVALUTAZIONE DEI CREDITI COMPRESI NELL¿ATTIVO CIRCOLANTE                                            </t>
  </si>
  <si>
    <t xml:space="preserve">RIMANENZE INIZIALI DI PRODOTTI SOCIO SANITARI                                                       </t>
  </si>
  <si>
    <t xml:space="preserve">RIMANENZE INIZIALI DI PRODOTTI TECNICO-ECONOMALI                                                    </t>
  </si>
  <si>
    <t xml:space="preserve">RIMANENZE FINALI DI PRODOTTI TECNICO-ECONOMALI                                                      </t>
  </si>
  <si>
    <t xml:space="preserve">ACCANTONAMENTI PER CONTROVERSIE LEGALI IN CORSO O PRESUNTE                                          </t>
  </si>
  <si>
    <t xml:space="preserve">ACCANTONAMENTI MANUTENZIONI CICLICHE FABBRICATI URBANI E FONDI                                      </t>
  </si>
  <si>
    <t xml:space="preserve">SPESE POSTALI, VALORI BOLLATI E DIRITTI DI SEGRETERIA                                               </t>
  </si>
  <si>
    <t xml:space="preserve">ARROTONDAMENTI RIBASSI E ABBUONI PASSIVI                                                            </t>
  </si>
  <si>
    <t xml:space="preserve">SANZIONI AMMINISTRATIVE, SANATORIE, MULTE E ONERI ACCESSORI                                         </t>
  </si>
  <si>
    <t xml:space="preserve">SOPRAVVENIENZE PASSIVE ORDINARIE ATTIVITÀ SOCIO-SANITARIA                                           </t>
  </si>
  <si>
    <t xml:space="preserve">SOPRAVVENIENZE PASSIVE ORDINARIE ALTRE ATTIVITÀ                                                     </t>
  </si>
  <si>
    <t xml:space="preserve">SOPRAVVENIENZE PASSIVE ORDINARIE PERSONALE DIPENDENTE                                               </t>
  </si>
  <si>
    <t xml:space="preserve">INSUSSISTENZE DELL'ATTIVO ORDINARIE ALTRE ATTIVITÀ                                                  </t>
  </si>
  <si>
    <t xml:space="preserve">CONTRIBUTI EROGATI DA ENTI AD AZIENDE NON-PROFIT                                                    </t>
  </si>
  <si>
    <t xml:space="preserve">INTERESSI ATTIVI DA CLIENTI/INQUILINI                                                               </t>
  </si>
  <si>
    <t xml:space="preserve">DONAZIONI, LASCITI ED EROGAZIONI LIBERALI                                                           </t>
  </si>
  <si>
    <t xml:space="preserve">FIDEJUSSIONI ATTIVE PER LAVORI E APPALTI                                                            </t>
  </si>
  <si>
    <t>RIMBORSI SERVIZIO ADULTI DISABILI</t>
  </si>
  <si>
    <t>ANNO 2019 DEBITI PER FATTURE DA RICEVERE</t>
  </si>
  <si>
    <t>C/C DONAZIONI EMERGENZA COVID-19</t>
  </si>
  <si>
    <t>DONAZIONI EMERGENZA COVID-19</t>
  </si>
  <si>
    <t>FONDO SVALUTAZIONE CREDITI SAN SISTO</t>
  </si>
  <si>
    <t>FONDO SPESE FORMAZIONE CCNL</t>
  </si>
  <si>
    <t>CONTRIBUTI  C/C  1/1/2014 E INCORP.SUCCESSIVE</t>
  </si>
  <si>
    <t xml:space="preserve">FONDO SVALUTAZIONE CREDITI SAN SISTO                                                                </t>
  </si>
  <si>
    <t xml:space="preserve">FONDO SPESE FORMAZIONE CCNL                                                                         </t>
  </si>
  <si>
    <t xml:space="preserve">ANNO 2019 DEBITI PER FATTURE DA RICEVERE                                                            </t>
  </si>
  <si>
    <t xml:space="preserve">SERVIZI DI ASSISTENZA DOMICILIARE                                                                   </t>
  </si>
  <si>
    <t xml:space="preserve">SOPRAVVENIENZE ATTIVE ORDINARIE PERSONALE DIPENDENTE                                                </t>
  </si>
  <si>
    <t xml:space="preserve">ALTRI PRESIDI SANITARI DPI (GUANTI, CUFFIE, ...)                                                    </t>
  </si>
  <si>
    <t xml:space="preserve">APPALTO GESTIONE PRONTO INTERVENTO SOCIALE                                                          </t>
  </si>
  <si>
    <t xml:space="preserve">AMMORTAMENTO AUTOMEZZI PER ATTIVITÀ AGRICOLA                                                        </t>
  </si>
  <si>
    <t xml:space="preserve">ACCANTONAMENTI MANUTENZIONI CICLICHE FABBRICATI ISTITUZIONALI                                       </t>
  </si>
  <si>
    <t xml:space="preserve">ACCANTONAMENTI MANUTENZIONI CICLICHE BENI MOBILI E ATTREZZATURE                                     </t>
  </si>
  <si>
    <t xml:space="preserve">INSUSSISTENZE DELL'ATTIVO ORDINARIE ATTIVITÀ SOCIO-SANITARIA                                        </t>
  </si>
  <si>
    <t xml:space="preserve">INTERESSI ATTIVI SU TITOLI DELL'ATTIVO CIRCOLANTE                                                   </t>
  </si>
  <si>
    <t>ANNO 2020 DEBITI PER FATTURE DA RICEVERE</t>
  </si>
  <si>
    <t>SERVIZIO PRIMO INTERVENTO PER L'ACCOGLIENZA (PERNOTTAMENTI, PASTI, TRASPORTI)</t>
  </si>
  <si>
    <t>GESTIONE SERVIZIO PROTEZIONI INTERNAZIONALI</t>
  </si>
  <si>
    <t>ALTRI COSTI PER COLLABORAZIONI E SOMMINISTRAZIONE</t>
  </si>
  <si>
    <t>Consuntivo 2021</t>
  </si>
  <si>
    <t>GESTIONE SERVIZIO MINORI</t>
  </si>
  <si>
    <t>SPESE AGGIUNTIVE SERVIZIO MINORI</t>
  </si>
  <si>
    <t xml:space="preserve">ERARIO C/IVA                                                                                        </t>
  </si>
  <si>
    <t xml:space="preserve">DEBITI VERSO PRIVATI DA PATRIMONIO (EX GV+ASP)                                                      </t>
  </si>
  <si>
    <t xml:space="preserve">DEBITI PER DEPOSITI DENARO INQUILINI (EC PV + IRIDES)                                               </t>
  </si>
  <si>
    <t xml:space="preserve">ANNO 2020 DEBITI PER FATTURE DA RICEVERE                                                            </t>
  </si>
  <si>
    <t xml:space="preserve">ALTRI BENI TECNICO-ECONOMALI (DPI/SICUREZZA)                                                        </t>
  </si>
  <si>
    <t xml:space="preserve">GESTIONE SERVIZIO MINORI                                                                            </t>
  </si>
  <si>
    <t xml:space="preserve">SPESE AGGIUNTIVE SERVIZIO MINORI                                                                    </t>
  </si>
  <si>
    <t xml:space="preserve">SERVIZIO PRIMO INTERVENTO PER L'ACCOGLIENZA (PERNOTTAMENTI, PASTI, TRASPORTI)                       </t>
  </si>
  <si>
    <t xml:space="preserve">GESTIONE SERVIZIO PROTEZIONI INTERNAZIONALI                                                         </t>
  </si>
  <si>
    <t xml:space="preserve">ALTRE COLLABORAZIONI SOCIO-ASSISTENZIALI (PODOLOGO, PARRUCCHIERE, ASSISTENTI SOCIALI)               </t>
  </si>
  <si>
    <t xml:space="preserve">ALTRI COSTI PER COLLABORAZIONI E SOMMINISTRAZIONE                                                   </t>
  </si>
  <si>
    <t xml:space="preserve">MANUTENZIONE IMPIANTI E MACCHINARI                                                                  </t>
  </si>
  <si>
    <t xml:space="preserve">MANUTENZIONI HARDWARE, SOFTWARE E MACCHINE D'UFFICIO                                                </t>
  </si>
  <si>
    <t xml:space="preserve">INTERESSI PASSIVI SU DEPOSITI CAUZIONALI                                                            </t>
  </si>
  <si>
    <t xml:space="preserve">DONAZIONI EMERGENZA COVID-19                                                                        </t>
  </si>
  <si>
    <t xml:space="preserve">COSTI DI PUBBLICITÀ PER PROMOZIONE ATTIVITÀ                                                         </t>
  </si>
  <si>
    <t xml:space="preserve">INSUSSISTENZE DELL'ATTIVO ORDINARIE  ATTIVITÀ SOCIO-SANITARIA                                       </t>
  </si>
  <si>
    <t xml:space="preserve">INSUSSISTENZE DELL'ATTIVO ORDINARIE  PERSONALE DIPENDENTE                                           </t>
  </si>
  <si>
    <t>FIDEIUSSIONI PASSIVE</t>
  </si>
  <si>
    <t>CONS 2021</t>
  </si>
  <si>
    <t>ERARIO C/RITENUTE SUBITE</t>
  </si>
  <si>
    <t>CREDITI D'IMPOSTA PER LOCAZIONE</t>
  </si>
  <si>
    <t>ANNO 2021 DEBITI PER FATTURE DA RICEVERE</t>
  </si>
  <si>
    <t>CONSUNTIVO 2022</t>
  </si>
  <si>
    <t>Consuntivo 2022</t>
  </si>
  <si>
    <t>FITTI ATTIVI FABB. ATTIVITA' SOCIALE</t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</si>
  <si>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fondo di dotazione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</si>
  <si>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contributi in conto capitale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</si>
  <si>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crediti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</si>
  <si>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di impianto e di ampliamento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</si>
  <si>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di ricerca, di sviluppo e  di pubblicità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</si>
  <si>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software e altri diritti di utilizzazione delle opere d'ingegno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</si>
  <si>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concessioni, licenze, marchi e diritti simili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</si>
  <si>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migliorie su beni di terzi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</si>
  <si>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immobilizzazioni in corso ed acconti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</si>
  <si>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altre immobilizzazioni immateriali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</si>
  <si>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terreni del patrimonio indisponibile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</si>
  <si>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terreni del patrimonio disponibile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</si>
  <si>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del patrimonio indisponibile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</si>
  <si>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del patrimonio disponibile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</si>
  <si>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di pregio artistico del patrimonio indisponibile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</si>
  <si>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di pregio artistico del patrimonio disponibile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</si>
  <si>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impianti e macchinari 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</si>
  <si>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attrezzature socio-assistenziali e sanitarie o comunque specifiche dei servizi alla persona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</si>
  <si>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mobili e arredi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</si>
  <si>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mobili e arredi di pregio artistico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</si>
  <si>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macchine d’ufficio elettromeccaniche ed elettroniche, computers ed altri strumenti elettronici ed informatici</t>
    </r>
  </si>
  <si>
    <r>
      <t>12)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 xml:space="preserve">automezzi </t>
    </r>
  </si>
  <si>
    <r>
      <t>13)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altri beni</t>
    </r>
  </si>
  <si>
    <r>
      <t>14)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immobilizzazioni in corso e acconti</t>
    </r>
  </si>
  <si>
    <r>
      <t>II - CREDITI</t>
    </r>
    <r>
      <rPr>
        <sz val="10"/>
        <rFont val="Calibri"/>
        <family val="2"/>
      </rPr>
      <t>, con separata indicazione per ciascuna voce, degli importi esigibili oltre l’esercizio successivo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</si>
  <si>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utenti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</si>
  <si>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Regione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</si>
  <si>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Provincia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</si>
  <si>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Comuni dell’ambito distrettuale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</si>
  <si>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Azienda Sanitaria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</si>
  <si>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verso lo Stato ed altri Enti pubblici 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</si>
  <si>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società partecipate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</si>
  <si>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Erario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</si>
  <si>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imposte anticipate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</si>
  <si>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altri soggetti privati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</si>
  <si>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per fatture da emettere e note d’accredito da ricevere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</si>
  <si>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beni di terzi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</si>
  <si>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beni nostri presso terzi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</si>
  <si>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impegni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</si>
  <si>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garanzie prestate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</si>
  <si>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garanzie ricevute</t>
    </r>
  </si>
  <si>
    <r>
      <t>D) DEBITI</t>
    </r>
    <r>
      <rPr>
        <sz val="10"/>
        <rFont val="Calibri"/>
        <family val="2"/>
      </rPr>
      <t>, con separata indicazione per ciascuna voce, degli importi esigibili oltre l’esercizio successivo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</si>
  <si>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verso soci per finanziamenti 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</si>
  <si>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mutui e prestiti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</si>
  <si>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istituto tesoriere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</si>
  <si>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per acconti 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</si>
  <si>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fornitori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</si>
  <si>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società partecipate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</si>
  <si>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Regione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</si>
  <si>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Provincia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</si>
  <si>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Comuni dell’ambito distrettuale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</si>
  <si>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Azienda Sanitaria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</si>
  <si>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lo Stato ed altri Enti Pubblici</t>
    </r>
  </si>
  <si>
    <r>
      <t>12)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tributari</t>
    </r>
  </si>
  <si>
    <r>
      <t>13)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Istituti di previdenza e di sicurezza sociale</t>
    </r>
  </si>
  <si>
    <r>
      <t>14)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 xml:space="preserve">verso personale dipendente </t>
    </r>
  </si>
  <si>
    <r>
      <t>15)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altri debiti verso privati</t>
    </r>
  </si>
  <si>
    <r>
      <t>16)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per fatture da ricevere e note d’accredito da emettere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</si>
  <si>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rette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</si>
  <si>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a rilievo sanitario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</si>
  <si>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concorsi rimborsi e recuperi da attività per servizi alla persona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</si>
  <si>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ricavi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</si>
  <si>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incrementi di immobilizzazioni per lavori interni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</si>
  <si>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quota per utilizzo contributi in conto capitale e donazioni vincolate ad investimenti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</si>
  <si>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da utilizzo del patrimonio immobiliare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</si>
  <si>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concorsi rimborsi e recuperi per attività diverse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</si>
  <si>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plusvalenze ordinarie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</si>
  <si>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attive ed insussistenze del passivo ordinarie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</si>
  <si>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ricavi istituzionali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</si>
  <si>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ricavi da attività commerciale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</si>
  <si>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dalla Regione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</si>
  <si>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dalla Provincia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</si>
  <si>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dai Comuni dell’ambito distrettuale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</si>
  <si>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dall’Azienda Sanitaria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</si>
  <si>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dallo Stato e da altri Enti pubblici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</si>
  <si>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altri contributi da privati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</si>
  <si>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per la gestione dell’attività socio sanitaria e socio assistenziale 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</si>
  <si>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servizi esternalizzati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</si>
  <si>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trasporti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</si>
  <si>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consulenze socio sanitarie e socio assistenziali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</si>
  <si>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altre consulenze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</si>
  <si>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lavoro interinale ed altre forme di collaborazione</t>
    </r>
  </si>
  <si>
    <r>
      <t>g)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utenze</t>
    </r>
  </si>
  <si>
    <r>
      <t>h)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manutenzioni e riparazioni ordinarie e cicliche</t>
    </r>
  </si>
  <si>
    <r>
      <t>i)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costi per organi Istituzionali</t>
    </r>
  </si>
  <si>
    <r>
      <t>j)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assicurazioni</t>
    </r>
  </si>
  <si>
    <r>
      <t>k)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</si>
  <si>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affitti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</si>
  <si>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canoni di locazione finanziaria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</si>
  <si>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service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</si>
  <si>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salari e stipendi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</si>
  <si>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sociali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</si>
  <si>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trattamento di fine rapporto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</si>
  <si>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costi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</si>
  <si>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amministrativi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</si>
  <si>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imposte non sul reddito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</si>
  <si>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tasse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</si>
  <si>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</si>
  <si>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minusvalenze ordinarie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</si>
  <si>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sopravvenienze passive ed insussistenze dell’attivo ordinarie</t>
    </r>
  </si>
  <si>
    <r>
      <t>g)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erogati ad aziende non-profit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</si>
  <si>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 società partecipate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</si>
  <si>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da altri soggetti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</si>
  <si>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interessi attivi su titoli dell’attivo circolante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</si>
  <si>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interessi attivi bancari e postali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</si>
  <si>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proventi finanziari diversi 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</si>
  <si>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su mutui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</si>
  <si>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bancari 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</si>
  <si>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finanziari diversi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</si>
  <si>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di partecipazioni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</si>
  <si>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di altri valori mobiliari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</si>
  <si>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donazioni, lasciti ed erogazioni liberali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</si>
  <si>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plusvalenze straordinarie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</si>
  <si>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attive ed insussistenze del passivo straordinarie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</si>
  <si>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minusvalenze straordinarie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</si>
  <si>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passive ed insussistenze dell’attivo straordinarie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</si>
  <si>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irap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</si>
  <si>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ires</t>
    </r>
  </si>
  <si>
    <t>RIBASSI, ABBUONI E SCONTI ATTIVI E OMAGGI DA FORNITORE</t>
  </si>
  <si>
    <t>ALTRI RIMBORSI PER ATTIVITA' DIVERSE</t>
  </si>
  <si>
    <t>MATERIALI DI PULIZIA E CONVIVENZA</t>
  </si>
  <si>
    <t>ALTRI BENI TECNICO-ECONOMALI (DPI/SICUREZZA)</t>
  </si>
  <si>
    <t>CONSULENZE SOCIO-ASSISTENZIALI (PSICOLOGO-ADB )</t>
  </si>
  <si>
    <t>ALTRE CONSULENZE SOCIO-SANITARIE (PODOLOGO, PARRUCCHIERE, ASSISTENTI SOCIALI)</t>
  </si>
  <si>
    <t>MANUTENZIONE VERDE</t>
  </si>
  <si>
    <t>COMPETENZE FISSE PERSONALE DIPENDENTE</t>
  </si>
  <si>
    <t>ONERI SU COMPETENZE PERSONALE DIPENDENTE</t>
  </si>
  <si>
    <t>AMMORTAMENTO ATTREZZATURE SOCIO-ASSISTENZIALI, SANITARIE ED EDUCATIVE</t>
  </si>
  <si>
    <t>SANZIONI AMMINISTRATIVE, SANATORIE, MULTE E ONERI ACCESSORI</t>
  </si>
  <si>
    <t>ALTRE COLLABORAZIONI SOCIO-ASSISTENZIALI (PODOLOGO, PARRUCCHIERE, ASSISTENTI SOCIALI)</t>
  </si>
  <si>
    <t xml:space="preserve">II  contributi in c/capitale all’1/1/2014 </t>
  </si>
  <si>
    <t xml:space="preserve">CONSUNTIVO 2021                                                                                     </t>
  </si>
  <si>
    <t xml:space="preserve">06/05/2022 - 10:17                                                                                  </t>
  </si>
  <si>
    <t xml:space="preserve">CREDITI D'IMPOSTA PER LOCAZIONE                                                                     </t>
  </si>
  <si>
    <t xml:space="preserve">FONDO SVALUTAZIONE CREDITI VERSO ALTRI SOGGETTI PRIVATI-AREE SOSTA SINTI                            </t>
  </si>
  <si>
    <t xml:space="preserve">FONDO SVALUTAZIONE CREDITI VERSO ALTRI SOGGETTI PRIVATI-LAZZARETTO                                  </t>
  </si>
  <si>
    <t xml:space="preserve">FONDO SVALUTAZIONE CREDITI VERSO ALTRI SOGGETTI PRIVATI-PALLONE                                     </t>
  </si>
  <si>
    <t xml:space="preserve">FONDO SVALUTAZIONE CREDITI VERSO ALTRI SOGGETTI PRIVATI-TREVES                                      </t>
  </si>
  <si>
    <t xml:space="preserve">FONDO SVALUTAZIONE ALTRI TITOLI                                                                     </t>
  </si>
  <si>
    <t xml:space="preserve">ANNO 2021 DEBITI PER FATTURE DA RICEVERE                                                            </t>
  </si>
  <si>
    <t xml:space="preserve">INCREMENTI DI IMMOBILIZZAZIONI PER LAVORI INTERNI                                                   </t>
  </si>
  <si>
    <t xml:space="preserve">INSUSSISTENZE DEL PASSIVO ORDINARIE ATTIVITÀ SOCIO-SANITARIA                                        </t>
  </si>
  <si>
    <t xml:space="preserve">CONTRIBUTI DALLA REGIONE EMILIA-ROMAGNA                                                             </t>
  </si>
  <si>
    <t xml:space="preserve">CONTRIBUTI DAI COMUNI DELL'AMBITO DISTRETTUALE                                                      </t>
  </si>
  <si>
    <t xml:space="preserve">SERVICE PAGHE                                                                                       </t>
  </si>
  <si>
    <t xml:space="preserve">COLLABORAZIONI INFORMATICHE                                                                         </t>
  </si>
  <si>
    <t xml:space="preserve">ACCANTONAMENTI RISCHI NON COPERTI DA ASSICURAZIONI (COMPRESO FRANCHIGIE)                            </t>
  </si>
  <si>
    <t xml:space="preserve">SPESE PER ESECUZIONE SFRATTI E INDENNITA' A CONDUTTORI                                              </t>
  </si>
  <si>
    <t>ANNO 2022 DEBITI PER FATTURE DA RICEVERE</t>
  </si>
  <si>
    <t>CONS 2023</t>
  </si>
  <si>
    <t>Consuntivo 2023</t>
  </si>
  <si>
    <t>GESTIONE SERVIZIO PROGETTO SAI ADULTI</t>
  </si>
  <si>
    <t>GESTIONE SERVIZIO PROGETTO SAI MINORI</t>
  </si>
  <si>
    <t>GESTIONE SERVIZIO PROGETTO SAI DM-DS</t>
  </si>
  <si>
    <t>SOPRAVVENIENZE ATTIVE ORDINARIE PERSONALE DIPENDENTE E ASSIMILATI</t>
  </si>
  <si>
    <t>SOPRAVVENIENZE PASSIVE ORDINARIE PERSONALE DIPENDENTE E ASSIMILATI</t>
  </si>
  <si>
    <t>INSUSSISTENZE DELL'ATTIVO ORDINARIE PERSONALE DIPENDENTE E ASSIMILATI</t>
  </si>
  <si>
    <t>INSUSSISTENZE DEL PASSIVO ORDINARIE PERSONALE DIPENDENTE E ASSIMILATI</t>
  </si>
  <si>
    <t>CASSA OSPITI STRUTTURA MADRE TERESA DI CALCUTTA</t>
  </si>
  <si>
    <t>CASSA OSPITI STRUTTURA LERCARO</t>
  </si>
  <si>
    <t>RICAVI EX ASP IRIDES</t>
  </si>
  <si>
    <t>COSTI EX FONDAZIONE CEB</t>
  </si>
  <si>
    <t>COSTI EX ASP IRIDES</t>
  </si>
  <si>
    <t>GARANZIA PRESTATE DIVERSE</t>
  </si>
  <si>
    <t>COSTI DI RICERCA E SVILUPPO</t>
  </si>
  <si>
    <t>FONDO AMMORTAMENTO COSTI DI RICERCA E SVILUPPO</t>
  </si>
  <si>
    <t>FONDO AMMORTAMENTO COSTI DI PUBBLICITÀ ISTITUZIONALE</t>
  </si>
  <si>
    <t xml:space="preserve">IMPIANTI E MACCHINARI </t>
  </si>
  <si>
    <t>IMPIANTI E MACCHINARI ATTIVITA AGRICOLA</t>
  </si>
  <si>
    <t xml:space="preserve">FONDO AMMORTAMENTO IMPIANTI E MACCHINARI </t>
  </si>
  <si>
    <t>FONDO AMMORTAMENTO IMPIANTI E MACCHINARI ATTIVITA AGRICOLA</t>
  </si>
  <si>
    <t>ATTREZZATURE SOCIO-ASSISTENZIALI, SANITARIE ED EDUCATIVE</t>
  </si>
  <si>
    <t>FONDO AMMORTAMENTO ATTREZZATURE SOCIO-ASSISTENZIALI ,SANITARIE ED EDUCATIVE</t>
  </si>
  <si>
    <t>FONDO AMMORTAMENTO MACCHINE D'UFFICIO ELETTROMECCANICHE ED ELETTRONICHE, COMPUTERS ED ALTRI STRUMENTTTRONICI ED INFORMATICI</t>
  </si>
  <si>
    <t>AUTOMEZZI PER ATTIVITÀ AGRICOLA</t>
  </si>
  <si>
    <t>FONDO AMMORTAMENTO AUTOMEZZI PER ATTIVITÀ AGRICOLA</t>
  </si>
  <si>
    <t>ATTREZZATURE PER ATTIVITÀ AGRICOLA (IVI INCLUSI CARRELLI ELEVATORI E MEZZI DI TRASPORTO INTERNI)</t>
  </si>
  <si>
    <t>MACCHINE AGRICOLE (COMPRESI I TRATTORI)</t>
  </si>
  <si>
    <t>AUTOVEICOLI DA TRASPORTO (AUTOVEICOLI PESANTI IN GENERE, CARRELLI ELEVATORI, MEZZI DI TRASPORTO INTEECC.)</t>
  </si>
  <si>
    <t>ALTRI BENI PER ATTIVITA AGRICOLA</t>
  </si>
  <si>
    <t>FONDO AMMORTAMENTO MACCHINE AGRICOLE (COMPRESI I TRATTORI)</t>
  </si>
  <si>
    <t>FONDO AMMORTAMENTO AUTOVEICOLI DA TRASPORTO (AUTOVEICOLI PESANTI IN GENERE, CARRELLI ELEVATORI, MEZZTO INTERNO, ECC.)</t>
  </si>
  <si>
    <t>FONDO AMMORTAMENTO ALTRI BENI PER ATTIVITA AGRICOLA</t>
  </si>
  <si>
    <t>IMMOBILIZZAZIONI IN CORSO E ACCONTI FABBRICATI</t>
  </si>
  <si>
    <t>IMMOBILIZZAZIONI IN CORSO E ACCONTI ALTRI BENI MATERIALI</t>
  </si>
  <si>
    <t xml:space="preserve">PARTECIPAZIONI IN ALTRI SOGGETTI </t>
  </si>
  <si>
    <t>RIMANENZE ATTIVITÀ AGRICOLA</t>
  </si>
  <si>
    <t>FORNITORI C/ANTICIPI PER BENI DI CONSUMO</t>
  </si>
  <si>
    <t>CREDITI VERSO LO STATO ED ALTRI ENTI PUBBLICI</t>
  </si>
  <si>
    <t>CREDITI PER EREDITA' VERSO ASP</t>
  </si>
  <si>
    <t>FONDO SVALUTAZIONE CREDITI VERSO PERSONALE DIPENDENTE</t>
  </si>
  <si>
    <t>FONDO SVALUTAZIONE CREDITI VERSO ALTRI SOGGETTI PRIVATI-AREE SOSTA SINTI</t>
  </si>
  <si>
    <t>FONDO SVALUTAZIONE CREDITI VERSO ALTRI SOGGETTI PRIVATI-LAZZARETTO</t>
  </si>
  <si>
    <t>FONDO SVALUTAZIONE CREDITI VERSO ALTRI SOGGETTI PRIVATI-PALLONE</t>
  </si>
  <si>
    <t>FONDO SVALUTAZIONE CREDITI VERSO ALTRI SOGGETTI PRIVATI-TREVES E PRONTA ACCOGLIENZA</t>
  </si>
  <si>
    <t>TITOLI DI STATO (BOT,CCT,  ECC)</t>
  </si>
  <si>
    <t>TITOLI EREDITA' ALBERTI DEPOSITO BPM N. 00205-77759200000</t>
  </si>
  <si>
    <t>FONDI EREDITA' VERSO ASP - ANIMA N. 06635911 GESTIONE ANIMA S.P.A. ALBERTI MARIO</t>
  </si>
  <si>
    <t>FONDI EREDITA' VERSO ASP - ETICA N. 02071898 GESTIONE ETICA SGR SPAALBERTI MARIO</t>
  </si>
  <si>
    <t xml:space="preserve">C/C TITOLI </t>
  </si>
  <si>
    <t>C/C RID</t>
  </si>
  <si>
    <t>C/C EX TESORIERE POVERI VERGOGNOSI EMILBANCA</t>
  </si>
  <si>
    <t>C/C MICROCREDITO EMILBANCA090000182264</t>
  </si>
  <si>
    <t>C/C EX TESORIERE CEBCARISBO N. 0670/119</t>
  </si>
  <si>
    <t>C/C EREDITA' VERSO ASP BPM N. 00205-629 - ALBERTI MARIO</t>
  </si>
  <si>
    <t>ALTRI CONTRIBUTI VINCOLATI AD INVESTIMENTI UTILIZZATI</t>
  </si>
  <si>
    <t>ALTRI CONTRIBUTI VINCOLATI AD INVESTIMENTI DA UTILIZZARE</t>
  </si>
  <si>
    <t>DONAZIONI VINCOLATE AD INVESTIMENTI UTILIZZATE</t>
  </si>
  <si>
    <t>DONAZIONI VINCOLATE AD INVESTIMENTI DA UTILIZZARE</t>
  </si>
  <si>
    <t>ERARIO CONTO RITENUTE LAVORO DIPENDENTE E ASSIMILATO</t>
  </si>
  <si>
    <t>DEBITI IMPOSTA DI BOLLO D.M.17 GIUGNO 2014</t>
  </si>
  <si>
    <t>DEBITI VERSO PRIVATI DA PATRIMONIO (EX GV+ASP)</t>
  </si>
  <si>
    <t>DEBITI PER DEPOSITI DENARO UTENTI</t>
  </si>
  <si>
    <t>DEBITI PER DEPOSITI DENARO INQUILINI (EC PV + IRIDES)</t>
  </si>
  <si>
    <t>DEBITI VS CIMAAV</t>
  </si>
  <si>
    <t>DEBITI PER ALTRI DEPOSITI CAUZIONAL</t>
  </si>
  <si>
    <t>DEBITI PER FATTURE DA RICEVERE EX ASP IRIDES</t>
  </si>
  <si>
    <t>RIMBORSI PER CENTRI DIURNI SEDI COMUNALI (SCHEDA C1)</t>
  </si>
  <si>
    <t>RIMBORSI PER STRUTTURE RESIDENZIALI IN SEDI COMUNALI (SCHEDA E)</t>
  </si>
  <si>
    <t>SERVIZIO PER LA CONTINUITÀ ASSISTENZIALE NELLE DIMISSIONI PROTETTE</t>
  </si>
  <si>
    <t>SERVIZI FORMATIVI PER LA DOMICILIARITÀ</t>
  </si>
  <si>
    <t>SERVIZI DI ASSISTENZA DOMICILIARE</t>
  </si>
  <si>
    <t>SERVIZI PER LA PROMOZIONE DELLA DOMICILIARITÀ (SCHEDA B_P1)</t>
  </si>
  <si>
    <t>RIMBORSI SERVIZIO NUOVE POVERTÀ</t>
  </si>
  <si>
    <t>RIMBORSI SERVIZIO PROTEZIONI INTERNAZIONALI</t>
  </si>
  <si>
    <t>RIMBORSO SERVIZIO TRANSIZIONE ABITATIVA</t>
  </si>
  <si>
    <t>RIMBORSO SERVIZIO PRIS_PRONTO INTERVENTO SOCIALE</t>
  </si>
  <si>
    <t>RIMBORSO IMPOSTA DI BOLLO D.M.17 GIUGNO 2014</t>
  </si>
  <si>
    <t>CONSULENZA IN CONVENZIONE</t>
  </si>
  <si>
    <t>PROVENTI DA ATTIVITÀ AGRICOLE</t>
  </si>
  <si>
    <t>CONTRIBUTI DALL’AZIENDA SANITARIA DI BOLOGNA</t>
  </si>
  <si>
    <t>CONTRIBUTI PER ATTIVITÀ AGRICOLA</t>
  </si>
  <si>
    <t>ALTRI PRESIDI SANITARI DPI (GUANTI, CUFFIE, ...)</t>
  </si>
  <si>
    <t>VESTIARIO PERSONALE DIPENDENTE(DPI)</t>
  </si>
  <si>
    <t>MATERIE PRIME ATTIVITÀ AGRICOLA</t>
  </si>
  <si>
    <t>MATERIALE DI CONSUMO ATTIVITÀ AGRICOLA</t>
  </si>
  <si>
    <t>CARBURANTI E LUBRIFICANTI ATTIVITÀ AGRICOLA (ESERCIZIO AUTOMEZZI)</t>
  </si>
  <si>
    <t>GESTIONE ATTIVITÀ SOCIO ASSISTENZIALE</t>
  </si>
  <si>
    <t>APPALTO GESTIONE ATTIVITÀ SERVIZIO IMMIGRATI</t>
  </si>
  <si>
    <t>APPALTO GESTIONE ATTIVITÀ SERVIZIO NUOVE POVERTÀ</t>
  </si>
  <si>
    <t>APPALTO GESTIONE ATTIVITÀ DOMICILIARE</t>
  </si>
  <si>
    <t>APPALTO SERVIZI FORMATIVI PER FAVORIRE LA DOMICILIARITÀ</t>
  </si>
  <si>
    <t>APPALTO GESTIONE ATTIVITA' SERVIZIOTRANSIZIONE ABITATIVA</t>
  </si>
  <si>
    <t>SERVIZIO MINORI - NON USARE!</t>
  </si>
  <si>
    <t>ALTRI SERVIZI ESTERNALIZZATI PERL'ATTIVITA' AGRICOLASOLO PER CHIUSURA 2013</t>
  </si>
  <si>
    <t>SPESE DI TRASPORTO ATTIVITÀ AGRICOLA</t>
  </si>
  <si>
    <t>COLLABORAZIONI SOCIO-ASSISTENZIALI(PSICOLOGO, ADB)</t>
  </si>
  <si>
    <t>ALTRE COLLABORAZIONI</t>
  </si>
  <si>
    <t>CANONI MANUTENZIONE HARDWARE E SOFTWARE MACCHINE D'UFFICIO</t>
  </si>
  <si>
    <t>CANONI MANUTENZIONE BENI E ATTREZZATURE PER ATTIVITÀ SOCIO EDUCATIVE E SANITARIE</t>
  </si>
  <si>
    <t>MAUTENZIONI SU BENI DI TERZI (MOBILI E IMMOBILI)</t>
  </si>
  <si>
    <t>MANUTENZIONI E RIPARAZIONI DELL'ATTIVITÀ AGRICOLA  (PER MOBILI E IMMOBILI)</t>
  </si>
  <si>
    <t>MANUTENZIONI HARDWARE, SOFTWARE E MACCHINE D'UFFICIO</t>
  </si>
  <si>
    <t>COMPENSI, ONERI E COSTI PER AMMINISTRATORE UNICO</t>
  </si>
  <si>
    <t>FORMAZIONE E AGGIORNAMENTO PERSONALE NON DIPENDENTE</t>
  </si>
  <si>
    <t>PUBBLICAZIONI E STAMPE</t>
  </si>
  <si>
    <t>SERVIZIO DI PRIMO INTERVENTO PER L'ACCOGLIENZA (PERNOTTAMENTI, PASTI, TRASPORTI) - NON USARE!</t>
  </si>
  <si>
    <t>SPESE AGGIUNTIVE PER SERVIZIO MINORI - NON USARE!</t>
  </si>
  <si>
    <t>ALTRE COMPETENZE PER INCENTIVAZIONE ALLA PRODUTTIVITÀ</t>
  </si>
  <si>
    <t>ALTRE COMPETENZE</t>
  </si>
  <si>
    <t>ONERI SU COMPETENZE PERSONALE AGRIC</t>
  </si>
  <si>
    <t xml:space="preserve">COSTI PER LA FORMAZIONE E AGGIORNAMENTO </t>
  </si>
  <si>
    <t>AMMORTAMENTO ALTRE IMMOBILIZZAZIONI IMMATERIALI</t>
  </si>
  <si>
    <t>AMMORTAMENTO MACCHINE D'UFFICIO ELETTROMECCANICHE ED ELETTRONICHE, COMPUTERS ED ALTRI STRUMENTI ELETCI ED INFORMATICI</t>
  </si>
  <si>
    <t>AMMORTAMENTO AUTOMEZZI PER ATTIVITÀ AGRICOLA</t>
  </si>
  <si>
    <t>AMMORTAMENTO ATTREZZATURE PERATTIVITA' AGRICOLA (IVI INCLUSICARRELLI ELEVATORI E MEZZI DI TRASPORTO INTERNI)</t>
  </si>
  <si>
    <t>AMMORTAMENTO MACCHINE AGRICOLE (COMPRESI I TRATTORI)</t>
  </si>
  <si>
    <t>AMMORTAMENTO IMPIANTI E MACCHINARI ATTIVITA AGRICOLA</t>
  </si>
  <si>
    <t>AMMORTAMENTO ALTRI BENI PER ATTIVITA AGRICOLA</t>
  </si>
  <si>
    <t>SVALUTAZIONE DEI CREDITI COMPRESI NELL’ATTIVO CIRCOLANTE</t>
  </si>
  <si>
    <t>RIMANENZE FINALI AGRICOLE</t>
  </si>
  <si>
    <t>ACCANTONAMENTI PRESTITI D'ONORE</t>
  </si>
  <si>
    <t>ACCANTONAMENTO EROGAZIONE ALLA TRANSIZONE ABITATIVA</t>
  </si>
  <si>
    <t>ACCANTONAMENTI QUOTA FORMAZIONE CCNL</t>
  </si>
  <si>
    <t xml:space="preserve">ABBONAMENTI, RIVISTE E LIBRI </t>
  </si>
  <si>
    <t>SPESE PER ESECUZIONE SFRATTI E INDENNITA' A CONDUTTORI</t>
  </si>
  <si>
    <t xml:space="preserve">DONAZIONI DEDUCIBILI/DETRAIBILI </t>
  </si>
  <si>
    <t>PENSIONI IN CONTO RETTA CONTO '000103050735"</t>
  </si>
  <si>
    <t>DEPOSITI CAUZIONALI INDISPONIBILI PRESSO IL TESORIERE CONTO '000103049393"</t>
  </si>
  <si>
    <t>PENSIONI IN CONTO RETTA '000103050735"</t>
  </si>
  <si>
    <t>GARANZIE PRESTATE DIVERSEEX ASP IRIDES</t>
  </si>
  <si>
    <t>DEPOSITI CAUZIONALI INDISPONIBILI PRESSO IL TESORIERE CONTO "000103049393"</t>
  </si>
  <si>
    <t>MUTUO IPOTECARIO BPER-EX CARIGE P.2128287201</t>
  </si>
  <si>
    <t>RIMBORSI PER VOLONTARI DEL SERVIZIO CIVILE</t>
  </si>
  <si>
    <t>RIMBORSI PERSONALE ASSEGNAZIONE FUNZIONALE</t>
  </si>
  <si>
    <t>RIMBORSO COMPETENZE PERSONALE ASSEGNAZIONE FUNZIONALE</t>
  </si>
  <si>
    <t>RIMBORSO ONERI SOCIALI PERSONALE ASSEGNAZIONE FUNZIONALE</t>
  </si>
  <si>
    <t>RIMBORSI SPESE SERVIZIO COESIONE (DOM-MIN)</t>
  </si>
  <si>
    <t>RIMBORSI SERVIZIO COESIONE SOCIALE</t>
  </si>
  <si>
    <t xml:space="preserve">CONSUNTIVO 2022                                                                                     </t>
  </si>
  <si>
    <t xml:space="preserve">10/05/2023 - 12:49                                                                                  </t>
  </si>
  <si>
    <t xml:space="preserve">CREDITI VERSO LA REGIONE EMILIA-ROMAGNA                                                             </t>
  </si>
  <si>
    <t xml:space="preserve">FONDO SVALUTAZIONE CREDITI VERSO ALTRI SOGGETTI PRIVATI-TREVES E PRONTA ACCOGLIENZA                 </t>
  </si>
  <si>
    <t xml:space="preserve">ANNO 2022 DEBITI PER FATTURE DA RICEVERE                                                            </t>
  </si>
  <si>
    <t xml:space="preserve">FITTI ATTIVI FABB. ATTIVITA' SOCIALE                                                                </t>
  </si>
  <si>
    <t xml:space="preserve">SOPRAVVENIENZE ATTIVE ORDINARIE PERSONALE DIPENDENTE E ASSIMILATI                                   </t>
  </si>
  <si>
    <t xml:space="preserve">INSUSSISTENZE DEL PASSIVO ORDINARIE PERSONALE DIPENDENTE E ASSIMILATI                               </t>
  </si>
  <si>
    <t xml:space="preserve">GESTIONE ATTIVITÀ SOCIO ASSISTENZIALE                                                               </t>
  </si>
  <si>
    <t xml:space="preserve">GESTIONE SERVIZIO PROGETTO SAI ADULTI                                                               </t>
  </si>
  <si>
    <t xml:space="preserve">GESTIONE SERVIZIO PROGETTO SAI MINORI                                                               </t>
  </si>
  <si>
    <t xml:space="preserve">GESTIONE SERVIZIO PROGETTO SAI DM-DS                                                                </t>
  </si>
  <si>
    <t xml:space="preserve">PUBBLICAZIONI E STAMPE                                                                              </t>
  </si>
  <si>
    <t xml:space="preserve">SOPRAVVENIENZE PASSIVE ORDINARIE PERSONALE DIPENDENTE E ASSIMILATI                                  </t>
  </si>
  <si>
    <t xml:space="preserve">INSUSSISTENZE DELL'ATTIVO ORDINARIE PERSONALE DIPENDENTE E ASSIMILATI                               </t>
  </si>
  <si>
    <t>30010101</t>
  </si>
  <si>
    <t>Rette alberghiere residenziali</t>
  </si>
  <si>
    <t>30010102</t>
  </si>
  <si>
    <t>Rette alberghiere semiresidenziali</t>
  </si>
  <si>
    <t>30010103</t>
  </si>
  <si>
    <t>Rette per appartamenti protetti</t>
  </si>
  <si>
    <t>30010106</t>
  </si>
  <si>
    <t>Rette gruppo appartamento multiutenza</t>
  </si>
  <si>
    <t>30010107</t>
  </si>
  <si>
    <t>Rette comunità alloggi anziani</t>
  </si>
  <si>
    <t>30010188</t>
  </si>
  <si>
    <t>Altre rette e proventi socio sanitari</t>
  </si>
  <si>
    <t>30010201</t>
  </si>
  <si>
    <t>Rimborso oneri a rilievo sanitario</t>
  </si>
  <si>
    <t>30010301</t>
  </si>
  <si>
    <t>Rimborsi spese sanitarie (compreso oneri personale sanitario)</t>
  </si>
  <si>
    <t>30010303</t>
  </si>
  <si>
    <t>Rimborso farmaci</t>
  </si>
  <si>
    <t>30010308</t>
  </si>
  <si>
    <t>Rimborsi servizi assistenza domiciliare</t>
  </si>
  <si>
    <t>30010312</t>
  </si>
  <si>
    <t>Rimborsi servizio disagio adulto (grave em adulta)</t>
  </si>
  <si>
    <t>30010314</t>
  </si>
  <si>
    <t>Rimborsi servizio protezioni internazionali</t>
  </si>
  <si>
    <t>30010315</t>
  </si>
  <si>
    <t>Rimborsi servizio transizione abitativa</t>
  </si>
  <si>
    <t>30010316</t>
  </si>
  <si>
    <t>Rimborsi servizio Pris_pronto int.soc.</t>
  </si>
  <si>
    <t>30010388</t>
  </si>
  <si>
    <t>Altri rimborsi socio-sanitari</t>
  </si>
  <si>
    <t>30010488</t>
  </si>
  <si>
    <t>Altri rimborsi</t>
  </si>
  <si>
    <t>30020201</t>
  </si>
  <si>
    <t>Quota per utilizzo contributi e donazioni in c/capitale (sterilizzazione quote ammortamento)</t>
  </si>
  <si>
    <t>30040101</t>
  </si>
  <si>
    <t>Fitti attivi da fondi e terreni</t>
  </si>
  <si>
    <t>30040102</t>
  </si>
  <si>
    <t>Fitti attivi da fabbricati urbani</t>
  </si>
  <si>
    <t>30040103</t>
  </si>
  <si>
    <t>Altri fitti attivi istituzionali</t>
  </si>
  <si>
    <t>30040104</t>
  </si>
  <si>
    <t>Fitti attivi fabbricati attività sociale</t>
  </si>
  <si>
    <t>30040202</t>
  </si>
  <si>
    <t>Rimborso spese condominiali da conduttore</t>
  </si>
  <si>
    <t>30040205</t>
  </si>
  <si>
    <t>Rimborsi INAIL</t>
  </si>
  <si>
    <t>30040207</t>
  </si>
  <si>
    <t>Tasse di concorso</t>
  </si>
  <si>
    <t>30040208</t>
  </si>
  <si>
    <t>Altri rimborsi personale dipendente</t>
  </si>
  <si>
    <t>30040210</t>
  </si>
  <si>
    <t>Rimborsi assicurativi</t>
  </si>
  <si>
    <t>30040211</t>
  </si>
  <si>
    <t>Rimborsi spese da conduttori registrazione contratti</t>
  </si>
  <si>
    <t>30040213</t>
  </si>
  <si>
    <t>Rimborso spese legali</t>
  </si>
  <si>
    <t>30040288</t>
  </si>
  <si>
    <t>Altri rimborsi per attività diverse</t>
  </si>
  <si>
    <t>30040603</t>
  </si>
  <si>
    <t>Fitti attivi e concessioni (assoggettati ad IVA)</t>
  </si>
  <si>
    <t>30040606</t>
  </si>
  <si>
    <t>Ricavi da fotovoltaico</t>
  </si>
  <si>
    <t>30040688</t>
  </si>
  <si>
    <t>Ricavi da servizi diversi non istituzionali</t>
  </si>
  <si>
    <t>30050101</t>
  </si>
  <si>
    <t>Contributi dalla Regione Emilia-Romagna</t>
  </si>
  <si>
    <t>30050501</t>
  </si>
  <si>
    <t>Contributi dallo Stato e da altri Enti pubblici</t>
  </si>
  <si>
    <t>30050688</t>
  </si>
  <si>
    <t>Altri contributi da privati</t>
  </si>
  <si>
    <t>40060101</t>
  </si>
  <si>
    <t>Farmaci</t>
  </si>
  <si>
    <t>40060102</t>
  </si>
  <si>
    <t>Presidi per incontinenza</t>
  </si>
  <si>
    <t>40060103</t>
  </si>
  <si>
    <t>Altri presidi sanitari (ossigeno, materiale per medicazione)</t>
  </si>
  <si>
    <t>40060104</t>
  </si>
  <si>
    <t>Altri presidi sanitari DPI (guanti, cuffie, ...)</t>
  </si>
  <si>
    <t>40060188</t>
  </si>
  <si>
    <t>Altri beni socio sanitari</t>
  </si>
  <si>
    <t>40060202</t>
  </si>
  <si>
    <t>Materiali di pulizia e convivenza</t>
  </si>
  <si>
    <t>40060203</t>
  </si>
  <si>
    <t>Prodotti per l'igiene personale</t>
  </si>
  <si>
    <t>40060204</t>
  </si>
  <si>
    <t>Articoli per manutenzione</t>
  </si>
  <si>
    <t>40060205</t>
  </si>
  <si>
    <t>Cancelleria, stampati e materiale di consumo hardware</t>
  </si>
  <si>
    <t>40060207</t>
  </si>
  <si>
    <t>Piante fiori ed ornamenti</t>
  </si>
  <si>
    <t>40060208</t>
  </si>
  <si>
    <t>Doni, articoli per ospiti e materiale per animazione</t>
  </si>
  <si>
    <t>40060209</t>
  </si>
  <si>
    <t>Vestiario personale dipendente (DPI)</t>
  </si>
  <si>
    <t>40060210</t>
  </si>
  <si>
    <t>Vestiario ospiti</t>
  </si>
  <si>
    <t>40060211</t>
  </si>
  <si>
    <t>Carburanti e lubrificanti (esercizio automezzi)</t>
  </si>
  <si>
    <t>40060212</t>
  </si>
  <si>
    <t>Materiale a perdere per reparti</t>
  </si>
  <si>
    <t>40060213</t>
  </si>
  <si>
    <t>Materiale di guardaroba (coperte, telerie e materassi)</t>
  </si>
  <si>
    <t>40060214</t>
  </si>
  <si>
    <t>Beni per l'accoglienza (coperte, materassi, sacchi a pelo, ecc.)</t>
  </si>
  <si>
    <t>40060288</t>
  </si>
  <si>
    <t>Altri beni tecnico - economali</t>
  </si>
  <si>
    <t>40060289</t>
  </si>
  <si>
    <t>Altri beni tecnico - economali (Sicurezza)</t>
  </si>
  <si>
    <t>40070101</t>
  </si>
  <si>
    <t>Gestione attività socio assistenziale</t>
  </si>
  <si>
    <t>40070103</t>
  </si>
  <si>
    <t>Appalto gestione attività servizio disagio adulti</t>
  </si>
  <si>
    <t>40070106</t>
  </si>
  <si>
    <t>Appalto gestione attività domiciliare</t>
  </si>
  <si>
    <t>40070111</t>
  </si>
  <si>
    <t>Appalto servizi all'infanzia</t>
  </si>
  <si>
    <t>40070112</t>
  </si>
  <si>
    <t>Appalto gestione attività servizio protezioni intern.</t>
  </si>
  <si>
    <t>40070114</t>
  </si>
  <si>
    <t>Appalto gestione attivita' servizio transizione abitativa</t>
  </si>
  <si>
    <t>40070115</t>
  </si>
  <si>
    <t>Gestione servizio Sprar/SAI_Adulti</t>
  </si>
  <si>
    <t>40070116</t>
  </si>
  <si>
    <t>Gestione servizio Sprar/SAI Minori</t>
  </si>
  <si>
    <t>40070117</t>
  </si>
  <si>
    <t>Gestione servizio Sprar/SAI Vulnerabili</t>
  </si>
  <si>
    <t>40070118</t>
  </si>
  <si>
    <t>Appalto gestione pronto intervento sociale</t>
  </si>
  <si>
    <t>40070120</t>
  </si>
  <si>
    <t>Servizio primo intervento per l'accoglienza (pernottamenti, pasti, trasporti)</t>
  </si>
  <si>
    <t>40070121</t>
  </si>
  <si>
    <t>Gestione servizio protezioni internazionali</t>
  </si>
  <si>
    <t>40070201</t>
  </si>
  <si>
    <t>Servizio smaltimento rifiuti</t>
  </si>
  <si>
    <t>40070202</t>
  </si>
  <si>
    <t>Servizio lavanolo</t>
  </si>
  <si>
    <t>40070203</t>
  </si>
  <si>
    <t>Servizio disinfestazione ed igienizzazione</t>
  </si>
  <si>
    <t>40070204</t>
  </si>
  <si>
    <t>Servizio di mensa</t>
  </si>
  <si>
    <t>40070205</t>
  </si>
  <si>
    <t>Servizio di vigilanza</t>
  </si>
  <si>
    <t>40070206</t>
  </si>
  <si>
    <t>Service paghe</t>
  </si>
  <si>
    <t>40070288</t>
  </si>
  <si>
    <t>Altri servizi esternalizzati</t>
  </si>
  <si>
    <t>40070301</t>
  </si>
  <si>
    <t>Spese di trasporto utenti</t>
  </si>
  <si>
    <t>40070401</t>
  </si>
  <si>
    <t>Consulenze socio-assistenziali (psicologo-ADB)</t>
  </si>
  <si>
    <t>40070402</t>
  </si>
  <si>
    <t>Consulenze sanitarie (infermieri e terapisti)</t>
  </si>
  <si>
    <t>40070403</t>
  </si>
  <si>
    <t>Consulenze mediche</t>
  </si>
  <si>
    <t>40070488</t>
  </si>
  <si>
    <t>Altre consulenze socio-sanitarie (podologo, parrucchiere,assistenti sociali)</t>
  </si>
  <si>
    <t>40070501</t>
  </si>
  <si>
    <t>Consulenze amministrative</t>
  </si>
  <si>
    <t>40070502</t>
  </si>
  <si>
    <t>Consulenze tecniche</t>
  </si>
  <si>
    <t>40070503</t>
  </si>
  <si>
    <t>Consulenze legali</t>
  </si>
  <si>
    <t>40070504</t>
  </si>
  <si>
    <t>Consulenze informatiche</t>
  </si>
  <si>
    <t>40070601</t>
  </si>
  <si>
    <t>Collaborazioni socio-assistenziali (psicologo, ADB)</t>
  </si>
  <si>
    <t>40070602</t>
  </si>
  <si>
    <t>Collaborazioni sanitarie (infermieri e terapisti)</t>
  </si>
  <si>
    <t>40070603</t>
  </si>
  <si>
    <t>Collaborazioni socio-educative</t>
  </si>
  <si>
    <t>40070604</t>
  </si>
  <si>
    <t>Collaborazioni amministrative</t>
  </si>
  <si>
    <t>40070605</t>
  </si>
  <si>
    <t>Collaborazioni tecniche</t>
  </si>
  <si>
    <t>40070609</t>
  </si>
  <si>
    <t>Altre collaborazioni socio-assistenziali (podologo, parrucchiere,assistenti sociali)</t>
  </si>
  <si>
    <t>40070610</t>
  </si>
  <si>
    <t>Altre collaborazioni</t>
  </si>
  <si>
    <t>40070701</t>
  </si>
  <si>
    <t>Spese telefoniche ed internet</t>
  </si>
  <si>
    <t>40070702</t>
  </si>
  <si>
    <t>Energia elettrica</t>
  </si>
  <si>
    <t>40070703</t>
  </si>
  <si>
    <t>Gas e riscaldamento</t>
  </si>
  <si>
    <t>40070704</t>
  </si>
  <si>
    <t>Acqua</t>
  </si>
  <si>
    <t>40070801</t>
  </si>
  <si>
    <t>Manutenzioni e riparazioni fabbricati istituzionali</t>
  </si>
  <si>
    <t>40070802</t>
  </si>
  <si>
    <t>Manutenzioni e riparazioni fabbricati urbani</t>
  </si>
  <si>
    <t>40070803</t>
  </si>
  <si>
    <t>Manutenzioni e riparazioni terreni</t>
  </si>
  <si>
    <t>40070804</t>
  </si>
  <si>
    <t>Canoni manutenzione impianti e macchinari</t>
  </si>
  <si>
    <t>40070805</t>
  </si>
  <si>
    <t>Canoni manutenzione hardware e software macchine d'ufficio</t>
  </si>
  <si>
    <t>40070806</t>
  </si>
  <si>
    <t>Canoni manutenzione beni e attrezzature per attività socio educative e sanitarie</t>
  </si>
  <si>
    <t>40070807</t>
  </si>
  <si>
    <t>Manutenzioni e riparazioni beni e attrezzature socio educative sanitarie</t>
  </si>
  <si>
    <t>40070809</t>
  </si>
  <si>
    <t>Manutenzione e riparazioni automezzi</t>
  </si>
  <si>
    <t>40070810</t>
  </si>
  <si>
    <t>Mautenzioni su beni di terzi (mobili e immobili)</t>
  </si>
  <si>
    <t>40070811</t>
  </si>
  <si>
    <t>Manutenzione verde</t>
  </si>
  <si>
    <t>40070814</t>
  </si>
  <si>
    <t>Manutenzione impianti e macchinari</t>
  </si>
  <si>
    <t>40070888</t>
  </si>
  <si>
    <t>Altre manutenzioni e riparazioni</t>
  </si>
  <si>
    <t>40070901</t>
  </si>
  <si>
    <t>Compensi, oneri e costi per Consiglio di Amministrazione</t>
  </si>
  <si>
    <t>40070902</t>
  </si>
  <si>
    <t>Compensi, oneri e costi per Collegio dei Revisori</t>
  </si>
  <si>
    <t>40071001</t>
  </si>
  <si>
    <t>Assicurazione per la responsabilità civile (RCT e RCO)</t>
  </si>
  <si>
    <t>40071002</t>
  </si>
  <si>
    <t>Assicurazione incendi e all risk beni mobili e immobili</t>
  </si>
  <si>
    <t>40071003</t>
  </si>
  <si>
    <t>Assicurazione RC automezzi e Kasko auto dipendenti</t>
  </si>
  <si>
    <t>40071004</t>
  </si>
  <si>
    <t>Polizza infortuni per non dipendenti</t>
  </si>
  <si>
    <t>40071005</t>
  </si>
  <si>
    <t>Tutela giudiziaria</t>
  </si>
  <si>
    <t>40071006</t>
  </si>
  <si>
    <t>Assicurazione per RC patrimoniale</t>
  </si>
  <si>
    <t>40071101</t>
  </si>
  <si>
    <t>Manifestazioni ed animazioni per ospiti</t>
  </si>
  <si>
    <t>40071104</t>
  </si>
  <si>
    <t>Costi di pubblicità per pubblicazione bandi annuali</t>
  </si>
  <si>
    <t>40071106</t>
  </si>
  <si>
    <t>Prestazioni extra per vitalizi e legati (fiori e luci votive)</t>
  </si>
  <si>
    <t>40071107</t>
  </si>
  <si>
    <t>Altri sussidi e borse lavoro</t>
  </si>
  <si>
    <t>40071109</t>
  </si>
  <si>
    <t>Pubblicazioni e stampe</t>
  </si>
  <si>
    <t>40071188</t>
  </si>
  <si>
    <t>Altri servizi</t>
  </si>
  <si>
    <t>40080101</t>
  </si>
  <si>
    <t>Fitti passivi</t>
  </si>
  <si>
    <t>40080301</t>
  </si>
  <si>
    <t>Service</t>
  </si>
  <si>
    <t>40080302</t>
  </si>
  <si>
    <t>Noleggi</t>
  </si>
  <si>
    <t>40090101</t>
  </si>
  <si>
    <t>Competenze fisse personale dipendente</t>
  </si>
  <si>
    <t>40090102</t>
  </si>
  <si>
    <t>Competenze per lavoro straordinario</t>
  </si>
  <si>
    <t>40090103</t>
  </si>
  <si>
    <t>Altre competenze per incentivazione alla produttività</t>
  </si>
  <si>
    <t>40090150</t>
  </si>
  <si>
    <t>Rimborso competenze personale in comando e prestato</t>
  </si>
  <si>
    <t>40090201</t>
  </si>
  <si>
    <t>Oneri su competenze personale dipendente</t>
  </si>
  <si>
    <t>40090202</t>
  </si>
  <si>
    <t>Inail</t>
  </si>
  <si>
    <t>40090250</t>
  </si>
  <si>
    <t>Rimborso oneri sociali personale in comando e prestato</t>
  </si>
  <si>
    <t>40090401</t>
  </si>
  <si>
    <t>Costi per la formazione e aggiornamento</t>
  </si>
  <si>
    <t>40090403</t>
  </si>
  <si>
    <t>Spese sanitarie per il personale dipendente</t>
  </si>
  <si>
    <t>40090404</t>
  </si>
  <si>
    <t>Spese commissioni giudicatrici e altre spese di concorsi</t>
  </si>
  <si>
    <t>40090405</t>
  </si>
  <si>
    <t>Rimborsi spese trasferte (non per aggiornamento)</t>
  </si>
  <si>
    <t>40090406</t>
  </si>
  <si>
    <t>Buoni pasto e mensa</t>
  </si>
  <si>
    <t>40090488</t>
  </si>
  <si>
    <t>Altri costi personale dipendente</t>
  </si>
  <si>
    <t>40100131</t>
  </si>
  <si>
    <t>Ammortamento software e altri diritti di utilizzazione delle opere d'ingegno</t>
  </si>
  <si>
    <t>40100172</t>
  </si>
  <si>
    <t>Ammortamento formazione e consulenze pluriennali</t>
  </si>
  <si>
    <t>40100178</t>
  </si>
  <si>
    <t>Ammortamento oneri pluriennali su mutuo</t>
  </si>
  <si>
    <t>40100179</t>
  </si>
  <si>
    <t>Ammortamento altre immobilizzazioni immateriali</t>
  </si>
  <si>
    <t>40100203</t>
  </si>
  <si>
    <t>Ammortamento fabbricati del patrimonio indisponibile</t>
  </si>
  <si>
    <t>40100204</t>
  </si>
  <si>
    <t>Ammortamento fabbricati del patrimonio disponibile</t>
  </si>
  <si>
    <t>40100205</t>
  </si>
  <si>
    <t>Ammortamento fabbricati di pregio artistico del patrimonio indisponibile</t>
  </si>
  <si>
    <t>40100206</t>
  </si>
  <si>
    <t>Ammortamento fabbricati di pregio artistico del patrimonio disponibile</t>
  </si>
  <si>
    <t>40100207</t>
  </si>
  <si>
    <t>Ammortamento impianti, macchinari</t>
  </si>
  <si>
    <t>40100208</t>
  </si>
  <si>
    <t>Ammortamento attrezzature socio-assistenziali, sanitarie ed educative</t>
  </si>
  <si>
    <t>40100209</t>
  </si>
  <si>
    <t>Ammortamento mobili e arredi</t>
  </si>
  <si>
    <t>40100211</t>
  </si>
  <si>
    <t>Ammortamento macchine d'ufficio elettromeccaniche ed elettroniche, computers ed altri strumenti elettronici ed informatici</t>
  </si>
  <si>
    <t>40100212</t>
  </si>
  <si>
    <t>Ammortamento automezzi</t>
  </si>
  <si>
    <t>40100213</t>
  </si>
  <si>
    <t>Ammortamento altri beni materiali tecnico-economali</t>
  </si>
  <si>
    <t>40140101</t>
  </si>
  <si>
    <t>Spese postali, valori bollati e diritti di segreteria</t>
  </si>
  <si>
    <t>40140102</t>
  </si>
  <si>
    <t>Spese di rappresentanza</t>
  </si>
  <si>
    <t>40140103</t>
  </si>
  <si>
    <t>Spese condominiali</t>
  </si>
  <si>
    <t>40140104</t>
  </si>
  <si>
    <t>Quote associative (iscrizioni)</t>
  </si>
  <si>
    <t>40140105</t>
  </si>
  <si>
    <t>Oneri bancari e spese di tesoreria</t>
  </si>
  <si>
    <t>40140106</t>
  </si>
  <si>
    <t>Abbonamenti, riviste e libri</t>
  </si>
  <si>
    <t>40140188</t>
  </si>
  <si>
    <t>Altri costi amministrativi</t>
  </si>
  <si>
    <t>40140201</t>
  </si>
  <si>
    <t>40140203</t>
  </si>
  <si>
    <t>Imposta di registro</t>
  </si>
  <si>
    <t>40140204</t>
  </si>
  <si>
    <t>Imposta di bollo</t>
  </si>
  <si>
    <t>40140301</t>
  </si>
  <si>
    <t>Tassa smaltimento rifiuti</t>
  </si>
  <si>
    <t>40140302</t>
  </si>
  <si>
    <t>Tassa di proprietà automezzi</t>
  </si>
  <si>
    <t>40140303</t>
  </si>
  <si>
    <t>Tributi a consorzi di bonifica</t>
  </si>
  <si>
    <t>40140388</t>
  </si>
  <si>
    <t>Altre tasse</t>
  </si>
  <si>
    <t>40140404</t>
  </si>
  <si>
    <t>Spese legali</t>
  </si>
  <si>
    <t>40140406</t>
  </si>
  <si>
    <t>Spese per esecuzione sfratti e indennità a conduttori</t>
  </si>
  <si>
    <t>40140701</t>
  </si>
  <si>
    <t>Contributi erogati da enti ad aziende non-profit</t>
  </si>
  <si>
    <t>50160101</t>
  </si>
  <si>
    <t>Interessi attivi su titoli dell’attivo circolante</t>
  </si>
  <si>
    <t>50160201</t>
  </si>
  <si>
    <t>Interessi attivi bancari e postali</t>
  </si>
  <si>
    <t>50170101</t>
  </si>
  <si>
    <t>Interessi passivi su mutui</t>
  </si>
  <si>
    <t>50170201</t>
  </si>
  <si>
    <t>Interessi passivi bancari</t>
  </si>
  <si>
    <t>50170302</t>
  </si>
  <si>
    <t>Interessi passivi su depositi cauzionali</t>
  </si>
  <si>
    <t>70200102</t>
  </si>
  <si>
    <t>Donazioni deducibili/detraibili</t>
  </si>
  <si>
    <t>70200201</t>
  </si>
  <si>
    <t>Plusvalenze straordinarie</t>
  </si>
  <si>
    <t>80220101</t>
  </si>
  <si>
    <t>Irap personale dipendente</t>
  </si>
  <si>
    <t>80220102</t>
  </si>
  <si>
    <t>Irap altri</t>
  </si>
  <si>
    <t>80220201</t>
  </si>
  <si>
    <t>Ires</t>
  </si>
  <si>
    <t>% preventivo</t>
  </si>
  <si>
    <t>ANNO 2023 DEBITI PER FATTURE DA RICEVERE</t>
  </si>
  <si>
    <t>CONS2024</t>
  </si>
  <si>
    <t>Consuntivo 2024</t>
  </si>
  <si>
    <t>CONTRIBUTI STATALI UTILIZZATI</t>
  </si>
  <si>
    <t>CONTRIBUTI STATALI DA UTILIZZARE</t>
  </si>
  <si>
    <t>CONTRIBUTI IN C/C DA INVESTIMENTI DA UTILIZZARE</t>
  </si>
  <si>
    <t>CONTRIBUTI IN C/C DA INVESTIMENTI UTILIZZATI</t>
  </si>
  <si>
    <t>CONTRIBUTI IN C/C DA INVESTIMENTI</t>
  </si>
  <si>
    <t>RIMBORSO SPESE DI NOTIFICA E ONERI DI RISCOSSIONE</t>
  </si>
  <si>
    <t>POLIZZA INFORTUNI</t>
  </si>
  <si>
    <t>PREVENTIVO INIZIALE 2024</t>
  </si>
  <si>
    <t xml:space="preserve">CONSUNTIVO 2023                                                                                     </t>
  </si>
  <si>
    <t xml:space="preserve">24/05/2024 - 12:43                                                                                  </t>
  </si>
  <si>
    <t xml:space="preserve">CREDITI VERSO PRIVATI DA PAT. ACERs                                                                 </t>
  </si>
  <si>
    <t xml:space="preserve">CONTRIBUTI STATALI DA UTILIZZARE                                                                    </t>
  </si>
  <si>
    <t xml:space="preserve">CONTRIBUTI IN C/C DA INVESTIMENTI DA UTILIZZARE                                                     </t>
  </si>
  <si>
    <t xml:space="preserve">CONTRIBUTI IN C/C DA INVESTIMENTI UTILIZZATI                                                        </t>
  </si>
  <si>
    <t xml:space="preserve">MUTUO IPOTECARIO BPER-EX CARIGE P.2128287201                                                        </t>
  </si>
  <si>
    <t xml:space="preserve">ANNO 2023 DEBITI PER FATTURE DA RICEVERE                                                            </t>
  </si>
  <si>
    <t xml:space="preserve">RIMBORSI SERVIZIO COESIONE SOCIALE                                                                  </t>
  </si>
  <si>
    <t xml:space="preserve">RIMBORSI SPESE SERVIZIO COESIONE (DOM-MIN)                                                          </t>
  </si>
  <si>
    <t xml:space="preserve">PLUSVALENZE ORDINARIE                                                                               </t>
  </si>
  <si>
    <t xml:space="preserve">POLIZZA INFORTUNI                                                                                   </t>
  </si>
  <si>
    <t xml:space="preserve">RIMBORSO COMPETENZE PERSONALE ASSEGNAZIONE FUNZIONALE                                               </t>
  </si>
  <si>
    <t xml:space="preserve">RIMBORSO ONERI SOCIALI PERSONALE ASSEGNAZIONE FUNZIONALE                                            </t>
  </si>
  <si>
    <t xml:space="preserve">RIMBORSI PERSONALE ASSEGNAZIONE FUNZIONALE                                                          </t>
  </si>
  <si>
    <t>Preventivo 2024</t>
  </si>
  <si>
    <t>Preconsuntivo 2024</t>
  </si>
  <si>
    <t>Differenza con preventivo 2024</t>
  </si>
  <si>
    <t>Differenza con consuntivo 2023</t>
  </si>
  <si>
    <t>differenza con preventivo 2024</t>
  </si>
  <si>
    <t>30010318</t>
  </si>
  <si>
    <t>30040204</t>
  </si>
  <si>
    <t>30040260</t>
  </si>
  <si>
    <t>40070815</t>
  </si>
  <si>
    <t>40071103</t>
  </si>
  <si>
    <t>40071112</t>
  </si>
  <si>
    <t>40090130</t>
  </si>
  <si>
    <t>40090160</t>
  </si>
  <si>
    <t>40090230</t>
  </si>
  <si>
    <t>40090260</t>
  </si>
  <si>
    <t>40130109</t>
  </si>
  <si>
    <t>40130111</t>
  </si>
  <si>
    <t>40130112</t>
  </si>
  <si>
    <t>40130114</t>
  </si>
  <si>
    <t>Desconto</t>
  </si>
  <si>
    <t>Rimborsi servizio coesione sociale</t>
  </si>
  <si>
    <t>Rimborso spese di vendita e pubblicazione bandi</t>
  </si>
  <si>
    <t>Rimborsi spese servizio coesione (DOM-MIN)</t>
  </si>
  <si>
    <t>Manutenzioni hardware, software e macchine d'ufficio</t>
  </si>
  <si>
    <t>Costi di pubblicità per promozione attività</t>
  </si>
  <si>
    <t>Sgomberi e facchinaggio</t>
  </si>
  <si>
    <t>Variazione fondi personale dipendente (ferie e recupero ore)</t>
  </si>
  <si>
    <t>Rimborso competenze personale assegnazione funzionale</t>
  </si>
  <si>
    <t>Oneri su variazione fondi personale dipendente</t>
  </si>
  <si>
    <t>Rimborso oneri sociali personale assegnazione funzionale</t>
  </si>
  <si>
    <t>Accantonamenti spese legali</t>
  </si>
  <si>
    <t>Accantonamenti manutenzioni cicliche fabbricati istituzionali</t>
  </si>
  <si>
    <t>Accantonamenti manutenzioni cicliche fabbricati urbani e fondi</t>
  </si>
  <si>
    <t>Accantonamenti manutenzioni cicliche beni mobili e attrezzature</t>
  </si>
  <si>
    <t>Somma di budget totale</t>
  </si>
  <si>
    <t>Numprg</t>
  </si>
  <si>
    <t>Ser Cod</t>
  </si>
  <si>
    <t>NULL</t>
  </si>
  <si>
    <t>ANZ</t>
  </si>
  <si>
    <t>DOM</t>
  </si>
  <si>
    <t>GEA</t>
  </si>
  <si>
    <t>PRO</t>
  </si>
  <si>
    <t>SA</t>
  </si>
  <si>
    <t>PRS</t>
  </si>
  <si>
    <t>COE</t>
  </si>
  <si>
    <t>BIL</t>
  </si>
  <si>
    <t>PGD</t>
  </si>
  <si>
    <t>PGA</t>
  </si>
  <si>
    <t>APP</t>
  </si>
  <si>
    <t>RU</t>
  </si>
  <si>
    <t>DA</t>
  </si>
  <si>
    <t>DG</t>
  </si>
  <si>
    <t>18030</t>
  </si>
  <si>
    <t>FAM</t>
  </si>
  <si>
    <t>18031</t>
  </si>
  <si>
    <t>18032</t>
  </si>
  <si>
    <t>18020</t>
  </si>
  <si>
    <t>18033</t>
  </si>
  <si>
    <t>18012</t>
  </si>
  <si>
    <t>18034</t>
  </si>
  <si>
    <t>11001</t>
  </si>
  <si>
    <t>MAN</t>
  </si>
  <si>
    <t>18004</t>
  </si>
  <si>
    <t>19024</t>
  </si>
  <si>
    <t>70001</t>
  </si>
  <si>
    <t>70023</t>
  </si>
  <si>
    <t>10010</t>
  </si>
  <si>
    <t>18014</t>
  </si>
  <si>
    <t>18015</t>
  </si>
  <si>
    <t>18024</t>
  </si>
  <si>
    <t>18035</t>
  </si>
  <si>
    <t>18016</t>
  </si>
  <si>
    <t>70021</t>
  </si>
  <si>
    <t>19026</t>
  </si>
  <si>
    <t>70003</t>
  </si>
  <si>
    <t>18021</t>
  </si>
  <si>
    <t>10016</t>
  </si>
  <si>
    <t>13003</t>
  </si>
  <si>
    <t>12001</t>
  </si>
  <si>
    <t>60001</t>
  </si>
  <si>
    <t>17006</t>
  </si>
  <si>
    <t>20101</t>
  </si>
  <si>
    <t>17015</t>
  </si>
  <si>
    <t>17016</t>
  </si>
  <si>
    <t>17017</t>
  </si>
  <si>
    <t>21002</t>
  </si>
  <si>
    <t>17014</t>
  </si>
  <si>
    <t>20107</t>
  </si>
  <si>
    <t>21003</t>
  </si>
  <si>
    <t>17026</t>
  </si>
  <si>
    <t>18026</t>
  </si>
  <si>
    <t>18001</t>
  </si>
  <si>
    <t>18027</t>
  </si>
  <si>
    <t>18028</t>
  </si>
  <si>
    <t>18025</t>
  </si>
  <si>
    <t>60002</t>
  </si>
  <si>
    <t>10101</t>
  </si>
  <si>
    <t>18029</t>
  </si>
  <si>
    <t>40006</t>
  </si>
  <si>
    <t>17023</t>
  </si>
  <si>
    <t>18002</t>
  </si>
  <si>
    <t>60031</t>
  </si>
  <si>
    <t>60032</t>
  </si>
  <si>
    <t>60004</t>
  </si>
  <si>
    <t>60033</t>
  </si>
  <si>
    <t>10102</t>
  </si>
  <si>
    <t>29001</t>
  </si>
  <si>
    <t>DB</t>
  </si>
  <si>
    <t>40005</t>
  </si>
  <si>
    <t>60005</t>
  </si>
  <si>
    <t>10114</t>
  </si>
  <si>
    <t>20005</t>
  </si>
  <si>
    <t>DP</t>
  </si>
  <si>
    <t>40014</t>
  </si>
  <si>
    <t>40001</t>
  </si>
  <si>
    <t>60034</t>
  </si>
  <si>
    <t>10103</t>
  </si>
  <si>
    <t>60035</t>
  </si>
  <si>
    <t>60008</t>
  </si>
  <si>
    <t>60036</t>
  </si>
  <si>
    <t>60009</t>
  </si>
  <si>
    <t>60010</t>
  </si>
  <si>
    <t>60037</t>
  </si>
  <si>
    <t>60038</t>
  </si>
  <si>
    <t>70004</t>
  </si>
  <si>
    <t>25001</t>
  </si>
  <si>
    <t>ENE</t>
  </si>
  <si>
    <t>25002</t>
  </si>
  <si>
    <t>25003</t>
  </si>
  <si>
    <t>11007</t>
  </si>
  <si>
    <t>18005</t>
  </si>
  <si>
    <t>11005</t>
  </si>
  <si>
    <t>18036</t>
  </si>
  <si>
    <t>20032</t>
  </si>
  <si>
    <t>11008</t>
  </si>
  <si>
    <t>18006</t>
  </si>
  <si>
    <t>10117</t>
  </si>
  <si>
    <t>18007</t>
  </si>
  <si>
    <t>18008</t>
  </si>
  <si>
    <t>18009</t>
  </si>
  <si>
    <t>11012</t>
  </si>
  <si>
    <t>18010</t>
  </si>
  <si>
    <t>11015</t>
  </si>
  <si>
    <t>18023</t>
  </si>
  <si>
    <t>70022</t>
  </si>
  <si>
    <t>18011</t>
  </si>
  <si>
    <t>60011</t>
  </si>
  <si>
    <t>29002</t>
  </si>
  <si>
    <t>70007</t>
  </si>
  <si>
    <t>70008</t>
  </si>
  <si>
    <t>70009</t>
  </si>
  <si>
    <t>70010</t>
  </si>
  <si>
    <t>70011</t>
  </si>
  <si>
    <t>70012</t>
  </si>
  <si>
    <t>10030</t>
  </si>
  <si>
    <t>10116</t>
  </si>
  <si>
    <t>70013</t>
  </si>
  <si>
    <t>50004</t>
  </si>
  <si>
    <t>13009</t>
  </si>
  <si>
    <t>17009</t>
  </si>
  <si>
    <t>60012</t>
  </si>
  <si>
    <t>10109</t>
  </si>
  <si>
    <t>18037</t>
  </si>
  <si>
    <t>10032</t>
  </si>
  <si>
    <t>10104</t>
  </si>
  <si>
    <t>12009</t>
  </si>
  <si>
    <t>18022</t>
  </si>
  <si>
    <t>19021</t>
  </si>
  <si>
    <t>20104</t>
  </si>
  <si>
    <t>29003</t>
  </si>
  <si>
    <t>50005</t>
  </si>
  <si>
    <t>70014</t>
  </si>
  <si>
    <t>19023</t>
  </si>
  <si>
    <t>70015</t>
  </si>
  <si>
    <t>70016</t>
  </si>
  <si>
    <t>60013</t>
  </si>
  <si>
    <t>60014</t>
  </si>
  <si>
    <t>60015</t>
  </si>
  <si>
    <t>60016</t>
  </si>
  <si>
    <t>60017</t>
  </si>
  <si>
    <t>24001</t>
  </si>
  <si>
    <t>AFQ</t>
  </si>
  <si>
    <t>60019</t>
  </si>
  <si>
    <t>60020</t>
  </si>
  <si>
    <t>60021</t>
  </si>
  <si>
    <t>60022</t>
  </si>
  <si>
    <t>60025</t>
  </si>
  <si>
    <t>50014</t>
  </si>
  <si>
    <t>10106</t>
  </si>
  <si>
    <t>19005</t>
  </si>
  <si>
    <t>10107</t>
  </si>
  <si>
    <t>50006</t>
  </si>
  <si>
    <t>70017</t>
  </si>
  <si>
    <t>19017</t>
  </si>
  <si>
    <t>22004</t>
  </si>
  <si>
    <t>40004</t>
  </si>
  <si>
    <t>19006</t>
  </si>
  <si>
    <t>19007</t>
  </si>
  <si>
    <t>19015</t>
  </si>
  <si>
    <t>50008</t>
  </si>
  <si>
    <t>19008</t>
  </si>
  <si>
    <t>70018</t>
  </si>
  <si>
    <t>19009</t>
  </si>
  <si>
    <t>19010</t>
  </si>
  <si>
    <t>70019</t>
  </si>
  <si>
    <t>40010</t>
  </si>
  <si>
    <t>40015</t>
  </si>
  <si>
    <t>10034</t>
  </si>
  <si>
    <t>10110</t>
  </si>
  <si>
    <t>13024</t>
  </si>
  <si>
    <t>50009</t>
  </si>
  <si>
    <t>50010</t>
  </si>
  <si>
    <t>22005</t>
  </si>
  <si>
    <t>60023</t>
  </si>
  <si>
    <t>10035</t>
  </si>
  <si>
    <t>13015</t>
  </si>
  <si>
    <t>17013</t>
  </si>
  <si>
    <t>60024</t>
  </si>
  <si>
    <t>19014</t>
  </si>
  <si>
    <t>Budget 2024</t>
  </si>
  <si>
    <t>Anno</t>
  </si>
  <si>
    <t>2024</t>
  </si>
  <si>
    <t>Totale complessivo</t>
  </si>
  <si>
    <t>SGOMBERI E FACCHINAGGIO</t>
  </si>
  <si>
    <t>RIMBORSI SERVIZI DI ACCOGLIENZA</t>
  </si>
  <si>
    <t>GESTIONE SERVIZI DI ACCOGLIENZA</t>
  </si>
  <si>
    <t>GESTIONE SERVIZI ESECUZIONE PENALE</t>
  </si>
  <si>
    <t>GESTIONE GRAVE EMARGINAZIONE ADULTA</t>
  </si>
  <si>
    <t>CREDITI VERSO ALTRI SOGGETTI PRIVATI - COESIONE SOCIALE</t>
  </si>
  <si>
    <t>CREDITI PER FATTURE E NOTE DI ADDEBITO DA EMETTERE 2023</t>
  </si>
  <si>
    <t>CREDITI PER FATTURE E NOTE DI ADDEBITO DA EMETTERE 2022</t>
  </si>
  <si>
    <t>CREDITI PER FATTURE E NOTE DI ADDEBITO DA EMETTERE 2021</t>
  </si>
  <si>
    <t>GESTIONE SERVIZI ADULTI DISABILI</t>
  </si>
  <si>
    <t>GESTIONE SERVIZI PER ABITARE COLLABORATIVO</t>
  </si>
  <si>
    <t>SERVIZI INFERMIERISTICI-NON USARE!</t>
  </si>
  <si>
    <t>RIMBORSO SERVIZI PER ABITARE COLLABORATIVO</t>
  </si>
  <si>
    <t>RIMBORSO SERVIZI ESECUZIONE PENALE</t>
  </si>
  <si>
    <t>ALTRI SERVIZI SOCIO ASSISTENZIALI (PODOLOGO, PARRUCCHIERE, ASSISTENTI SOCIALI)</t>
  </si>
  <si>
    <t>RETTE SANTA MARTA SENIOR HOUSING</t>
  </si>
  <si>
    <t>MANIFESTAZIONI ED ANIMAZIONI PER OSPITI UTENTI E CITTADINI</t>
  </si>
  <si>
    <t>MANUTENZIONE/RESTAURO BENI MOBILI CULTURALI</t>
  </si>
  <si>
    <t>ANNO 2024 DEBITI PER FATTURE DA RICEVERE</t>
  </si>
  <si>
    <t>CONS2025</t>
  </si>
  <si>
    <t>Consuntivo 2025</t>
  </si>
  <si>
    <t>PREVENTIVO 2024</t>
  </si>
  <si>
    <t>CREDITI PER FATTURE E NOTE DI ADDEBITO DA EMETTERE 2024</t>
  </si>
  <si>
    <t>ALTRE PRESTAZIONI INFERMIERISTICHE</t>
  </si>
  <si>
    <t>CONTRIBUTI PNRR DA UTILIZZARE</t>
  </si>
  <si>
    <t>CONTRIBUTI PNRR UTILIZZATI</t>
  </si>
  <si>
    <t>RETTIFICA IRAP</t>
  </si>
  <si>
    <t xml:space="preserve">CONSUNTIVO 2024                                                                                     </t>
  </si>
  <si>
    <t xml:space="preserve">23/05/2025 - 13:54                                                                                  </t>
  </si>
  <si>
    <t xml:space="preserve">CREDITI PER IRES                                                                                    </t>
  </si>
  <si>
    <t xml:space="preserve">CREDITI PER IRAP                                                                                    </t>
  </si>
  <si>
    <t xml:space="preserve">ERARIO C/RITENUTE SUBITE                                                                            </t>
  </si>
  <si>
    <t xml:space="preserve">CREDITI VERSO ALTRI SOGGETTI PRIVATI - COESIONE SOCIALE                                             </t>
  </si>
  <si>
    <t xml:space="preserve">CREDITI PER FATTURE E NOTE DI ADDEBITO DA EMETTERE 2023                                             </t>
  </si>
  <si>
    <t xml:space="preserve">CREDITI PER FATTURE E NOTE DI ADDEBITO DA EMETTERE 2022                                             </t>
  </si>
  <si>
    <t xml:space="preserve">CREDITI PER FATTURE E NOTE DI ADDEBITO DA EMETTERE 2021                                             </t>
  </si>
  <si>
    <t xml:space="preserve">CREDITI PER FATTURE E NOTE DI ADDEBITO DA EMETTERE 2024                                             </t>
  </si>
  <si>
    <t xml:space="preserve">CONTRIBUTI PNRR UTILIZZATI                                                                          </t>
  </si>
  <si>
    <t xml:space="preserve">CONTRIBUTI PNRR DA UTILIZZARE                                                                       </t>
  </si>
  <si>
    <t xml:space="preserve">ANNO 2024 DEBITI PER FATTURE DA RICEVERE                                                            </t>
  </si>
  <si>
    <t xml:space="preserve">RIMBORSO SERVIZI DI ACCOGLIENZA                                                                     </t>
  </si>
  <si>
    <t xml:space="preserve">RIMBORSO SERVIZI ESECUZIONE PENALE                                                                  </t>
  </si>
  <si>
    <t xml:space="preserve">RIMBORSO SERVIZI PER ABITARE COLLABORATIVO                                                          </t>
  </si>
  <si>
    <t xml:space="preserve">GESTIONE SERVIZI DI ACCOGLIENZA                                                                     </t>
  </si>
  <si>
    <t xml:space="preserve">GESTIONE SERVIZI ESECUZIONE PENALE                                                                  </t>
  </si>
  <si>
    <t xml:space="preserve">GESTIONE SERVIZIO GRAVE EMARGINAZIONE ADULTA                                                        </t>
  </si>
  <si>
    <t xml:space="preserve">GESTIONE SERVIZI PER ABITARE COLLABORATIVO                                                          </t>
  </si>
  <si>
    <t xml:space="preserve">MANUTENZIONE/RESTAURO BENI MOBILI CULTURALI                                                         </t>
  </si>
  <si>
    <t xml:space="preserve">MANIFESTAZIONI ED ANIMAZIONI PER OSPITI UTENTI E CITTADINI                                          </t>
  </si>
  <si>
    <t xml:space="preserve">SGOMBERI E FACCHINAGGIO                                                                             </t>
  </si>
  <si>
    <t xml:space="preserve">ALTRE COMPETENZE                                                                                    </t>
  </si>
  <si>
    <t xml:space="preserve">PERDITE SU CREDITI                                                                                  </t>
  </si>
  <si>
    <t xml:space="preserve">INTERESSI ATTIVI DA CLIENTI/INQUILINI/ENTI                                                          </t>
  </si>
  <si>
    <t xml:space="preserve">ALTRI PROVENTI FINANZIARI                                                                           </t>
  </si>
  <si>
    <t xml:space="preserve">IRAP                                                                                                </t>
  </si>
  <si>
    <t xml:space="preserve">RETTIFICA IRAP                                                                                      </t>
  </si>
  <si>
    <t xml:space="preserve">UTILE O PERDITA DI ESERCIZIO                                                                        </t>
  </si>
  <si>
    <t xml:space="preserve">CONSUNTIVO 2025                                                                                     </t>
  </si>
  <si>
    <t xml:space="preserve">CREDITI PER ANTICIPAZIONE SPESE CONDOMINAILI INQUILINI                                              </t>
  </si>
  <si>
    <t xml:space="preserve">GESTIONE SERVIZI ADULTI DISABILI                                                                    </t>
  </si>
  <si>
    <t xml:space="preserve">ALTRI SERVIZI SOCIO ASSISTENZIALI (PODOLOGO, PARRUCCHIERE, ASSISTENTI SOCIALI)                      </t>
  </si>
  <si>
    <t xml:space="preserve">ALTRE PRESTAZIONI INFERMIERISTICHE                                                                  </t>
  </si>
  <si>
    <t xml:space="preserve">ASSICURAZIONE ALL RISK DIPENDENTI                                                                   </t>
  </si>
  <si>
    <t xml:space="preserve">ALTRE IMPOSTE NON SUL REDDITO                                                                       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</si>
</sst>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#,##0.00_ ;\-#,##0.00\ "/>
    <numFmt numFmtId="165" formatCode="#,##0_ ;\-#,##0\ "/>
    <numFmt numFmtId="166" formatCode="_-* #,##0.00\ [$€-410]_-;\-* #,##0.00\ [$€-410]_-;_-* &quot;-&quot;??\ [$€-410]_-;_-@_-"/>
  </numFmts>
  <fonts count="37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alibri"/>
      <family val="2"/>
    </font>
    <font>
      <sz val="7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sz val="10"/>
      <color indexed="18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1" fillId="32" borderId="5" applyNumberFormat="0" applyAlignment="0" applyProtection="0"/>
    <xf numFmtId="0" fontId="12" fillId="0" borderId="6" applyNumberFormat="0" applyFill="0" applyAlignment="0" applyProtection="0"/>
    <xf numFmtId="0" fontId="13" fillId="33" borderId="7" applyNumberFormat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4" fillId="40" borderId="5" applyNumberFormat="0" applyAlignment="0" applyProtection="0"/>
    <xf numFmtId="43" fontId="2" fillId="0" borderId="0" applyFont="0" applyFill="0" applyBorder="0" applyAlignment="0" applyProtection="0"/>
    <xf numFmtId="0" fontId="15" fillId="41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9" fillId="42" borderId="8" applyNumberFormat="0" applyFont="0" applyAlignment="0" applyProtection="0"/>
    <xf numFmtId="0" fontId="9" fillId="42" borderId="8" applyNumberFormat="0" applyFont="0" applyAlignment="0" applyProtection="0"/>
    <xf numFmtId="0" fontId="16" fillId="32" borderId="9" applyNumberFormat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43" borderId="0" applyNumberFormat="0" applyBorder="0" applyAlignment="0" applyProtection="0"/>
    <xf numFmtId="0" fontId="25" fillId="44" borderId="0" applyNumberFormat="0" applyBorder="0" applyAlignment="0" applyProtection="0"/>
  </cellStyleXfs>
  <cellXfs count="20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wrapText="1"/>
    </xf>
    <xf numFmtId="0" fontId="3" fillId="0" borderId="2" xfId="46" applyFont="1" applyFill="1" applyBorder="1" applyAlignment="1">
      <alignment horizontal="center"/>
    </xf>
    <xf numFmtId="0" fontId="3" fillId="0" borderId="3" xfId="46" applyFont="1" applyFill="1" applyBorder="1" applyAlignment="1">
      <alignment horizontal="center"/>
    </xf>
    <xf numFmtId="0" fontId="0" fillId="0" borderId="0" xfId="0" applyFill="1"/>
    <xf numFmtId="0" fontId="3" fillId="0" borderId="1" xfId="46" applyFont="1" applyFill="1" applyBorder="1" applyAlignment="1">
      <alignment horizontal="right"/>
    </xf>
    <xf numFmtId="0" fontId="3" fillId="0" borderId="1" xfId="46" applyFont="1" applyFill="1" applyBorder="1" applyAlignment="1"/>
    <xf numFmtId="0" fontId="3" fillId="2" borderId="1" xfId="46" applyFont="1" applyFill="1" applyBorder="1" applyAlignment="1">
      <alignment horizontal="right"/>
    </xf>
    <xf numFmtId="0" fontId="3" fillId="3" borderId="1" xfId="47" applyFont="1" applyFill="1" applyBorder="1" applyAlignment="1">
      <alignment horizontal="right"/>
    </xf>
    <xf numFmtId="43" fontId="0" fillId="0" borderId="0" xfId="0" applyNumberFormat="1"/>
    <xf numFmtId="4" fontId="0" fillId="0" borderId="0" xfId="0" applyNumberFormat="1"/>
    <xf numFmtId="43" fontId="2" fillId="0" borderId="0" xfId="41"/>
    <xf numFmtId="43" fontId="2" fillId="0" borderId="0" xfId="41" applyFill="1"/>
    <xf numFmtId="43" fontId="2" fillId="0" borderId="0" xfId="41" applyFont="1"/>
    <xf numFmtId="0" fontId="0" fillId="0" borderId="0" xfId="0" applyAlignment="1">
      <alignment horizontal="right"/>
    </xf>
    <xf numFmtId="4" fontId="0" fillId="0" borderId="0" xfId="0" applyNumberFormat="1" applyFill="1"/>
    <xf numFmtId="0" fontId="2" fillId="0" borderId="0" xfId="43" applyAlignment="1"/>
    <xf numFmtId="0" fontId="2" fillId="0" borderId="0" xfId="43" applyAlignment="1">
      <alignment wrapText="1"/>
    </xf>
    <xf numFmtId="0" fontId="2" fillId="0" borderId="0" xfId="0" applyFont="1"/>
    <xf numFmtId="0" fontId="0" fillId="0" borderId="0" xfId="0" applyAlignment="1">
      <alignment vertical="center"/>
    </xf>
    <xf numFmtId="43" fontId="2" fillId="0" borderId="0" xfId="41" applyAlignment="1">
      <alignment vertical="center"/>
    </xf>
    <xf numFmtId="4" fontId="0" fillId="0" borderId="0" xfId="0" applyNumberFormat="1" applyAlignment="1"/>
    <xf numFmtId="0" fontId="1" fillId="4" borderId="2" xfId="49" applyFont="1" applyFill="1" applyBorder="1" applyAlignment="1">
      <alignment horizontal="center"/>
    </xf>
    <xf numFmtId="0" fontId="1" fillId="4" borderId="3" xfId="48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wrapText="1"/>
    </xf>
    <xf numFmtId="4" fontId="1" fillId="0" borderId="1" xfId="49" applyNumberFormat="1" applyFont="1" applyFill="1" applyBorder="1" applyAlignment="1">
      <alignment horizontal="right" wrapText="1"/>
    </xf>
    <xf numFmtId="0" fontId="1" fillId="0" borderId="1" xfId="49" applyFont="1" applyFill="1" applyBorder="1" applyAlignment="1">
      <alignment horizontal="right" wrapText="1"/>
    </xf>
    <xf numFmtId="0" fontId="3" fillId="45" borderId="1" xfId="46" applyFont="1" applyFill="1" applyBorder="1" applyAlignment="1">
      <alignment horizontal="right"/>
    </xf>
    <xf numFmtId="0" fontId="26" fillId="0" borderId="0" xfId="0" applyFont="1"/>
    <xf numFmtId="0" fontId="27" fillId="0" borderId="0" xfId="0" applyFont="1" applyAlignment="1"/>
    <xf numFmtId="4" fontId="26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right"/>
    </xf>
    <xf numFmtId="10" fontId="26" fillId="0" borderId="0" xfId="53" applyNumberFormat="1" applyFont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28" fillId="5" borderId="4" xfId="0" applyFont="1" applyFill="1" applyBorder="1" applyAlignment="1">
      <alignment horizontal="center" wrapText="1"/>
    </xf>
    <xf numFmtId="4" fontId="29" fillId="5" borderId="4" xfId="0" applyNumberFormat="1" applyFont="1" applyFill="1" applyBorder="1" applyAlignment="1">
      <alignment horizontal="center" wrapText="1"/>
    </xf>
    <xf numFmtId="3" fontId="29" fillId="6" borderId="4" xfId="0" applyNumberFormat="1" applyFont="1" applyFill="1" applyBorder="1" applyAlignment="1">
      <alignment horizontal="center" wrapText="1"/>
    </xf>
    <xf numFmtId="10" fontId="29" fillId="6" borderId="4" xfId="53" applyNumberFormat="1" applyFont="1" applyFill="1" applyBorder="1" applyAlignment="1">
      <alignment horizontal="center" wrapText="1"/>
    </xf>
    <xf numFmtId="0" fontId="29" fillId="0" borderId="4" xfId="0" applyFont="1" applyBorder="1" applyAlignment="1">
      <alignment horizontal="center"/>
    </xf>
    <xf numFmtId="4" fontId="29" fillId="0" borderId="4" xfId="0" applyNumberFormat="1" applyFont="1" applyBorder="1" applyAlignment="1">
      <alignment horizontal="right"/>
    </xf>
    <xf numFmtId="4" fontId="26" fillId="0" borderId="4" xfId="0" applyNumberFormat="1" applyFont="1" applyBorder="1" applyAlignment="1">
      <alignment horizontal="right"/>
    </xf>
    <xf numFmtId="3" fontId="26" fillId="0" borderId="4" xfId="0" applyNumberFormat="1" applyFont="1" applyBorder="1" applyAlignment="1">
      <alignment horizontal="right"/>
    </xf>
    <xf numFmtId="10" fontId="26" fillId="0" borderId="4" xfId="53" applyNumberFormat="1" applyFont="1" applyBorder="1" applyAlignment="1">
      <alignment horizontal="right"/>
    </xf>
    <xf numFmtId="0" fontId="29" fillId="0" borderId="4" xfId="0" applyFont="1" applyBorder="1" applyAlignment="1"/>
    <xf numFmtId="0" fontId="30" fillId="0" borderId="4" xfId="0" applyFont="1" applyBorder="1" applyAlignment="1"/>
    <xf numFmtId="0" fontId="31" fillId="0" borderId="4" xfId="0" applyFont="1" applyBorder="1" applyAlignment="1"/>
    <xf numFmtId="4" fontId="31" fillId="0" borderId="4" xfId="0" applyNumberFormat="1" applyFont="1" applyBorder="1" applyAlignment="1">
      <alignment horizontal="right"/>
    </xf>
    <xf numFmtId="0" fontId="26" fillId="0" borderId="4" xfId="0" applyFont="1" applyBorder="1" applyAlignment="1">
      <alignment horizontal="left" indent="2"/>
    </xf>
    <xf numFmtId="0" fontId="31" fillId="7" borderId="4" xfId="0" applyFont="1" applyFill="1" applyBorder="1" applyAlignment="1">
      <alignment wrapText="1"/>
    </xf>
    <xf numFmtId="4" fontId="28" fillId="7" borderId="4" xfId="41" applyNumberFormat="1" applyFont="1" applyFill="1" applyBorder="1" applyAlignment="1">
      <alignment horizontal="right"/>
    </xf>
    <xf numFmtId="3" fontId="28" fillId="7" borderId="4" xfId="41" applyNumberFormat="1" applyFont="1" applyFill="1" applyBorder="1" applyAlignment="1">
      <alignment horizontal="right"/>
    </xf>
    <xf numFmtId="10" fontId="28" fillId="7" borderId="4" xfId="53" applyNumberFormat="1" applyFont="1" applyFill="1" applyBorder="1" applyAlignment="1">
      <alignment horizontal="right"/>
    </xf>
    <xf numFmtId="0" fontId="31" fillId="0" borderId="4" xfId="0" applyFont="1" applyBorder="1" applyAlignment="1">
      <alignment horizontal="justify"/>
    </xf>
    <xf numFmtId="0" fontId="31" fillId="6" borderId="4" xfId="0" applyFont="1" applyFill="1" applyBorder="1" applyAlignment="1">
      <alignment wrapText="1"/>
    </xf>
    <xf numFmtId="4" fontId="29" fillId="6" borderId="4" xfId="41" applyNumberFormat="1" applyFont="1" applyFill="1" applyBorder="1" applyAlignment="1">
      <alignment horizontal="right"/>
    </xf>
    <xf numFmtId="3" fontId="29" fillId="6" borderId="4" xfId="41" applyNumberFormat="1" applyFont="1" applyFill="1" applyBorder="1" applyAlignment="1">
      <alignment horizontal="right"/>
    </xf>
    <xf numFmtId="10" fontId="29" fillId="6" borderId="4" xfId="53" applyNumberFormat="1" applyFont="1" applyFill="1" applyBorder="1" applyAlignment="1">
      <alignment horizontal="right"/>
    </xf>
    <xf numFmtId="0" fontId="26" fillId="0" borderId="4" xfId="0" applyFont="1" applyBorder="1" applyAlignment="1">
      <alignment horizontal="left" wrapText="1" indent="2"/>
    </xf>
    <xf numFmtId="0" fontId="26" fillId="0" borderId="4" xfId="0" applyFont="1" applyBorder="1" applyAlignment="1"/>
    <xf numFmtId="0" fontId="31" fillId="0" borderId="4" xfId="0" applyFont="1" applyBorder="1" applyAlignment="1">
      <alignment wrapText="1"/>
    </xf>
    <xf numFmtId="0" fontId="31" fillId="8" borderId="4" xfId="0" applyFont="1" applyFill="1" applyBorder="1" applyAlignment="1">
      <alignment wrapText="1"/>
    </xf>
    <xf numFmtId="4" fontId="32" fillId="8" borderId="4" xfId="41" applyNumberFormat="1" applyFont="1" applyFill="1" applyBorder="1" applyAlignment="1">
      <alignment horizontal="right"/>
    </xf>
    <xf numFmtId="3" fontId="32" fillId="8" borderId="4" xfId="41" applyNumberFormat="1" applyFont="1" applyFill="1" applyBorder="1" applyAlignment="1">
      <alignment horizontal="right"/>
    </xf>
    <xf numFmtId="10" fontId="32" fillId="8" borderId="4" xfId="53" applyNumberFormat="1" applyFont="1" applyFill="1" applyBorder="1" applyAlignment="1">
      <alignment horizontal="right"/>
    </xf>
    <xf numFmtId="0" fontId="31" fillId="0" borderId="0" xfId="0" applyFont="1" applyBorder="1" applyAlignment="1"/>
    <xf numFmtId="4" fontId="31" fillId="0" borderId="0" xfId="0" applyNumberFormat="1" applyFont="1" applyBorder="1" applyAlignment="1">
      <alignment horizontal="right"/>
    </xf>
    <xf numFmtId="4" fontId="26" fillId="0" borderId="0" xfId="0" applyNumberFormat="1" applyFont="1" applyBorder="1" applyAlignment="1">
      <alignment horizontal="right"/>
    </xf>
    <xf numFmtId="3" fontId="26" fillId="0" borderId="0" xfId="0" applyNumberFormat="1" applyFont="1" applyBorder="1" applyAlignment="1">
      <alignment horizontal="right"/>
    </xf>
    <xf numFmtId="10" fontId="26" fillId="0" borderId="0" xfId="53" applyNumberFormat="1" applyFont="1" applyBorder="1" applyAlignment="1">
      <alignment horizontal="right"/>
    </xf>
    <xf numFmtId="0" fontId="26" fillId="0" borderId="0" xfId="0" applyFont="1" applyBorder="1" applyAlignment="1"/>
    <xf numFmtId="0" fontId="26" fillId="0" borderId="4" xfId="0" applyFont="1" applyBorder="1" applyAlignment="1">
      <alignment horizontal="left" indent="3"/>
    </xf>
    <xf numFmtId="3" fontId="26" fillId="0" borderId="0" xfId="0" applyNumberFormat="1" applyFont="1"/>
    <xf numFmtId="0" fontId="26" fillId="2" borderId="0" xfId="0" applyFont="1" applyFill="1" applyAlignment="1"/>
    <xf numFmtId="4" fontId="26" fillId="2" borderId="0" xfId="0" applyNumberFormat="1" applyFont="1" applyFill="1" applyAlignment="1">
      <alignment horizontal="right"/>
    </xf>
    <xf numFmtId="3" fontId="26" fillId="2" borderId="0" xfId="0" applyNumberFormat="1" applyFont="1" applyFill="1" applyAlignment="1">
      <alignment horizontal="right"/>
    </xf>
    <xf numFmtId="10" fontId="26" fillId="2" borderId="0" xfId="53" applyNumberFormat="1" applyFont="1" applyFill="1" applyAlignment="1">
      <alignment horizontal="right"/>
    </xf>
    <xf numFmtId="3" fontId="26" fillId="2" borderId="4" xfId="0" applyNumberFormat="1" applyFont="1" applyFill="1" applyBorder="1" applyAlignment="1">
      <alignment horizontal="right"/>
    </xf>
    <xf numFmtId="3" fontId="26" fillId="9" borderId="4" xfId="0" applyNumberFormat="1" applyFont="1" applyFill="1" applyBorder="1" applyAlignment="1">
      <alignment horizontal="right"/>
    </xf>
    <xf numFmtId="10" fontId="26" fillId="2" borderId="4" xfId="53" applyNumberFormat="1" applyFont="1" applyFill="1" applyBorder="1" applyAlignment="1">
      <alignment horizontal="right"/>
    </xf>
    <xf numFmtId="0" fontId="26" fillId="10" borderId="0" xfId="0" applyFont="1" applyFill="1"/>
    <xf numFmtId="0" fontId="26" fillId="6" borderId="4" xfId="0" applyFont="1" applyFill="1" applyBorder="1" applyAlignment="1"/>
    <xf numFmtId="4" fontId="26" fillId="6" borderId="4" xfId="0" applyNumberFormat="1" applyFont="1" applyFill="1" applyBorder="1" applyAlignment="1">
      <alignment horizontal="right"/>
    </xf>
    <xf numFmtId="3" fontId="26" fillId="6" borderId="4" xfId="0" applyNumberFormat="1" applyFont="1" applyFill="1" applyBorder="1" applyAlignment="1">
      <alignment horizontal="right"/>
    </xf>
    <xf numFmtId="10" fontId="26" fillId="6" borderId="4" xfId="53" applyNumberFormat="1" applyFont="1" applyFill="1" applyBorder="1" applyAlignment="1">
      <alignment horizontal="right"/>
    </xf>
    <xf numFmtId="4" fontId="31" fillId="6" borderId="4" xfId="0" applyNumberFormat="1" applyFont="1" applyFill="1" applyBorder="1" applyAlignment="1">
      <alignment horizontal="right"/>
    </xf>
    <xf numFmtId="3" fontId="31" fillId="6" borderId="4" xfId="0" applyNumberFormat="1" applyFont="1" applyFill="1" applyBorder="1" applyAlignment="1">
      <alignment horizontal="right"/>
    </xf>
    <xf numFmtId="10" fontId="31" fillId="6" borderId="4" xfId="53" applyNumberFormat="1" applyFont="1" applyFill="1" applyBorder="1" applyAlignment="1">
      <alignment horizontal="right"/>
    </xf>
    <xf numFmtId="164" fontId="26" fillId="0" borderId="0" xfId="41" applyNumberFormat="1" applyFont="1" applyAlignment="1">
      <alignment horizontal="right"/>
    </xf>
    <xf numFmtId="165" fontId="26" fillId="0" borderId="0" xfId="41" applyNumberFormat="1" applyFont="1" applyAlignment="1">
      <alignment horizontal="right"/>
    </xf>
    <xf numFmtId="0" fontId="33" fillId="0" borderId="0" xfId="0" applyFont="1" applyAlignment="1"/>
    <xf numFmtId="0" fontId="30" fillId="8" borderId="4" xfId="0" applyFont="1" applyFill="1" applyBorder="1" applyAlignment="1">
      <alignment horizontal="center" wrapText="1"/>
    </xf>
    <xf numFmtId="4" fontId="29" fillId="8" borderId="4" xfId="0" applyNumberFormat="1" applyFont="1" applyFill="1" applyBorder="1" applyAlignment="1">
      <alignment horizontal="center" wrapText="1"/>
    </xf>
    <xf numFmtId="165" fontId="29" fillId="11" borderId="4" xfId="0" applyNumberFormat="1" applyFont="1" applyFill="1" applyBorder="1" applyAlignment="1">
      <alignment horizontal="center" wrapText="1"/>
    </xf>
    <xf numFmtId="10" fontId="29" fillId="11" borderId="4" xfId="53" applyNumberFormat="1" applyFont="1" applyFill="1" applyBorder="1" applyAlignment="1">
      <alignment horizontal="center" wrapText="1"/>
    </xf>
    <xf numFmtId="0" fontId="30" fillId="12" borderId="4" xfId="0" applyFont="1" applyFill="1" applyBorder="1" applyAlignment="1">
      <alignment horizontal="center" wrapText="1"/>
    </xf>
    <xf numFmtId="164" fontId="30" fillId="12" borderId="4" xfId="41" applyNumberFormat="1" applyFont="1" applyFill="1" applyBorder="1" applyAlignment="1">
      <alignment horizontal="right"/>
    </xf>
    <xf numFmtId="165" fontId="30" fillId="12" borderId="4" xfId="41" applyNumberFormat="1" applyFont="1" applyFill="1" applyBorder="1" applyAlignment="1">
      <alignment horizontal="right"/>
    </xf>
    <xf numFmtId="10" fontId="30" fillId="12" borderId="4" xfId="53" applyNumberFormat="1" applyFont="1" applyFill="1" applyBorder="1" applyAlignment="1">
      <alignment horizontal="right"/>
    </xf>
    <xf numFmtId="0" fontId="31" fillId="12" borderId="4" xfId="0" applyFont="1" applyFill="1" applyBorder="1" applyAlignment="1">
      <alignment wrapText="1"/>
    </xf>
    <xf numFmtId="164" fontId="31" fillId="12" borderId="4" xfId="41" applyNumberFormat="1" applyFont="1" applyFill="1" applyBorder="1" applyAlignment="1">
      <alignment horizontal="right"/>
    </xf>
    <xf numFmtId="165" fontId="31" fillId="12" borderId="4" xfId="41" applyNumberFormat="1" applyFont="1" applyFill="1" applyBorder="1" applyAlignment="1">
      <alignment horizontal="right"/>
    </xf>
    <xf numFmtId="10" fontId="31" fillId="12" borderId="4" xfId="53" applyNumberFormat="1" applyFont="1" applyFill="1" applyBorder="1" applyAlignment="1">
      <alignment horizontal="right"/>
    </xf>
    <xf numFmtId="0" fontId="26" fillId="12" borderId="4" xfId="0" applyFont="1" applyFill="1" applyBorder="1" applyAlignment="1">
      <alignment wrapText="1"/>
    </xf>
    <xf numFmtId="164" fontId="34" fillId="12" borderId="4" xfId="41" applyNumberFormat="1" applyFont="1" applyFill="1" applyBorder="1" applyAlignment="1">
      <alignment horizontal="right"/>
    </xf>
    <xf numFmtId="165" fontId="34" fillId="12" borderId="4" xfId="41" applyNumberFormat="1" applyFont="1" applyFill="1" applyBorder="1" applyAlignment="1">
      <alignment horizontal="right"/>
    </xf>
    <xf numFmtId="10" fontId="34" fillId="12" borderId="4" xfId="53" applyNumberFormat="1" applyFont="1" applyFill="1" applyBorder="1" applyAlignment="1">
      <alignment horizontal="right"/>
    </xf>
    <xf numFmtId="0" fontId="26" fillId="12" borderId="4" xfId="0" applyFont="1" applyFill="1" applyBorder="1" applyAlignment="1">
      <alignment horizontal="left" wrapText="1" indent="2"/>
    </xf>
    <xf numFmtId="164" fontId="26" fillId="12" borderId="4" xfId="41" applyNumberFormat="1" applyFont="1" applyFill="1" applyBorder="1" applyAlignment="1">
      <alignment horizontal="right"/>
    </xf>
    <xf numFmtId="165" fontId="26" fillId="12" borderId="4" xfId="41" applyNumberFormat="1" applyFont="1" applyFill="1" applyBorder="1" applyAlignment="1">
      <alignment horizontal="right"/>
    </xf>
    <xf numFmtId="10" fontId="26" fillId="12" borderId="4" xfId="53" applyNumberFormat="1" applyFont="1" applyFill="1" applyBorder="1" applyAlignment="1">
      <alignment horizontal="right"/>
    </xf>
    <xf numFmtId="164" fontId="29" fillId="6" borderId="4" xfId="41" applyNumberFormat="1" applyFont="1" applyFill="1" applyBorder="1" applyAlignment="1">
      <alignment horizontal="right"/>
    </xf>
    <xf numFmtId="165" fontId="29" fillId="6" borderId="4" xfId="41" applyNumberFormat="1" applyFont="1" applyFill="1" applyBorder="1" applyAlignment="1">
      <alignment horizontal="right"/>
    </xf>
    <xf numFmtId="0" fontId="26" fillId="0" borderId="4" xfId="0" applyFont="1" applyBorder="1" applyAlignment="1">
      <alignment wrapText="1"/>
    </xf>
    <xf numFmtId="164" fontId="26" fillId="0" borderId="4" xfId="41" applyNumberFormat="1" applyFont="1" applyBorder="1" applyAlignment="1">
      <alignment horizontal="right"/>
    </xf>
    <xf numFmtId="165" fontId="26" fillId="0" borderId="4" xfId="41" applyNumberFormat="1" applyFont="1" applyBorder="1" applyAlignment="1">
      <alignment horizontal="right"/>
    </xf>
    <xf numFmtId="164" fontId="28" fillId="7" borderId="4" xfId="41" applyNumberFormat="1" applyFont="1" applyFill="1" applyBorder="1" applyAlignment="1">
      <alignment horizontal="right"/>
    </xf>
    <xf numFmtId="165" fontId="28" fillId="7" borderId="4" xfId="41" applyNumberFormat="1" applyFont="1" applyFill="1" applyBorder="1" applyAlignment="1">
      <alignment horizontal="right"/>
    </xf>
    <xf numFmtId="164" fontId="32" fillId="8" borderId="4" xfId="41" applyNumberFormat="1" applyFont="1" applyFill="1" applyBorder="1" applyAlignment="1">
      <alignment horizontal="right"/>
    </xf>
    <xf numFmtId="165" fontId="32" fillId="8" borderId="4" xfId="41" applyNumberFormat="1" applyFont="1" applyFill="1" applyBorder="1" applyAlignment="1">
      <alignment horizontal="right"/>
    </xf>
    <xf numFmtId="0" fontId="26" fillId="13" borderId="4" xfId="0" applyFont="1" applyFill="1" applyBorder="1"/>
    <xf numFmtId="0" fontId="26" fillId="13" borderId="4" xfId="0" applyFont="1" applyFill="1" applyBorder="1" applyAlignment="1">
      <alignment wrapText="1"/>
    </xf>
    <xf numFmtId="164" fontId="26" fillId="13" borderId="4" xfId="41" applyNumberFormat="1" applyFont="1" applyFill="1" applyBorder="1" applyAlignment="1">
      <alignment horizontal="right"/>
    </xf>
    <xf numFmtId="165" fontId="26" fillId="13" borderId="4" xfId="41" applyNumberFormat="1" applyFont="1" applyFill="1" applyBorder="1" applyAlignment="1">
      <alignment horizontal="right"/>
    </xf>
    <xf numFmtId="165" fontId="26" fillId="9" borderId="4" xfId="41" applyNumberFormat="1" applyFont="1" applyFill="1" applyBorder="1" applyAlignment="1">
      <alignment horizontal="right"/>
    </xf>
    <xf numFmtId="10" fontId="26" fillId="13" borderId="4" xfId="53" applyNumberFormat="1" applyFont="1" applyFill="1" applyBorder="1" applyAlignment="1">
      <alignment horizontal="right"/>
    </xf>
    <xf numFmtId="164" fontId="26" fillId="6" borderId="4" xfId="41" applyNumberFormat="1" applyFont="1" applyFill="1" applyBorder="1" applyAlignment="1">
      <alignment horizontal="right"/>
    </xf>
    <xf numFmtId="165" fontId="26" fillId="6" borderId="4" xfId="41" applyNumberFormat="1" applyFont="1" applyFill="1" applyBorder="1" applyAlignment="1">
      <alignment horizontal="right"/>
    </xf>
    <xf numFmtId="0" fontId="26" fillId="6" borderId="4" xfId="0" applyFont="1" applyFill="1" applyBorder="1" applyAlignment="1">
      <alignment wrapText="1"/>
    </xf>
    <xf numFmtId="164" fontId="31" fillId="6" borderId="4" xfId="41" applyNumberFormat="1" applyFont="1" applyFill="1" applyBorder="1" applyAlignment="1">
      <alignment horizontal="right"/>
    </xf>
    <xf numFmtId="165" fontId="31" fillId="6" borderId="4" xfId="41" applyNumberFormat="1" applyFont="1" applyFill="1" applyBorder="1" applyAlignment="1">
      <alignment horizontal="right"/>
    </xf>
    <xf numFmtId="0" fontId="26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9" fillId="0" borderId="4" xfId="0" applyFont="1" applyBorder="1" applyAlignment="1">
      <alignment horizontal="center" wrapText="1"/>
    </xf>
    <xf numFmtId="0" fontId="29" fillId="0" borderId="4" xfId="0" applyFont="1" applyBorder="1" applyAlignment="1">
      <alignment wrapText="1"/>
    </xf>
    <xf numFmtId="0" fontId="30" fillId="0" borderId="4" xfId="0" applyFont="1" applyBorder="1" applyAlignment="1">
      <alignment wrapText="1"/>
    </xf>
    <xf numFmtId="0" fontId="26" fillId="0" borderId="4" xfId="0" applyFont="1" applyBorder="1" applyAlignment="1">
      <alignment horizontal="left" wrapText="1"/>
    </xf>
    <xf numFmtId="0" fontId="35" fillId="0" borderId="4" xfId="0" applyFont="1" applyBorder="1" applyAlignment="1">
      <alignment horizontal="left" wrapText="1"/>
    </xf>
    <xf numFmtId="4" fontId="35" fillId="0" borderId="4" xfId="0" applyNumberFormat="1" applyFont="1" applyBorder="1" applyAlignment="1">
      <alignment horizontal="right"/>
    </xf>
    <xf numFmtId="0" fontId="31" fillId="0" borderId="4" xfId="0" applyFont="1" applyBorder="1" applyAlignment="1">
      <alignment horizontal="justify" wrapText="1"/>
    </xf>
    <xf numFmtId="0" fontId="31" fillId="0" borderId="0" xfId="0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30" fillId="8" borderId="4" xfId="0" applyFont="1" applyFill="1" applyBorder="1" applyAlignment="1">
      <alignment horizontal="center"/>
    </xf>
    <xf numFmtId="4" fontId="29" fillId="8" borderId="4" xfId="0" applyNumberFormat="1" applyFont="1" applyFill="1" applyBorder="1" applyAlignment="1">
      <alignment horizontal="center"/>
    </xf>
    <xf numFmtId="0" fontId="30" fillId="12" borderId="4" xfId="0" applyFont="1" applyFill="1" applyBorder="1" applyAlignment="1">
      <alignment horizontal="center"/>
    </xf>
    <xf numFmtId="0" fontId="31" fillId="12" borderId="4" xfId="0" applyFont="1" applyFill="1" applyBorder="1" applyAlignment="1"/>
    <xf numFmtId="0" fontId="26" fillId="12" borderId="4" xfId="0" applyFont="1" applyFill="1" applyBorder="1" applyAlignment="1"/>
    <xf numFmtId="0" fontId="26" fillId="12" borderId="4" xfId="0" applyFont="1" applyFill="1" applyBorder="1" applyAlignment="1">
      <alignment horizontal="left"/>
    </xf>
    <xf numFmtId="0" fontId="35" fillId="12" borderId="4" xfId="0" applyFont="1" applyFill="1" applyBorder="1" applyAlignment="1">
      <alignment horizontal="left"/>
    </xf>
    <xf numFmtId="164" fontId="35" fillId="12" borderId="4" xfId="41" applyNumberFormat="1" applyFont="1" applyFill="1" applyBorder="1" applyAlignment="1">
      <alignment horizontal="right"/>
    </xf>
    <xf numFmtId="0" fontId="35" fillId="0" borderId="4" xfId="0" applyFont="1" applyFill="1" applyBorder="1" applyAlignment="1">
      <alignment horizontal="left"/>
    </xf>
    <xf numFmtId="0" fontId="31" fillId="6" borderId="4" xfId="0" applyFont="1" applyFill="1" applyBorder="1" applyAlignment="1"/>
    <xf numFmtId="0" fontId="26" fillId="0" borderId="4" xfId="0" applyFont="1" applyFill="1" applyBorder="1" applyAlignment="1"/>
    <xf numFmtId="0" fontId="26" fillId="0" borderId="4" xfId="0" applyFont="1" applyFill="1" applyBorder="1" applyAlignment="1">
      <alignment horizontal="left"/>
    </xf>
    <xf numFmtId="0" fontId="31" fillId="7" borderId="4" xfId="0" applyFont="1" applyFill="1" applyBorder="1" applyAlignment="1"/>
    <xf numFmtId="0" fontId="31" fillId="8" borderId="4" xfId="0" applyFont="1" applyFill="1" applyBorder="1" applyAlignment="1"/>
    <xf numFmtId="164" fontId="30" fillId="0" borderId="4" xfId="41" applyNumberFormat="1" applyFont="1" applyFill="1" applyBorder="1" applyAlignment="1">
      <alignment horizontal="right"/>
    </xf>
    <xf numFmtId="164" fontId="31" fillId="0" borderId="4" xfId="41" applyNumberFormat="1" applyFont="1" applyFill="1" applyBorder="1" applyAlignment="1">
      <alignment horizontal="right"/>
    </xf>
    <xf numFmtId="164" fontId="34" fillId="0" borderId="4" xfId="41" applyNumberFormat="1" applyFont="1" applyFill="1" applyBorder="1" applyAlignment="1">
      <alignment horizontal="right"/>
    </xf>
    <xf numFmtId="164" fontId="35" fillId="0" borderId="4" xfId="41" applyNumberFormat="1" applyFont="1" applyFill="1" applyBorder="1" applyAlignment="1">
      <alignment horizontal="right"/>
    </xf>
    <xf numFmtId="164" fontId="35" fillId="46" borderId="4" xfId="41" applyNumberFormat="1" applyFont="1" applyFill="1" applyBorder="1" applyAlignment="1">
      <alignment horizontal="right"/>
    </xf>
    <xf numFmtId="164" fontId="26" fillId="0" borderId="4" xfId="41" applyNumberFormat="1" applyFont="1" applyFill="1" applyBorder="1" applyAlignment="1">
      <alignment horizontal="right"/>
    </xf>
    <xf numFmtId="164" fontId="26" fillId="0" borderId="0" xfId="41" applyNumberFormat="1" applyFont="1" applyFill="1" applyAlignment="1">
      <alignment horizontal="right"/>
    </xf>
    <xf numFmtId="164" fontId="31" fillId="0" borderId="0" xfId="41" applyNumberFormat="1" applyFont="1" applyFill="1" applyAlignment="1">
      <alignment horizontal="right"/>
    </xf>
    <xf numFmtId="164" fontId="26" fillId="0" borderId="0" xfId="41" applyNumberFormat="1" applyFont="1" applyFill="1" applyAlignment="1">
      <alignment horizontal="left"/>
    </xf>
    <xf numFmtId="0" fontId="26" fillId="0" borderId="0" xfId="0" applyFont="1" applyAlignment="1"/>
    <xf numFmtId="164" fontId="26" fillId="0" borderId="0" xfId="41" applyNumberFormat="1" applyFont="1" applyAlignment="1">
      <alignment horizontal="right"/>
    </xf>
    <xf numFmtId="0" fontId="2" fillId="0" borderId="2" xfId="46" applyFont="1" applyFill="1" applyBorder="1" applyAlignment="1">
      <alignment horizontal="center" wrapText="1"/>
    </xf>
    <xf numFmtId="0" fontId="2" fillId="0" borderId="1" xfId="46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4" fontId="0" fillId="0" borderId="0" xfId="0" applyNumberFormat="1" applyAlignment="1">
      <alignment horizontal="left"/>
    </xf>
    <xf numFmtId="43" fontId="36" fillId="0" borderId="0" xfId="41" applyFont="1" applyAlignment="1">
      <alignment vertical="center"/>
    </xf>
    <xf numFmtId="9" fontId="26" fillId="0" borderId="0" xfId="53" applyFont="1" applyAlignment="1">
      <alignment horizontal="right"/>
    </xf>
    <xf numFmtId="9" fontId="29" fillId="11" borderId="4" xfId="53" applyFont="1" applyFill="1" applyBorder="1" applyAlignment="1">
      <alignment horizontal="center" wrapText="1"/>
    </xf>
    <xf numFmtId="9" fontId="30" fillId="0" borderId="4" xfId="53" applyFont="1" applyFill="1" applyBorder="1" applyAlignment="1">
      <alignment horizontal="right"/>
    </xf>
    <xf numFmtId="9" fontId="31" fillId="0" borderId="4" xfId="53" applyFont="1" applyFill="1" applyBorder="1" applyAlignment="1">
      <alignment horizontal="right"/>
    </xf>
    <xf numFmtId="9" fontId="34" fillId="12" borderId="4" xfId="53" applyFont="1" applyFill="1" applyBorder="1" applyAlignment="1">
      <alignment horizontal="right"/>
    </xf>
    <xf numFmtId="9" fontId="35" fillId="0" borderId="4" xfId="53" applyFont="1" applyFill="1" applyBorder="1" applyAlignment="1">
      <alignment horizontal="right"/>
    </xf>
    <xf numFmtId="9" fontId="35" fillId="46" borderId="4" xfId="53" applyFont="1" applyFill="1" applyBorder="1" applyAlignment="1">
      <alignment horizontal="right"/>
    </xf>
    <xf numFmtId="9" fontId="34" fillId="0" borderId="4" xfId="53" applyFont="1" applyFill="1" applyBorder="1" applyAlignment="1">
      <alignment horizontal="right"/>
    </xf>
    <xf numFmtId="9" fontId="31" fillId="12" borderId="4" xfId="53" applyFont="1" applyFill="1" applyBorder="1" applyAlignment="1">
      <alignment horizontal="right"/>
    </xf>
    <xf numFmtId="9" fontId="29" fillId="6" borderId="4" xfId="53" applyFont="1" applyFill="1" applyBorder="1" applyAlignment="1">
      <alignment horizontal="right"/>
    </xf>
    <xf numFmtId="9" fontId="26" fillId="0" borderId="4" xfId="53" applyFont="1" applyFill="1" applyBorder="1" applyAlignment="1">
      <alignment horizontal="right"/>
    </xf>
    <xf numFmtId="9" fontId="28" fillId="7" borderId="4" xfId="53" applyFont="1" applyFill="1" applyBorder="1" applyAlignment="1">
      <alignment horizontal="right"/>
    </xf>
    <xf numFmtId="9" fontId="26" fillId="12" borderId="4" xfId="53" applyFont="1" applyFill="1" applyBorder="1" applyAlignment="1">
      <alignment horizontal="right"/>
    </xf>
    <xf numFmtId="9" fontId="32" fillId="8" borderId="4" xfId="53" applyFont="1" applyFill="1" applyBorder="1" applyAlignment="1">
      <alignment horizontal="right"/>
    </xf>
    <xf numFmtId="9" fontId="26" fillId="0" borderId="0" xfId="53" applyFont="1" applyFill="1" applyAlignment="1">
      <alignment horizontal="right"/>
    </xf>
    <xf numFmtId="9" fontId="31" fillId="0" borderId="0" xfId="53" applyFont="1" applyFill="1" applyAlignment="1">
      <alignment horizontal="right"/>
    </xf>
    <xf numFmtId="9" fontId="26" fillId="0" borderId="0" xfId="53" applyFont="1" applyFill="1" applyAlignment="1">
      <alignment horizontal="left"/>
    </xf>
    <xf numFmtId="9" fontId="26" fillId="0" borderId="0" xfId="53" applyFont="1" applyAlignment="1"/>
    <xf numFmtId="0" fontId="2" fillId="45" borderId="1" xfId="46" applyFont="1" applyFill="1" applyBorder="1" applyAlignment="1">
      <alignment wrapText="1"/>
    </xf>
    <xf numFmtId="0" fontId="3" fillId="45" borderId="1" xfId="46" applyFont="1" applyFill="1" applyBorder="1" applyAlignment="1"/>
    <xf numFmtId="0" fontId="0" fillId="45" borderId="0" xfId="0" applyFill="1"/>
    <xf numFmtId="165" fontId="29" fillId="11" borderId="4" xfId="0" applyNumberFormat="1" applyFont="1" applyFill="1" applyBorder="1" applyAlignment="1">
      <alignment horizontal="center" vertical="center" wrapText="1"/>
    </xf>
    <xf numFmtId="0" fontId="0" fillId="47" borderId="0" xfId="0" applyFill="1"/>
    <xf numFmtId="0" fontId="0" fillId="47" borderId="0" xfId="0" applyFill="1" applyAlignment="1"/>
    <xf numFmtId="166" fontId="0" fillId="0" borderId="0" xfId="0" applyNumberFormat="1"/>
    <xf numFmtId="43" fontId="8" fillId="47" borderId="0" xfId="41" applyFont="1" applyFill="1"/>
    <xf numFmtId="43" fontId="0" fillId="0" borderId="0" xfId="41" applyFont="1"/>
    <xf numFmtId="166" fontId="0" fillId="47" borderId="0" xfId="0" applyNumberFormat="1" applyFill="1"/>
  </cellXfs>
  <cellStyles count="64">
    <cellStyle name="20% - Colore 1" xfId="1" builtinId="30" customBuiltin="1"/>
    <cellStyle name="20% - Colore 1 2" xfId="2"/>
    <cellStyle name="20% - Colore 2" xfId="3" builtinId="34" customBuiltin="1"/>
    <cellStyle name="20% - Colore 2 2" xfId="4"/>
    <cellStyle name="20% - Colore 3" xfId="5" builtinId="38" customBuiltin="1"/>
    <cellStyle name="20% - Colore 3 2" xfId="6"/>
    <cellStyle name="20% - Colore 4" xfId="7" builtinId="42" customBuiltin="1"/>
    <cellStyle name="20% - Colore 4 2" xfId="8"/>
    <cellStyle name="20% - Colore 5" xfId="9" builtinId="46" customBuiltin="1"/>
    <cellStyle name="20% - Colore 5 2" xfId="10"/>
    <cellStyle name="20% - Colore 6" xfId="11" builtinId="50" customBuiltin="1"/>
    <cellStyle name="20% - Colore 6 2" xfId="12"/>
    <cellStyle name="40% - Colore 1" xfId="13" builtinId="31" customBuiltin="1"/>
    <cellStyle name="40% - Colore 1 2" xfId="14"/>
    <cellStyle name="40% - Colore 2" xfId="15" builtinId="35" customBuiltin="1"/>
    <cellStyle name="40% - Colore 2 2" xfId="16"/>
    <cellStyle name="40% - Colore 3" xfId="17" builtinId="39" customBuiltin="1"/>
    <cellStyle name="40% - Colore 3 2" xfId="18"/>
    <cellStyle name="40% - Colore 4" xfId="19" builtinId="43" customBuiltin="1"/>
    <cellStyle name="40% - Colore 4 2" xfId="20"/>
    <cellStyle name="40% - Colore 5" xfId="21" builtinId="47" customBuiltin="1"/>
    <cellStyle name="40% - Colore 5 2" xfId="22"/>
    <cellStyle name="40% - Colore 6" xfId="23" builtinId="51" customBuiltin="1"/>
    <cellStyle name="40% - Colore 6 2" xfId="24"/>
    <cellStyle name="60% - Colore 1" xfId="25" builtinId="32" customBuiltin="1"/>
    <cellStyle name="60% - Colore 2" xfId="26" builtinId="36" customBuiltin="1"/>
    <cellStyle name="60% - Colore 3" xfId="27" builtinId="40" customBuiltin="1"/>
    <cellStyle name="60% - Colore 4" xfId="28" builtinId="44" customBuiltin="1"/>
    <cellStyle name="60% - Colore 5" xfId="29" builtinId="48" customBuiltin="1"/>
    <cellStyle name="60% - Colore 6" xfId="30" builtinId="52" customBuiltin="1"/>
    <cellStyle name="Calcolo" xfId="31" builtinId="22" customBuiltin="1"/>
    <cellStyle name="Cella collegata" xfId="32" builtinId="24" customBuiltin="1"/>
    <cellStyle name="Cella da controllare" xfId="33" builtinId="23" customBuiltin="1"/>
    <cellStyle name="Colore 1" xfId="34" builtinId="29" customBuiltin="1"/>
    <cellStyle name="Colore 2" xfId="35" builtinId="33" customBuiltin="1"/>
    <cellStyle name="Colore 3" xfId="36" builtinId="37" customBuiltin="1"/>
    <cellStyle name="Colore 4" xfId="37" builtinId="41" customBuiltin="1"/>
    <cellStyle name="Colore 5" xfId="38" builtinId="45" customBuiltin="1"/>
    <cellStyle name="Colore 6" xfId="39" builtinId="49" customBuiltin="1"/>
    <cellStyle name="Input" xfId="40" builtinId="20" customBuiltin="1"/>
    <cellStyle name="Migliaia" xfId="41" builtinId="3"/>
    <cellStyle name="Neutrale" xfId="42" builtinId="28" customBuiltin="1"/>
    <cellStyle name="Normale" xfId="0" builtinId="0"/>
    <cellStyle name="Normale 2" xfId="43"/>
    <cellStyle name="Normale 3" xfId="44"/>
    <cellStyle name="Normale 3 2" xfId="45"/>
    <cellStyle name="Normale_Foglio1" xfId="46"/>
    <cellStyle name="Normale_Foglio3" xfId="47"/>
    <cellStyle name="Normale_SaldoAnno6" xfId="48"/>
    <cellStyle name="Normale_SaldoAnno6_2" xfId="49"/>
    <cellStyle name="Nota 2" xfId="50"/>
    <cellStyle name="Nota 2 2" xfId="51"/>
    <cellStyle name="Output" xfId="52" builtinId="21" customBuiltin="1"/>
    <cellStyle name="Percentuale" xfId="53" builtinId="5"/>
    <cellStyle name="Testo avviso" xfId="54" builtinId="11" customBuiltin="1"/>
    <cellStyle name="Testo descrittivo" xfId="55" builtinId="53" customBuiltin="1"/>
    <cellStyle name="Titolo" xfId="56" builtinId="15" customBuiltin="1"/>
    <cellStyle name="Titolo 1" xfId="57" builtinId="16" customBuiltin="1"/>
    <cellStyle name="Titolo 2" xfId="58" builtinId="17" customBuiltin="1"/>
    <cellStyle name="Titolo 3" xfId="59" builtinId="18" customBuiltin="1"/>
    <cellStyle name="Titolo 4" xfId="60" builtinId="19" customBuiltin="1"/>
    <cellStyle name="Totale" xfId="61" builtinId="25" customBuiltin="1"/>
    <cellStyle name="Valore non valido" xfId="62" builtinId="27" customBuiltin="1"/>
    <cellStyle name="Valore valido" xfId="63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D9" sqref="D9"/>
    </sheetView>
  </sheetViews>
  <sheetFormatPr defaultRowHeight="12.75"/>
  <cols>
    <col min="1" max="1" width="27.7109375" bestFit="1" customWidth="1"/>
    <col min="2" max="2" width="51.7109375" bestFit="1" customWidth="1"/>
  </cols>
  <sheetData>
    <row r="2" spans="1:2">
      <c r="A2" t="s">
        <v>782</v>
      </c>
    </row>
    <row r="3" spans="1:2">
      <c r="A3" t="s">
        <v>783</v>
      </c>
      <c r="B3" t="s">
        <v>784</v>
      </c>
    </row>
    <row r="4" spans="1:2">
      <c r="B4" t="s">
        <v>908</v>
      </c>
    </row>
    <row r="5" spans="1:2">
      <c r="B5" t="s">
        <v>909</v>
      </c>
    </row>
    <row r="6" spans="1:2">
      <c r="A6" t="s">
        <v>785</v>
      </c>
      <c r="B6" t="s">
        <v>784</v>
      </c>
    </row>
    <row r="7" spans="1:2">
      <c r="B7" t="s">
        <v>910</v>
      </c>
    </row>
    <row r="8" spans="1:2">
      <c r="B8" t="s">
        <v>911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5">
    <pageSetUpPr fitToPage="1"/>
  </sheetPr>
  <dimension ref="A4:K500"/>
  <sheetViews>
    <sheetView topLeftCell="E270" zoomScaleNormal="100" workbookViewId="0">
      <selection activeCell="J464" sqref="J464"/>
    </sheetView>
  </sheetViews>
  <sheetFormatPr defaultRowHeight="12.75"/>
  <cols>
    <col min="1" max="1" width="9" style="30" hidden="1" customWidth="1"/>
    <col min="2" max="2" width="5" style="30" hidden="1" customWidth="1"/>
    <col min="3" max="3" width="9" style="30" hidden="1" customWidth="1"/>
    <col min="4" max="4" width="147.28515625" style="30" hidden="1" customWidth="1"/>
    <col min="5" max="5" width="67.140625" style="133" customWidth="1"/>
    <col min="6" max="7" width="20.85546875" style="32" hidden="1" customWidth="1"/>
    <col min="8" max="8" width="20.85546875" style="32" customWidth="1"/>
    <col min="9" max="9" width="21.28515625" style="32" hidden="1" customWidth="1"/>
    <col min="10" max="10" width="20.85546875" style="32" bestFit="1" customWidth="1"/>
    <col min="11" max="11" width="21.28515625" style="32" hidden="1" customWidth="1"/>
    <col min="12" max="16384" width="9.140625" style="30"/>
  </cols>
  <sheetData>
    <row r="4" spans="1:11" ht="15">
      <c r="A4" s="35" t="s">
        <v>693</v>
      </c>
      <c r="B4" s="35" t="s">
        <v>686</v>
      </c>
      <c r="C4" s="35" t="s">
        <v>689</v>
      </c>
      <c r="D4" s="35"/>
      <c r="E4" s="31" t="s">
        <v>996</v>
      </c>
    </row>
    <row r="5" spans="1:11">
      <c r="A5" s="35"/>
      <c r="B5" s="35"/>
      <c r="C5" s="35"/>
      <c r="D5" s="35"/>
    </row>
    <row r="6" spans="1:11">
      <c r="A6" s="35"/>
      <c r="B6" s="35"/>
      <c r="C6" s="35"/>
      <c r="D6" s="35"/>
      <c r="E6" s="134"/>
    </row>
    <row r="7" spans="1:11">
      <c r="A7" s="35"/>
      <c r="B7" s="35"/>
      <c r="C7" s="35"/>
      <c r="D7" s="35"/>
    </row>
    <row r="8" spans="1:11" s="133" customFormat="1" ht="18.75">
      <c r="E8" s="37" t="s">
        <v>524</v>
      </c>
      <c r="F8" s="38" t="s">
        <v>1367</v>
      </c>
      <c r="G8" s="38" t="s">
        <v>1394</v>
      </c>
      <c r="H8" s="38" t="s">
        <v>1546</v>
      </c>
      <c r="I8" s="38" t="s">
        <v>2078</v>
      </c>
      <c r="J8" s="38" t="s">
        <v>2054</v>
      </c>
      <c r="K8" s="38" t="s">
        <v>2321</v>
      </c>
    </row>
    <row r="9" spans="1:11" ht="15.75">
      <c r="E9" s="135"/>
      <c r="F9" s="42"/>
      <c r="G9" s="43"/>
      <c r="H9" s="43"/>
      <c r="I9" s="43"/>
      <c r="J9" s="43"/>
      <c r="K9" s="43"/>
    </row>
    <row r="10" spans="1:11" ht="15.75">
      <c r="E10" s="136" t="s">
        <v>216</v>
      </c>
      <c r="F10" s="43"/>
      <c r="G10" s="43"/>
      <c r="H10" s="43"/>
      <c r="I10" s="43"/>
      <c r="J10" s="43"/>
      <c r="K10" s="43"/>
    </row>
    <row r="11" spans="1:11" ht="15">
      <c r="E11" s="137"/>
      <c r="F11" s="43"/>
      <c r="G11" s="43"/>
      <c r="H11" s="43"/>
      <c r="I11" s="43"/>
      <c r="J11" s="43"/>
      <c r="K11" s="43"/>
    </row>
    <row r="12" spans="1:11" ht="12.75" customHeight="1">
      <c r="E12" s="62" t="s">
        <v>217</v>
      </c>
      <c r="F12" s="49"/>
      <c r="G12" s="43"/>
      <c r="H12" s="43"/>
      <c r="I12" s="43"/>
      <c r="J12" s="43"/>
      <c r="K12" s="43"/>
    </row>
    <row r="13" spans="1:11" ht="12.75" customHeight="1">
      <c r="E13" s="138" t="s">
        <v>1396</v>
      </c>
      <c r="F13" s="49">
        <f t="shared" ref="F13:K13" si="0">+F14</f>
        <v>0</v>
      </c>
      <c r="G13" s="49">
        <f t="shared" si="0"/>
        <v>0</v>
      </c>
      <c r="H13" s="49">
        <f t="shared" si="0"/>
        <v>0</v>
      </c>
      <c r="I13" s="49">
        <f t="shared" si="0"/>
        <v>0</v>
      </c>
      <c r="J13" s="49">
        <f t="shared" si="0"/>
        <v>0</v>
      </c>
      <c r="K13" s="49">
        <f t="shared" si="0"/>
        <v>0</v>
      </c>
    </row>
    <row r="14" spans="1:11" ht="12.75" customHeight="1">
      <c r="C14" s="30">
        <f>RiepilogoGen!D2</f>
        <v>10010101</v>
      </c>
      <c r="D14" s="30" t="str">
        <f>RiepilogoGen!E2</f>
        <v>CREDITI PER INCREMENTI DEL FONDO DI DOTAZIONE</v>
      </c>
      <c r="E14" s="139" t="str">
        <f>C14&amp;" "&amp;D14</f>
        <v>10010101 CREDITI PER INCREMENTI DEL FONDO DI DOTAZIONE</v>
      </c>
      <c r="F14" s="140">
        <f>SUMIF(RiepilogoGen!$D$2:$D$1249,'Riep StPatrim'!C14,RiepilogoGen!$O$2:$O$1249)</f>
        <v>0</v>
      </c>
      <c r="G14" s="140">
        <f>SUMIF(RiepilogoGen!$D$2:$D$1249,'Riep StPatrim'!C14,RiepilogoGen!$R$2:$R$1249)</f>
        <v>0</v>
      </c>
      <c r="H14" s="140">
        <f>SUMIF(RiepilogoGen!$D$2:$D$1249,'Riep StPatrim'!C14,RiepilogoGen!$U$2:$U$1249)</f>
        <v>0</v>
      </c>
      <c r="I14" s="140">
        <f>SUMIF(RiepilogoGen!$D$2:$D$1249,'Riep StPatrim'!C14,RiepilogoGen!$X$2:$X$1249)</f>
        <v>0</v>
      </c>
      <c r="J14" s="140">
        <f>SUMIF(RiepilogoGen!$D$2:$D$1249,'Riep StPatrim'!C14,RiepilogoGen!$AA$2:$AA$1249)</f>
        <v>0</v>
      </c>
      <c r="K14" s="140">
        <f>SUMIF(RiepilogoGen!$D$2:$D$1249,'Riep StPatrim'!C14,RiepilogoGen!$AD$2:$AD$1249)</f>
        <v>0</v>
      </c>
    </row>
    <row r="15" spans="1:11" ht="12.75" customHeight="1">
      <c r="E15" s="138" t="s">
        <v>1397</v>
      </c>
      <c r="F15" s="49">
        <f t="shared" ref="F15:K15" si="1">+F16</f>
        <v>29414.84</v>
      </c>
      <c r="G15" s="49">
        <f t="shared" si="1"/>
        <v>29414.84</v>
      </c>
      <c r="H15" s="49">
        <f t="shared" si="1"/>
        <v>29414.84</v>
      </c>
      <c r="I15" s="49">
        <f t="shared" si="1"/>
        <v>0</v>
      </c>
      <c r="J15" s="49">
        <f t="shared" si="1"/>
        <v>416121.67</v>
      </c>
      <c r="K15" s="49">
        <f t="shared" si="1"/>
        <v>-386706.83</v>
      </c>
    </row>
    <row r="16" spans="1:11" ht="12.75" customHeight="1">
      <c r="C16" s="30">
        <f>RiepilogoGen!D3</f>
        <v>10020101</v>
      </c>
      <c r="D16" s="30" t="str">
        <f>RiepilogoGen!E3</f>
        <v>CREDITI PER CONTRIBUTI IN CONTO CAPITALE</v>
      </c>
      <c r="E16" s="139" t="str">
        <f>C16&amp;" "&amp;D16</f>
        <v>10020101 CREDITI PER CONTRIBUTI IN CONTO CAPITALE</v>
      </c>
      <c r="F16" s="140">
        <f>SUMIF(RiepilogoGen!$D$2:$D$1249,'Riep StPatrim'!C16,RiepilogoGen!$O$2:$O$1249)</f>
        <v>29414.84</v>
      </c>
      <c r="G16" s="140">
        <f>SUMIF(RiepilogoGen!$D$2:$D$1249,'Riep StPatrim'!C16,RiepilogoGen!$R$2:$R$1249)</f>
        <v>29414.84</v>
      </c>
      <c r="H16" s="140">
        <f>SUMIF(RiepilogoGen!$D$2:$D$1249,'Riep StPatrim'!C16,RiepilogoGen!$U$2:$U$1249)</f>
        <v>29414.84</v>
      </c>
      <c r="I16" s="140">
        <f>SUMIF(RiepilogoGen!$D$2:$D$1249,'Riep StPatrim'!C16,RiepilogoGen!$X$2:$X$1249)</f>
        <v>0</v>
      </c>
      <c r="J16" s="140">
        <f>SUMIF(RiepilogoGen!$D$2:$D$1249,'Riep StPatrim'!C16,RiepilogoGen!$AA$2:$AA$1249)</f>
        <v>416121.67</v>
      </c>
      <c r="K16" s="140">
        <f>SUMIF(RiepilogoGen!$D$2:$D$1249,'Riep StPatrim'!C16,RiepilogoGen!$AD$2:$AD$1249)</f>
        <v>-386706.83</v>
      </c>
    </row>
    <row r="17" spans="3:11" ht="12.75" customHeight="1">
      <c r="E17" s="138" t="s">
        <v>1398</v>
      </c>
      <c r="F17" s="49">
        <f t="shared" ref="F17:K17" si="2">+F18</f>
        <v>0</v>
      </c>
      <c r="G17" s="49">
        <f t="shared" si="2"/>
        <v>0</v>
      </c>
      <c r="H17" s="49">
        <f t="shared" si="2"/>
        <v>0</v>
      </c>
      <c r="I17" s="49">
        <f t="shared" si="2"/>
        <v>0</v>
      </c>
      <c r="J17" s="49">
        <f t="shared" si="2"/>
        <v>0</v>
      </c>
      <c r="K17" s="49">
        <f t="shared" si="2"/>
        <v>0</v>
      </c>
    </row>
    <row r="18" spans="3:11" ht="12.75" customHeight="1">
      <c r="C18" s="30">
        <f>RiepilogoGen!D4</f>
        <v>10030101</v>
      </c>
      <c r="D18" s="30" t="str">
        <f>RiepilogoGen!E4</f>
        <v>ALTRI CREDITI PER INCREMENTI DEL PATRIMONIO NETTO</v>
      </c>
      <c r="E18" s="139" t="str">
        <f>C18&amp;" "&amp;D18</f>
        <v>10030101 ALTRI CREDITI PER INCREMENTI DEL PATRIMONIO NETTO</v>
      </c>
      <c r="F18" s="140">
        <f>SUMIF(RiepilogoGen!$D$2:$D$1249,'Riep StPatrim'!C18,RiepilogoGen!$O$2:$O$1249)</f>
        <v>0</v>
      </c>
      <c r="G18" s="140">
        <f>SUMIF(RiepilogoGen!$D$2:$D$1249,'Riep StPatrim'!C18,RiepilogoGen!$R$2:$R$1249)</f>
        <v>0</v>
      </c>
      <c r="H18" s="140">
        <f>SUMIF(RiepilogoGen!$D$2:$D$1249,'Riep StPatrim'!C18,RiepilogoGen!$U$2:$U$1249)</f>
        <v>0</v>
      </c>
      <c r="I18" s="140">
        <f>SUMIF(RiepilogoGen!$D$2:$D$1249,'Riep StPatrim'!C18,RiepilogoGen!$X$2:$X$1249)</f>
        <v>0</v>
      </c>
      <c r="J18" s="140">
        <f>SUMIF(RiepilogoGen!$D$2:$D$1249,'Riep StPatrim'!C18,RiepilogoGen!$AA$2:$AA$1249)</f>
        <v>0</v>
      </c>
      <c r="K18" s="140">
        <f>SUMIF(RiepilogoGen!$D$2:$D$1249,'Riep StPatrim'!C18,RiepilogoGen!$AD$2:$AD$1249)</f>
        <v>0</v>
      </c>
    </row>
    <row r="19" spans="3:11" ht="18.75">
      <c r="E19" s="51" t="s">
        <v>218</v>
      </c>
      <c r="F19" s="52">
        <f t="shared" ref="F19:K19" si="3">+F17+F15+F13</f>
        <v>29414.84</v>
      </c>
      <c r="G19" s="52">
        <f t="shared" si="3"/>
        <v>29414.84</v>
      </c>
      <c r="H19" s="52">
        <f t="shared" si="3"/>
        <v>29414.84</v>
      </c>
      <c r="I19" s="52">
        <f t="shared" si="3"/>
        <v>0</v>
      </c>
      <c r="J19" s="52">
        <f t="shared" si="3"/>
        <v>416121.67</v>
      </c>
      <c r="K19" s="52">
        <f t="shared" si="3"/>
        <v>-386706.83</v>
      </c>
    </row>
    <row r="20" spans="3:11">
      <c r="E20" s="62"/>
      <c r="F20" s="49"/>
      <c r="G20" s="49"/>
      <c r="H20" s="49"/>
      <c r="I20" s="49"/>
      <c r="J20" s="49"/>
      <c r="K20" s="49"/>
    </row>
    <row r="21" spans="3:11" ht="12.75" customHeight="1">
      <c r="E21" s="141" t="s">
        <v>219</v>
      </c>
      <c r="F21" s="49"/>
      <c r="G21" s="49"/>
      <c r="H21" s="49"/>
      <c r="I21" s="49"/>
      <c r="J21" s="49"/>
      <c r="K21" s="49"/>
    </row>
    <row r="22" spans="3:11" ht="12.75" customHeight="1">
      <c r="E22" s="62" t="s">
        <v>220</v>
      </c>
      <c r="F22" s="49"/>
      <c r="G22" s="49"/>
      <c r="H22" s="49"/>
      <c r="I22" s="49"/>
      <c r="J22" s="49"/>
      <c r="K22" s="49"/>
    </row>
    <row r="23" spans="3:11" ht="12.75" customHeight="1">
      <c r="E23" s="138" t="s">
        <v>1399</v>
      </c>
      <c r="F23" s="49">
        <f t="shared" ref="F23:K23" si="4">+F24+F25</f>
        <v>0</v>
      </c>
      <c r="G23" s="49">
        <f t="shared" si="4"/>
        <v>0</v>
      </c>
      <c r="H23" s="49">
        <f t="shared" si="4"/>
        <v>0</v>
      </c>
      <c r="I23" s="49">
        <f t="shared" si="4"/>
        <v>0</v>
      </c>
      <c r="J23" s="49">
        <f t="shared" si="4"/>
        <v>0</v>
      </c>
      <c r="K23" s="49">
        <f t="shared" si="4"/>
        <v>0</v>
      </c>
    </row>
    <row r="24" spans="3:11" ht="12.75" customHeight="1">
      <c r="C24" s="30">
        <f>RiepilogoGen!D5</f>
        <v>11010101</v>
      </c>
      <c r="D24" s="30" t="str">
        <f>RiepilogoGen!E5</f>
        <v>COSTI DI IMPIANTO E DI AMPLIAMENTO</v>
      </c>
      <c r="E24" s="139" t="str">
        <f>C24&amp;" "&amp;D24</f>
        <v>11010101 COSTI DI IMPIANTO E DI AMPLIAMENTO</v>
      </c>
      <c r="F24" s="140">
        <f>SUMIF(RiepilogoGen!$D$2:$D$1249,'Riep StPatrim'!C24,RiepilogoGen!$O$2:$O$1249)</f>
        <v>0</v>
      </c>
      <c r="G24" s="140">
        <f>SUMIF(RiepilogoGen!$D$2:$D$1249,'Riep StPatrim'!C24,RiepilogoGen!$R$2:$R$1249)</f>
        <v>0</v>
      </c>
      <c r="H24" s="140">
        <f>SUMIF(RiepilogoGen!$D$2:$D$1249,'Riep StPatrim'!C24,RiepilogoGen!$U$2:$U$1249)</f>
        <v>0</v>
      </c>
      <c r="I24" s="140">
        <f>SUMIF(RiepilogoGen!$D$2:$D$1249,'Riep StPatrim'!C24,RiepilogoGen!$X$2:$X$1249)</f>
        <v>0</v>
      </c>
      <c r="J24" s="140">
        <f>SUMIF(RiepilogoGen!$D$2:$D$1249,'Riep StPatrim'!C24,RiepilogoGen!$AA$2:$AA$1249)</f>
        <v>0</v>
      </c>
      <c r="K24" s="140">
        <f>SUMIF(RiepilogoGen!$D$2:$D$1249,'Riep StPatrim'!C24,RiepilogoGen!$AD$2:$AD$1249)</f>
        <v>0</v>
      </c>
    </row>
    <row r="25" spans="3:11" ht="12.75" customHeight="1">
      <c r="C25" s="30">
        <f>RiepilogoGen!D6</f>
        <v>11010151</v>
      </c>
      <c r="D25" s="30" t="str">
        <f>RiepilogoGen!E6</f>
        <v>FONDO AMMORTAMENTO COSTI DI IMPIANTO E DI AMPLIAMENTO</v>
      </c>
      <c r="E25" s="139" t="str">
        <f>C25&amp;" "&amp;D25</f>
        <v>11010151 FONDO AMMORTAMENTO COSTI DI IMPIANTO E DI AMPLIAMENTO</v>
      </c>
      <c r="F25" s="140">
        <f>SUMIF(RiepilogoGen!$D$2:$D$1249,'Riep StPatrim'!C25,RiepilogoGen!$O$2:$O$1249)</f>
        <v>0</v>
      </c>
      <c r="G25" s="140">
        <f>SUMIF(RiepilogoGen!$D$2:$D$1249,'Riep StPatrim'!C25,RiepilogoGen!$R$2:$R$1249)</f>
        <v>0</v>
      </c>
      <c r="H25" s="140">
        <f>SUMIF(RiepilogoGen!$D$2:$D$1249,'Riep StPatrim'!C25,RiepilogoGen!$U$2:$U$1249)</f>
        <v>0</v>
      </c>
      <c r="I25" s="140">
        <f>SUMIF(RiepilogoGen!$D$2:$D$1249,'Riep StPatrim'!C25,RiepilogoGen!$X$2:$X$1249)</f>
        <v>0</v>
      </c>
      <c r="J25" s="140">
        <f>SUMIF(RiepilogoGen!$D$2:$D$1249,'Riep StPatrim'!C25,RiepilogoGen!$AA$2:$AA$1249)</f>
        <v>0</v>
      </c>
      <c r="K25" s="140">
        <f>SUMIF(RiepilogoGen!$D$2:$D$1249,'Riep StPatrim'!C25,RiepilogoGen!$AD$2:$AD$1249)</f>
        <v>0</v>
      </c>
    </row>
    <row r="26" spans="3:11" ht="12.75" customHeight="1">
      <c r="E26" s="138" t="s">
        <v>1400</v>
      </c>
      <c r="F26" s="49">
        <f t="shared" ref="F26:K26" si="5">SUM(F27:F30)</f>
        <v>0</v>
      </c>
      <c r="G26" s="49">
        <f t="shared" si="5"/>
        <v>0</v>
      </c>
      <c r="H26" s="49">
        <f t="shared" si="5"/>
        <v>0</v>
      </c>
      <c r="I26" s="49">
        <f t="shared" si="5"/>
        <v>0</v>
      </c>
      <c r="J26" s="49">
        <f t="shared" si="5"/>
        <v>0</v>
      </c>
      <c r="K26" s="49">
        <f t="shared" si="5"/>
        <v>0</v>
      </c>
    </row>
    <row r="27" spans="3:11" ht="12.75" customHeight="1">
      <c r="C27" s="30">
        <f>RiepilogoGen!D7</f>
        <v>11010201</v>
      </c>
      <c r="D27" s="30" t="str">
        <f>RiepilogoGen!E7</f>
        <v>COSTI DI RICERCA E SVILUPPO</v>
      </c>
      <c r="E27" s="139" t="str">
        <f>C27&amp;" "&amp;D27</f>
        <v>11010201 COSTI DI RICERCA E SVILUPPO</v>
      </c>
      <c r="F27" s="140">
        <f>SUMIF(RiepilogoGen!$D$2:$D$1249,'Riep StPatrim'!C27,RiepilogoGen!$O$2:$O$1249)</f>
        <v>0</v>
      </c>
      <c r="G27" s="140">
        <f>SUMIF(RiepilogoGen!$D$2:$D$1249,'Riep StPatrim'!C27,RiepilogoGen!$R$2:$R$1249)</f>
        <v>0</v>
      </c>
      <c r="H27" s="140">
        <f>SUMIF(RiepilogoGen!$D$2:$D$1249,'Riep StPatrim'!C27,RiepilogoGen!$U$2:$U$1249)</f>
        <v>0</v>
      </c>
      <c r="I27" s="140">
        <f>SUMIF(RiepilogoGen!$D$2:$D$1249,'Riep StPatrim'!C27,RiepilogoGen!$X$2:$X$1249)</f>
        <v>0</v>
      </c>
      <c r="J27" s="140">
        <f>SUMIF(RiepilogoGen!$D$2:$D$1249,'Riep StPatrim'!C27,RiepilogoGen!$AA$2:$AA$1249)</f>
        <v>0</v>
      </c>
      <c r="K27" s="140">
        <f>SUMIF(RiepilogoGen!$D$2:$D$1249,'Riep StPatrim'!C27,RiepilogoGen!$AD$2:$AD$1249)</f>
        <v>0</v>
      </c>
    </row>
    <row r="28" spans="3:11" ht="12.75" customHeight="1">
      <c r="C28" s="30">
        <f>RiepilogoGen!D8</f>
        <v>11010202</v>
      </c>
      <c r="D28" s="30" t="str">
        <f>RiepilogoGen!E8</f>
        <v>COSTI DI PUBBLICITÀ ISTITUZIONALE</v>
      </c>
      <c r="E28" s="139" t="str">
        <f>C28&amp;" "&amp;D28</f>
        <v>11010202 COSTI DI PUBBLICITÀ ISTITUZIONALE</v>
      </c>
      <c r="F28" s="140">
        <f>SUMIF(RiepilogoGen!$D$2:$D$1249,'Riep StPatrim'!C28,RiepilogoGen!$O$2:$O$1249)</f>
        <v>0</v>
      </c>
      <c r="G28" s="140">
        <f>SUMIF(RiepilogoGen!$D$2:$D$1249,'Riep StPatrim'!C28,RiepilogoGen!$R$2:$R$1249)</f>
        <v>0</v>
      </c>
      <c r="H28" s="140">
        <f>SUMIF(RiepilogoGen!$D$2:$D$1249,'Riep StPatrim'!C28,RiepilogoGen!$U$2:$U$1249)</f>
        <v>0</v>
      </c>
      <c r="I28" s="140">
        <f>SUMIF(RiepilogoGen!$D$2:$D$1249,'Riep StPatrim'!C28,RiepilogoGen!$X$2:$X$1249)</f>
        <v>0</v>
      </c>
      <c r="J28" s="140">
        <f>SUMIF(RiepilogoGen!$D$2:$D$1249,'Riep StPatrim'!C28,RiepilogoGen!$AA$2:$AA$1249)</f>
        <v>0</v>
      </c>
      <c r="K28" s="140">
        <f>SUMIF(RiepilogoGen!$D$2:$D$1249,'Riep StPatrim'!C28,RiepilogoGen!$AD$2:$AD$1249)</f>
        <v>0</v>
      </c>
    </row>
    <row r="29" spans="3:11" ht="12.75" customHeight="1">
      <c r="C29" s="30">
        <f>RiepilogoGen!D9</f>
        <v>11010251</v>
      </c>
      <c r="D29" s="30" t="str">
        <f>RiepilogoGen!E9</f>
        <v>FONDO AMMORTAMENTO COSTI DI RICERCA E SVILUPPO</v>
      </c>
      <c r="E29" s="139" t="str">
        <f>C29&amp;" "&amp;D29</f>
        <v>11010251 FONDO AMMORTAMENTO COSTI DI RICERCA E SVILUPPO</v>
      </c>
      <c r="F29" s="140">
        <f>SUMIF(RiepilogoGen!$D$2:$D$1249,'Riep StPatrim'!C29,RiepilogoGen!$O$2:$O$1249)</f>
        <v>0</v>
      </c>
      <c r="G29" s="140">
        <f>SUMIF(RiepilogoGen!$D$2:$D$1249,'Riep StPatrim'!C29,RiepilogoGen!$R$2:$R$1249)</f>
        <v>0</v>
      </c>
      <c r="H29" s="140">
        <f>SUMIF(RiepilogoGen!$D$2:$D$1249,'Riep StPatrim'!C29,RiepilogoGen!$U$2:$U$1249)</f>
        <v>0</v>
      </c>
      <c r="I29" s="140">
        <f>SUMIF(RiepilogoGen!$D$2:$D$1249,'Riep StPatrim'!C29,RiepilogoGen!$X$2:$X$1249)</f>
        <v>0</v>
      </c>
      <c r="J29" s="140">
        <f>SUMIF(RiepilogoGen!$D$2:$D$1249,'Riep StPatrim'!C29,RiepilogoGen!$AA$2:$AA$1249)</f>
        <v>0</v>
      </c>
      <c r="K29" s="140">
        <f>SUMIF(RiepilogoGen!$D$2:$D$1249,'Riep StPatrim'!C29,RiepilogoGen!$AD$2:$AD$1249)</f>
        <v>0</v>
      </c>
    </row>
    <row r="30" spans="3:11" ht="12.75" customHeight="1">
      <c r="C30" s="30">
        <f>RiepilogoGen!D10</f>
        <v>11010252</v>
      </c>
      <c r="D30" s="30" t="str">
        <f>RiepilogoGen!E10</f>
        <v>FONDO AMMORTAMENTO COSTI DI PUBBLICITÀ ISTITUZIONALE</v>
      </c>
      <c r="E30" s="139" t="str">
        <f>C30&amp;" "&amp;D30</f>
        <v>11010252 FONDO AMMORTAMENTO COSTI DI PUBBLICITÀ ISTITUZIONALE</v>
      </c>
      <c r="F30" s="140">
        <f>SUMIF(RiepilogoGen!$D$2:$D$1249,'Riep StPatrim'!C30,RiepilogoGen!$O$2:$O$1249)</f>
        <v>0</v>
      </c>
      <c r="G30" s="140">
        <f>SUMIF(RiepilogoGen!$D$2:$D$1249,'Riep StPatrim'!C30,RiepilogoGen!$R$2:$R$1249)</f>
        <v>0</v>
      </c>
      <c r="H30" s="140">
        <f>SUMIF(RiepilogoGen!$D$2:$D$1249,'Riep StPatrim'!C30,RiepilogoGen!$U$2:$U$1249)</f>
        <v>0</v>
      </c>
      <c r="I30" s="140">
        <f>SUMIF(RiepilogoGen!$D$2:$D$1249,'Riep StPatrim'!C30,RiepilogoGen!$X$2:$X$1249)</f>
        <v>0</v>
      </c>
      <c r="J30" s="140">
        <f>SUMIF(RiepilogoGen!$D$2:$D$1249,'Riep StPatrim'!C30,RiepilogoGen!$AA$2:$AA$1249)</f>
        <v>0</v>
      </c>
      <c r="K30" s="140">
        <f>SUMIF(RiepilogoGen!$D$2:$D$1249,'Riep StPatrim'!C30,RiepilogoGen!$AD$2:$AD$1249)</f>
        <v>0</v>
      </c>
    </row>
    <row r="31" spans="3:11" ht="12.75" customHeight="1">
      <c r="E31" s="138" t="s">
        <v>1401</v>
      </c>
      <c r="F31" s="49">
        <f t="shared" ref="F31:K31" si="6">SUM(F32:F35)</f>
        <v>124104.42000000004</v>
      </c>
      <c r="G31" s="49">
        <f t="shared" si="6"/>
        <v>178768.87</v>
      </c>
      <c r="H31" s="49">
        <f t="shared" si="6"/>
        <v>392866.86999999988</v>
      </c>
      <c r="I31" s="49">
        <f t="shared" si="6"/>
        <v>0</v>
      </c>
      <c r="J31" s="49">
        <f t="shared" si="6"/>
        <v>400330.5199999999</v>
      </c>
      <c r="K31" s="49">
        <f t="shared" si="6"/>
        <v>0</v>
      </c>
    </row>
    <row r="32" spans="3:11" ht="12.75" customHeight="1">
      <c r="C32" s="30">
        <f>RiepilogoGen!D11</f>
        <v>11010301</v>
      </c>
      <c r="D32" s="30" t="str">
        <f>RiepilogoGen!E11</f>
        <v>SOFTWARE E ALTRI DIRITTI DI UTILIZZAZIONE DELLE OPERE D'INGEGNO</v>
      </c>
      <c r="E32" s="139" t="str">
        <f>C32&amp;" "&amp;D32</f>
        <v>11010301 SOFTWARE E ALTRI DIRITTI DI UTILIZZAZIONE DELLE OPERE D'INGEGNO</v>
      </c>
      <c r="F32" s="140">
        <f>SUMIF(RiepilogoGen!$D$2:$D$1249,'Riep StPatrim'!C32,RiepilogoGen!$O$2:$O$1249)</f>
        <v>850114.5</v>
      </c>
      <c r="G32" s="140">
        <f>SUMIF(RiepilogoGen!$D$2:$D$1249,'Riep StPatrim'!C32,RiepilogoGen!$R$2:$R$1249)</f>
        <v>940579.94</v>
      </c>
      <c r="H32" s="140">
        <f>SUMIF(RiepilogoGen!$D$2:$D$1249,'Riep StPatrim'!C32,RiepilogoGen!$U$2:$U$1249)</f>
        <v>1228016.1599999999</v>
      </c>
      <c r="I32" s="140">
        <f>SUMIF(RiepilogoGen!$D$2:$D$1249,'Riep StPatrim'!C32,RiepilogoGen!$X$2:$X$1249)</f>
        <v>0</v>
      </c>
      <c r="J32" s="140">
        <f>SUMIF(RiepilogoGen!$D$2:$D$1249,'Riep StPatrim'!C32,RiepilogoGen!$AA$2:$AA$1249)</f>
        <v>1328747.8899999999</v>
      </c>
      <c r="K32" s="140">
        <f>SUMIF(RiepilogoGen!$D$2:$D$1249,'Riep StPatrim'!C32,RiepilogoGen!$AD$2:$AD$1249)</f>
        <v>0</v>
      </c>
    </row>
    <row r="33" spans="3:11" ht="12.75" customHeight="1">
      <c r="C33" s="30">
        <f>RiepilogoGen!D12</f>
        <v>11010302</v>
      </c>
      <c r="D33" s="30" t="str">
        <f>RiepilogoGen!E12</f>
        <v>BREVETTI</v>
      </c>
      <c r="E33" s="139" t="str">
        <f>C33&amp;" "&amp;D33</f>
        <v>11010302 BREVETTI</v>
      </c>
      <c r="F33" s="140">
        <f>SUMIF(RiepilogoGen!$D$2:$D$1249,'Riep StPatrim'!C33,RiepilogoGen!$O$2:$O$1249)</f>
        <v>0</v>
      </c>
      <c r="G33" s="140">
        <f>SUMIF(RiepilogoGen!$D$2:$D$1249,'Riep StPatrim'!C33,RiepilogoGen!$R$2:$R$1249)</f>
        <v>0</v>
      </c>
      <c r="H33" s="140">
        <f>SUMIF(RiepilogoGen!$D$2:$D$1249,'Riep StPatrim'!C33,RiepilogoGen!$U$2:$U$1249)</f>
        <v>0</v>
      </c>
      <c r="I33" s="140">
        <f>SUMIF(RiepilogoGen!$D$2:$D$1249,'Riep StPatrim'!C33,RiepilogoGen!$X$2:$X$1249)</f>
        <v>0</v>
      </c>
      <c r="J33" s="140">
        <f>SUMIF(RiepilogoGen!$D$2:$D$1249,'Riep StPatrim'!C33,RiepilogoGen!$AA$2:$AA$1249)</f>
        <v>0</v>
      </c>
      <c r="K33" s="140">
        <f>SUMIF(RiepilogoGen!$D$2:$D$1249,'Riep StPatrim'!C33,RiepilogoGen!$AD$2:$AD$1249)</f>
        <v>0</v>
      </c>
    </row>
    <row r="34" spans="3:11" ht="12.75" customHeight="1">
      <c r="C34" s="30">
        <f>RiepilogoGen!D13</f>
        <v>11010351</v>
      </c>
      <c r="D34" s="30" t="str">
        <f>RiepilogoGen!E13</f>
        <v>FONDO AMMORTAMENTO SOFTWARE E ALTRI DIRITTI DI UTILIZZAZIONE DELLE OPERE D'INGEGNO</v>
      </c>
      <c r="E34" s="139" t="str">
        <f>C34&amp;" "&amp;D34</f>
        <v>11010351 FONDO AMMORTAMENTO SOFTWARE E ALTRI DIRITTI DI UTILIZZAZIONE DELLE OPERE D'INGEGNO</v>
      </c>
      <c r="F34" s="140">
        <f>SUMIF(RiepilogoGen!$D$2:$D$1249,'Riep StPatrim'!C34,RiepilogoGen!$O$2:$O$1249)</f>
        <v>-726010.08</v>
      </c>
      <c r="G34" s="140">
        <f>SUMIF(RiepilogoGen!$D$2:$D$1249,'Riep StPatrim'!C34,RiepilogoGen!$R$2:$R$1249)</f>
        <v>-761811.07</v>
      </c>
      <c r="H34" s="140">
        <f>SUMIF(RiepilogoGen!$D$2:$D$1249,'Riep StPatrim'!C34,RiepilogoGen!$U$2:$U$1249)</f>
        <v>-835149.29</v>
      </c>
      <c r="I34" s="140">
        <f>SUMIF(RiepilogoGen!$D$2:$D$1249,'Riep StPatrim'!C34,RiepilogoGen!$X$2:$X$1249)</f>
        <v>0</v>
      </c>
      <c r="J34" s="140">
        <f>SUMIF(RiepilogoGen!$D$2:$D$1249,'Riep StPatrim'!C34,RiepilogoGen!$AA$2:$AA$1249)</f>
        <v>-928417.37</v>
      </c>
      <c r="K34" s="140">
        <f>SUMIF(RiepilogoGen!$D$2:$D$1249,'Riep StPatrim'!C34,RiepilogoGen!$AD$2:$AD$1249)</f>
        <v>0</v>
      </c>
    </row>
    <row r="35" spans="3:11" ht="12.75" customHeight="1">
      <c r="C35" s="30">
        <f>RiepilogoGen!D14</f>
        <v>11010352</v>
      </c>
      <c r="D35" s="30" t="str">
        <f>RiepilogoGen!E14</f>
        <v>FONDO AMMORTAMENTO BREVETTI</v>
      </c>
      <c r="E35" s="139" t="str">
        <f>C35&amp;" "&amp;D35</f>
        <v>11010352 FONDO AMMORTAMENTO BREVETTI</v>
      </c>
      <c r="F35" s="140">
        <f>SUMIF(RiepilogoGen!$D$2:$D$1249,'Riep StPatrim'!C35,RiepilogoGen!$O$2:$O$1249)</f>
        <v>0</v>
      </c>
      <c r="G35" s="140">
        <f>SUMIF(RiepilogoGen!$D$2:$D$1249,'Riep StPatrim'!C35,RiepilogoGen!$R$2:$R$1249)</f>
        <v>0</v>
      </c>
      <c r="H35" s="140">
        <f>SUMIF(RiepilogoGen!$D$2:$D$1249,'Riep StPatrim'!C35,RiepilogoGen!$U$2:$U$1249)</f>
        <v>0</v>
      </c>
      <c r="I35" s="140">
        <f>SUMIF(RiepilogoGen!$D$2:$D$1249,'Riep StPatrim'!C35,RiepilogoGen!$X$2:$X$1249)</f>
        <v>0</v>
      </c>
      <c r="J35" s="140">
        <f>SUMIF(RiepilogoGen!$D$2:$D$1249,'Riep StPatrim'!C35,RiepilogoGen!$AA$2:$AA$1249)</f>
        <v>0</v>
      </c>
      <c r="K35" s="140">
        <f>SUMIF(RiepilogoGen!$D$2:$D$1249,'Riep StPatrim'!C35,RiepilogoGen!$AD$2:$AD$1249)</f>
        <v>0</v>
      </c>
    </row>
    <row r="36" spans="3:11" ht="12.75" customHeight="1">
      <c r="E36" s="138" t="s">
        <v>1402</v>
      </c>
      <c r="F36" s="49">
        <f t="shared" ref="F36:K36" si="7">+F37+F38</f>
        <v>0</v>
      </c>
      <c r="G36" s="49">
        <f t="shared" si="7"/>
        <v>0</v>
      </c>
      <c r="H36" s="49">
        <f t="shared" si="7"/>
        <v>0</v>
      </c>
      <c r="I36" s="49">
        <f t="shared" si="7"/>
        <v>0</v>
      </c>
      <c r="J36" s="49">
        <f t="shared" si="7"/>
        <v>0</v>
      </c>
      <c r="K36" s="49">
        <f t="shared" si="7"/>
        <v>0</v>
      </c>
    </row>
    <row r="37" spans="3:11" ht="12.75" customHeight="1">
      <c r="C37" s="30">
        <f>RiepilogoGen!D15</f>
        <v>11010401</v>
      </c>
      <c r="D37" s="30" t="str">
        <f>RiepilogoGen!E15</f>
        <v>CONCESSIONI, LICENZE, MARCHI E DIRITTI SIMILI</v>
      </c>
      <c r="E37" s="139" t="str">
        <f>C37&amp;" "&amp;D37</f>
        <v>11010401 CONCESSIONI, LICENZE, MARCHI E DIRITTI SIMILI</v>
      </c>
      <c r="F37" s="140">
        <f>SUMIF(RiepilogoGen!$D$2:$D$1249,'Riep StPatrim'!C37,RiepilogoGen!$O$2:$O$1249)</f>
        <v>0</v>
      </c>
      <c r="G37" s="140">
        <f>SUMIF(RiepilogoGen!$D$2:$D$1249,'Riep StPatrim'!C37,RiepilogoGen!$R$2:$R$1249)</f>
        <v>0</v>
      </c>
      <c r="H37" s="140">
        <f>SUMIF(RiepilogoGen!$D$2:$D$1249,'Riep StPatrim'!C37,RiepilogoGen!$U$2:$U$1249)</f>
        <v>0</v>
      </c>
      <c r="I37" s="140">
        <f>SUMIF(RiepilogoGen!$D$2:$D$1249,'Riep StPatrim'!C37,RiepilogoGen!$X$2:$X$1249)</f>
        <v>0</v>
      </c>
      <c r="J37" s="140">
        <f>SUMIF(RiepilogoGen!$D$2:$D$1249,'Riep StPatrim'!C37,RiepilogoGen!$AA$2:$AA$1249)</f>
        <v>0</v>
      </c>
      <c r="K37" s="140">
        <f>SUMIF(RiepilogoGen!$D$2:$D$1249,'Riep StPatrim'!C37,RiepilogoGen!$AD$2:$AD$1249)</f>
        <v>0</v>
      </c>
    </row>
    <row r="38" spans="3:11" ht="12.75" customHeight="1">
      <c r="C38" s="30">
        <f>RiepilogoGen!D16</f>
        <v>11010451</v>
      </c>
      <c r="D38" s="30" t="str">
        <f>RiepilogoGen!E16</f>
        <v>FONDO AMMORTAMENTO CONCESSIONI, LICENZE, MARCHI E DIRITTI SIMILI</v>
      </c>
      <c r="E38" s="139" t="str">
        <f>C38&amp;" "&amp;D38</f>
        <v>11010451 FONDO AMMORTAMENTO CONCESSIONI, LICENZE, MARCHI E DIRITTI SIMILI</v>
      </c>
      <c r="F38" s="140">
        <f>SUMIF(RiepilogoGen!$D$2:$D$1249,'Riep StPatrim'!C38,RiepilogoGen!$O$2:$O$1249)</f>
        <v>0</v>
      </c>
      <c r="G38" s="140">
        <f>SUMIF(RiepilogoGen!$D$2:$D$1249,'Riep StPatrim'!C38,RiepilogoGen!$R$2:$R$1249)</f>
        <v>0</v>
      </c>
      <c r="H38" s="140">
        <f>SUMIF(RiepilogoGen!$D$2:$D$1249,'Riep StPatrim'!C38,RiepilogoGen!$U$2:$U$1249)</f>
        <v>0</v>
      </c>
      <c r="I38" s="140">
        <f>SUMIF(RiepilogoGen!$D$2:$D$1249,'Riep StPatrim'!C38,RiepilogoGen!$X$2:$X$1249)</f>
        <v>0</v>
      </c>
      <c r="J38" s="140">
        <f>SUMIF(RiepilogoGen!$D$2:$D$1249,'Riep StPatrim'!C38,RiepilogoGen!$AA$2:$AA$1249)</f>
        <v>0</v>
      </c>
      <c r="K38" s="140">
        <f>SUMIF(RiepilogoGen!$D$2:$D$1249,'Riep StPatrim'!C38,RiepilogoGen!$AD$2:$AD$1249)</f>
        <v>0</v>
      </c>
    </row>
    <row r="39" spans="3:11" ht="12.75" customHeight="1">
      <c r="E39" s="138" t="s">
        <v>1403</v>
      </c>
      <c r="F39" s="49">
        <f t="shared" ref="F39:K39" si="8">SUM(F40:F45)</f>
        <v>0</v>
      </c>
      <c r="G39" s="49">
        <f t="shared" si="8"/>
        <v>0</v>
      </c>
      <c r="H39" s="49">
        <f t="shared" si="8"/>
        <v>0</v>
      </c>
      <c r="I39" s="49">
        <f t="shared" si="8"/>
        <v>0</v>
      </c>
      <c r="J39" s="49">
        <f t="shared" si="8"/>
        <v>0</v>
      </c>
      <c r="K39" s="49">
        <f t="shared" si="8"/>
        <v>0</v>
      </c>
    </row>
    <row r="40" spans="3:11" ht="12.75" customHeight="1">
      <c r="C40" s="30">
        <f>RiepilogoGen!D17</f>
        <v>11010501</v>
      </c>
      <c r="D40" s="30" t="str">
        <f>RiepilogoGen!E17</f>
        <v>MIGLIORIE SU STRUTTURA MARGHERITA</v>
      </c>
      <c r="E40" s="139" t="str">
        <f t="shared" ref="E40:E45" si="9">C40&amp;" "&amp;D40</f>
        <v>11010501 MIGLIORIE SU STRUTTURA MARGHERITA</v>
      </c>
      <c r="F40" s="140">
        <f>SUMIF(RiepilogoGen!$D$2:$D$1249,'Riep StPatrim'!C40,RiepilogoGen!$O$2:$O$1249)</f>
        <v>1041.9000000000001</v>
      </c>
      <c r="G40" s="140">
        <f>SUMIF(RiepilogoGen!$D$2:$D$1249,'Riep StPatrim'!C40,RiepilogoGen!$R$2:$R$1249)</f>
        <v>1041.9000000000001</v>
      </c>
      <c r="H40" s="140">
        <f>SUMIF(RiepilogoGen!$D$2:$D$1249,'Riep StPatrim'!C40,RiepilogoGen!$U$2:$U$1249)</f>
        <v>1041.9000000000001</v>
      </c>
      <c r="I40" s="140">
        <f>SUMIF(RiepilogoGen!$D$2:$D$1249,'Riep StPatrim'!C40,RiepilogoGen!$X$2:$X$1249)</f>
        <v>0</v>
      </c>
      <c r="J40" s="140">
        <f>SUMIF(RiepilogoGen!$D$2:$D$1249,'Riep StPatrim'!C40,RiepilogoGen!$AA$2:$AA$1249)</f>
        <v>1041.9000000000001</v>
      </c>
      <c r="K40" s="140">
        <f>SUMIF(RiepilogoGen!$D$2:$D$1249,'Riep StPatrim'!C40,RiepilogoGen!$AD$2:$AD$1249)</f>
        <v>0</v>
      </c>
    </row>
    <row r="41" spans="3:11" ht="12.75" customHeight="1">
      <c r="C41" s="30">
        <f>RiepilogoGen!D18</f>
        <v>11010502</v>
      </c>
      <c r="D41" s="30" t="str">
        <f>RiepilogoGen!E18</f>
        <v>MIGLIORIE SU STRUTTURA MADRE TERESA</v>
      </c>
      <c r="E41" s="139" t="str">
        <f t="shared" si="9"/>
        <v>11010502 MIGLIORIE SU STRUTTURA MADRE TERESA</v>
      </c>
      <c r="F41" s="140">
        <f>SUMIF(RiepilogoGen!$D$2:$D$1249,'Riep StPatrim'!C41,RiepilogoGen!$O$2:$O$1249)</f>
        <v>0</v>
      </c>
      <c r="G41" s="140">
        <f>SUMIF(RiepilogoGen!$D$2:$D$1249,'Riep StPatrim'!C41,RiepilogoGen!$R$2:$R$1249)</f>
        <v>0</v>
      </c>
      <c r="H41" s="140">
        <f>SUMIF(RiepilogoGen!$D$2:$D$1249,'Riep StPatrim'!C41,RiepilogoGen!$U$2:$U$1249)</f>
        <v>0</v>
      </c>
      <c r="I41" s="140">
        <f>SUMIF(RiepilogoGen!$D$2:$D$1249,'Riep StPatrim'!C41,RiepilogoGen!$X$2:$X$1249)</f>
        <v>0</v>
      </c>
      <c r="J41" s="140">
        <f>SUMIF(RiepilogoGen!$D$2:$D$1249,'Riep StPatrim'!C41,RiepilogoGen!$AA$2:$AA$1249)</f>
        <v>0</v>
      </c>
      <c r="K41" s="140">
        <f>SUMIF(RiepilogoGen!$D$2:$D$1249,'Riep StPatrim'!C41,RiepilogoGen!$AD$2:$AD$1249)</f>
        <v>0</v>
      </c>
    </row>
    <row r="42" spans="3:11" ht="12.75" customHeight="1">
      <c r="C42" s="30">
        <f>RiepilogoGen!D19</f>
        <v>11010503</v>
      </c>
      <c r="D42" s="30" t="str">
        <f>RiepilogoGen!E19</f>
        <v>MIGLIORIE SU BENI DI TERZI</v>
      </c>
      <c r="E42" s="139" t="str">
        <f t="shared" si="9"/>
        <v>11010503 MIGLIORIE SU BENI DI TERZI</v>
      </c>
      <c r="F42" s="140">
        <f>SUMIF(RiepilogoGen!$D$2:$D$1249,'Riep StPatrim'!C42,RiepilogoGen!$O$2:$O$1249)</f>
        <v>7344.68</v>
      </c>
      <c r="G42" s="140">
        <f>SUMIF(RiepilogoGen!$D$2:$D$1249,'Riep StPatrim'!C42,RiepilogoGen!$R$2:$R$1249)</f>
        <v>7344.68</v>
      </c>
      <c r="H42" s="140">
        <f>SUMIF(RiepilogoGen!$D$2:$D$1249,'Riep StPatrim'!C42,RiepilogoGen!$U$2:$U$1249)</f>
        <v>7344.68</v>
      </c>
      <c r="I42" s="140">
        <f>SUMIF(RiepilogoGen!$D$2:$D$1249,'Riep StPatrim'!C42,RiepilogoGen!$X$2:$X$1249)</f>
        <v>0</v>
      </c>
      <c r="J42" s="140">
        <f>SUMIF(RiepilogoGen!$D$2:$D$1249,'Riep StPatrim'!C42,RiepilogoGen!$AA$2:$AA$1249)</f>
        <v>7344.68</v>
      </c>
      <c r="K42" s="140">
        <f>SUMIF(RiepilogoGen!$D$2:$D$1249,'Riep StPatrim'!C42,RiepilogoGen!$AD$2:$AD$1249)</f>
        <v>-7344.68</v>
      </c>
    </row>
    <row r="43" spans="3:11" ht="12.75" customHeight="1">
      <c r="C43" s="30">
        <f>RiepilogoGen!D20</f>
        <v>11010551</v>
      </c>
      <c r="D43" s="30" t="str">
        <f>RiepilogoGen!E20</f>
        <v>FONDO AMMORTAMENTO MIGLIORIE SU STRUTTURA MARGHERITA</v>
      </c>
      <c r="E43" s="139" t="str">
        <f t="shared" si="9"/>
        <v>11010551 FONDO AMMORTAMENTO MIGLIORIE SU STRUTTURA MARGHERITA</v>
      </c>
      <c r="F43" s="140">
        <f>SUMIF(RiepilogoGen!$D$2:$D$1249,'Riep StPatrim'!C43,RiepilogoGen!$O$2:$O$1249)</f>
        <v>-1041.9000000000001</v>
      </c>
      <c r="G43" s="140">
        <f>SUMIF(RiepilogoGen!$D$2:$D$1249,'Riep StPatrim'!C43,RiepilogoGen!$R$2:$R$1249)</f>
        <v>-1041.9000000000001</v>
      </c>
      <c r="H43" s="140">
        <f>SUMIF(RiepilogoGen!$D$2:$D$1249,'Riep StPatrim'!C43,RiepilogoGen!$U$2:$U$1249)</f>
        <v>-1041.9000000000001</v>
      </c>
      <c r="I43" s="140">
        <f>SUMIF(RiepilogoGen!$D$2:$D$1249,'Riep StPatrim'!C43,RiepilogoGen!$X$2:$X$1249)</f>
        <v>0</v>
      </c>
      <c r="J43" s="140">
        <f>SUMIF(RiepilogoGen!$D$2:$D$1249,'Riep StPatrim'!C43,RiepilogoGen!$AA$2:$AA$1249)</f>
        <v>-1041.9000000000001</v>
      </c>
      <c r="K43" s="140">
        <f>SUMIF(RiepilogoGen!$D$2:$D$1249,'Riep StPatrim'!C43,RiepilogoGen!$AD$2:$AD$1249)</f>
        <v>0</v>
      </c>
    </row>
    <row r="44" spans="3:11" ht="12.75" customHeight="1">
      <c r="C44" s="30">
        <f>RiepilogoGen!D21</f>
        <v>11010552</v>
      </c>
      <c r="D44" s="30" t="str">
        <f>RiepilogoGen!E21</f>
        <v>FONDO AMMORTAMENTO MIGLIORIE SU STRUTTURA MADRE TERESA</v>
      </c>
      <c r="E44" s="139" t="str">
        <f t="shared" si="9"/>
        <v>11010552 FONDO AMMORTAMENTO MIGLIORIE SU STRUTTURA MADRE TERESA</v>
      </c>
      <c r="F44" s="140">
        <f>SUMIF(RiepilogoGen!$D$2:$D$1249,'Riep StPatrim'!C44,RiepilogoGen!$O$2:$O$1249)</f>
        <v>0</v>
      </c>
      <c r="G44" s="140">
        <f>SUMIF(RiepilogoGen!$D$2:$D$1249,'Riep StPatrim'!C44,RiepilogoGen!$R$2:$R$1249)</f>
        <v>0</v>
      </c>
      <c r="H44" s="140">
        <f>SUMIF(RiepilogoGen!$D$2:$D$1249,'Riep StPatrim'!C44,RiepilogoGen!$U$2:$U$1249)</f>
        <v>0</v>
      </c>
      <c r="I44" s="140">
        <f>SUMIF(RiepilogoGen!$D$2:$D$1249,'Riep StPatrim'!C44,RiepilogoGen!$X$2:$X$1249)</f>
        <v>0</v>
      </c>
      <c r="J44" s="140">
        <f>SUMIF(RiepilogoGen!$D$2:$D$1249,'Riep StPatrim'!C44,RiepilogoGen!$AA$2:$AA$1249)</f>
        <v>0</v>
      </c>
      <c r="K44" s="140">
        <f>SUMIF(RiepilogoGen!$D$2:$D$1249,'Riep StPatrim'!C44,RiepilogoGen!$AD$2:$AD$1249)</f>
        <v>0</v>
      </c>
    </row>
    <row r="45" spans="3:11" ht="12.75" customHeight="1">
      <c r="C45" s="30">
        <f>RiepilogoGen!D22</f>
        <v>11010553</v>
      </c>
      <c r="D45" s="30" t="str">
        <f>RiepilogoGen!E22</f>
        <v>FONDO AMMORTAMENTO MIGLIORIE SU BENI DI TERZI</v>
      </c>
      <c r="E45" s="139" t="str">
        <f t="shared" si="9"/>
        <v>11010553 FONDO AMMORTAMENTO MIGLIORIE SU BENI DI TERZI</v>
      </c>
      <c r="F45" s="140">
        <f>SUMIF(RiepilogoGen!$D$2:$D$1249,'Riep StPatrim'!C45,RiepilogoGen!$O$2:$O$1249)</f>
        <v>-7344.68</v>
      </c>
      <c r="G45" s="140">
        <f>SUMIF(RiepilogoGen!$D$2:$D$1249,'Riep StPatrim'!C45,RiepilogoGen!$R$2:$R$1249)</f>
        <v>-7344.68</v>
      </c>
      <c r="H45" s="140">
        <f>SUMIF(RiepilogoGen!$D$2:$D$1249,'Riep StPatrim'!C45,RiepilogoGen!$U$2:$U$1249)</f>
        <v>-7344.68</v>
      </c>
      <c r="I45" s="140">
        <f>SUMIF(RiepilogoGen!$D$2:$D$1249,'Riep StPatrim'!C45,RiepilogoGen!$X$2:$X$1249)</f>
        <v>0</v>
      </c>
      <c r="J45" s="140">
        <f>SUMIF(RiepilogoGen!$D$2:$D$1249,'Riep StPatrim'!C45,RiepilogoGen!$AA$2:$AA$1249)</f>
        <v>-7344.68</v>
      </c>
      <c r="K45" s="140">
        <f>SUMIF(RiepilogoGen!$D$2:$D$1249,'Riep StPatrim'!C45,RiepilogoGen!$AD$2:$AD$1249)</f>
        <v>7344.68</v>
      </c>
    </row>
    <row r="46" spans="3:11" ht="12.75" customHeight="1">
      <c r="E46" s="138" t="s">
        <v>1404</v>
      </c>
      <c r="F46" s="49">
        <f t="shared" ref="F46:K46" si="10">+F47</f>
        <v>0</v>
      </c>
      <c r="G46" s="49">
        <f t="shared" si="10"/>
        <v>71675</v>
      </c>
      <c r="H46" s="49">
        <f t="shared" si="10"/>
        <v>4953.2000000000116</v>
      </c>
      <c r="I46" s="49">
        <f t="shared" si="10"/>
        <v>0</v>
      </c>
      <c r="J46" s="49">
        <f t="shared" si="10"/>
        <v>135786.5</v>
      </c>
      <c r="K46" s="49">
        <f t="shared" si="10"/>
        <v>67509.14</v>
      </c>
    </row>
    <row r="47" spans="3:11" ht="12.75" customHeight="1">
      <c r="C47" s="30">
        <f>RiepilogoGen!D23</f>
        <v>11010601</v>
      </c>
      <c r="D47" s="30" t="str">
        <f>RiepilogoGen!E23</f>
        <v>IMMOBILIZZAZIONI IMMATERIALI IN CORSO ED ACCONTI</v>
      </c>
      <c r="E47" s="139" t="str">
        <f>C47&amp;" "&amp;D47</f>
        <v>11010601 IMMOBILIZZAZIONI IMMATERIALI IN CORSO ED ACCONTI</v>
      </c>
      <c r="F47" s="140">
        <f>SUMIF(RiepilogoGen!$D$2:$D$1249,'Riep StPatrim'!C47,RiepilogoGen!$O$2:$O$1249)</f>
        <v>0</v>
      </c>
      <c r="G47" s="140">
        <f>SUMIF(RiepilogoGen!$D$2:$D$1249,'Riep StPatrim'!C47,RiepilogoGen!$R$2:$R$1249)</f>
        <v>71675</v>
      </c>
      <c r="H47" s="140">
        <f>SUMIF(RiepilogoGen!$D$2:$D$1249,'Riep StPatrim'!C47,RiepilogoGen!$U$2:$U$1249)</f>
        <v>4953.2000000000116</v>
      </c>
      <c r="I47" s="140">
        <f>SUMIF(RiepilogoGen!$D$2:$D$1249,'Riep StPatrim'!C47,RiepilogoGen!$X$2:$X$1249)</f>
        <v>0</v>
      </c>
      <c r="J47" s="140">
        <f>SUMIF(RiepilogoGen!$D$2:$D$1249,'Riep StPatrim'!C47,RiepilogoGen!$AA$2:$AA$1249)</f>
        <v>135786.5</v>
      </c>
      <c r="K47" s="140">
        <f>SUMIF(RiepilogoGen!$D$2:$D$1249,'Riep StPatrim'!C47,RiepilogoGen!$AD$2:$AD$1249)</f>
        <v>67509.14</v>
      </c>
    </row>
    <row r="48" spans="3:11" ht="12.75" customHeight="1">
      <c r="E48" s="138" t="s">
        <v>1405</v>
      </c>
      <c r="F48" s="49">
        <f t="shared" ref="F48:K48" si="11">SUM(F49:F56)</f>
        <v>673866.85999999987</v>
      </c>
      <c r="G48" s="49">
        <f t="shared" si="11"/>
        <v>579767.34000000008</v>
      </c>
      <c r="H48" s="49">
        <f t="shared" si="11"/>
        <v>580032.26</v>
      </c>
      <c r="I48" s="49">
        <f t="shared" si="11"/>
        <v>0</v>
      </c>
      <c r="J48" s="49">
        <f t="shared" si="11"/>
        <v>419990.03000000014</v>
      </c>
      <c r="K48" s="49">
        <f t="shared" si="11"/>
        <v>0</v>
      </c>
    </row>
    <row r="49" spans="3:11" ht="12.75" customHeight="1">
      <c r="C49" s="30">
        <f>RiepilogoGen!D24</f>
        <v>11010701</v>
      </c>
      <c r="D49" s="30" t="str">
        <f>RiepilogoGen!E24</f>
        <v>COSTO PUBBLICAZIONI BANDI PLURIENNALI</v>
      </c>
      <c r="E49" s="139" t="str">
        <f t="shared" ref="E49:E56" si="12">C49&amp;" "&amp;D49</f>
        <v>11010701 COSTO PUBBLICAZIONI BANDI PLURIENNALI</v>
      </c>
      <c r="F49" s="140">
        <f>SUMIF(RiepilogoGen!$D$2:$D$1249,'Riep StPatrim'!C49,RiepilogoGen!$O$2:$O$1249)</f>
        <v>0</v>
      </c>
      <c r="G49" s="140">
        <f>SUMIF(RiepilogoGen!$D$2:$D$1249,'Riep StPatrim'!C49,RiepilogoGen!$R$2:$R$1249)</f>
        <v>0</v>
      </c>
      <c r="H49" s="140">
        <f>SUMIF(RiepilogoGen!$D$2:$D$1249,'Riep StPatrim'!C49,RiepilogoGen!$U$2:$U$1249)</f>
        <v>0</v>
      </c>
      <c r="I49" s="140">
        <f>SUMIF(RiepilogoGen!$D$2:$D$1249,'Riep StPatrim'!C49,RiepilogoGen!$X$2:$X$1249)</f>
        <v>0</v>
      </c>
      <c r="J49" s="140">
        <f>SUMIF(RiepilogoGen!$D$2:$D$1249,'Riep StPatrim'!C49,RiepilogoGen!$AA$2:$AA$1249)</f>
        <v>0</v>
      </c>
      <c r="K49" s="140">
        <f>SUMIF(RiepilogoGen!$D$2:$D$1249,'Riep StPatrim'!C49,RiepilogoGen!$AD$2:$AD$1249)</f>
        <v>0</v>
      </c>
    </row>
    <row r="50" spans="3:11" ht="12.75" customHeight="1">
      <c r="C50" s="30">
        <f>RiepilogoGen!D25</f>
        <v>11010702</v>
      </c>
      <c r="D50" s="30" t="str">
        <f>RiepilogoGen!E25</f>
        <v>FORMAZIONE E CONSULENZE PLURIENNALI</v>
      </c>
      <c r="E50" s="139" t="str">
        <f t="shared" si="12"/>
        <v>11010702 FORMAZIONE E CONSULENZE PLURIENNALI</v>
      </c>
      <c r="F50" s="140">
        <f>SUMIF(RiepilogoGen!$D$2:$D$1249,'Riep StPatrim'!C50,RiepilogoGen!$O$2:$O$1249)</f>
        <v>521133.95</v>
      </c>
      <c r="G50" s="140">
        <f>SUMIF(RiepilogoGen!$D$2:$D$1249,'Riep StPatrim'!C50,RiepilogoGen!$R$2:$R$1249)</f>
        <v>600446.56999999995</v>
      </c>
      <c r="H50" s="140">
        <f>SUMIF(RiepilogoGen!$D$2:$D$1249,'Riep StPatrim'!C50,RiepilogoGen!$U$2:$U$1249)</f>
        <v>781981.21</v>
      </c>
      <c r="I50" s="140">
        <f>SUMIF(RiepilogoGen!$D$2:$D$1249,'Riep StPatrim'!C50,RiepilogoGen!$X$2:$X$1249)</f>
        <v>0</v>
      </c>
      <c r="J50" s="140">
        <f>SUMIF(RiepilogoGen!$D$2:$D$1249,'Riep StPatrim'!C50,RiepilogoGen!$AA$2:$AA$1249)</f>
        <v>826469.53</v>
      </c>
      <c r="K50" s="140">
        <f>SUMIF(RiepilogoGen!$D$2:$D$1249,'Riep StPatrim'!C50,RiepilogoGen!$AD$2:$AD$1249)</f>
        <v>0</v>
      </c>
    </row>
    <row r="51" spans="3:11" ht="12.75" customHeight="1">
      <c r="C51" s="30">
        <f>RiepilogoGen!D26</f>
        <v>11010708</v>
      </c>
      <c r="D51" s="30" t="str">
        <f>RiepilogoGen!E26</f>
        <v>ONERI PLURIENNALI SU MUTUO</v>
      </c>
      <c r="E51" s="139" t="str">
        <f>C51&amp;" "&amp;D51</f>
        <v>11010708 ONERI PLURIENNALI SU MUTUO</v>
      </c>
      <c r="F51" s="140">
        <f>SUMIF(RiepilogoGen!$D$2:$D$1249,'Riep StPatrim'!C51,RiepilogoGen!$O$2:$O$1249)</f>
        <v>16510</v>
      </c>
      <c r="G51" s="140">
        <f>SUMIF(RiepilogoGen!$D$2:$D$1249,'Riep StPatrim'!C51,RiepilogoGen!$R$2:$R$1249)</f>
        <v>16510</v>
      </c>
      <c r="H51" s="140">
        <f>SUMIF(RiepilogoGen!$D$2:$D$1249,'Riep StPatrim'!C51,RiepilogoGen!$U$2:$U$1249)</f>
        <v>16510</v>
      </c>
      <c r="I51" s="140">
        <f>SUMIF(RiepilogoGen!$D$2:$D$1249,'Riep StPatrim'!C51,RiepilogoGen!$X$2:$X$1249)</f>
        <v>0</v>
      </c>
      <c r="J51" s="140">
        <f>SUMIF(RiepilogoGen!$D$2:$D$1249,'Riep StPatrim'!C51,RiepilogoGen!$AA$2:$AA$1249)</f>
        <v>16510</v>
      </c>
      <c r="K51" s="140">
        <f>SUMIF(RiepilogoGen!$D$2:$D$1249,'Riep StPatrim'!C51,RiepilogoGen!$AD$2:$AD$1249)</f>
        <v>0</v>
      </c>
    </row>
    <row r="52" spans="3:11" ht="12.75" customHeight="1">
      <c r="C52" s="30">
        <f>RiepilogoGen!D27</f>
        <v>11010709</v>
      </c>
      <c r="D52" s="30" t="str">
        <f>RiepilogoGen!E27</f>
        <v>ALTRE IMMOBILIZZAZIONI IMMATERIALI</v>
      </c>
      <c r="E52" s="139" t="str">
        <f t="shared" si="12"/>
        <v>11010709 ALTRE IMMOBILIZZAZIONI IMMATERIALI</v>
      </c>
      <c r="F52" s="140">
        <f>SUMIF(RiepilogoGen!$D$2:$D$1249,'Riep StPatrim'!C52,RiepilogoGen!$O$2:$O$1249)</f>
        <v>741969.03</v>
      </c>
      <c r="G52" s="140">
        <f>SUMIF(RiepilogoGen!$D$2:$D$1249,'Riep StPatrim'!C52,RiepilogoGen!$R$2:$R$1249)</f>
        <v>741969.03</v>
      </c>
      <c r="H52" s="140">
        <f>SUMIF(RiepilogoGen!$D$2:$D$1249,'Riep StPatrim'!C52,RiepilogoGen!$U$2:$U$1249)</f>
        <v>741969.03</v>
      </c>
      <c r="I52" s="140">
        <f>SUMIF(RiepilogoGen!$D$2:$D$1249,'Riep StPatrim'!C52,RiepilogoGen!$X$2:$X$1249)</f>
        <v>0</v>
      </c>
      <c r="J52" s="140">
        <f>SUMIF(RiepilogoGen!$D$2:$D$1249,'Riep StPatrim'!C52,RiepilogoGen!$AA$2:$AA$1249)</f>
        <v>741969.03</v>
      </c>
      <c r="K52" s="140">
        <f>SUMIF(RiepilogoGen!$D$2:$D$1249,'Riep StPatrim'!C52,RiepilogoGen!$AD$2:$AD$1249)</f>
        <v>0</v>
      </c>
    </row>
    <row r="53" spans="3:11" ht="12.75" customHeight="1">
      <c r="C53" s="30">
        <f>RiepilogoGen!D28</f>
        <v>11010751</v>
      </c>
      <c r="D53" s="30" t="str">
        <f>RiepilogoGen!E28</f>
        <v>FONDO AMMORTAMENTO COSTO PUBBLICAZIONI BANDI PLURIENNALI</v>
      </c>
      <c r="E53" s="139" t="str">
        <f t="shared" si="12"/>
        <v>11010751 FONDO AMMORTAMENTO COSTO PUBBLICAZIONI BANDI PLURIENNALI</v>
      </c>
      <c r="F53" s="140">
        <f>SUMIF(RiepilogoGen!$D$2:$D$1249,'Riep StPatrim'!C53,RiepilogoGen!$O$2:$O$1249)</f>
        <v>0</v>
      </c>
      <c r="G53" s="140">
        <f>SUMIF(RiepilogoGen!$D$2:$D$1249,'Riep StPatrim'!C53,RiepilogoGen!$R$2:$R$1249)</f>
        <v>0</v>
      </c>
      <c r="H53" s="140">
        <f>SUMIF(RiepilogoGen!$D$2:$D$1249,'Riep StPatrim'!C53,RiepilogoGen!$U$2:$U$1249)</f>
        <v>0</v>
      </c>
      <c r="I53" s="140">
        <f>SUMIF(RiepilogoGen!$D$2:$D$1249,'Riep StPatrim'!C53,RiepilogoGen!$X$2:$X$1249)</f>
        <v>0</v>
      </c>
      <c r="J53" s="140">
        <f>SUMIF(RiepilogoGen!$D$2:$D$1249,'Riep StPatrim'!C53,RiepilogoGen!$AA$2:$AA$1249)</f>
        <v>0</v>
      </c>
      <c r="K53" s="140">
        <f>SUMIF(RiepilogoGen!$D$2:$D$1249,'Riep StPatrim'!C53,RiepilogoGen!$AD$2:$AD$1249)</f>
        <v>0</v>
      </c>
    </row>
    <row r="54" spans="3:11" ht="12.75" customHeight="1">
      <c r="C54" s="30">
        <f>RiepilogoGen!D29</f>
        <v>11010752</v>
      </c>
      <c r="D54" s="30" t="str">
        <f>RiepilogoGen!E29</f>
        <v>FONDO AMMORTAMENTO FORMAZIONE E CONSULENZE PLURIENNALI</v>
      </c>
      <c r="E54" s="139" t="str">
        <f t="shared" si="12"/>
        <v>11010752 FONDO AMMORTAMENTO FORMAZIONE E CONSULENZE PLURIENNALI</v>
      </c>
      <c r="F54" s="140">
        <f>SUMIF(RiepilogoGen!$D$2:$D$1249,'Riep StPatrim'!C54,RiepilogoGen!$O$2:$O$1249)</f>
        <v>-395258.81</v>
      </c>
      <c r="G54" s="140">
        <f>SUMIF(RiepilogoGen!$D$2:$D$1249,'Riep StPatrim'!C54,RiepilogoGen!$R$2:$R$1249)</f>
        <v>-440967.03</v>
      </c>
      <c r="H54" s="140">
        <f>SUMIF(RiepilogoGen!$D$2:$D$1249,'Riep StPatrim'!C54,RiepilogoGen!$U$2:$U$1249)</f>
        <v>-494544.66</v>
      </c>
      <c r="I54" s="140">
        <f>SUMIF(RiepilogoGen!$D$2:$D$1249,'Riep StPatrim'!C54,RiepilogoGen!$X$2:$X$1249)</f>
        <v>0</v>
      </c>
      <c r="J54" s="140">
        <f>SUMIF(RiepilogoGen!$D$2:$D$1249,'Riep StPatrim'!C54,RiepilogoGen!$AA$2:$AA$1249)</f>
        <v>-579320.71</v>
      </c>
      <c r="K54" s="140">
        <f>SUMIF(RiepilogoGen!$D$2:$D$1249,'Riep StPatrim'!C54,RiepilogoGen!$AD$2:$AD$1249)</f>
        <v>0</v>
      </c>
    </row>
    <row r="55" spans="3:11" ht="12.75" customHeight="1">
      <c r="C55" s="30">
        <f>RiepilogoGen!D30</f>
        <v>11010758</v>
      </c>
      <c r="D55" s="30" t="str">
        <f>RiepilogoGen!E30</f>
        <v>FONDO AMMORTAMENTO ONERI PLURIENNALI SU MUTUO</v>
      </c>
      <c r="E55" s="139" t="str">
        <f>C55&amp;" "&amp;D55</f>
        <v>11010758 FONDO AMMORTAMENTO ONERI PLURIENNALI SU MUTUO</v>
      </c>
      <c r="F55" s="140">
        <f>SUMIF(RiepilogoGen!$D$2:$D$1249,'Riep StPatrim'!C55,RiepilogoGen!$O$2:$O$1249)</f>
        <v>-10053</v>
      </c>
      <c r="G55" s="140">
        <f>SUMIF(RiepilogoGen!$D$2:$D$1249,'Riep StPatrim'!C55,RiepilogoGen!$R$2:$R$1249)</f>
        <v>-10878.5</v>
      </c>
      <c r="H55" s="140">
        <f>SUMIF(RiepilogoGen!$D$2:$D$1249,'Riep StPatrim'!C55,RiepilogoGen!$U$2:$U$1249)</f>
        <v>-11704</v>
      </c>
      <c r="I55" s="140">
        <f>SUMIF(RiepilogoGen!$D$2:$D$1249,'Riep StPatrim'!C55,RiepilogoGen!$X$2:$X$1249)</f>
        <v>0</v>
      </c>
      <c r="J55" s="140">
        <f>SUMIF(RiepilogoGen!$D$2:$D$1249,'Riep StPatrim'!C55,RiepilogoGen!$AA$2:$AA$1249)</f>
        <v>-12529.5</v>
      </c>
      <c r="K55" s="140">
        <f>SUMIF(RiepilogoGen!$D$2:$D$1249,'Riep StPatrim'!C55,RiepilogoGen!$AD$2:$AD$1249)</f>
        <v>0</v>
      </c>
    </row>
    <row r="56" spans="3:11" ht="12.75" customHeight="1">
      <c r="C56" s="30">
        <f>RiepilogoGen!D31</f>
        <v>11010759</v>
      </c>
      <c r="D56" s="30" t="str">
        <f>RiepilogoGen!E31</f>
        <v>FONDO AMMORTAMENTO ALTRE IMMOBILIZZAZIONI IMMATERIALI</v>
      </c>
      <c r="E56" s="139" t="str">
        <f t="shared" si="12"/>
        <v>11010759 FONDO AMMORTAMENTO ALTRE IMMOBILIZZAZIONI IMMATERIALI</v>
      </c>
      <c r="F56" s="140">
        <f>SUMIF(RiepilogoGen!$D$2:$D$1249,'Riep StPatrim'!C56,RiepilogoGen!$O$2:$O$1249)</f>
        <v>-200434.31</v>
      </c>
      <c r="G56" s="140">
        <f>SUMIF(RiepilogoGen!$D$2:$D$1249,'Riep StPatrim'!C56,RiepilogoGen!$R$2:$R$1249)</f>
        <v>-327312.73</v>
      </c>
      <c r="H56" s="140">
        <f>SUMIF(RiepilogoGen!$D$2:$D$1249,'Riep StPatrim'!C56,RiepilogoGen!$U$2:$U$1249)</f>
        <v>-454179.32</v>
      </c>
      <c r="I56" s="140">
        <f>SUMIF(RiepilogoGen!$D$2:$D$1249,'Riep StPatrim'!C56,RiepilogoGen!$X$2:$X$1249)</f>
        <v>0</v>
      </c>
      <c r="J56" s="140">
        <f>SUMIF(RiepilogoGen!$D$2:$D$1249,'Riep StPatrim'!C56,RiepilogoGen!$AA$2:$AA$1249)</f>
        <v>-573108.31999999995</v>
      </c>
      <c r="K56" s="140">
        <f>SUMIF(RiepilogoGen!$D$2:$D$1249,'Riep StPatrim'!C56,RiepilogoGen!$AD$2:$AD$1249)</f>
        <v>0</v>
      </c>
    </row>
    <row r="57" spans="3:11" ht="15.75">
      <c r="E57" s="56" t="s">
        <v>221</v>
      </c>
      <c r="F57" s="57">
        <f t="shared" ref="F57:K57" si="13">+F23+F26+F31+F36+F39+F46+F48</f>
        <v>797971.27999999991</v>
      </c>
      <c r="G57" s="57">
        <f t="shared" si="13"/>
        <v>830211.21000000008</v>
      </c>
      <c r="H57" s="57">
        <f t="shared" si="13"/>
        <v>977852.32999999984</v>
      </c>
      <c r="I57" s="57">
        <f t="shared" si="13"/>
        <v>0</v>
      </c>
      <c r="J57" s="57">
        <f t="shared" si="13"/>
        <v>956107.05</v>
      </c>
      <c r="K57" s="57">
        <f t="shared" si="13"/>
        <v>67509.14</v>
      </c>
    </row>
    <row r="58" spans="3:11" ht="12.75" customHeight="1">
      <c r="E58" s="62" t="s">
        <v>222</v>
      </c>
      <c r="F58" s="49"/>
      <c r="G58" s="49"/>
      <c r="H58" s="49"/>
      <c r="I58" s="49"/>
      <c r="J58" s="49"/>
      <c r="K58" s="49"/>
    </row>
    <row r="59" spans="3:11" ht="12.75" customHeight="1">
      <c r="E59" s="138" t="s">
        <v>1406</v>
      </c>
      <c r="F59" s="49">
        <f t="shared" ref="F59:K59" si="14">+F60</f>
        <v>4845896.21</v>
      </c>
      <c r="G59" s="49">
        <f t="shared" si="14"/>
        <v>4845896.21</v>
      </c>
      <c r="H59" s="49">
        <f t="shared" si="14"/>
        <v>4845896.21</v>
      </c>
      <c r="I59" s="49">
        <f t="shared" si="14"/>
        <v>0</v>
      </c>
      <c r="J59" s="49">
        <f t="shared" si="14"/>
        <v>4845896.21</v>
      </c>
      <c r="K59" s="49">
        <f t="shared" si="14"/>
        <v>0</v>
      </c>
    </row>
    <row r="60" spans="3:11" ht="12.75" customHeight="1">
      <c r="C60" s="30">
        <f>RiepilogoGen!D32</f>
        <v>11020101</v>
      </c>
      <c r="D60" s="30" t="str">
        <f>RiepilogoGen!E32</f>
        <v>TERRENI DEL PATRIMONIO INDISPONIBILE</v>
      </c>
      <c r="E60" s="139" t="str">
        <f>C60&amp;" "&amp;D60</f>
        <v>11020101 TERRENI DEL PATRIMONIO INDISPONIBILE</v>
      </c>
      <c r="F60" s="140">
        <f>SUMIF(RiepilogoGen!$D$2:$D$1249,'Riep StPatrim'!C60,RiepilogoGen!$O$2:$O$1249)</f>
        <v>4845896.21</v>
      </c>
      <c r="G60" s="140">
        <f>SUMIF(RiepilogoGen!$D$2:$D$1249,'Riep StPatrim'!C60,RiepilogoGen!$R$2:$R$1249)</f>
        <v>4845896.21</v>
      </c>
      <c r="H60" s="140">
        <f>SUMIF(RiepilogoGen!$D$2:$D$1249,'Riep StPatrim'!C60,RiepilogoGen!$U$2:$U$1249)</f>
        <v>4845896.21</v>
      </c>
      <c r="I60" s="140">
        <f>SUMIF(RiepilogoGen!$D$2:$D$1249,'Riep StPatrim'!C60,RiepilogoGen!$X$2:$X$1249)</f>
        <v>0</v>
      </c>
      <c r="J60" s="140">
        <f>SUMIF(RiepilogoGen!$D$2:$D$1249,'Riep StPatrim'!C60,RiepilogoGen!$AA$2:$AA$1249)</f>
        <v>4845896.21</v>
      </c>
      <c r="K60" s="140">
        <f>SUMIF(RiepilogoGen!$D$2:$D$1249,'Riep StPatrim'!C60,RiepilogoGen!$AD$2:$AD$1249)</f>
        <v>0</v>
      </c>
    </row>
    <row r="61" spans="3:11" ht="12.75" customHeight="1">
      <c r="E61" s="138" t="s">
        <v>1407</v>
      </c>
      <c r="F61" s="49">
        <f t="shared" ref="F61:K61" si="15">+F62</f>
        <v>20351323.91</v>
      </c>
      <c r="G61" s="49">
        <f t="shared" si="15"/>
        <v>20418894.34</v>
      </c>
      <c r="H61" s="49">
        <f t="shared" si="15"/>
        <v>20300422.98</v>
      </c>
      <c r="I61" s="49">
        <f t="shared" si="15"/>
        <v>0</v>
      </c>
      <c r="J61" s="49">
        <f t="shared" si="15"/>
        <v>20168702.98</v>
      </c>
      <c r="K61" s="49">
        <f t="shared" si="15"/>
        <v>0</v>
      </c>
    </row>
    <row r="62" spans="3:11" ht="12.75" customHeight="1">
      <c r="C62" s="30">
        <f>RiepilogoGen!D33</f>
        <v>11020201</v>
      </c>
      <c r="D62" s="30" t="str">
        <f>RiepilogoGen!E33</f>
        <v>TERRENI DEL PATRIMONIO DISPONIBILE</v>
      </c>
      <c r="E62" s="139" t="str">
        <f>C62&amp;" "&amp;D62</f>
        <v>11020201 TERRENI DEL PATRIMONIO DISPONIBILE</v>
      </c>
      <c r="F62" s="140">
        <f>SUMIF(RiepilogoGen!$D$2:$D$1249,'Riep StPatrim'!C62,RiepilogoGen!$O$2:$O$1249)</f>
        <v>20351323.91</v>
      </c>
      <c r="G62" s="140">
        <f>SUMIF(RiepilogoGen!$D$2:$D$1249,'Riep StPatrim'!C62,RiepilogoGen!$R$2:$R$1249)</f>
        <v>20418894.34</v>
      </c>
      <c r="H62" s="140">
        <f>SUMIF(RiepilogoGen!$D$2:$D$1249,'Riep StPatrim'!C62,RiepilogoGen!$U$2:$U$1249)</f>
        <v>20300422.98</v>
      </c>
      <c r="I62" s="140">
        <f>SUMIF(RiepilogoGen!$D$2:$D$1249,'Riep StPatrim'!C62,RiepilogoGen!$X$2:$X$1249)</f>
        <v>0</v>
      </c>
      <c r="J62" s="140">
        <f>SUMIF(RiepilogoGen!$D$2:$D$1249,'Riep StPatrim'!C62,RiepilogoGen!$AA$2:$AA$1249)</f>
        <v>20168702.98</v>
      </c>
      <c r="K62" s="140">
        <f>SUMIF(RiepilogoGen!$D$2:$D$1249,'Riep StPatrim'!C62,RiepilogoGen!$AD$2:$AD$1249)</f>
        <v>0</v>
      </c>
    </row>
    <row r="63" spans="3:11" ht="12.75" customHeight="1">
      <c r="E63" s="138" t="s">
        <v>1408</v>
      </c>
      <c r="F63" s="49">
        <f t="shared" ref="F63:K63" si="16">+F64+F65</f>
        <v>39773681.420000002</v>
      </c>
      <c r="G63" s="49">
        <f t="shared" si="16"/>
        <v>38215619.939999998</v>
      </c>
      <c r="H63" s="49">
        <f t="shared" si="16"/>
        <v>36899656.149999999</v>
      </c>
      <c r="I63" s="49">
        <f t="shared" si="16"/>
        <v>0</v>
      </c>
      <c r="J63" s="49">
        <f t="shared" si="16"/>
        <v>35494507.649999999</v>
      </c>
      <c r="K63" s="49">
        <f t="shared" si="16"/>
        <v>0</v>
      </c>
    </row>
    <row r="64" spans="3:11" ht="12.75" customHeight="1">
      <c r="C64" s="30">
        <f>RiepilogoGen!D34</f>
        <v>11020301</v>
      </c>
      <c r="D64" s="30" t="str">
        <f>RiepilogoGen!E34</f>
        <v>FABBRICATI DEL PATRIMONIO INDISPONIBILE</v>
      </c>
      <c r="E64" s="139" t="str">
        <f t="shared" ref="E64:E108" si="17">C64&amp;" "&amp;D64</f>
        <v>11020301 FABBRICATI DEL PATRIMONIO INDISPONIBILE</v>
      </c>
      <c r="F64" s="140">
        <f>SUMIF(RiepilogoGen!$D$2:$D$1249,'Riep StPatrim'!C64,RiepilogoGen!$O$2:$O$1249)</f>
        <v>59696838.899999999</v>
      </c>
      <c r="G64" s="140">
        <f>SUMIF(RiepilogoGen!$D$2:$D$1249,'Riep StPatrim'!C64,RiepilogoGen!$R$2:$R$1249)</f>
        <v>59894029.460000001</v>
      </c>
      <c r="H64" s="140">
        <f>SUMIF(RiepilogoGen!$D$2:$D$1249,'Riep StPatrim'!C64,RiepilogoGen!$U$2:$U$1249)</f>
        <v>60359625.149999999</v>
      </c>
      <c r="I64" s="140">
        <f>SUMIF(RiepilogoGen!$D$2:$D$1249,'Riep StPatrim'!C64,RiepilogoGen!$X$2:$X$1249)</f>
        <v>0</v>
      </c>
      <c r="J64" s="140">
        <f>SUMIF(RiepilogoGen!$D$2:$D$1249,'Riep StPatrim'!C64,RiepilogoGen!$AA$2:$AA$1249)</f>
        <v>60730878.149999999</v>
      </c>
      <c r="K64" s="140">
        <f>SUMIF(RiepilogoGen!$D$2:$D$1249,'Riep StPatrim'!C64,RiepilogoGen!$AD$2:$AD$1249)</f>
        <v>0</v>
      </c>
    </row>
    <row r="65" spans="3:11" ht="12.75" customHeight="1">
      <c r="C65" s="30">
        <f>RiepilogoGen!D35</f>
        <v>11020351</v>
      </c>
      <c r="D65" s="30" t="str">
        <f>RiepilogoGen!E35</f>
        <v>FONDO AMMORTAMENTO FABBRICATI DEL PATRIMONIO INDISPONIBILE</v>
      </c>
      <c r="E65" s="139" t="str">
        <f t="shared" si="17"/>
        <v>11020351 FONDO AMMORTAMENTO FABBRICATI DEL PATRIMONIO INDISPONIBILE</v>
      </c>
      <c r="F65" s="140">
        <f>SUMIF(RiepilogoGen!$D$2:$D$1249,'Riep StPatrim'!C65,RiepilogoGen!$O$2:$O$1249)</f>
        <v>-19923157.48</v>
      </c>
      <c r="G65" s="140">
        <f>SUMIF(RiepilogoGen!$D$2:$D$1249,'Riep StPatrim'!C65,RiepilogoGen!$R$2:$R$1249)</f>
        <v>-21678409.52</v>
      </c>
      <c r="H65" s="140">
        <f>SUMIF(RiepilogoGen!$D$2:$D$1249,'Riep StPatrim'!C65,RiepilogoGen!$U$2:$U$1249)</f>
        <v>-23459969</v>
      </c>
      <c r="I65" s="140">
        <f>SUMIF(RiepilogoGen!$D$2:$D$1249,'Riep StPatrim'!C65,RiepilogoGen!$X$2:$X$1249)</f>
        <v>0</v>
      </c>
      <c r="J65" s="140">
        <f>SUMIF(RiepilogoGen!$D$2:$D$1249,'Riep StPatrim'!C65,RiepilogoGen!$AA$2:$AA$1249)</f>
        <v>-25236370.5</v>
      </c>
      <c r="K65" s="140">
        <f>SUMIF(RiepilogoGen!$D$2:$D$1249,'Riep StPatrim'!C65,RiepilogoGen!$AD$2:$AD$1249)</f>
        <v>0</v>
      </c>
    </row>
    <row r="66" spans="3:11" ht="12.75" customHeight="1">
      <c r="E66" s="138" t="s">
        <v>1409</v>
      </c>
      <c r="F66" s="49">
        <f t="shared" ref="F66:K66" si="18">+F67+F68</f>
        <v>61528569.969999999</v>
      </c>
      <c r="G66" s="49">
        <f t="shared" si="18"/>
        <v>59230876.93</v>
      </c>
      <c r="H66" s="49">
        <f t="shared" si="18"/>
        <v>56260302.690000005</v>
      </c>
      <c r="I66" s="49">
        <f t="shared" si="18"/>
        <v>0</v>
      </c>
      <c r="J66" s="49">
        <f t="shared" si="18"/>
        <v>53296151.379999988</v>
      </c>
      <c r="K66" s="49">
        <f t="shared" si="18"/>
        <v>0</v>
      </c>
    </row>
    <row r="67" spans="3:11" ht="12.75" customHeight="1">
      <c r="C67" s="30">
        <f>RiepilogoGen!D36</f>
        <v>11020401</v>
      </c>
      <c r="D67" s="30" t="str">
        <f>RiepilogoGen!E36</f>
        <v>FABBRICATI DEL PATRIMONIO DISPONIBILE</v>
      </c>
      <c r="E67" s="139" t="str">
        <f t="shared" si="17"/>
        <v>11020401 FABBRICATI DEL PATRIMONIO DISPONIBILE</v>
      </c>
      <c r="F67" s="140">
        <f>SUMIF(RiepilogoGen!$D$2:$D$1249,'Riep StPatrim'!C67,RiepilogoGen!$O$2:$O$1249)</f>
        <v>100831829.03</v>
      </c>
      <c r="G67" s="140">
        <f>SUMIF(RiepilogoGen!$D$2:$D$1249,'Riep StPatrim'!C67,RiepilogoGen!$R$2:$R$1249)</f>
        <v>101581015.03</v>
      </c>
      <c r="H67" s="140">
        <f>SUMIF(RiepilogoGen!$D$2:$D$1249,'Riep StPatrim'!C67,RiepilogoGen!$U$2:$U$1249)</f>
        <v>101375630.67</v>
      </c>
      <c r="I67" s="140">
        <f>SUMIF(RiepilogoGen!$D$2:$D$1249,'Riep StPatrim'!C67,RiepilogoGen!$X$2:$X$1249)</f>
        <v>0</v>
      </c>
      <c r="J67" s="140">
        <f>SUMIF(RiepilogoGen!$D$2:$D$1249,'Riep StPatrim'!C67,RiepilogoGen!$AA$2:$AA$1249)</f>
        <v>101261532.47999999</v>
      </c>
      <c r="K67" s="140">
        <f>SUMIF(RiepilogoGen!$D$2:$D$1249,'Riep StPatrim'!C67,RiepilogoGen!$AD$2:$AD$1249)</f>
        <v>0</v>
      </c>
    </row>
    <row r="68" spans="3:11" ht="12.75" customHeight="1">
      <c r="C68" s="30">
        <f>RiepilogoGen!D37</f>
        <v>11020451</v>
      </c>
      <c r="D68" s="30" t="str">
        <f>RiepilogoGen!E37</f>
        <v>FONDO AMMORTAMENTO FABBRICATI DEL PATRIMONIO DISPONIBILE</v>
      </c>
      <c r="E68" s="139" t="str">
        <f t="shared" si="17"/>
        <v>11020451 FONDO AMMORTAMENTO FABBRICATI DEL PATRIMONIO DISPONIBILE</v>
      </c>
      <c r="F68" s="140">
        <f>SUMIF(RiepilogoGen!$D$2:$D$1249,'Riep StPatrim'!C68,RiepilogoGen!$O$2:$O$1249)</f>
        <v>-39303259.060000002</v>
      </c>
      <c r="G68" s="140">
        <f>SUMIF(RiepilogoGen!$D$2:$D$1249,'Riep StPatrim'!C68,RiepilogoGen!$R$2:$R$1249)</f>
        <v>-42350138.100000001</v>
      </c>
      <c r="H68" s="140">
        <f>SUMIF(RiepilogoGen!$D$2:$D$1249,'Riep StPatrim'!C68,RiepilogoGen!$U$2:$U$1249)</f>
        <v>-45115327.979999997</v>
      </c>
      <c r="I68" s="140">
        <f>SUMIF(RiepilogoGen!$D$2:$D$1249,'Riep StPatrim'!C68,RiepilogoGen!$X$2:$X$1249)</f>
        <v>0</v>
      </c>
      <c r="J68" s="140">
        <f>SUMIF(RiepilogoGen!$D$2:$D$1249,'Riep StPatrim'!C68,RiepilogoGen!$AA$2:$AA$1249)</f>
        <v>-47965381.100000001</v>
      </c>
      <c r="K68" s="140">
        <f>SUMIF(RiepilogoGen!$D$2:$D$1249,'Riep StPatrim'!C68,RiepilogoGen!$AD$2:$AD$1249)</f>
        <v>0</v>
      </c>
    </row>
    <row r="69" spans="3:11" ht="12.75" customHeight="1">
      <c r="E69" s="138" t="s">
        <v>1410</v>
      </c>
      <c r="F69" s="49">
        <f t="shared" ref="F69:K69" si="19">+F70+F71</f>
        <v>2847332.55</v>
      </c>
      <c r="G69" s="49">
        <f t="shared" si="19"/>
        <v>2723682.95</v>
      </c>
      <c r="H69" s="49">
        <f t="shared" si="19"/>
        <v>2600033.35</v>
      </c>
      <c r="I69" s="49">
        <f t="shared" si="19"/>
        <v>0</v>
      </c>
      <c r="J69" s="49">
        <f t="shared" si="19"/>
        <v>2476383.75</v>
      </c>
      <c r="K69" s="49">
        <f t="shared" si="19"/>
        <v>0</v>
      </c>
    </row>
    <row r="70" spans="3:11" ht="12.75" customHeight="1">
      <c r="C70" s="30">
        <f>RiepilogoGen!D38</f>
        <v>11020501</v>
      </c>
      <c r="D70" s="30" t="str">
        <f>RiepilogoGen!E38</f>
        <v>FABBRICATI DI PREGIO ARTISTICO DEL PATRIMONIO INDISPONIBILE</v>
      </c>
      <c r="E70" s="139" t="str">
        <f t="shared" si="17"/>
        <v>11020501 FABBRICATI DI PREGIO ARTISTICO DEL PATRIMONIO INDISPONIBILE</v>
      </c>
      <c r="F70" s="140">
        <f>SUMIF(RiepilogoGen!$D$2:$D$1249,'Riep StPatrim'!C70,RiepilogoGen!$O$2:$O$1249)</f>
        <v>4080844.79</v>
      </c>
      <c r="G70" s="140">
        <f>SUMIF(RiepilogoGen!$D$2:$D$1249,'Riep StPatrim'!C70,RiepilogoGen!$R$2:$R$1249)</f>
        <v>4080844.79</v>
      </c>
      <c r="H70" s="140">
        <f>SUMIF(RiepilogoGen!$D$2:$D$1249,'Riep StPatrim'!C70,RiepilogoGen!$U$2:$U$1249)</f>
        <v>4080844.79</v>
      </c>
      <c r="I70" s="140">
        <f>SUMIF(RiepilogoGen!$D$2:$D$1249,'Riep StPatrim'!C70,RiepilogoGen!$X$2:$X$1249)</f>
        <v>0</v>
      </c>
      <c r="J70" s="140">
        <f>SUMIF(RiepilogoGen!$D$2:$D$1249,'Riep StPatrim'!C70,RiepilogoGen!$AA$2:$AA$1249)</f>
        <v>4080844.79</v>
      </c>
      <c r="K70" s="140">
        <f>SUMIF(RiepilogoGen!$D$2:$D$1249,'Riep StPatrim'!C70,RiepilogoGen!$AD$2:$AD$1249)</f>
        <v>0</v>
      </c>
    </row>
    <row r="71" spans="3:11" ht="12.75" customHeight="1">
      <c r="C71" s="30">
        <f>RiepilogoGen!D39</f>
        <v>11020551</v>
      </c>
      <c r="D71" s="30" t="str">
        <f>RiepilogoGen!E39</f>
        <v>FONDO AMMORTAMENTO FABBRICATI DI PREGIO ARTISTICO DEL PATRIMONIO INDISPONIBILE</v>
      </c>
      <c r="E71" s="139" t="str">
        <f t="shared" si="17"/>
        <v>11020551 FONDO AMMORTAMENTO FABBRICATI DI PREGIO ARTISTICO DEL PATRIMONIO INDISPONIBILE</v>
      </c>
      <c r="F71" s="140">
        <f>SUMIF(RiepilogoGen!$D$2:$D$1249,'Riep StPatrim'!C71,RiepilogoGen!$O$2:$O$1249)</f>
        <v>-1233512.24</v>
      </c>
      <c r="G71" s="140">
        <f>SUMIF(RiepilogoGen!$D$2:$D$1249,'Riep StPatrim'!C71,RiepilogoGen!$R$2:$R$1249)</f>
        <v>-1357161.84</v>
      </c>
      <c r="H71" s="140">
        <f>SUMIF(RiepilogoGen!$D$2:$D$1249,'Riep StPatrim'!C71,RiepilogoGen!$U$2:$U$1249)</f>
        <v>-1480811.44</v>
      </c>
      <c r="I71" s="140">
        <f>SUMIF(RiepilogoGen!$D$2:$D$1249,'Riep StPatrim'!C71,RiepilogoGen!$X$2:$X$1249)</f>
        <v>0</v>
      </c>
      <c r="J71" s="140">
        <f>SUMIF(RiepilogoGen!$D$2:$D$1249,'Riep StPatrim'!C71,RiepilogoGen!$AA$2:$AA$1249)</f>
        <v>-1604461.04</v>
      </c>
      <c r="K71" s="140">
        <f>SUMIF(RiepilogoGen!$D$2:$D$1249,'Riep StPatrim'!C71,RiepilogoGen!$AD$2:$AD$1249)</f>
        <v>0</v>
      </c>
    </row>
    <row r="72" spans="3:11" ht="12.75" customHeight="1">
      <c r="E72" s="138" t="s">
        <v>1411</v>
      </c>
      <c r="F72" s="49">
        <f t="shared" ref="F72:K72" si="20">+F73+F74</f>
        <v>5790425.6499999994</v>
      </c>
      <c r="G72" s="49">
        <f t="shared" si="20"/>
        <v>5557024.7800000003</v>
      </c>
      <c r="H72" s="49">
        <f t="shared" si="20"/>
        <v>5251003.1400000006</v>
      </c>
      <c r="I72" s="49">
        <f t="shared" si="20"/>
        <v>0</v>
      </c>
      <c r="J72" s="49">
        <f t="shared" si="20"/>
        <v>4942973.7700000005</v>
      </c>
      <c r="K72" s="49">
        <f t="shared" si="20"/>
        <v>0</v>
      </c>
    </row>
    <row r="73" spans="3:11" ht="12.75" customHeight="1">
      <c r="C73" s="30">
        <f>RiepilogoGen!D40</f>
        <v>11020601</v>
      </c>
      <c r="D73" s="30" t="str">
        <f>RiepilogoGen!E40</f>
        <v>FABBRICATI DI PREGIO ARTISTICO DEL PATRIMONIO DISPONIBILE</v>
      </c>
      <c r="E73" s="139" t="str">
        <f t="shared" si="17"/>
        <v>11020601 FABBRICATI DI PREGIO ARTISTICO DEL PATRIMONIO DISPONIBILE</v>
      </c>
      <c r="F73" s="140">
        <f>SUMIF(RiepilogoGen!$D$2:$D$1249,'Riep StPatrim'!C73,RiepilogoGen!$O$2:$O$1249)</f>
        <v>10099760.949999999</v>
      </c>
      <c r="G73" s="140">
        <f>SUMIF(RiepilogoGen!$D$2:$D$1249,'Riep StPatrim'!C73,RiepilogoGen!$R$2:$R$1249)</f>
        <v>10172390.34</v>
      </c>
      <c r="H73" s="140">
        <f>SUMIF(RiepilogoGen!$D$2:$D$1249,'Riep StPatrim'!C73,RiepilogoGen!$U$2:$U$1249)</f>
        <v>10174292.98</v>
      </c>
      <c r="I73" s="140">
        <f>SUMIF(RiepilogoGen!$D$2:$D$1249,'Riep StPatrim'!C73,RiepilogoGen!$X$2:$X$1249)</f>
        <v>0</v>
      </c>
      <c r="J73" s="140">
        <f>SUMIF(RiepilogoGen!$D$2:$D$1249,'Riep StPatrim'!C73,RiepilogoGen!$AA$2:$AA$1249)</f>
        <v>10174292.98</v>
      </c>
      <c r="K73" s="140">
        <f>SUMIF(RiepilogoGen!$D$2:$D$1249,'Riep StPatrim'!C73,RiepilogoGen!$AD$2:$AD$1249)</f>
        <v>0</v>
      </c>
    </row>
    <row r="74" spans="3:11" ht="12.75" customHeight="1">
      <c r="C74" s="30">
        <f>RiepilogoGen!D41</f>
        <v>11020651</v>
      </c>
      <c r="D74" s="30" t="str">
        <f>RiepilogoGen!E41</f>
        <v>FONDO AMMORTAMENTO FABBRICATI DI PREGIO ARTISTICO DEL PATRIMONIO DISPONIBILE</v>
      </c>
      <c r="E74" s="139" t="str">
        <f t="shared" si="17"/>
        <v>11020651 FONDO AMMORTAMENTO FABBRICATI DI PREGIO ARTISTICO DEL PATRIMONIO DISPONIBILE</v>
      </c>
      <c r="F74" s="140">
        <f>SUMIF(RiepilogoGen!$D$2:$D$1249,'Riep StPatrim'!C74,RiepilogoGen!$O$2:$O$1249)</f>
        <v>-4309335.3</v>
      </c>
      <c r="G74" s="140">
        <f>SUMIF(RiepilogoGen!$D$2:$D$1249,'Riep StPatrim'!C74,RiepilogoGen!$R$2:$R$1249)</f>
        <v>-4615365.5599999996</v>
      </c>
      <c r="H74" s="140">
        <f>SUMIF(RiepilogoGen!$D$2:$D$1249,'Riep StPatrim'!C74,RiepilogoGen!$U$2:$U$1249)</f>
        <v>-4923289.84</v>
      </c>
      <c r="I74" s="140">
        <f>SUMIF(RiepilogoGen!$D$2:$D$1249,'Riep StPatrim'!C74,RiepilogoGen!$X$2:$X$1249)</f>
        <v>0</v>
      </c>
      <c r="J74" s="140">
        <f>SUMIF(RiepilogoGen!$D$2:$D$1249,'Riep StPatrim'!C74,RiepilogoGen!$AA$2:$AA$1249)</f>
        <v>-5231319.21</v>
      </c>
      <c r="K74" s="140">
        <f>SUMIF(RiepilogoGen!$D$2:$D$1249,'Riep StPatrim'!C74,RiepilogoGen!$AD$2:$AD$1249)</f>
        <v>0</v>
      </c>
    </row>
    <row r="75" spans="3:11" ht="12.75" customHeight="1">
      <c r="E75" s="138" t="s">
        <v>1412</v>
      </c>
      <c r="F75" s="49">
        <f t="shared" ref="F75:K75" si="21">+F76+F78+F77+F79</f>
        <v>858641.15999999992</v>
      </c>
      <c r="G75" s="49">
        <f t="shared" si="21"/>
        <v>817651.12000000011</v>
      </c>
      <c r="H75" s="49">
        <f t="shared" si="21"/>
        <v>825840.86999999965</v>
      </c>
      <c r="I75" s="49">
        <f t="shared" si="21"/>
        <v>0</v>
      </c>
      <c r="J75" s="49">
        <f t="shared" si="21"/>
        <v>676294.46</v>
      </c>
      <c r="K75" s="49">
        <f t="shared" si="21"/>
        <v>0</v>
      </c>
    </row>
    <row r="76" spans="3:11" ht="12.75" customHeight="1">
      <c r="C76" s="30">
        <f>RiepilogoGen!D42</f>
        <v>11020701</v>
      </c>
      <c r="D76" s="30" t="str">
        <f>RiepilogoGen!E42</f>
        <v xml:space="preserve">IMPIANTI E MACCHINARI </v>
      </c>
      <c r="E76" s="139" t="str">
        <f t="shared" si="17"/>
        <v xml:space="preserve">11020701 IMPIANTI E MACCHINARI </v>
      </c>
      <c r="F76" s="140">
        <f>SUMIF(RiepilogoGen!$D$2:$D$1249,'Riep StPatrim'!C76,RiepilogoGen!$O$2:$O$1249)</f>
        <v>2888599.96</v>
      </c>
      <c r="G76" s="140">
        <f>SUMIF(RiepilogoGen!$D$2:$D$1249,'Riep StPatrim'!C76,RiepilogoGen!$R$2:$R$1249)</f>
        <v>3029431.74</v>
      </c>
      <c r="H76" s="140">
        <f>SUMIF(RiepilogoGen!$D$2:$D$1249,'Riep StPatrim'!C76,RiepilogoGen!$U$2:$U$1249)</f>
        <v>3256234.59</v>
      </c>
      <c r="I76" s="140">
        <f>SUMIF(RiepilogoGen!$D$2:$D$1249,'Riep StPatrim'!C76,RiepilogoGen!$X$2:$X$1249)</f>
        <v>0</v>
      </c>
      <c r="J76" s="140">
        <f>SUMIF(RiepilogoGen!$D$2:$D$1249,'Riep StPatrim'!C76,RiepilogoGen!$AA$2:$AA$1249)</f>
        <v>3295880.61</v>
      </c>
      <c r="K76" s="140">
        <f>SUMIF(RiepilogoGen!$D$2:$D$1249,'Riep StPatrim'!C76,RiepilogoGen!$AD$2:$AD$1249)</f>
        <v>0</v>
      </c>
    </row>
    <row r="77" spans="3:11" ht="12.75" customHeight="1">
      <c r="C77" s="30">
        <f>RiepilogoGen!D43</f>
        <v>11020740</v>
      </c>
      <c r="D77" s="30" t="str">
        <f>RiepilogoGen!E43</f>
        <v>IMPIANTI E MACCHINARI ATTIVITA AGRICOLA</v>
      </c>
      <c r="E77" s="139" t="str">
        <f>C77&amp;" "&amp;D77</f>
        <v>11020740 IMPIANTI E MACCHINARI ATTIVITA AGRICOLA</v>
      </c>
      <c r="F77" s="140">
        <f>SUMIF(RiepilogoGen!$D$2:$D$1249,'Riep StPatrim'!C77,RiepilogoGen!$O$2:$O$1249)</f>
        <v>95946.44</v>
      </c>
      <c r="G77" s="140">
        <f>SUMIF(RiepilogoGen!$D$2:$D$1249,'Riep StPatrim'!C77,RiepilogoGen!$R$2:$R$1249)</f>
        <v>95946.44</v>
      </c>
      <c r="H77" s="140">
        <f>SUMIF(RiepilogoGen!$D$2:$D$1249,'Riep StPatrim'!C77,RiepilogoGen!$U$2:$U$1249)</f>
        <v>95946.44</v>
      </c>
      <c r="I77" s="140">
        <f>SUMIF(RiepilogoGen!$D$2:$D$1249,'Riep StPatrim'!C77,RiepilogoGen!$X$2:$X$1249)</f>
        <v>0</v>
      </c>
      <c r="J77" s="140">
        <f>SUMIF(RiepilogoGen!$D$2:$D$1249,'Riep StPatrim'!C77,RiepilogoGen!$AA$2:$AA$1249)</f>
        <v>95946.44</v>
      </c>
      <c r="K77" s="140">
        <f>SUMIF(RiepilogoGen!$D$2:$D$1249,'Riep StPatrim'!C77,RiepilogoGen!$AD$2:$AD$1249)</f>
        <v>0</v>
      </c>
    </row>
    <row r="78" spans="3:11" ht="12.75" customHeight="1">
      <c r="C78" s="30">
        <f>RiepilogoGen!D44</f>
        <v>11020751</v>
      </c>
      <c r="D78" s="30" t="str">
        <f>RiepilogoGen!E44</f>
        <v xml:space="preserve">FONDO AMMORTAMENTO IMPIANTI E MACCHINARI </v>
      </c>
      <c r="E78" s="139" t="str">
        <f t="shared" si="17"/>
        <v xml:space="preserve">11020751 FONDO AMMORTAMENTO IMPIANTI E MACCHINARI </v>
      </c>
      <c r="F78" s="140">
        <f>SUMIF(RiepilogoGen!$D$2:$D$1249,'Riep StPatrim'!C78,RiepilogoGen!$O$2:$O$1249)</f>
        <v>-2029958.8</v>
      </c>
      <c r="G78" s="140">
        <f>SUMIF(RiepilogoGen!$D$2:$D$1249,'Riep StPatrim'!C78,RiepilogoGen!$R$2:$R$1249)</f>
        <v>-2211780.62</v>
      </c>
      <c r="H78" s="140">
        <f>SUMIF(RiepilogoGen!$D$2:$D$1249,'Riep StPatrim'!C78,RiepilogoGen!$U$2:$U$1249)</f>
        <v>-2430393.7200000002</v>
      </c>
      <c r="I78" s="140">
        <f>SUMIF(RiepilogoGen!$D$2:$D$1249,'Riep StPatrim'!C78,RiepilogoGen!$X$2:$X$1249)</f>
        <v>0</v>
      </c>
      <c r="J78" s="140">
        <f>SUMIF(RiepilogoGen!$D$2:$D$1249,'Riep StPatrim'!C78,RiepilogoGen!$AA$2:$AA$1249)</f>
        <v>-2619586.15</v>
      </c>
      <c r="K78" s="140">
        <f>SUMIF(RiepilogoGen!$D$2:$D$1249,'Riep StPatrim'!C78,RiepilogoGen!$AD$2:$AD$1249)</f>
        <v>0</v>
      </c>
    </row>
    <row r="79" spans="3:11" ht="12.75" customHeight="1">
      <c r="C79" s="30">
        <f>RiepilogoGen!D45</f>
        <v>11020790</v>
      </c>
      <c r="D79" s="30" t="str">
        <f>RiepilogoGen!E45</f>
        <v>FONDO AMMORTAMENTO IMPIANTI E MACCHINARI ATTIVITA AGRICOLA</v>
      </c>
      <c r="E79" s="139" t="str">
        <f>C79&amp;" "&amp;D79</f>
        <v>11020790 FONDO AMMORTAMENTO IMPIANTI E MACCHINARI ATTIVITA AGRICOLA</v>
      </c>
      <c r="F79" s="140">
        <f>SUMIF(RiepilogoGen!$D$2:$D$1249,'Riep StPatrim'!C79,RiepilogoGen!$O$2:$O$1249)</f>
        <v>-95946.44</v>
      </c>
      <c r="G79" s="140">
        <f>SUMIF(RiepilogoGen!$D$2:$D$1249,'Riep StPatrim'!C79,RiepilogoGen!$R$2:$R$1249)</f>
        <v>-95946.44</v>
      </c>
      <c r="H79" s="140">
        <f>SUMIF(RiepilogoGen!$D$2:$D$1249,'Riep StPatrim'!C79,RiepilogoGen!$U$2:$U$1249)</f>
        <v>-95946.44</v>
      </c>
      <c r="I79" s="140">
        <f>SUMIF(RiepilogoGen!$D$2:$D$1249,'Riep StPatrim'!C79,RiepilogoGen!$X$2:$X$1249)</f>
        <v>0</v>
      </c>
      <c r="J79" s="140">
        <f>SUMIF(RiepilogoGen!$D$2:$D$1249,'Riep StPatrim'!C79,RiepilogoGen!$AA$2:$AA$1249)</f>
        <v>-95946.44</v>
      </c>
      <c r="K79" s="140">
        <f>SUMIF(RiepilogoGen!$D$2:$D$1249,'Riep StPatrim'!C79,RiepilogoGen!$AD$2:$AD$1249)</f>
        <v>0</v>
      </c>
    </row>
    <row r="80" spans="3:11" ht="25.5">
      <c r="E80" s="138" t="s">
        <v>1413</v>
      </c>
      <c r="F80" s="49">
        <f t="shared" ref="F80:K80" si="22">+F81+F82</f>
        <v>157325.89000000013</v>
      </c>
      <c r="G80" s="49">
        <f t="shared" si="22"/>
        <v>143162.46999999997</v>
      </c>
      <c r="H80" s="49">
        <f t="shared" si="22"/>
        <v>168169.51</v>
      </c>
      <c r="I80" s="49">
        <f t="shared" si="22"/>
        <v>0</v>
      </c>
      <c r="J80" s="49">
        <f t="shared" si="22"/>
        <v>209690.62999999989</v>
      </c>
      <c r="K80" s="49">
        <f t="shared" si="22"/>
        <v>0</v>
      </c>
    </row>
    <row r="81" spans="3:11">
      <c r="C81" s="30">
        <f>RiepilogoGen!D46</f>
        <v>11020801</v>
      </c>
      <c r="D81" s="30" t="str">
        <f>RiepilogoGen!E46</f>
        <v>ATTREZZATURE SOCIO-ASSISTENZIALI, SANITARIE ED EDUCATIVE</v>
      </c>
      <c r="E81" s="139" t="str">
        <f t="shared" si="17"/>
        <v>11020801 ATTREZZATURE SOCIO-ASSISTENZIALI, SANITARIE ED EDUCATIVE</v>
      </c>
      <c r="F81" s="140">
        <f>SUMIF(RiepilogoGen!$D$2:$D$1249,'Riep StPatrim'!C81,RiepilogoGen!$O$2:$O$1249)</f>
        <v>1396335.57</v>
      </c>
      <c r="G81" s="140">
        <f>SUMIF(RiepilogoGen!$D$2:$D$1249,'Riep StPatrim'!C81,RiepilogoGen!$R$2:$R$1249)</f>
        <v>1430009.27</v>
      </c>
      <c r="H81" s="140">
        <f>SUMIF(RiepilogoGen!$D$2:$D$1249,'Riep StPatrim'!C81,RiepilogoGen!$U$2:$U$1249)</f>
        <v>1498286.76</v>
      </c>
      <c r="I81" s="140">
        <f>SUMIF(RiepilogoGen!$D$2:$D$1249,'Riep StPatrim'!C81,RiepilogoGen!$X$2:$X$1249)</f>
        <v>0</v>
      </c>
      <c r="J81" s="140">
        <f>SUMIF(RiepilogoGen!$D$2:$D$1249,'Riep StPatrim'!C81,RiepilogoGen!$AA$2:$AA$1249)</f>
        <v>1598929.5399999998</v>
      </c>
      <c r="K81" s="140">
        <f>SUMIF(RiepilogoGen!$D$2:$D$1249,'Riep StPatrim'!C81,RiepilogoGen!$AD$2:$AD$1249)</f>
        <v>0</v>
      </c>
    </row>
    <row r="82" spans="3:11">
      <c r="C82" s="30">
        <f>RiepilogoGen!D47</f>
        <v>11020851</v>
      </c>
      <c r="D82" s="30" t="str">
        <f>RiepilogoGen!E47</f>
        <v>FONDO AMMORTAMENTO ATTREZZATURE SOCIO-ASSISTENZIALI ,SANITARIE ED EDUCATIVE</v>
      </c>
      <c r="E82" s="139" t="str">
        <f t="shared" si="17"/>
        <v>11020851 FONDO AMMORTAMENTO ATTREZZATURE SOCIO-ASSISTENZIALI ,SANITARIE ED EDUCATIVE</v>
      </c>
      <c r="F82" s="140">
        <f>SUMIF(RiepilogoGen!$D$2:$D$1249,'Riep StPatrim'!C82,RiepilogoGen!$O$2:$O$1249)</f>
        <v>-1239009.68</v>
      </c>
      <c r="G82" s="140">
        <f>SUMIF(RiepilogoGen!$D$2:$D$1249,'Riep StPatrim'!C82,RiepilogoGen!$R$2:$R$1249)</f>
        <v>-1286846.8</v>
      </c>
      <c r="H82" s="140">
        <f>SUMIF(RiepilogoGen!$D$2:$D$1249,'Riep StPatrim'!C82,RiepilogoGen!$U$2:$U$1249)</f>
        <v>-1330117.25</v>
      </c>
      <c r="I82" s="140">
        <f>SUMIF(RiepilogoGen!$D$2:$D$1249,'Riep StPatrim'!C82,RiepilogoGen!$X$2:$X$1249)</f>
        <v>0</v>
      </c>
      <c r="J82" s="140">
        <f>SUMIF(RiepilogoGen!$D$2:$D$1249,'Riep StPatrim'!C82,RiepilogoGen!$AA$2:$AA$1249)</f>
        <v>-1389238.91</v>
      </c>
      <c r="K82" s="140">
        <f>SUMIF(RiepilogoGen!$D$2:$D$1249,'Riep StPatrim'!C82,RiepilogoGen!$AD$2:$AD$1249)</f>
        <v>0</v>
      </c>
    </row>
    <row r="83" spans="3:11" ht="12.75" customHeight="1">
      <c r="E83" s="138" t="s">
        <v>1414</v>
      </c>
      <c r="F83" s="49">
        <f t="shared" ref="F83:K83" si="23">+F84+F85</f>
        <v>215034.07999999961</v>
      </c>
      <c r="G83" s="49">
        <f t="shared" si="23"/>
        <v>153977.87999999989</v>
      </c>
      <c r="H83" s="49">
        <f t="shared" si="23"/>
        <v>127216.24000000069</v>
      </c>
      <c r="I83" s="49">
        <f t="shared" si="23"/>
        <v>0</v>
      </c>
      <c r="J83" s="49">
        <f t="shared" si="23"/>
        <v>152240.27000000048</v>
      </c>
      <c r="K83" s="49">
        <f t="shared" si="23"/>
        <v>0</v>
      </c>
    </row>
    <row r="84" spans="3:11" ht="12.75" customHeight="1">
      <c r="C84" s="30">
        <f>RiepilogoGen!D48</f>
        <v>11020901</v>
      </c>
      <c r="D84" s="30" t="str">
        <f>RiepilogoGen!E48</f>
        <v>MOBILI E ARREDI</v>
      </c>
      <c r="E84" s="139" t="str">
        <f t="shared" si="17"/>
        <v>11020901 MOBILI E ARREDI</v>
      </c>
      <c r="F84" s="140">
        <f>SUMIF(RiepilogoGen!$D$2:$D$1249,'Riep StPatrim'!C84,RiepilogoGen!$O$2:$O$1249)</f>
        <v>4229863.59</v>
      </c>
      <c r="G84" s="140">
        <f>SUMIF(RiepilogoGen!$D$2:$D$1249,'Riep StPatrim'!C84,RiepilogoGen!$R$2:$R$1249)</f>
        <v>4252738.22</v>
      </c>
      <c r="H84" s="140">
        <f>SUMIF(RiepilogoGen!$D$2:$D$1249,'Riep StPatrim'!C84,RiepilogoGen!$U$2:$U$1249)</f>
        <v>4260102.82</v>
      </c>
      <c r="I84" s="140">
        <f>SUMIF(RiepilogoGen!$D$2:$D$1249,'Riep StPatrim'!C84,RiepilogoGen!$X$2:$X$1249)</f>
        <v>0</v>
      </c>
      <c r="J84" s="140">
        <f>SUMIF(RiepilogoGen!$D$2:$D$1249,'Riep StPatrim'!C84,RiepilogoGen!$AA$2:$AA$1249)</f>
        <v>4335862.32</v>
      </c>
      <c r="K84" s="140">
        <f>SUMIF(RiepilogoGen!$D$2:$D$1249,'Riep StPatrim'!C84,RiepilogoGen!$AD$2:$AD$1249)</f>
        <v>0</v>
      </c>
    </row>
    <row r="85" spans="3:11" ht="12.75" customHeight="1">
      <c r="C85" s="30">
        <f>RiepilogoGen!D49</f>
        <v>11020951</v>
      </c>
      <c r="D85" s="30" t="str">
        <f>RiepilogoGen!E49</f>
        <v>FONDO AMMORTAMENTO MOBILI E ARREDI</v>
      </c>
      <c r="E85" s="139" t="str">
        <f t="shared" si="17"/>
        <v>11020951 FONDO AMMORTAMENTO MOBILI E ARREDI</v>
      </c>
      <c r="F85" s="140">
        <f>SUMIF(RiepilogoGen!$D$2:$D$1249,'Riep StPatrim'!C85,RiepilogoGen!$O$2:$O$1249)</f>
        <v>-4014829.5100000002</v>
      </c>
      <c r="G85" s="140">
        <f>SUMIF(RiepilogoGen!$D$2:$D$1249,'Riep StPatrim'!C85,RiepilogoGen!$R$2:$R$1249)</f>
        <v>-4098760.34</v>
      </c>
      <c r="H85" s="140">
        <f>SUMIF(RiepilogoGen!$D$2:$D$1249,'Riep StPatrim'!C85,RiepilogoGen!$U$2:$U$1249)</f>
        <v>-4132886.5799999996</v>
      </c>
      <c r="I85" s="140">
        <f>SUMIF(RiepilogoGen!$D$2:$D$1249,'Riep StPatrim'!C85,RiepilogoGen!$X$2:$X$1249)</f>
        <v>0</v>
      </c>
      <c r="J85" s="140">
        <f>SUMIF(RiepilogoGen!$D$2:$D$1249,'Riep StPatrim'!C85,RiepilogoGen!$AA$2:$AA$1249)</f>
        <v>-4183622.05</v>
      </c>
      <c r="K85" s="140">
        <f>SUMIF(RiepilogoGen!$D$2:$D$1249,'Riep StPatrim'!C85,RiepilogoGen!$AD$2:$AD$1249)</f>
        <v>0</v>
      </c>
    </row>
    <row r="86" spans="3:11" ht="12.75" customHeight="1">
      <c r="E86" s="138" t="s">
        <v>1415</v>
      </c>
      <c r="F86" s="49">
        <f t="shared" ref="F86:K86" si="24">+F87</f>
        <v>10888950.699999999</v>
      </c>
      <c r="G86" s="49">
        <f t="shared" si="24"/>
        <v>10888950.699999999</v>
      </c>
      <c r="H86" s="49">
        <f t="shared" si="24"/>
        <v>10888950.699999999</v>
      </c>
      <c r="I86" s="49">
        <f t="shared" si="24"/>
        <v>0</v>
      </c>
      <c r="J86" s="49">
        <f t="shared" si="24"/>
        <v>11368950.699999999</v>
      </c>
      <c r="K86" s="49">
        <f t="shared" si="24"/>
        <v>0</v>
      </c>
    </row>
    <row r="87" spans="3:11" ht="12.75" customHeight="1">
      <c r="C87" s="30">
        <f>RiepilogoGen!D50</f>
        <v>11021001</v>
      </c>
      <c r="D87" s="30" t="str">
        <f>RiepilogoGen!E50</f>
        <v>MOBILI E ARREDI DI PREGIO ARTISTICO</v>
      </c>
      <c r="E87" s="139" t="str">
        <f t="shared" si="17"/>
        <v>11021001 MOBILI E ARREDI DI PREGIO ARTISTICO</v>
      </c>
      <c r="F87" s="140">
        <f>SUMIF(RiepilogoGen!$D$2:$D$1249,'Riep StPatrim'!C87,RiepilogoGen!$O$2:$O$1249)</f>
        <v>10888950.699999999</v>
      </c>
      <c r="G87" s="140">
        <f>SUMIF(RiepilogoGen!$D$2:$D$1249,'Riep StPatrim'!C87,RiepilogoGen!$R$2:$R$1249)</f>
        <v>10888950.699999999</v>
      </c>
      <c r="H87" s="140">
        <f>SUMIF(RiepilogoGen!$D$2:$D$1249,'Riep StPatrim'!C87,RiepilogoGen!$U$2:$U$1249)</f>
        <v>10888950.699999999</v>
      </c>
      <c r="I87" s="140">
        <f>SUMIF(RiepilogoGen!$D$2:$D$1249,'Riep StPatrim'!C87,RiepilogoGen!$X$2:$X$1249)</f>
        <v>0</v>
      </c>
      <c r="J87" s="140">
        <f>SUMIF(RiepilogoGen!$D$2:$D$1249,'Riep StPatrim'!C87,RiepilogoGen!$AA$2:$AA$1249)</f>
        <v>11368950.699999999</v>
      </c>
      <c r="K87" s="140">
        <f>SUMIF(RiepilogoGen!$D$2:$D$1249,'Riep StPatrim'!C87,RiepilogoGen!$AD$2:$AD$1249)</f>
        <v>0</v>
      </c>
    </row>
    <row r="88" spans="3:11" ht="25.5" customHeight="1">
      <c r="E88" s="138" t="s">
        <v>1416</v>
      </c>
      <c r="F88" s="49">
        <f t="shared" ref="F88:K88" si="25">+F89+F90</f>
        <v>68950.420000000042</v>
      </c>
      <c r="G88" s="49">
        <f t="shared" si="25"/>
        <v>59163.139999999898</v>
      </c>
      <c r="H88" s="49">
        <f t="shared" si="25"/>
        <v>39286.909999999916</v>
      </c>
      <c r="I88" s="49">
        <f t="shared" si="25"/>
        <v>0</v>
      </c>
      <c r="J88" s="49">
        <f t="shared" si="25"/>
        <v>74975.219999999972</v>
      </c>
      <c r="K88" s="49">
        <f t="shared" si="25"/>
        <v>0</v>
      </c>
    </row>
    <row r="89" spans="3:11" ht="25.5" customHeight="1">
      <c r="C89" s="30">
        <f>RiepilogoGen!D51</f>
        <v>11021101</v>
      </c>
      <c r="D89" s="30" t="str">
        <f>RiepilogoGen!E51</f>
        <v>MACCHINE D'UFFICIO ELETTROMECCANICHE ED ELETTRONICHE, COMPUTERS ED ALTRI STRUMENTI ELETTRONICI ED INFORMATICI</v>
      </c>
      <c r="E89" s="139" t="str">
        <f t="shared" si="17"/>
        <v>11021101 MACCHINE D'UFFICIO ELETTROMECCANICHE ED ELETTRONICHE, COMPUTERS ED ALTRI STRUMENTI ELETTRONICI ED INFORMATICI</v>
      </c>
      <c r="F89" s="140">
        <f>SUMIF(RiepilogoGen!$D$2:$D$1249,'Riep StPatrim'!C89,RiepilogoGen!$O$2:$O$1249)</f>
        <v>812607.29</v>
      </c>
      <c r="G89" s="140">
        <f>SUMIF(RiepilogoGen!$D$2:$D$1249,'Riep StPatrim'!C89,RiepilogoGen!$R$2:$R$1249)</f>
        <v>813244.49</v>
      </c>
      <c r="H89" s="140">
        <f>SUMIF(RiepilogoGen!$D$2:$D$1249,'Riep StPatrim'!C89,RiepilogoGen!$U$2:$U$1249)</f>
        <v>811932.67999999993</v>
      </c>
      <c r="I89" s="140">
        <f>SUMIF(RiepilogoGen!$D$2:$D$1249,'Riep StPatrim'!C89,RiepilogoGen!$X$2:$X$1249)</f>
        <v>0</v>
      </c>
      <c r="J89" s="140">
        <f>SUMIF(RiepilogoGen!$D$2:$D$1249,'Riep StPatrim'!C89,RiepilogoGen!$AA$2:$AA$1249)</f>
        <v>861029.01</v>
      </c>
      <c r="K89" s="140">
        <f>SUMIF(RiepilogoGen!$D$2:$D$1249,'Riep StPatrim'!C89,RiepilogoGen!$AD$2:$AD$1249)</f>
        <v>0</v>
      </c>
    </row>
    <row r="90" spans="3:11" ht="25.5" customHeight="1">
      <c r="C90" s="30">
        <f>RiepilogoGen!D52</f>
        <v>11021151</v>
      </c>
      <c r="D90" s="30" t="str">
        <f>RiepilogoGen!E52</f>
        <v>FONDO AMMORTAMENTO MACCHINE D'UFFICIO ELETTROMECCANICHE ED ELETTRONICHE, COMPUTERS ED ALTRI STRUMENTTTRONICI ED INFORMATICI</v>
      </c>
      <c r="E90" s="139" t="str">
        <f t="shared" si="17"/>
        <v>11021151 FONDO AMMORTAMENTO MACCHINE D'UFFICIO ELETTROMECCANICHE ED ELETTRONICHE, COMPUTERS ED ALTRI STRUMENTTTRONICI ED INFORMATICI</v>
      </c>
      <c r="F90" s="140">
        <f>SUMIF(RiepilogoGen!$D$2:$D$1249,'Riep StPatrim'!C90,RiepilogoGen!$O$2:$O$1249)</f>
        <v>-743656.87</v>
      </c>
      <c r="G90" s="140">
        <f>SUMIF(RiepilogoGen!$D$2:$D$1249,'Riep StPatrim'!C90,RiepilogoGen!$R$2:$R$1249)</f>
        <v>-754081.35000000009</v>
      </c>
      <c r="H90" s="140">
        <f>SUMIF(RiepilogoGen!$D$2:$D$1249,'Riep StPatrim'!C90,RiepilogoGen!$U$2:$U$1249)</f>
        <v>-772645.77</v>
      </c>
      <c r="I90" s="140">
        <f>SUMIF(RiepilogoGen!$D$2:$D$1249,'Riep StPatrim'!C90,RiepilogoGen!$X$2:$X$1249)</f>
        <v>0</v>
      </c>
      <c r="J90" s="140">
        <f>SUMIF(RiepilogoGen!$D$2:$D$1249,'Riep StPatrim'!C90,RiepilogoGen!$AA$2:$AA$1249)</f>
        <v>-786053.79</v>
      </c>
      <c r="K90" s="140">
        <f>SUMIF(RiepilogoGen!$D$2:$D$1249,'Riep StPatrim'!C90,RiepilogoGen!$AD$2:$AD$1249)</f>
        <v>0</v>
      </c>
    </row>
    <row r="91" spans="3:11" ht="12.75" customHeight="1">
      <c r="E91" s="138" t="s">
        <v>1417</v>
      </c>
      <c r="F91" s="49">
        <f t="shared" ref="F91:K91" si="26">+F92+F94+F93+F95</f>
        <v>74074.220000000088</v>
      </c>
      <c r="G91" s="49">
        <f t="shared" si="26"/>
        <v>27029.960000000079</v>
      </c>
      <c r="H91" s="49">
        <f t="shared" si="26"/>
        <v>54337.260000000009</v>
      </c>
      <c r="I91" s="49">
        <f t="shared" si="26"/>
        <v>0</v>
      </c>
      <c r="J91" s="49">
        <f t="shared" si="26"/>
        <v>41943.180000000051</v>
      </c>
      <c r="K91" s="49">
        <f t="shared" si="26"/>
        <v>0</v>
      </c>
    </row>
    <row r="92" spans="3:11" ht="12.75" customHeight="1">
      <c r="C92" s="30">
        <f>RiepilogoGen!D53</f>
        <v>11021201</v>
      </c>
      <c r="D92" s="30" t="str">
        <f>RiepilogoGen!E53</f>
        <v xml:space="preserve">AUTOMEZZI </v>
      </c>
      <c r="E92" s="139" t="str">
        <f t="shared" si="17"/>
        <v xml:space="preserve">11021201 AUTOMEZZI </v>
      </c>
      <c r="F92" s="140">
        <f>SUMIF(RiepilogoGen!$D$2:$D$1249,'Riep StPatrim'!C92,RiepilogoGen!$O$2:$O$1249)</f>
        <v>607576.04</v>
      </c>
      <c r="G92" s="140">
        <f>SUMIF(RiepilogoGen!$D$2:$D$1249,'Riep StPatrim'!C92,RiepilogoGen!$R$2:$R$1249)</f>
        <v>595939.18000000005</v>
      </c>
      <c r="H92" s="140">
        <f>SUMIF(RiepilogoGen!$D$2:$D$1249,'Riep StPatrim'!C92,RiepilogoGen!$U$2:$U$1249)</f>
        <v>610231.4</v>
      </c>
      <c r="I92" s="140">
        <f>SUMIF(RiepilogoGen!$D$2:$D$1249,'Riep StPatrim'!C92,RiepilogoGen!$X$2:$X$1249)</f>
        <v>0</v>
      </c>
      <c r="J92" s="140">
        <f>SUMIF(RiepilogoGen!$D$2:$D$1249,'Riep StPatrim'!C92,RiepilogoGen!$AA$2:$AA$1249)</f>
        <v>616363.16</v>
      </c>
      <c r="K92" s="140">
        <f>SUMIF(RiepilogoGen!$D$2:$D$1249,'Riep StPatrim'!C92,RiepilogoGen!$AD$2:$AD$1249)</f>
        <v>0</v>
      </c>
    </row>
    <row r="93" spans="3:11" ht="12.75" customHeight="1">
      <c r="C93" s="30">
        <f>RiepilogoGen!D54</f>
        <v>11021240</v>
      </c>
      <c r="D93" s="30" t="str">
        <f>RiepilogoGen!E54</f>
        <v>AUTOMEZZI PER ATTIVITÀ AGRICOLA</v>
      </c>
      <c r="E93" s="139" t="str">
        <f>C93&amp;" "&amp;D93</f>
        <v>11021240 AUTOMEZZI PER ATTIVITÀ AGRICOLA</v>
      </c>
      <c r="F93" s="140">
        <f>SUMIF(RiepilogoGen!$D$2:$D$1249,'Riep StPatrim'!C93,RiepilogoGen!$O$2:$O$1249)</f>
        <v>76704.2</v>
      </c>
      <c r="G93" s="140">
        <f>SUMIF(RiepilogoGen!$D$2:$D$1249,'Riep StPatrim'!C93,RiepilogoGen!$R$2:$R$1249)</f>
        <v>76704.2</v>
      </c>
      <c r="H93" s="140">
        <f>SUMIF(RiepilogoGen!$D$2:$D$1249,'Riep StPatrim'!C93,RiepilogoGen!$U$2:$U$1249)</f>
        <v>76704.2</v>
      </c>
      <c r="I93" s="140">
        <f>SUMIF(RiepilogoGen!$D$2:$D$1249,'Riep StPatrim'!C93,RiepilogoGen!$X$2:$X$1249)</f>
        <v>0</v>
      </c>
      <c r="J93" s="140">
        <f>SUMIF(RiepilogoGen!$D$2:$D$1249,'Riep StPatrim'!C93,RiepilogoGen!$AA$2:$AA$1249)</f>
        <v>76704.2</v>
      </c>
      <c r="K93" s="140">
        <f>SUMIF(RiepilogoGen!$D$2:$D$1249,'Riep StPatrim'!C93,RiepilogoGen!$AD$2:$AD$1249)</f>
        <v>0</v>
      </c>
    </row>
    <row r="94" spans="3:11" ht="12.75" customHeight="1">
      <c r="C94" s="30">
        <f>RiepilogoGen!D55</f>
        <v>11021251</v>
      </c>
      <c r="D94" s="30" t="str">
        <f>RiepilogoGen!E55</f>
        <v xml:space="preserve">FONDO AMMORTAMENTO AUTOMEZZI </v>
      </c>
      <c r="E94" s="139" t="str">
        <f t="shared" si="17"/>
        <v xml:space="preserve">11021251 FONDO AMMORTAMENTO AUTOMEZZI </v>
      </c>
      <c r="F94" s="140">
        <f>SUMIF(RiepilogoGen!$D$2:$D$1249,'Riep StPatrim'!C94,RiepilogoGen!$O$2:$O$1249)</f>
        <v>-539001.81999999995</v>
      </c>
      <c r="G94" s="140">
        <f>SUMIF(RiepilogoGen!$D$2:$D$1249,'Riep StPatrim'!C94,RiepilogoGen!$R$2:$R$1249)</f>
        <v>-568909.22</v>
      </c>
      <c r="H94" s="140">
        <f>SUMIF(RiepilogoGen!$D$2:$D$1249,'Riep StPatrim'!C94,RiepilogoGen!$U$2:$U$1249)</f>
        <v>-555894.14</v>
      </c>
      <c r="I94" s="140">
        <f>SUMIF(RiepilogoGen!$D$2:$D$1249,'Riep StPatrim'!C94,RiepilogoGen!$X$2:$X$1249)</f>
        <v>0</v>
      </c>
      <c r="J94" s="140">
        <f>SUMIF(RiepilogoGen!$D$2:$D$1249,'Riep StPatrim'!C94,RiepilogoGen!$AA$2:$AA$1249)</f>
        <v>-574419.98</v>
      </c>
      <c r="K94" s="140">
        <f>SUMIF(RiepilogoGen!$D$2:$D$1249,'Riep StPatrim'!C94,RiepilogoGen!$AD$2:$AD$1249)</f>
        <v>0</v>
      </c>
    </row>
    <row r="95" spans="3:11" ht="12.75" customHeight="1">
      <c r="C95" s="30">
        <f>RiepilogoGen!D56</f>
        <v>11021290</v>
      </c>
      <c r="D95" s="30" t="str">
        <f>RiepilogoGen!E56</f>
        <v>FONDO AMMORTAMENTO AUTOMEZZI PER ATTIVITÀ AGRICOLA</v>
      </c>
      <c r="E95" s="139" t="str">
        <f>C95&amp;" "&amp;D95</f>
        <v>11021290 FONDO AMMORTAMENTO AUTOMEZZI PER ATTIVITÀ AGRICOLA</v>
      </c>
      <c r="F95" s="140">
        <f>SUMIF(RiepilogoGen!$D$2:$D$1249,'Riep StPatrim'!C95,RiepilogoGen!$O$2:$O$1249)</f>
        <v>-71204.200000000012</v>
      </c>
      <c r="G95" s="140">
        <f>SUMIF(RiepilogoGen!$D$2:$D$1249,'Riep StPatrim'!C95,RiepilogoGen!$R$2:$R$1249)</f>
        <v>-76704.2</v>
      </c>
      <c r="H95" s="140">
        <f>SUMIF(RiepilogoGen!$D$2:$D$1249,'Riep StPatrim'!C95,RiepilogoGen!$U$2:$U$1249)</f>
        <v>-76704.2</v>
      </c>
      <c r="I95" s="140">
        <f>SUMIF(RiepilogoGen!$D$2:$D$1249,'Riep StPatrim'!C95,RiepilogoGen!$X$2:$X$1249)</f>
        <v>0</v>
      </c>
      <c r="J95" s="140">
        <f>SUMIF(RiepilogoGen!$D$2:$D$1249,'Riep StPatrim'!C95,RiepilogoGen!$AA$2:$AA$1249)</f>
        <v>-76704.2</v>
      </c>
      <c r="K95" s="140">
        <f>SUMIF(RiepilogoGen!$D$2:$D$1249,'Riep StPatrim'!C95,RiepilogoGen!$AD$2:$AD$1249)</f>
        <v>0</v>
      </c>
    </row>
    <row r="96" spans="3:11" ht="12.75" customHeight="1">
      <c r="E96" s="138" t="s">
        <v>1418</v>
      </c>
      <c r="F96" s="49">
        <f t="shared" ref="F96:K96" si="27">SUM(F97:F106)</f>
        <v>65869.729999999938</v>
      </c>
      <c r="G96" s="49">
        <f t="shared" si="27"/>
        <v>71312.330000000016</v>
      </c>
      <c r="H96" s="49">
        <f t="shared" si="27"/>
        <v>62656.01999999972</v>
      </c>
      <c r="I96" s="49">
        <f t="shared" si="27"/>
        <v>0</v>
      </c>
      <c r="J96" s="49">
        <f t="shared" si="27"/>
        <v>90097.430000000109</v>
      </c>
      <c r="K96" s="49">
        <f t="shared" si="27"/>
        <v>0</v>
      </c>
    </row>
    <row r="97" spans="3:11" ht="12.75" customHeight="1">
      <c r="C97" s="30">
        <f>RiepilogoGen!D57</f>
        <v>11021301</v>
      </c>
      <c r="D97" s="30" t="str">
        <f>RiepilogoGen!E57</f>
        <v>ALTRI BENI TECNICO-ECONOMALI</v>
      </c>
      <c r="E97" s="139" t="str">
        <f t="shared" si="17"/>
        <v>11021301 ALTRI BENI TECNICO-ECONOMALI</v>
      </c>
      <c r="F97" s="140">
        <f>SUMIF(RiepilogoGen!$D$2:$D$1249,'Riep StPatrim'!C97,RiepilogoGen!$O$2:$O$1249)</f>
        <v>1260414.17</v>
      </c>
      <c r="G97" s="140">
        <f>SUMIF(RiepilogoGen!$D$2:$D$1249,'Riep StPatrim'!C97,RiepilogoGen!$R$2:$R$1249)</f>
        <v>1292999.74</v>
      </c>
      <c r="H97" s="140">
        <f>SUMIF(RiepilogoGen!$D$2:$D$1249,'Riep StPatrim'!C97,RiepilogoGen!$U$2:$U$1249)</f>
        <v>1312714.8599999999</v>
      </c>
      <c r="I97" s="140">
        <f>SUMIF(RiepilogoGen!$D$2:$D$1249,'Riep StPatrim'!C97,RiepilogoGen!$X$2:$X$1249)</f>
        <v>0</v>
      </c>
      <c r="J97" s="140">
        <f>SUMIF(RiepilogoGen!$D$2:$D$1249,'Riep StPatrim'!C97,RiepilogoGen!$AA$2:$AA$1249)</f>
        <v>1372402.37</v>
      </c>
      <c r="K97" s="140">
        <f>SUMIF(RiepilogoGen!$D$2:$D$1249,'Riep StPatrim'!C97,RiepilogoGen!$AD$2:$AD$1249)</f>
        <v>0</v>
      </c>
    </row>
    <row r="98" spans="3:11" ht="12.75" customHeight="1">
      <c r="C98" s="30">
        <f>RiepilogoGen!D58</f>
        <v>11021340</v>
      </c>
      <c r="D98" s="30" t="str">
        <f>RiepilogoGen!E58</f>
        <v>ATTREZZATURE PER ATTIVITÀ AGRICOLA (IVI INCLUSI CARRELLI ELEVATORI E MEZZI DI TRASPORTO INTERNI)</v>
      </c>
      <c r="E98" s="139" t="str">
        <f>C98&amp;" "&amp;D98</f>
        <v>11021340 ATTREZZATURE PER ATTIVITÀ AGRICOLA (IVI INCLUSI CARRELLI ELEVATORI E MEZZI DI TRASPORTO INTERNI)</v>
      </c>
      <c r="F98" s="140">
        <f>SUMIF(RiepilogoGen!$D$2:$D$1249,'Riep StPatrim'!C98,RiepilogoGen!$O$2:$O$1249)</f>
        <v>22054.67</v>
      </c>
      <c r="G98" s="140">
        <f>SUMIF(RiepilogoGen!$D$2:$D$1249,'Riep StPatrim'!C98,RiepilogoGen!$R$2:$R$1249)</f>
        <v>22054.67</v>
      </c>
      <c r="H98" s="140">
        <f>SUMIF(RiepilogoGen!$D$2:$D$1249,'Riep StPatrim'!C98,RiepilogoGen!$U$2:$U$1249)</f>
        <v>22054.67</v>
      </c>
      <c r="I98" s="140">
        <f>SUMIF(RiepilogoGen!$D$2:$D$1249,'Riep StPatrim'!C98,RiepilogoGen!$X$2:$X$1249)</f>
        <v>0</v>
      </c>
      <c r="J98" s="140">
        <f>SUMIF(RiepilogoGen!$D$2:$D$1249,'Riep StPatrim'!C98,RiepilogoGen!$AA$2:$AA$1249)</f>
        <v>22054.67</v>
      </c>
      <c r="K98" s="140">
        <f>SUMIF(RiepilogoGen!$D$2:$D$1249,'Riep StPatrim'!C98,RiepilogoGen!$AD$2:$AD$1249)</f>
        <v>0</v>
      </c>
    </row>
    <row r="99" spans="3:11" ht="12.75" customHeight="1">
      <c r="C99" s="30">
        <f>RiepilogoGen!D59</f>
        <v>11021341</v>
      </c>
      <c r="D99" s="30" t="str">
        <f>RiepilogoGen!E59</f>
        <v>MACCHINE AGRICOLE (COMPRESI I TRATTORI)</v>
      </c>
      <c r="E99" s="139" t="str">
        <f>C99&amp;" "&amp;D99</f>
        <v>11021341 MACCHINE AGRICOLE (COMPRESI I TRATTORI)</v>
      </c>
      <c r="F99" s="140">
        <f>SUMIF(RiepilogoGen!$D$2:$D$1249,'Riep StPatrim'!C99,RiepilogoGen!$O$2:$O$1249)</f>
        <v>0</v>
      </c>
      <c r="G99" s="140">
        <f>SUMIF(RiepilogoGen!$D$2:$D$1249,'Riep StPatrim'!C99,RiepilogoGen!$R$2:$R$1249)</f>
        <v>0</v>
      </c>
      <c r="H99" s="140">
        <f>SUMIF(RiepilogoGen!$D$2:$D$1249,'Riep StPatrim'!C99,RiepilogoGen!$U$2:$U$1249)</f>
        <v>0</v>
      </c>
      <c r="I99" s="140">
        <f>SUMIF(RiepilogoGen!$D$2:$D$1249,'Riep StPatrim'!C99,RiepilogoGen!$X$2:$X$1249)</f>
        <v>0</v>
      </c>
      <c r="J99" s="140">
        <f>SUMIF(RiepilogoGen!$D$2:$D$1249,'Riep StPatrim'!C99,RiepilogoGen!$AA$2:$AA$1249)</f>
        <v>0</v>
      </c>
      <c r="K99" s="140">
        <f>SUMIF(RiepilogoGen!$D$2:$D$1249,'Riep StPatrim'!C99,RiepilogoGen!$AD$2:$AD$1249)</f>
        <v>0</v>
      </c>
    </row>
    <row r="100" spans="3:11" ht="12.75" customHeight="1">
      <c r="C100" s="30">
        <f>RiepilogoGen!D60</f>
        <v>11021342</v>
      </c>
      <c r="D100" s="30" t="str">
        <f>RiepilogoGen!E60</f>
        <v>AUTOVEICOLI DA TRASPORTO (AUTOVEICOLI PESANTI IN GENERE, CARRELLI ELEVATORI, MEZZI DI TRASPORTO INTEECC.)</v>
      </c>
      <c r="E100" s="139" t="str">
        <f>C100&amp;" "&amp;D100</f>
        <v>11021342 AUTOVEICOLI DA TRASPORTO (AUTOVEICOLI PESANTI IN GENERE, CARRELLI ELEVATORI, MEZZI DI TRASPORTO INTEECC.)</v>
      </c>
      <c r="F100" s="140">
        <f>SUMIF(RiepilogoGen!$D$2:$D$1249,'Riep StPatrim'!C100,RiepilogoGen!$O$2:$O$1249)</f>
        <v>5000</v>
      </c>
      <c r="G100" s="140">
        <f>SUMIF(RiepilogoGen!$D$2:$D$1249,'Riep StPatrim'!C100,RiepilogoGen!$R$2:$R$1249)</f>
        <v>0</v>
      </c>
      <c r="H100" s="140">
        <f>SUMIF(RiepilogoGen!$D$2:$D$1249,'Riep StPatrim'!C100,RiepilogoGen!$U$2:$U$1249)</f>
        <v>0</v>
      </c>
      <c r="I100" s="140">
        <f>SUMIF(RiepilogoGen!$D$2:$D$1249,'Riep StPatrim'!C100,RiepilogoGen!$X$2:$X$1249)</f>
        <v>0</v>
      </c>
      <c r="J100" s="140">
        <f>SUMIF(RiepilogoGen!$D$2:$D$1249,'Riep StPatrim'!C100,RiepilogoGen!$AA$2:$AA$1249)</f>
        <v>0</v>
      </c>
      <c r="K100" s="140">
        <f>SUMIF(RiepilogoGen!$D$2:$D$1249,'Riep StPatrim'!C100,RiepilogoGen!$AD$2:$AD$1249)</f>
        <v>0</v>
      </c>
    </row>
    <row r="101" spans="3:11" ht="12.75" customHeight="1">
      <c r="C101" s="30">
        <f>RiepilogoGen!D61</f>
        <v>11021343</v>
      </c>
      <c r="D101" s="30" t="str">
        <f>RiepilogoGen!E61</f>
        <v>ALTRI BENI PER ATTIVITA AGRICOLA</v>
      </c>
      <c r="E101" s="139" t="str">
        <f>C101&amp;" "&amp;D101</f>
        <v>11021343 ALTRI BENI PER ATTIVITA AGRICOLA</v>
      </c>
      <c r="F101" s="140">
        <f>SUMIF(RiepilogoGen!$D$2:$D$1249,'Riep StPatrim'!C101,RiepilogoGen!$O$2:$O$1249)</f>
        <v>8552.51</v>
      </c>
      <c r="G101" s="140">
        <f>SUMIF(RiepilogoGen!$D$2:$D$1249,'Riep StPatrim'!C101,RiepilogoGen!$R$2:$R$1249)</f>
        <v>8552.51</v>
      </c>
      <c r="H101" s="140">
        <f>SUMIF(RiepilogoGen!$D$2:$D$1249,'Riep StPatrim'!C101,RiepilogoGen!$U$2:$U$1249)</f>
        <v>8552.51</v>
      </c>
      <c r="I101" s="140">
        <f>SUMIF(RiepilogoGen!$D$2:$D$1249,'Riep StPatrim'!C101,RiepilogoGen!$X$2:$X$1249)</f>
        <v>0</v>
      </c>
      <c r="J101" s="140">
        <f>SUMIF(RiepilogoGen!$D$2:$D$1249,'Riep StPatrim'!C101,RiepilogoGen!$AA$2:$AA$1249)</f>
        <v>8552.51</v>
      </c>
      <c r="K101" s="140">
        <f>SUMIF(RiepilogoGen!$D$2:$D$1249,'Riep StPatrim'!C101,RiepilogoGen!$AD$2:$AD$1249)</f>
        <v>0</v>
      </c>
    </row>
    <row r="102" spans="3:11" ht="12.75" customHeight="1">
      <c r="C102" s="30">
        <f>RiepilogoGen!D62</f>
        <v>11021351</v>
      </c>
      <c r="D102" s="30" t="str">
        <f>RiepilogoGen!E62</f>
        <v>FONDO AMMORTAMENTO ALTRI BENI TECNICO-ECONOMALI</v>
      </c>
      <c r="E102" s="139" t="str">
        <f t="shared" si="17"/>
        <v>11021351 FONDO AMMORTAMENTO ALTRI BENI TECNICO-ECONOMALI</v>
      </c>
      <c r="F102" s="140">
        <f>SUMIF(RiepilogoGen!$D$2:$D$1249,'Riep StPatrim'!C102,RiepilogoGen!$O$2:$O$1249)</f>
        <v>-1194544.44</v>
      </c>
      <c r="G102" s="140">
        <f>SUMIF(RiepilogoGen!$D$2:$D$1249,'Riep StPatrim'!C102,RiepilogoGen!$R$2:$R$1249)</f>
        <v>-1221687.4099999999</v>
      </c>
      <c r="H102" s="140">
        <f>SUMIF(RiepilogoGen!$D$2:$D$1249,'Riep StPatrim'!C102,RiepilogoGen!$U$2:$U$1249)</f>
        <v>-1250058.8400000001</v>
      </c>
      <c r="I102" s="140">
        <f>SUMIF(RiepilogoGen!$D$2:$D$1249,'Riep StPatrim'!C102,RiepilogoGen!$X$2:$X$1249)</f>
        <v>0</v>
      </c>
      <c r="J102" s="140">
        <f>SUMIF(RiepilogoGen!$D$2:$D$1249,'Riep StPatrim'!C102,RiepilogoGen!$AA$2:$AA$1249)</f>
        <v>-1282304.94</v>
      </c>
      <c r="K102" s="140">
        <f>SUMIF(RiepilogoGen!$D$2:$D$1249,'Riep StPatrim'!C102,RiepilogoGen!$AD$2:$AD$1249)</f>
        <v>0</v>
      </c>
    </row>
    <row r="103" spans="3:11" ht="12.75" customHeight="1">
      <c r="C103" s="30">
        <f>RiepilogoGen!D63</f>
        <v>11021390</v>
      </c>
      <c r="D103" s="30" t="str">
        <f>RiepilogoGen!E63</f>
        <v>FONDO AMMORTAMENTO ATTREZZATURE PER ATTIVITÀ AGRICOLA (IVI INCLUSI CARRELLI ELEVATORI E MEZZI DI TRA</v>
      </c>
      <c r="E103" s="139" t="str">
        <f>C103&amp;" "&amp;D103</f>
        <v>11021390 FONDO AMMORTAMENTO ATTREZZATURE PER ATTIVITÀ AGRICOLA (IVI INCLUSI CARRELLI ELEVATORI E MEZZI DI TRA</v>
      </c>
      <c r="F103" s="140">
        <f>SUMIF(RiepilogoGen!$D$2:$D$1249,'Riep StPatrim'!C103,RiepilogoGen!$O$2:$O$1249)</f>
        <v>-22054.669999999991</v>
      </c>
      <c r="G103" s="140">
        <f>SUMIF(RiepilogoGen!$D$2:$D$1249,'Riep StPatrim'!C103,RiepilogoGen!$R$2:$R$1249)</f>
        <v>-22054.67</v>
      </c>
      <c r="H103" s="140">
        <f>SUMIF(RiepilogoGen!$D$2:$D$1249,'Riep StPatrim'!C103,RiepilogoGen!$U$2:$U$1249)</f>
        <v>-22054.67</v>
      </c>
      <c r="I103" s="140">
        <f>SUMIF(RiepilogoGen!$D$2:$D$1249,'Riep StPatrim'!C103,RiepilogoGen!$X$2:$X$1249)</f>
        <v>0</v>
      </c>
      <c r="J103" s="140">
        <f>SUMIF(RiepilogoGen!$D$2:$D$1249,'Riep StPatrim'!C103,RiepilogoGen!$AA$2:$AA$1249)</f>
        <v>-22054.67</v>
      </c>
      <c r="K103" s="140">
        <f>SUMIF(RiepilogoGen!$D$2:$D$1249,'Riep StPatrim'!C103,RiepilogoGen!$AD$2:$AD$1249)</f>
        <v>0</v>
      </c>
    </row>
    <row r="104" spans="3:11" ht="12.75" customHeight="1">
      <c r="C104" s="30">
        <f>RiepilogoGen!D64</f>
        <v>11021391</v>
      </c>
      <c r="D104" s="30" t="str">
        <f>RiepilogoGen!E64</f>
        <v>FONDO AMMORTAMENTO MACCHINE AGRICOLE (COMPRESI I TRATTORI)</v>
      </c>
      <c r="E104" s="139" t="str">
        <f>C104&amp;" "&amp;D104</f>
        <v>11021391 FONDO AMMORTAMENTO MACCHINE AGRICOLE (COMPRESI I TRATTORI)</v>
      </c>
      <c r="F104" s="140">
        <f>SUMIF(RiepilogoGen!$D$2:$D$1249,'Riep StPatrim'!C104,RiepilogoGen!$O$2:$O$1249)</f>
        <v>0</v>
      </c>
      <c r="G104" s="140">
        <f>SUMIF(RiepilogoGen!$D$2:$D$1249,'Riep StPatrim'!C104,RiepilogoGen!$R$2:$R$1249)</f>
        <v>0</v>
      </c>
      <c r="H104" s="140">
        <f>SUMIF(RiepilogoGen!$D$2:$D$1249,'Riep StPatrim'!C104,RiepilogoGen!$U$2:$U$1249)</f>
        <v>0</v>
      </c>
      <c r="I104" s="140">
        <f>SUMIF(RiepilogoGen!$D$2:$D$1249,'Riep StPatrim'!C104,RiepilogoGen!$X$2:$X$1249)</f>
        <v>0</v>
      </c>
      <c r="J104" s="140">
        <f>SUMIF(RiepilogoGen!$D$2:$D$1249,'Riep StPatrim'!C104,RiepilogoGen!$AA$2:$AA$1249)</f>
        <v>0</v>
      </c>
      <c r="K104" s="140">
        <f>SUMIF(RiepilogoGen!$D$2:$D$1249,'Riep StPatrim'!C104,RiepilogoGen!$AD$2:$AD$1249)</f>
        <v>0</v>
      </c>
    </row>
    <row r="105" spans="3:11" ht="12.75" customHeight="1">
      <c r="C105" s="30">
        <f>RiepilogoGen!D65</f>
        <v>11021392</v>
      </c>
      <c r="D105" s="30" t="str">
        <f>RiepilogoGen!E65</f>
        <v>FONDO AMMORTAMENTO AUTOVEICOLI DA TRASPORTO (AUTOVEICOLI PESANTI IN GENERE, CARRELLI ELEVATORI, MEZZTO INTERNO, ECC.)</v>
      </c>
      <c r="E105" s="139" t="str">
        <f>C105&amp;" "&amp;D105</f>
        <v>11021392 FONDO AMMORTAMENTO AUTOVEICOLI DA TRASPORTO (AUTOVEICOLI PESANTI IN GENERE, CARRELLI ELEVATORI, MEZZTO INTERNO, ECC.)</v>
      </c>
      <c r="F105" s="140">
        <f>SUMIF(RiepilogoGen!$D$2:$D$1249,'Riep StPatrim'!C105,RiepilogoGen!$O$2:$O$1249)</f>
        <v>-5000</v>
      </c>
      <c r="G105" s="140">
        <f>SUMIF(RiepilogoGen!$D$2:$D$1249,'Riep StPatrim'!C105,RiepilogoGen!$R$2:$R$1249)</f>
        <v>0</v>
      </c>
      <c r="H105" s="140">
        <f>SUMIF(RiepilogoGen!$D$2:$D$1249,'Riep StPatrim'!C105,RiepilogoGen!$U$2:$U$1249)</f>
        <v>0</v>
      </c>
      <c r="I105" s="140">
        <f>SUMIF(RiepilogoGen!$D$2:$D$1249,'Riep StPatrim'!C105,RiepilogoGen!$X$2:$X$1249)</f>
        <v>0</v>
      </c>
      <c r="J105" s="140">
        <f>SUMIF(RiepilogoGen!$D$2:$D$1249,'Riep StPatrim'!C105,RiepilogoGen!$AA$2:$AA$1249)</f>
        <v>0</v>
      </c>
      <c r="K105" s="140">
        <f>SUMIF(RiepilogoGen!$D$2:$D$1249,'Riep StPatrim'!C105,RiepilogoGen!$AD$2:$AD$1249)</f>
        <v>0</v>
      </c>
    </row>
    <row r="106" spans="3:11" ht="12.75" customHeight="1">
      <c r="C106" s="30">
        <f>RiepilogoGen!D66</f>
        <v>11021393</v>
      </c>
      <c r="D106" s="30" t="str">
        <f>RiepilogoGen!E66</f>
        <v>FONDO AMMORTAMENTO ALTRI BENI PER ATTIVITA AGRICOLA</v>
      </c>
      <c r="E106" s="139" t="str">
        <f>C106&amp;" "&amp;D106</f>
        <v>11021393 FONDO AMMORTAMENTO ALTRI BENI PER ATTIVITA AGRICOLA</v>
      </c>
      <c r="F106" s="140">
        <f>SUMIF(RiepilogoGen!$D$2:$D$1249,'Riep StPatrim'!C106,RiepilogoGen!$O$2:$O$1249)</f>
        <v>-8552.51</v>
      </c>
      <c r="G106" s="140">
        <f>SUMIF(RiepilogoGen!$D$2:$D$1249,'Riep StPatrim'!C106,RiepilogoGen!$R$2:$R$1249)</f>
        <v>-8552.51</v>
      </c>
      <c r="H106" s="140">
        <f>SUMIF(RiepilogoGen!$D$2:$D$1249,'Riep StPatrim'!C106,RiepilogoGen!$U$2:$U$1249)</f>
        <v>-8552.51</v>
      </c>
      <c r="I106" s="140">
        <f>SUMIF(RiepilogoGen!$D$2:$D$1249,'Riep StPatrim'!C106,RiepilogoGen!$X$2:$X$1249)</f>
        <v>0</v>
      </c>
      <c r="J106" s="140">
        <f>SUMIF(RiepilogoGen!$D$2:$D$1249,'Riep StPatrim'!C106,RiepilogoGen!$AA$2:$AA$1249)</f>
        <v>-8552.51</v>
      </c>
      <c r="K106" s="140">
        <f>SUMIF(RiepilogoGen!$D$2:$D$1249,'Riep StPatrim'!C106,RiepilogoGen!$AD$2:$AD$1249)</f>
        <v>0</v>
      </c>
    </row>
    <row r="107" spans="3:11" ht="12.75" customHeight="1">
      <c r="E107" s="138" t="s">
        <v>1419</v>
      </c>
      <c r="F107" s="49">
        <f t="shared" ref="F107:K107" si="28">+F108+F109</f>
        <v>4275546.5200000005</v>
      </c>
      <c r="G107" s="49">
        <f t="shared" si="28"/>
        <v>5536579.4299999997</v>
      </c>
      <c r="H107" s="49">
        <f t="shared" si="28"/>
        <v>7374911.290000001</v>
      </c>
      <c r="I107" s="49">
        <f t="shared" si="28"/>
        <v>0</v>
      </c>
      <c r="J107" s="49">
        <f t="shared" si="28"/>
        <v>9169114.2100000009</v>
      </c>
      <c r="K107" s="49">
        <f t="shared" si="28"/>
        <v>1285986.49</v>
      </c>
    </row>
    <row r="108" spans="3:11" ht="12.75" customHeight="1">
      <c r="C108" s="30">
        <f>RiepilogoGen!D67</f>
        <v>11021401</v>
      </c>
      <c r="D108" s="30" t="str">
        <f>RiepilogoGen!E67</f>
        <v>IMMOBILIZZAZIONI IN CORSO E ACCONTI FABBRICATI</v>
      </c>
      <c r="E108" s="139" t="str">
        <f t="shared" si="17"/>
        <v>11021401 IMMOBILIZZAZIONI IN CORSO E ACCONTI FABBRICATI</v>
      </c>
      <c r="F108" s="140">
        <f>SUMIF(RiepilogoGen!$D$2:$D$1249,'Riep StPatrim'!C108,RiepilogoGen!$O$2:$O$1249)</f>
        <v>4217568.37</v>
      </c>
      <c r="G108" s="140">
        <f>SUMIF(RiepilogoGen!$D$2:$D$1249,'Riep StPatrim'!C108,RiepilogoGen!$R$2:$R$1249)</f>
        <v>5391321.6099999994</v>
      </c>
      <c r="H108" s="140">
        <f>SUMIF(RiepilogoGen!$D$2:$D$1249,'Riep StPatrim'!C108,RiepilogoGen!$U$2:$U$1249)</f>
        <v>7319502.6100000013</v>
      </c>
      <c r="I108" s="140">
        <f>SUMIF(RiepilogoGen!$D$2:$D$1249,'Riep StPatrim'!C108,RiepilogoGen!$X$2:$X$1249)</f>
        <v>0</v>
      </c>
      <c r="J108" s="140">
        <f>SUMIF(RiepilogoGen!$D$2:$D$1249,'Riep StPatrim'!C108,RiepilogoGen!$AA$2:$AA$1249)</f>
        <v>8961450.8000000007</v>
      </c>
      <c r="K108" s="140">
        <f>SUMIF(RiepilogoGen!$D$2:$D$1249,'Riep StPatrim'!C108,RiepilogoGen!$AD$2:$AD$1249)</f>
        <v>951368.96</v>
      </c>
    </row>
    <row r="109" spans="3:11" ht="12.75" customHeight="1">
      <c r="C109" s="30">
        <f>RiepilogoGen!D68</f>
        <v>11021402</v>
      </c>
      <c r="D109" s="30" t="str">
        <f>RiepilogoGen!E68</f>
        <v>IMMOBILIZZAZIONI IN CORSO E ACCONTI ALTRI BENI MATERIALI</v>
      </c>
      <c r="E109" s="139" t="str">
        <f>C109&amp;" "&amp;D109</f>
        <v>11021402 IMMOBILIZZAZIONI IN CORSO E ACCONTI ALTRI BENI MATERIALI</v>
      </c>
      <c r="F109" s="140">
        <f>SUMIF(RiepilogoGen!$D$2:$D$1249,'Riep StPatrim'!C109,RiepilogoGen!$O$2:$O$1249)</f>
        <v>57978.149999999965</v>
      </c>
      <c r="G109" s="140">
        <f>SUMIF(RiepilogoGen!$D$2:$D$1249,'Riep StPatrim'!C109,RiepilogoGen!$R$2:$R$1249)</f>
        <v>145257.82</v>
      </c>
      <c r="H109" s="140">
        <f>SUMIF(RiepilogoGen!$D$2:$D$1249,'Riep StPatrim'!C109,RiepilogoGen!$U$2:$U$1249)</f>
        <v>55408.679999999993</v>
      </c>
      <c r="I109" s="140">
        <f>SUMIF(RiepilogoGen!$D$2:$D$1249,'Riep StPatrim'!C109,RiepilogoGen!$X$2:$X$1249)</f>
        <v>0</v>
      </c>
      <c r="J109" s="140">
        <f>SUMIF(RiepilogoGen!$D$2:$D$1249,'Riep StPatrim'!C109,RiepilogoGen!$AA$2:$AA$1249)</f>
        <v>207663.40999999997</v>
      </c>
      <c r="K109" s="140">
        <f>SUMIF(RiepilogoGen!$D$2:$D$1249,'Riep StPatrim'!C109,RiepilogoGen!$AD$2:$AD$1249)</f>
        <v>334617.53000000003</v>
      </c>
    </row>
    <row r="110" spans="3:11" ht="15.75">
      <c r="E110" s="56" t="s">
        <v>235</v>
      </c>
      <c r="F110" s="57">
        <f t="shared" ref="F110:K110" si="29">+F107+F96+F91+F88+F86+F83+F80+F75+F72+F69+F66+F63+F61+F59</f>
        <v>151741622.43000001</v>
      </c>
      <c r="G110" s="57">
        <f t="shared" si="29"/>
        <v>148689822.18000001</v>
      </c>
      <c r="H110" s="57">
        <f t="shared" si="29"/>
        <v>145698683.32000002</v>
      </c>
      <c r="I110" s="57">
        <f t="shared" si="29"/>
        <v>0</v>
      </c>
      <c r="J110" s="57">
        <f t="shared" si="29"/>
        <v>143007921.83999997</v>
      </c>
      <c r="K110" s="57">
        <f t="shared" si="29"/>
        <v>1285986.49</v>
      </c>
    </row>
    <row r="111" spans="3:11" ht="12.75" customHeight="1">
      <c r="E111" s="62" t="s">
        <v>224</v>
      </c>
      <c r="F111" s="49"/>
      <c r="G111" s="49"/>
      <c r="H111" s="49"/>
      <c r="I111" s="49"/>
      <c r="J111" s="49"/>
      <c r="K111" s="49"/>
    </row>
    <row r="112" spans="3:11" ht="13.5" customHeight="1">
      <c r="E112" s="138" t="s">
        <v>312</v>
      </c>
      <c r="F112" s="42">
        <f t="shared" ref="F112:K112" si="30">+F113+F115+F117</f>
        <v>1000</v>
      </c>
      <c r="G112" s="42">
        <f t="shared" si="30"/>
        <v>1000</v>
      </c>
      <c r="H112" s="42">
        <f t="shared" si="30"/>
        <v>1000</v>
      </c>
      <c r="I112" s="42">
        <f t="shared" si="30"/>
        <v>0</v>
      </c>
      <c r="J112" s="42">
        <f t="shared" si="30"/>
        <v>1000</v>
      </c>
      <c r="K112" s="42">
        <f t="shared" si="30"/>
        <v>0</v>
      </c>
    </row>
    <row r="113" spans="1:11" ht="12.75" customHeight="1">
      <c r="A113" s="30">
        <v>11030101</v>
      </c>
      <c r="E113" s="138" t="s">
        <v>225</v>
      </c>
      <c r="F113" s="49">
        <f t="shared" ref="F113:K113" si="31">+F114</f>
        <v>1000</v>
      </c>
      <c r="G113" s="49">
        <f t="shared" si="31"/>
        <v>1000</v>
      </c>
      <c r="H113" s="49">
        <f t="shared" si="31"/>
        <v>1000</v>
      </c>
      <c r="I113" s="49">
        <f t="shared" si="31"/>
        <v>0</v>
      </c>
      <c r="J113" s="49">
        <f t="shared" si="31"/>
        <v>1000</v>
      </c>
      <c r="K113" s="49">
        <f t="shared" si="31"/>
        <v>0</v>
      </c>
    </row>
    <row r="114" spans="1:11" ht="12.75" customHeight="1">
      <c r="C114" s="30">
        <f>RiepilogoGen!D69</f>
        <v>11030101</v>
      </c>
      <c r="D114" s="30" t="str">
        <f>RiepilogoGen!E69</f>
        <v>PARTECIPAZIONI IN SOCIETÀ DI CAPITALI</v>
      </c>
      <c r="E114" s="139" t="str">
        <f>C114&amp;" "&amp;D114</f>
        <v>11030101 PARTECIPAZIONI IN SOCIETÀ DI CAPITALI</v>
      </c>
      <c r="F114" s="140">
        <f>SUMIF(RiepilogoGen!$D$2:$D$1249,'Riep StPatrim'!C114,RiepilogoGen!$O$2:$O$1249)</f>
        <v>1000</v>
      </c>
      <c r="G114" s="140">
        <f>SUMIF(RiepilogoGen!$D$2:$D$1249,'Riep StPatrim'!C114,RiepilogoGen!$R$2:$R$1249)</f>
        <v>1000</v>
      </c>
      <c r="H114" s="140">
        <f>SUMIF(RiepilogoGen!$D$2:$D$1249,'Riep StPatrim'!C114,RiepilogoGen!$U$2:$U$1249)</f>
        <v>1000</v>
      </c>
      <c r="I114" s="140">
        <f>SUMIF(RiepilogoGen!$D$2:$D$1249,'Riep StPatrim'!C114,RiepilogoGen!$X$2:$X$1249)</f>
        <v>0</v>
      </c>
      <c r="J114" s="140">
        <f>SUMIF(RiepilogoGen!$D$2:$D$1249,'Riep StPatrim'!C114,RiepilogoGen!$AA$2:$AA$1249)</f>
        <v>1000</v>
      </c>
      <c r="K114" s="140">
        <f>SUMIF(RiepilogoGen!$D$2:$D$1249,'Riep StPatrim'!C114,RiepilogoGen!$AD$2:$AD$1249)</f>
        <v>0</v>
      </c>
    </row>
    <row r="115" spans="1:11" ht="12.75" customHeight="1">
      <c r="A115" s="30">
        <v>11030102</v>
      </c>
      <c r="E115" s="138" t="s">
        <v>226</v>
      </c>
      <c r="F115" s="49">
        <f t="shared" ref="F115:K115" si="32">+F116</f>
        <v>0</v>
      </c>
      <c r="G115" s="49">
        <f t="shared" si="32"/>
        <v>0</v>
      </c>
      <c r="H115" s="49">
        <f t="shared" si="32"/>
        <v>0</v>
      </c>
      <c r="I115" s="49">
        <f t="shared" si="32"/>
        <v>0</v>
      </c>
      <c r="J115" s="49">
        <f t="shared" si="32"/>
        <v>0</v>
      </c>
      <c r="K115" s="49">
        <f t="shared" si="32"/>
        <v>0</v>
      </c>
    </row>
    <row r="116" spans="1:11" ht="12.75" customHeight="1">
      <c r="C116" s="30">
        <f>RiepilogoGen!D70</f>
        <v>11030102</v>
      </c>
      <c r="D116" s="30" t="str">
        <f>RiepilogoGen!E70</f>
        <v>PARTECIPAZIONI IN ENTI NON-PROFIT</v>
      </c>
      <c r="E116" s="139" t="str">
        <f>C116&amp;" "&amp;D116</f>
        <v>11030102 PARTECIPAZIONI IN ENTI NON-PROFIT</v>
      </c>
      <c r="F116" s="140">
        <f>SUMIF(RiepilogoGen!$D$2:$D$1249,'Riep StPatrim'!C116,RiepilogoGen!$O$2:$O$1249)</f>
        <v>0</v>
      </c>
      <c r="G116" s="140">
        <f>SUMIF(RiepilogoGen!$D$2:$D$1249,'Riep StPatrim'!C116,RiepilogoGen!$R$2:$R$1249)</f>
        <v>0</v>
      </c>
      <c r="H116" s="140">
        <f>SUMIF(RiepilogoGen!$D$2:$D$1249,'Riep StPatrim'!C116,RiepilogoGen!$U$2:$U$1249)</f>
        <v>0</v>
      </c>
      <c r="I116" s="140">
        <f>SUMIF(RiepilogoGen!$D$2:$D$1249,'Riep StPatrim'!C116,RiepilogoGen!$X$2:$X$1249)</f>
        <v>0</v>
      </c>
      <c r="J116" s="140">
        <f>SUMIF(RiepilogoGen!$D$2:$D$1249,'Riep StPatrim'!C116,RiepilogoGen!$AA$2:$AA$1249)</f>
        <v>0</v>
      </c>
      <c r="K116" s="140">
        <f>SUMIF(RiepilogoGen!$D$2:$D$1249,'Riep StPatrim'!C116,RiepilogoGen!$AD$2:$AD$1249)</f>
        <v>0</v>
      </c>
    </row>
    <row r="117" spans="1:11" ht="12.75" customHeight="1">
      <c r="A117" s="30">
        <v>11030103</v>
      </c>
      <c r="E117" s="138" t="s">
        <v>227</v>
      </c>
      <c r="F117" s="49">
        <f t="shared" ref="F117:K117" si="33">+F118</f>
        <v>0</v>
      </c>
      <c r="G117" s="49">
        <f t="shared" si="33"/>
        <v>0</v>
      </c>
      <c r="H117" s="49">
        <f t="shared" si="33"/>
        <v>0</v>
      </c>
      <c r="I117" s="49">
        <f t="shared" si="33"/>
        <v>0</v>
      </c>
      <c r="J117" s="49">
        <f t="shared" si="33"/>
        <v>0</v>
      </c>
      <c r="K117" s="49">
        <f t="shared" si="33"/>
        <v>0</v>
      </c>
    </row>
    <row r="118" spans="1:11" ht="12.75" customHeight="1">
      <c r="C118" s="30">
        <f>RiepilogoGen!D71</f>
        <v>11030103</v>
      </c>
      <c r="D118" s="30" t="str">
        <f>RiepilogoGen!E71</f>
        <v xml:space="preserve">PARTECIPAZIONI IN ALTRI SOGGETTI </v>
      </c>
      <c r="E118" s="139" t="str">
        <f>C118&amp;" "&amp;D118</f>
        <v xml:space="preserve">11030103 PARTECIPAZIONI IN ALTRI SOGGETTI </v>
      </c>
      <c r="F118" s="140">
        <f>SUMIF(RiepilogoGen!$D$2:$D$1249,'Riep StPatrim'!C118,RiepilogoGen!$O$2:$O$1249)</f>
        <v>0</v>
      </c>
      <c r="G118" s="140">
        <f>SUMIF(RiepilogoGen!$D$2:$D$1249,'Riep StPatrim'!C118,RiepilogoGen!$R$2:$R$1249)</f>
        <v>0</v>
      </c>
      <c r="H118" s="140">
        <f>SUMIF(RiepilogoGen!$D$2:$D$1249,'Riep StPatrim'!C118,RiepilogoGen!$U$2:$U$1249)</f>
        <v>0</v>
      </c>
      <c r="I118" s="140">
        <f>SUMIF(RiepilogoGen!$D$2:$D$1249,'Riep StPatrim'!C118,RiepilogoGen!$X$2:$X$1249)</f>
        <v>0</v>
      </c>
      <c r="J118" s="140">
        <f>SUMIF(RiepilogoGen!$D$2:$D$1249,'Riep StPatrim'!C118,RiepilogoGen!$AA$2:$AA$1249)</f>
        <v>0</v>
      </c>
      <c r="K118" s="140">
        <f>SUMIF(RiepilogoGen!$D$2:$D$1249,'Riep StPatrim'!C118,RiepilogoGen!$AD$2:$AD$1249)</f>
        <v>0</v>
      </c>
    </row>
    <row r="119" spans="1:11" ht="28.5" customHeight="1">
      <c r="E119" s="138" t="s">
        <v>314</v>
      </c>
      <c r="F119" s="42">
        <f t="shared" ref="F119:K119" si="34">+F120+F122</f>
        <v>6255.46</v>
      </c>
      <c r="G119" s="42">
        <f t="shared" si="34"/>
        <v>6076.5599999999995</v>
      </c>
      <c r="H119" s="42">
        <f t="shared" si="34"/>
        <v>6076.56</v>
      </c>
      <c r="I119" s="42">
        <f t="shared" si="34"/>
        <v>0</v>
      </c>
      <c r="J119" s="42">
        <f t="shared" si="34"/>
        <v>6076.56</v>
      </c>
      <c r="K119" s="42">
        <f t="shared" si="34"/>
        <v>0</v>
      </c>
    </row>
    <row r="120" spans="1:11" ht="12.75" customHeight="1">
      <c r="A120" s="30">
        <v>11030201</v>
      </c>
      <c r="E120" s="138" t="s">
        <v>228</v>
      </c>
      <c r="F120" s="49">
        <f t="shared" ref="F120:K120" si="35">+F121</f>
        <v>0</v>
      </c>
      <c r="G120" s="49">
        <f t="shared" si="35"/>
        <v>0</v>
      </c>
      <c r="H120" s="49">
        <f t="shared" si="35"/>
        <v>0</v>
      </c>
      <c r="I120" s="49">
        <f t="shared" si="35"/>
        <v>0</v>
      </c>
      <c r="J120" s="49">
        <f t="shared" si="35"/>
        <v>0</v>
      </c>
      <c r="K120" s="49">
        <f t="shared" si="35"/>
        <v>0</v>
      </c>
    </row>
    <row r="121" spans="1:11" ht="12.75" customHeight="1">
      <c r="C121" s="30">
        <f>RiepilogoGen!D72</f>
        <v>11030201</v>
      </c>
      <c r="D121" s="30" t="str">
        <f>RiepilogoGen!E72</f>
        <v>CREDITI VERSO SOCIETÀ PARTECIPATE</v>
      </c>
      <c r="E121" s="139" t="str">
        <f>C121&amp;" "&amp;D121</f>
        <v>11030201 CREDITI VERSO SOCIETÀ PARTECIPATE</v>
      </c>
      <c r="F121" s="140">
        <f>SUMIF(RiepilogoGen!$D$2:$D$1249,'Riep StPatrim'!C121,RiepilogoGen!$O$2:$O$1249)</f>
        <v>0</v>
      </c>
      <c r="G121" s="140">
        <f>SUMIF(RiepilogoGen!$D$2:$D$1249,'Riep StPatrim'!C121,RiepilogoGen!$R$2:$R$1249)</f>
        <v>0</v>
      </c>
      <c r="H121" s="140">
        <f>SUMIF(RiepilogoGen!$D$2:$D$1249,'Riep StPatrim'!C121,RiepilogoGen!$U$2:$U$1249)</f>
        <v>0</v>
      </c>
      <c r="I121" s="140">
        <f>SUMIF(RiepilogoGen!$D$2:$D$1249,'Riep StPatrim'!C121,RiepilogoGen!$X$2:$X$1249)</f>
        <v>0</v>
      </c>
      <c r="J121" s="140">
        <f>SUMIF(RiepilogoGen!$D$2:$D$1249,'Riep StPatrim'!C121,RiepilogoGen!$AA$2:$AA$1249)</f>
        <v>0</v>
      </c>
      <c r="K121" s="140">
        <f>SUMIF(RiepilogoGen!$D$2:$D$1249,'Riep StPatrim'!C121,RiepilogoGen!$AD$2:$AD$1249)</f>
        <v>0</v>
      </c>
    </row>
    <row r="122" spans="1:11" ht="12.75" customHeight="1">
      <c r="A122" s="30">
        <v>11030202</v>
      </c>
      <c r="E122" s="138" t="s">
        <v>229</v>
      </c>
      <c r="F122" s="49">
        <f t="shared" ref="F122:K122" si="36">+F123+F124</f>
        <v>6255.46</v>
      </c>
      <c r="G122" s="49">
        <f t="shared" si="36"/>
        <v>6076.5599999999995</v>
      </c>
      <c r="H122" s="49">
        <f t="shared" si="36"/>
        <v>6076.56</v>
      </c>
      <c r="I122" s="49">
        <f t="shared" si="36"/>
        <v>0</v>
      </c>
      <c r="J122" s="49">
        <f t="shared" si="36"/>
        <v>6076.56</v>
      </c>
      <c r="K122" s="49">
        <f t="shared" si="36"/>
        <v>0</v>
      </c>
    </row>
    <row r="123" spans="1:11" ht="12.75" customHeight="1">
      <c r="C123" s="30">
        <f>RiepilogoGen!D73</f>
        <v>11030202</v>
      </c>
      <c r="D123" s="30" t="str">
        <f>RiepilogoGen!E73</f>
        <v>CREDITI PER DEPOSITI CAUZIONALI</v>
      </c>
      <c r="E123" s="139" t="str">
        <f>C123&amp;" "&amp;D123</f>
        <v>11030202 CREDITI PER DEPOSITI CAUZIONALI</v>
      </c>
      <c r="F123" s="140">
        <f>SUMIF(RiepilogoGen!$D$2:$D$1249,'Riep StPatrim'!C123,RiepilogoGen!$O$2:$O$1249)</f>
        <v>6255.46</v>
      </c>
      <c r="G123" s="140">
        <f>SUMIF(RiepilogoGen!$D$2:$D$1249,'Riep StPatrim'!C123,RiepilogoGen!$R$2:$R$1249)</f>
        <v>6076.5599999999995</v>
      </c>
      <c r="H123" s="140">
        <f>SUMIF(RiepilogoGen!$D$2:$D$1249,'Riep StPatrim'!C123,RiepilogoGen!$U$2:$U$1249)</f>
        <v>6076.56</v>
      </c>
      <c r="I123" s="140">
        <f>SUMIF(RiepilogoGen!$D$2:$D$1249,'Riep StPatrim'!C123,RiepilogoGen!$X$2:$X$1249)</f>
        <v>0</v>
      </c>
      <c r="J123" s="140">
        <f>SUMIF(RiepilogoGen!$D$2:$D$1249,'Riep StPatrim'!C123,RiepilogoGen!$AA$2:$AA$1249)</f>
        <v>6076.56</v>
      </c>
      <c r="K123" s="140">
        <f>SUMIF(RiepilogoGen!$D$2:$D$1249,'Riep StPatrim'!C123,RiepilogoGen!$AD$2:$AD$1249)</f>
        <v>0</v>
      </c>
    </row>
    <row r="124" spans="1:11" ht="12.75" customHeight="1">
      <c r="C124" s="30">
        <f>RiepilogoGen!D74</f>
        <v>11030203</v>
      </c>
      <c r="D124" s="30" t="str">
        <f>RiepilogoGen!E74</f>
        <v>CREDITI IMMOBILIZZATI</v>
      </c>
      <c r="E124" s="139" t="str">
        <f>C124&amp;" "&amp;D124</f>
        <v>11030203 CREDITI IMMOBILIZZATI</v>
      </c>
      <c r="F124" s="140">
        <f>SUMIF(RiepilogoGen!$D$2:$D$1249,'Riep StPatrim'!C124,RiepilogoGen!$O$2:$O$1249)</f>
        <v>0</v>
      </c>
      <c r="G124" s="140">
        <f>SUMIF(RiepilogoGen!$D$2:$D$1249,'Riep StPatrim'!C124,RiepilogoGen!$R$2:$R$1249)</f>
        <v>0</v>
      </c>
      <c r="H124" s="140">
        <f>SUMIF(RiepilogoGen!$D$2:$D$1249,'Riep StPatrim'!C124,RiepilogoGen!$U$2:$U$1249)</f>
        <v>0</v>
      </c>
      <c r="I124" s="140">
        <f>SUMIF(RiepilogoGen!$D$2:$D$1249,'Riep StPatrim'!C124,RiepilogoGen!$X$2:$X$1249)</f>
        <v>0</v>
      </c>
      <c r="J124" s="140">
        <f>SUMIF(RiepilogoGen!$D$2:$D$1249,'Riep StPatrim'!C124,RiepilogoGen!$AA$2:$AA$1249)</f>
        <v>0</v>
      </c>
      <c r="K124" s="140">
        <f>SUMIF(RiepilogoGen!$D$2:$D$1249,'Riep StPatrim'!C124,RiepilogoGen!$AD$2:$AD$1249)</f>
        <v>0</v>
      </c>
    </row>
    <row r="125" spans="1:11" ht="12.75" customHeight="1">
      <c r="E125" s="138" t="s">
        <v>313</v>
      </c>
      <c r="F125" s="42">
        <f t="shared" ref="F125:K125" si="37">F126</f>
        <v>0</v>
      </c>
      <c r="G125" s="42">
        <f t="shared" si="37"/>
        <v>0</v>
      </c>
      <c r="H125" s="42">
        <f t="shared" si="37"/>
        <v>0</v>
      </c>
      <c r="I125" s="42">
        <f t="shared" si="37"/>
        <v>0</v>
      </c>
      <c r="J125" s="42">
        <f t="shared" si="37"/>
        <v>0</v>
      </c>
      <c r="K125" s="42">
        <f t="shared" si="37"/>
        <v>0</v>
      </c>
    </row>
    <row r="126" spans="1:11" ht="12.75" customHeight="1">
      <c r="C126" s="30">
        <f>RiepilogoGen!D75</f>
        <v>11030301</v>
      </c>
      <c r="D126" s="30" t="str">
        <f>RiepilogoGen!E75</f>
        <v>ALTRI TITOLI IMMOBILIZZATI</v>
      </c>
      <c r="E126" s="139" t="str">
        <f>C126&amp;" "&amp;D126</f>
        <v>11030301 ALTRI TITOLI IMMOBILIZZATI</v>
      </c>
      <c r="F126" s="140">
        <f>SUMIF(RiepilogoGen!$D$2:$D$1249,'Riep StPatrim'!C126,RiepilogoGen!$O$2:$O$1249)</f>
        <v>0</v>
      </c>
      <c r="G126" s="140">
        <f>SUMIF(RiepilogoGen!$D$2:$D$1249,'Riep StPatrim'!C126,RiepilogoGen!$R$2:$R$1249)</f>
        <v>0</v>
      </c>
      <c r="H126" s="140">
        <f>SUMIF(RiepilogoGen!$D$2:$D$1249,'Riep StPatrim'!C126,RiepilogoGen!$U$2:$U$1249)</f>
        <v>0</v>
      </c>
      <c r="I126" s="140">
        <f>SUMIF(RiepilogoGen!$D$2:$D$1249,'Riep StPatrim'!C126,RiepilogoGen!$X$2:$X$1249)</f>
        <v>0</v>
      </c>
      <c r="J126" s="140">
        <f>SUMIF(RiepilogoGen!$D$2:$D$1249,'Riep StPatrim'!C126,RiepilogoGen!$AA$2:$AA$1249)</f>
        <v>0</v>
      </c>
      <c r="K126" s="140">
        <f>SUMIF(RiepilogoGen!$D$2:$D$1249,'Riep StPatrim'!C126,RiepilogoGen!$AD$2:$AD$1249)</f>
        <v>0</v>
      </c>
    </row>
    <row r="127" spans="1:11" ht="15.75">
      <c r="E127" s="56" t="s">
        <v>230</v>
      </c>
      <c r="F127" s="57">
        <f t="shared" ref="F127:K127" si="38">+F125+F119+F112</f>
        <v>7255.46</v>
      </c>
      <c r="G127" s="57">
        <f t="shared" si="38"/>
        <v>7076.5599999999995</v>
      </c>
      <c r="H127" s="57">
        <f t="shared" si="38"/>
        <v>7076.56</v>
      </c>
      <c r="I127" s="57">
        <f t="shared" si="38"/>
        <v>0</v>
      </c>
      <c r="J127" s="57">
        <f t="shared" si="38"/>
        <v>7076.56</v>
      </c>
      <c r="K127" s="57">
        <f t="shared" si="38"/>
        <v>0</v>
      </c>
    </row>
    <row r="128" spans="1:11" ht="18.75">
      <c r="E128" s="51" t="s">
        <v>231</v>
      </c>
      <c r="F128" s="52">
        <f t="shared" ref="F128:K128" si="39">+F57+F110+F127</f>
        <v>152546849.17000002</v>
      </c>
      <c r="G128" s="52">
        <f t="shared" si="39"/>
        <v>149527109.95000002</v>
      </c>
      <c r="H128" s="52">
        <f t="shared" si="39"/>
        <v>146683612.21000004</v>
      </c>
      <c r="I128" s="52">
        <f t="shared" si="39"/>
        <v>0</v>
      </c>
      <c r="J128" s="52">
        <f t="shared" si="39"/>
        <v>143971105.44999999</v>
      </c>
      <c r="K128" s="52">
        <f t="shared" si="39"/>
        <v>1353495.63</v>
      </c>
    </row>
    <row r="129" spans="3:11">
      <c r="E129" s="62"/>
      <c r="F129" s="49"/>
      <c r="G129" s="49"/>
      <c r="H129" s="49"/>
      <c r="I129" s="49"/>
      <c r="J129" s="49"/>
      <c r="K129" s="49"/>
    </row>
    <row r="130" spans="3:11">
      <c r="E130" s="62"/>
      <c r="F130" s="49"/>
      <c r="G130" s="49"/>
      <c r="H130" s="49"/>
      <c r="I130" s="49"/>
      <c r="J130" s="49"/>
      <c r="K130" s="49"/>
    </row>
    <row r="131" spans="3:11">
      <c r="E131" s="62"/>
      <c r="F131" s="49"/>
      <c r="G131" s="49"/>
      <c r="H131" s="49"/>
      <c r="I131" s="49"/>
      <c r="J131" s="49"/>
      <c r="K131" s="49"/>
    </row>
    <row r="132" spans="3:11" ht="12.75" customHeight="1">
      <c r="E132" s="62" t="s">
        <v>232</v>
      </c>
      <c r="F132" s="49"/>
      <c r="G132" s="49"/>
      <c r="H132" s="49"/>
      <c r="I132" s="49"/>
      <c r="J132" s="49"/>
      <c r="K132" s="49"/>
    </row>
    <row r="133" spans="3:11" ht="12.75" customHeight="1">
      <c r="E133" s="62" t="s">
        <v>233</v>
      </c>
      <c r="F133" s="49"/>
      <c r="G133" s="49"/>
      <c r="H133" s="49"/>
      <c r="I133" s="49"/>
      <c r="J133" s="49"/>
      <c r="K133" s="49"/>
    </row>
    <row r="134" spans="3:11" ht="12.75" customHeight="1">
      <c r="E134" s="138" t="s">
        <v>315</v>
      </c>
      <c r="F134" s="49">
        <f t="shared" ref="F134:K134" si="40">+F135</f>
        <v>297411.07999999996</v>
      </c>
      <c r="G134" s="49">
        <f t="shared" si="40"/>
        <v>239223.98000000004</v>
      </c>
      <c r="H134" s="49">
        <f t="shared" si="40"/>
        <v>221633.43999999997</v>
      </c>
      <c r="I134" s="49">
        <f t="shared" si="40"/>
        <v>0</v>
      </c>
      <c r="J134" s="49">
        <f t="shared" si="40"/>
        <v>89337.659999999974</v>
      </c>
      <c r="K134" s="49">
        <f t="shared" si="40"/>
        <v>-89337.66</v>
      </c>
    </row>
    <row r="135" spans="3:11" ht="12.75" customHeight="1">
      <c r="C135" s="30">
        <f>RiepilogoGen!D76</f>
        <v>12010101</v>
      </c>
      <c r="D135" s="30" t="str">
        <f>RiepilogoGen!E76</f>
        <v>RIMANENZE BENI SOCIO-SANITARI</v>
      </c>
      <c r="E135" s="139" t="str">
        <f>C135&amp;" "&amp;D135</f>
        <v>12010101 RIMANENZE BENI SOCIO-SANITARI</v>
      </c>
      <c r="F135" s="140">
        <f>SUMIF(RiepilogoGen!$D$2:$D$1249,'Riep StPatrim'!C135,RiepilogoGen!$O$2:$O$1249)</f>
        <v>297411.07999999996</v>
      </c>
      <c r="G135" s="140">
        <f>SUMIF(RiepilogoGen!$D$2:$D$1249,'Riep StPatrim'!C135,RiepilogoGen!$R$2:$R$1249)</f>
        <v>239223.98000000004</v>
      </c>
      <c r="H135" s="140">
        <f>SUMIF(RiepilogoGen!$D$2:$D$1249,'Riep StPatrim'!C135,RiepilogoGen!$U$2:$U$1249)</f>
        <v>221633.43999999997</v>
      </c>
      <c r="I135" s="140">
        <f>SUMIF(RiepilogoGen!$D$2:$D$1249,'Riep StPatrim'!C135,RiepilogoGen!$X$2:$X$1249)</f>
        <v>0</v>
      </c>
      <c r="J135" s="140">
        <f>SUMIF(RiepilogoGen!$D$2:$D$1249,'Riep StPatrim'!C135,RiepilogoGen!$AA$2:$AA$1249)</f>
        <v>89337.659999999974</v>
      </c>
      <c r="K135" s="140">
        <f>SUMIF(RiepilogoGen!$D$2:$D$1249,'Riep StPatrim'!C135,RiepilogoGen!$AD$2:$AD$1249)</f>
        <v>-89337.66</v>
      </c>
    </row>
    <row r="136" spans="3:11" ht="12.75" customHeight="1">
      <c r="E136" s="138" t="s">
        <v>316</v>
      </c>
      <c r="F136" s="49">
        <f t="shared" ref="F136:K136" si="41">+F137+F138</f>
        <v>94152.23</v>
      </c>
      <c r="G136" s="49">
        <f t="shared" si="41"/>
        <v>79011.180000000008</v>
      </c>
      <c r="H136" s="49">
        <f t="shared" si="41"/>
        <v>75781.700000000012</v>
      </c>
      <c r="I136" s="49">
        <f t="shared" si="41"/>
        <v>0</v>
      </c>
      <c r="J136" s="49">
        <f t="shared" si="41"/>
        <v>61538.250000000015</v>
      </c>
      <c r="K136" s="49">
        <f t="shared" si="41"/>
        <v>-61538.25</v>
      </c>
    </row>
    <row r="137" spans="3:11" ht="12.75" customHeight="1">
      <c r="C137" s="30">
        <f>RiepilogoGen!D77</f>
        <v>12010201</v>
      </c>
      <c r="D137" s="30" t="str">
        <f>RiepilogoGen!E77</f>
        <v>RIMANENZE BENI TECNICO ECONOMALI</v>
      </c>
      <c r="E137" s="139" t="str">
        <f>C137&amp;" "&amp;D137</f>
        <v>12010201 RIMANENZE BENI TECNICO ECONOMALI</v>
      </c>
      <c r="F137" s="140">
        <f>SUMIF(RiepilogoGen!$D$2:$D$1249,'Riep StPatrim'!C137,RiepilogoGen!$O$2:$O$1249)</f>
        <v>94152.23</v>
      </c>
      <c r="G137" s="140">
        <f>SUMIF(RiepilogoGen!$D$2:$D$1249,'Riep StPatrim'!C137,RiepilogoGen!$R$2:$R$1249)</f>
        <v>79011.180000000008</v>
      </c>
      <c r="H137" s="140">
        <f>SUMIF(RiepilogoGen!$D$2:$D$1249,'Riep StPatrim'!C137,RiepilogoGen!$U$2:$U$1249)</f>
        <v>75781.700000000012</v>
      </c>
      <c r="I137" s="140">
        <f>SUMIF(RiepilogoGen!$D$2:$D$1249,'Riep StPatrim'!C137,RiepilogoGen!$X$2:$X$1249)</f>
        <v>0</v>
      </c>
      <c r="J137" s="140">
        <f>SUMIF(RiepilogoGen!$D$2:$D$1249,'Riep StPatrim'!C137,RiepilogoGen!$AA$2:$AA$1249)</f>
        <v>61538.250000000015</v>
      </c>
      <c r="K137" s="140">
        <f>SUMIF(RiepilogoGen!$D$2:$D$1249,'Riep StPatrim'!C137,RiepilogoGen!$AD$2:$AD$1249)</f>
        <v>-61538.25</v>
      </c>
    </row>
    <row r="138" spans="3:11" ht="12.75" customHeight="1">
      <c r="C138" s="30">
        <f>RiepilogoGen!D78</f>
        <v>12010202</v>
      </c>
      <c r="D138" s="30" t="str">
        <f>RiepilogoGen!E78</f>
        <v>RIMANENZE ATTIVITÀ AGRICOLA</v>
      </c>
      <c r="E138" s="139" t="str">
        <f>C138&amp;" "&amp;D138</f>
        <v>12010202 RIMANENZE ATTIVITÀ AGRICOLA</v>
      </c>
      <c r="F138" s="140">
        <f>SUMIF(RiepilogoGen!$D$2:$D$1249,'Riep StPatrim'!C138,RiepilogoGen!$O$2:$O$1249)</f>
        <v>0</v>
      </c>
      <c r="G138" s="140">
        <f>SUMIF(RiepilogoGen!$D$2:$D$1249,'Riep StPatrim'!C138,RiepilogoGen!$R$2:$R$1249)</f>
        <v>0</v>
      </c>
      <c r="H138" s="140">
        <f>SUMIF(RiepilogoGen!$D$2:$D$1249,'Riep StPatrim'!C138,RiepilogoGen!$U$2:$U$1249)</f>
        <v>0</v>
      </c>
      <c r="I138" s="140">
        <f>SUMIF(RiepilogoGen!$D$2:$D$1249,'Riep StPatrim'!C138,RiepilogoGen!$X$2:$X$1249)</f>
        <v>0</v>
      </c>
      <c r="J138" s="140">
        <f>SUMIF(RiepilogoGen!$D$2:$D$1249,'Riep StPatrim'!C138,RiepilogoGen!$AA$2:$AA$1249)</f>
        <v>0</v>
      </c>
      <c r="K138" s="140">
        <f>SUMIF(RiepilogoGen!$D$2:$D$1249,'Riep StPatrim'!C138,RiepilogoGen!$AD$2:$AD$1249)</f>
        <v>0</v>
      </c>
    </row>
    <row r="139" spans="3:11" ht="12.75" customHeight="1">
      <c r="E139" s="138" t="s">
        <v>317</v>
      </c>
      <c r="F139" s="49">
        <f t="shared" ref="F139:K139" si="42">+F140</f>
        <v>0</v>
      </c>
      <c r="G139" s="49">
        <f t="shared" si="42"/>
        <v>0</v>
      </c>
      <c r="H139" s="49">
        <f t="shared" si="42"/>
        <v>0</v>
      </c>
      <c r="I139" s="49">
        <f t="shared" si="42"/>
        <v>0</v>
      </c>
      <c r="J139" s="49">
        <f t="shared" si="42"/>
        <v>0</v>
      </c>
      <c r="K139" s="49">
        <f t="shared" si="42"/>
        <v>0</v>
      </c>
    </row>
    <row r="140" spans="3:11" ht="12.75" customHeight="1">
      <c r="C140" s="30">
        <f>RiepilogoGen!D79</f>
        <v>12010301</v>
      </c>
      <c r="D140" s="30" t="str">
        <f>RiepilogoGen!E79</f>
        <v>RIMANENZE ATTIVITÀ IN CORSO</v>
      </c>
      <c r="E140" s="139" t="str">
        <f>C140&amp;" "&amp;D140</f>
        <v>12010301 RIMANENZE ATTIVITÀ IN CORSO</v>
      </c>
      <c r="F140" s="140">
        <f>SUMIF(RiepilogoGen!$D$2:$D$1249,'Riep StPatrim'!C140,RiepilogoGen!$O$2:$O$1249)</f>
        <v>0</v>
      </c>
      <c r="G140" s="140">
        <f>SUMIF(RiepilogoGen!$D$2:$D$1249,'Riep StPatrim'!C140,RiepilogoGen!$R$2:$R$1249)</f>
        <v>0</v>
      </c>
      <c r="H140" s="140">
        <f>SUMIF(RiepilogoGen!$D$2:$D$1249,'Riep StPatrim'!C140,RiepilogoGen!$U$2:$U$1249)</f>
        <v>0</v>
      </c>
      <c r="I140" s="140">
        <f>SUMIF(RiepilogoGen!$D$2:$D$1249,'Riep StPatrim'!C140,RiepilogoGen!$X$2:$X$1249)</f>
        <v>0</v>
      </c>
      <c r="J140" s="140">
        <f>SUMIF(RiepilogoGen!$D$2:$D$1249,'Riep StPatrim'!C140,RiepilogoGen!$AA$2:$AA$1249)</f>
        <v>0</v>
      </c>
      <c r="K140" s="140">
        <f>SUMIF(RiepilogoGen!$D$2:$D$1249,'Riep StPatrim'!C140,RiepilogoGen!$AD$2:$AD$1249)</f>
        <v>0</v>
      </c>
    </row>
    <row r="141" spans="3:11" ht="12.75" customHeight="1">
      <c r="E141" s="138" t="s">
        <v>318</v>
      </c>
      <c r="F141" s="49">
        <f t="shared" ref="F141:K141" si="43">+F142</f>
        <v>0</v>
      </c>
      <c r="G141" s="49">
        <f t="shared" si="43"/>
        <v>0</v>
      </c>
      <c r="H141" s="49">
        <f t="shared" si="43"/>
        <v>0</v>
      </c>
      <c r="I141" s="49">
        <f t="shared" si="43"/>
        <v>0</v>
      </c>
      <c r="J141" s="49">
        <f t="shared" si="43"/>
        <v>0</v>
      </c>
      <c r="K141" s="49">
        <f t="shared" si="43"/>
        <v>0</v>
      </c>
    </row>
    <row r="142" spans="3:11" ht="12.75" customHeight="1">
      <c r="C142" s="30">
        <f>RiepilogoGen!D80</f>
        <v>12010401</v>
      </c>
      <c r="D142" s="30" t="str">
        <f>RiepilogoGen!E80</f>
        <v>FORNITORI C/ANTICIPI PER BENI DI CONSUMO</v>
      </c>
      <c r="E142" s="139" t="str">
        <f>C142&amp;" "&amp;D142</f>
        <v>12010401 FORNITORI C/ANTICIPI PER BENI DI CONSUMO</v>
      </c>
      <c r="F142" s="140">
        <f>SUMIF(RiepilogoGen!$D$2:$D$1249,'Riep StPatrim'!C142,RiepilogoGen!$O$2:$O$1249)</f>
        <v>0</v>
      </c>
      <c r="G142" s="140">
        <f>SUMIF(RiepilogoGen!$D$2:$D$1249,'Riep StPatrim'!C142,RiepilogoGen!$R$2:$R$1249)</f>
        <v>0</v>
      </c>
      <c r="H142" s="140">
        <f>SUMIF(RiepilogoGen!$D$2:$D$1249,'Riep StPatrim'!C142,RiepilogoGen!$U$2:$U$1249)</f>
        <v>0</v>
      </c>
      <c r="I142" s="140">
        <f>SUMIF(RiepilogoGen!$D$2:$D$1249,'Riep StPatrim'!C142,RiepilogoGen!$X$2:$X$1249)</f>
        <v>0</v>
      </c>
      <c r="J142" s="140">
        <f>SUMIF(RiepilogoGen!$D$2:$D$1249,'Riep StPatrim'!C142,RiepilogoGen!$AA$2:$AA$1249)</f>
        <v>0</v>
      </c>
      <c r="K142" s="140">
        <f>SUMIF(RiepilogoGen!$D$2:$D$1249,'Riep StPatrim'!C142,RiepilogoGen!$AD$2:$AD$1249)</f>
        <v>0</v>
      </c>
    </row>
    <row r="143" spans="3:11" ht="15.75">
      <c r="E143" s="56" t="s">
        <v>234</v>
      </c>
      <c r="F143" s="57">
        <f t="shared" ref="F143:K143" si="44">+F134+F136+F139+F141</f>
        <v>391563.30999999994</v>
      </c>
      <c r="G143" s="57">
        <f t="shared" si="44"/>
        <v>318235.16000000003</v>
      </c>
      <c r="H143" s="57">
        <f t="shared" si="44"/>
        <v>297415.14</v>
      </c>
      <c r="I143" s="57">
        <f t="shared" si="44"/>
        <v>0</v>
      </c>
      <c r="J143" s="57">
        <f t="shared" si="44"/>
        <v>150875.90999999997</v>
      </c>
      <c r="K143" s="57">
        <f t="shared" si="44"/>
        <v>-150875.91</v>
      </c>
    </row>
    <row r="144" spans="3:11">
      <c r="E144" s="115"/>
      <c r="F144" s="43"/>
      <c r="G144" s="43"/>
      <c r="H144" s="43"/>
      <c r="I144" s="43"/>
      <c r="J144" s="43"/>
      <c r="K144" s="43"/>
    </row>
    <row r="145" spans="3:11" ht="30.75" customHeight="1">
      <c r="E145" s="62" t="s">
        <v>1420</v>
      </c>
      <c r="F145" s="49"/>
      <c r="G145" s="49"/>
      <c r="H145" s="49"/>
      <c r="I145" s="49"/>
      <c r="J145" s="49"/>
      <c r="K145" s="49"/>
    </row>
    <row r="146" spans="3:11" ht="12.75" customHeight="1">
      <c r="E146" s="138" t="s">
        <v>1421</v>
      </c>
      <c r="F146" s="49">
        <f t="shared" ref="F146:K146" si="45">+F147+F148</f>
        <v>1289474.9099999988</v>
      </c>
      <c r="G146" s="49">
        <f t="shared" si="45"/>
        <v>1621658.4500000002</v>
      </c>
      <c r="H146" s="49">
        <f t="shared" si="45"/>
        <v>1717994.96</v>
      </c>
      <c r="I146" s="49">
        <f t="shared" si="45"/>
        <v>0</v>
      </c>
      <c r="J146" s="49">
        <f t="shared" si="45"/>
        <v>1855617.7400000002</v>
      </c>
      <c r="K146" s="49">
        <f t="shared" si="45"/>
        <v>-416898.82999999961</v>
      </c>
    </row>
    <row r="147" spans="3:11" ht="12.75" customHeight="1">
      <c r="C147" s="30">
        <f>RiepilogoGen!D81</f>
        <v>12020101</v>
      </c>
      <c r="D147" s="30" t="str">
        <f>RiepilogoGen!E81</f>
        <v>CREDITI VERSO UTENTI</v>
      </c>
      <c r="E147" s="139" t="str">
        <f>C147&amp;" "&amp;D147</f>
        <v>12020101 CREDITI VERSO UTENTI</v>
      </c>
      <c r="F147" s="140">
        <f>SUMIF(RiepilogoGen!$D$2:$D$1249,'Riep StPatrim'!C147,RiepilogoGen!$O$2:$O$1249)</f>
        <v>1724468.4699999988</v>
      </c>
      <c r="G147" s="140">
        <f>SUMIF(RiepilogoGen!$D$2:$D$1249,'Riep StPatrim'!C147,RiepilogoGen!$R$2:$R$1249)</f>
        <v>1992496.83</v>
      </c>
      <c r="H147" s="140">
        <f>SUMIF(RiepilogoGen!$D$2:$D$1249,'Riep StPatrim'!C147,RiepilogoGen!$U$2:$U$1249)</f>
        <v>2092636</v>
      </c>
      <c r="I147" s="140">
        <f>SUMIF(RiepilogoGen!$D$2:$D$1249,'Riep StPatrim'!C147,RiepilogoGen!$X$2:$X$1249)</f>
        <v>0</v>
      </c>
      <c r="J147" s="140">
        <f>SUMIF(RiepilogoGen!$D$2:$D$1249,'Riep StPatrim'!C147,RiepilogoGen!$AA$2:$AA$1249)</f>
        <v>2243536.91</v>
      </c>
      <c r="K147" s="140">
        <f>SUMIF(RiepilogoGen!$D$2:$D$1249,'Riep StPatrim'!C147,RiepilogoGen!$AD$2:$AD$1249)</f>
        <v>-416898.82999999961</v>
      </c>
    </row>
    <row r="148" spans="3:11" ht="12.75" customHeight="1">
      <c r="C148" s="30">
        <f>RiepilogoGen!D82</f>
        <v>12020141</v>
      </c>
      <c r="D148" s="30" t="str">
        <f>RiepilogoGen!E82</f>
        <v>FONDO SVALUTAZIONE CREDITI VERSO UTENTI</v>
      </c>
      <c r="E148" s="139" t="str">
        <f>C148&amp;" "&amp;D148</f>
        <v>12020141 FONDO SVALUTAZIONE CREDITI VERSO UTENTI</v>
      </c>
      <c r="F148" s="140">
        <f>SUMIF(RiepilogoGen!$D$2:$D$1249,'Riep StPatrim'!C148,RiepilogoGen!$O$2:$O$1249)</f>
        <v>-434993.56</v>
      </c>
      <c r="G148" s="140">
        <f>SUMIF(RiepilogoGen!$D$2:$D$1249,'Riep StPatrim'!C148,RiepilogoGen!$R$2:$R$1249)</f>
        <v>-370838.38</v>
      </c>
      <c r="H148" s="140">
        <f>SUMIF(RiepilogoGen!$D$2:$D$1249,'Riep StPatrim'!C148,RiepilogoGen!$U$2:$U$1249)</f>
        <v>-374641.04</v>
      </c>
      <c r="I148" s="140">
        <f>SUMIF(RiepilogoGen!$D$2:$D$1249,'Riep StPatrim'!C148,RiepilogoGen!$X$2:$X$1249)</f>
        <v>0</v>
      </c>
      <c r="J148" s="140">
        <f>SUMIF(RiepilogoGen!$D$2:$D$1249,'Riep StPatrim'!C148,RiepilogoGen!$AA$2:$AA$1249)</f>
        <v>-387919.17</v>
      </c>
      <c r="K148" s="140">
        <f>SUMIF(RiepilogoGen!$D$2:$D$1249,'Riep StPatrim'!C148,RiepilogoGen!$AD$2:$AD$1249)</f>
        <v>0</v>
      </c>
    </row>
    <row r="149" spans="3:11" ht="12.75" customHeight="1">
      <c r="E149" s="138" t="s">
        <v>1422</v>
      </c>
      <c r="F149" s="49">
        <f t="shared" ref="F149:K149" si="46">+F150+F151</f>
        <v>0</v>
      </c>
      <c r="G149" s="49">
        <f t="shared" si="46"/>
        <v>392116.52</v>
      </c>
      <c r="H149" s="49">
        <f t="shared" si="46"/>
        <v>407858.82999999996</v>
      </c>
      <c r="I149" s="49">
        <f t="shared" si="46"/>
        <v>0</v>
      </c>
      <c r="J149" s="49">
        <f t="shared" si="46"/>
        <v>383160.99999999994</v>
      </c>
      <c r="K149" s="49">
        <f t="shared" si="46"/>
        <v>-383161</v>
      </c>
    </row>
    <row r="150" spans="3:11" ht="12.75" customHeight="1">
      <c r="C150" s="30">
        <f>RiepilogoGen!D84</f>
        <v>12020201</v>
      </c>
      <c r="D150" s="30" t="str">
        <f>RiepilogoGen!E84</f>
        <v>CREDITI VERSO LA REGIONE EMILIA-ROMAGNA</v>
      </c>
      <c r="E150" s="139" t="str">
        <f>C150&amp;" "&amp;D150</f>
        <v>12020201 CREDITI VERSO LA REGIONE EMILIA-ROMAGNA</v>
      </c>
      <c r="F150" s="140">
        <f>SUMIF(RiepilogoGen!$D$2:$D$1249,'Riep StPatrim'!C150,RiepilogoGen!$O$2:$O$1249)</f>
        <v>0</v>
      </c>
      <c r="G150" s="140">
        <f>SUMIF(RiepilogoGen!$D$2:$D$1249,'Riep StPatrim'!C150,RiepilogoGen!$R$2:$R$1249)</f>
        <v>392116.52</v>
      </c>
      <c r="H150" s="140">
        <f>SUMIF(RiepilogoGen!$D$2:$D$1249,'Riep StPatrim'!C150,RiepilogoGen!$U$2:$U$1249)</f>
        <v>407858.82999999996</v>
      </c>
      <c r="I150" s="140">
        <f>SUMIF(RiepilogoGen!$D$2:$D$1249,'Riep StPatrim'!C150,RiepilogoGen!$X$2:$X$1249)</f>
        <v>0</v>
      </c>
      <c r="J150" s="140">
        <f>SUMIF(RiepilogoGen!$D$2:$D$1249,'Riep StPatrim'!C150,RiepilogoGen!$AA$2:$AA$1249)</f>
        <v>383160.99999999994</v>
      </c>
      <c r="K150" s="140">
        <f>SUMIF(RiepilogoGen!$D$2:$D$1249,'Riep StPatrim'!C150,RiepilogoGen!$AD$2:$AD$1249)</f>
        <v>-383161</v>
      </c>
    </row>
    <row r="151" spans="3:11" ht="12.75" customHeight="1">
      <c r="C151" s="30">
        <f>RiepilogoGen!D85</f>
        <v>12020241</v>
      </c>
      <c r="D151" s="30" t="str">
        <f>RiepilogoGen!E85</f>
        <v>FONDO SVALUTAZIONE CREDITI VERSO LA REGIONE EMILIA-ROMAGNA</v>
      </c>
      <c r="E151" s="139" t="str">
        <f>C151&amp;" "&amp;D151</f>
        <v>12020241 FONDO SVALUTAZIONE CREDITI VERSO LA REGIONE EMILIA-ROMAGNA</v>
      </c>
      <c r="F151" s="140">
        <f>SUMIF(RiepilogoGen!$D$2:$D$1249,'Riep StPatrim'!C151,RiepilogoGen!$O$2:$O$1249)</f>
        <v>0</v>
      </c>
      <c r="G151" s="140">
        <f>SUMIF(RiepilogoGen!$D$2:$D$1249,'Riep StPatrim'!C151,RiepilogoGen!$R$2:$R$1249)</f>
        <v>0</v>
      </c>
      <c r="H151" s="140">
        <f>SUMIF(RiepilogoGen!$D$2:$D$1249,'Riep StPatrim'!C151,RiepilogoGen!$U$2:$U$1249)</f>
        <v>0</v>
      </c>
      <c r="I151" s="140">
        <f>SUMIF(RiepilogoGen!$D$2:$D$1249,'Riep StPatrim'!C151,RiepilogoGen!$X$2:$X$1249)</f>
        <v>0</v>
      </c>
      <c r="J151" s="140">
        <f>SUMIF(RiepilogoGen!$D$2:$D$1249,'Riep StPatrim'!C151,RiepilogoGen!$AA$2:$AA$1249)</f>
        <v>0</v>
      </c>
      <c r="K151" s="140">
        <f>SUMIF(RiepilogoGen!$D$2:$D$1249,'Riep StPatrim'!C151,RiepilogoGen!$AD$2:$AD$1249)</f>
        <v>0</v>
      </c>
    </row>
    <row r="152" spans="3:11" ht="12.75" customHeight="1">
      <c r="E152" s="138" t="s">
        <v>1423</v>
      </c>
      <c r="F152" s="49">
        <f t="shared" ref="F152:K152" si="47">+F153+F154</f>
        <v>0</v>
      </c>
      <c r="G152" s="49">
        <f t="shared" si="47"/>
        <v>0</v>
      </c>
      <c r="H152" s="49">
        <f t="shared" si="47"/>
        <v>0</v>
      </c>
      <c r="I152" s="49">
        <f t="shared" si="47"/>
        <v>0</v>
      </c>
      <c r="J152" s="49">
        <f t="shared" si="47"/>
        <v>0</v>
      </c>
      <c r="K152" s="49">
        <f t="shared" si="47"/>
        <v>0</v>
      </c>
    </row>
    <row r="153" spans="3:11" ht="12.75" customHeight="1">
      <c r="C153" s="30">
        <f>RiepilogoGen!D86</f>
        <v>12020301</v>
      </c>
      <c r="D153" s="30" t="str">
        <f>RiepilogoGen!E86</f>
        <v>CREDITI VERSO LA PROVINCIA DI BOLOGNA</v>
      </c>
      <c r="E153" s="139" t="str">
        <f>C153&amp;" "&amp;D153</f>
        <v>12020301 CREDITI VERSO LA PROVINCIA DI BOLOGNA</v>
      </c>
      <c r="F153" s="140">
        <f>SUMIF(RiepilogoGen!$D$2:$D$1249,'Riep StPatrim'!C153,RiepilogoGen!$O$2:$O$1249)</f>
        <v>0</v>
      </c>
      <c r="G153" s="140">
        <f>SUMIF(RiepilogoGen!$D$2:$D$1249,'Riep StPatrim'!C153,RiepilogoGen!$R$2:$R$1249)</f>
        <v>0</v>
      </c>
      <c r="H153" s="140">
        <f>SUMIF(RiepilogoGen!$D$2:$D$1249,'Riep StPatrim'!C153,RiepilogoGen!$U$2:$U$1249)</f>
        <v>0</v>
      </c>
      <c r="I153" s="140">
        <f>SUMIF(RiepilogoGen!$D$2:$D$1249,'Riep StPatrim'!C153,RiepilogoGen!$X$2:$X$1249)</f>
        <v>0</v>
      </c>
      <c r="J153" s="140">
        <f>SUMIF(RiepilogoGen!$D$2:$D$1249,'Riep StPatrim'!C153,RiepilogoGen!$AA$2:$AA$1249)</f>
        <v>0</v>
      </c>
      <c r="K153" s="140">
        <f>SUMIF(RiepilogoGen!$D$2:$D$1249,'Riep StPatrim'!C153,RiepilogoGen!$AD$2:$AD$1249)</f>
        <v>0</v>
      </c>
    </row>
    <row r="154" spans="3:11" ht="12.75" customHeight="1">
      <c r="C154" s="30">
        <f>RiepilogoGen!D87</f>
        <v>12020341</v>
      </c>
      <c r="D154" s="30" t="str">
        <f>RiepilogoGen!E87</f>
        <v>FONDO SVALUTAZIONE CREDITI VERSO LA PROVINCIA DI BOLOGNA</v>
      </c>
      <c r="E154" s="139" t="str">
        <f>C154&amp;" "&amp;D154</f>
        <v>12020341 FONDO SVALUTAZIONE CREDITI VERSO LA PROVINCIA DI BOLOGNA</v>
      </c>
      <c r="F154" s="140">
        <f>SUMIF(RiepilogoGen!$D$2:$D$1249,'Riep StPatrim'!C154,RiepilogoGen!$O$2:$O$1249)</f>
        <v>0</v>
      </c>
      <c r="G154" s="140">
        <f>SUMIF(RiepilogoGen!$D$2:$D$1249,'Riep StPatrim'!C154,RiepilogoGen!$R$2:$R$1249)</f>
        <v>0</v>
      </c>
      <c r="H154" s="140">
        <f>SUMIF(RiepilogoGen!$D$2:$D$1249,'Riep StPatrim'!C154,RiepilogoGen!$U$2:$U$1249)</f>
        <v>0</v>
      </c>
      <c r="I154" s="140">
        <f>SUMIF(RiepilogoGen!$D$2:$D$1249,'Riep StPatrim'!C154,RiepilogoGen!$X$2:$X$1249)</f>
        <v>0</v>
      </c>
      <c r="J154" s="140">
        <f>SUMIF(RiepilogoGen!$D$2:$D$1249,'Riep StPatrim'!C154,RiepilogoGen!$AA$2:$AA$1249)</f>
        <v>0</v>
      </c>
      <c r="K154" s="140">
        <f>SUMIF(RiepilogoGen!$D$2:$D$1249,'Riep StPatrim'!C154,RiepilogoGen!$AD$2:$AD$1249)</f>
        <v>0</v>
      </c>
    </row>
    <row r="155" spans="3:11" ht="12.75" customHeight="1">
      <c r="E155" s="138" t="s">
        <v>1424</v>
      </c>
      <c r="F155" s="49">
        <f>+F156+F157+F158</f>
        <v>1787003.2300000009</v>
      </c>
      <c r="G155" s="49">
        <f>SUM(G156:G159)</f>
        <v>1720773.6200000013</v>
      </c>
      <c r="H155" s="49">
        <f>SUM(H156:H159)</f>
        <v>21395.189999999406</v>
      </c>
      <c r="I155" s="49">
        <f>SUM(I156:I159)</f>
        <v>0</v>
      </c>
      <c r="J155" s="49">
        <f>SUM(J156:J159)</f>
        <v>3386813.4699999979</v>
      </c>
      <c r="K155" s="49">
        <f>SUM(K156:K159)</f>
        <v>787563.07999999984</v>
      </c>
    </row>
    <row r="156" spans="3:11" ht="12.75" customHeight="1">
      <c r="C156" s="30">
        <f>RiepilogoGen!D88</f>
        <v>12020401</v>
      </c>
      <c r="D156" s="30" t="str">
        <f>RiepilogoGen!E88</f>
        <v>CREDITI VERSO IL COMUNE DI BOLOGNA</v>
      </c>
      <c r="E156" s="139" t="str">
        <f>C156&amp;" "&amp;D156</f>
        <v>12020401 CREDITI VERSO IL COMUNE DI BOLOGNA</v>
      </c>
      <c r="F156" s="140">
        <f>SUMIF(RiepilogoGen!$D$2:$D$1249,'Riep StPatrim'!C156,RiepilogoGen!$O$2:$O$1249)</f>
        <v>1767869.2100000009</v>
      </c>
      <c r="G156" s="140">
        <f>SUMIF(RiepilogoGen!$D$2:$D$1249,'Riep StPatrim'!C156,RiepilogoGen!$R$2:$R$1249)</f>
        <v>1712706.5300000012</v>
      </c>
      <c r="H156" s="140">
        <f>SUMIF(RiepilogoGen!$D$2:$D$1249,'Riep StPatrim'!C156,RiepilogoGen!$U$2:$U$1249)</f>
        <v>20433.609999999404</v>
      </c>
      <c r="I156" s="140">
        <f>SUMIF(RiepilogoGen!$D$2:$D$1249,'Riep StPatrim'!C156,RiepilogoGen!$X$2:$X$1249)</f>
        <v>0</v>
      </c>
      <c r="J156" s="140">
        <f>SUMIF(RiepilogoGen!$D$2:$D$1249,'Riep StPatrim'!C156,RiepilogoGen!$AA$2:$AA$1249)</f>
        <v>3384069.5099999979</v>
      </c>
      <c r="K156" s="140">
        <f>SUMIF(RiepilogoGen!$D$2:$D$1249,'Riep StPatrim'!C156,RiepilogoGen!$AD$2:$AD$1249)</f>
        <v>789583.33999999985</v>
      </c>
    </row>
    <row r="157" spans="3:11" ht="12.75" customHeight="1">
      <c r="C157" s="30">
        <f>RiepilogoGen!D89</f>
        <v>12020402</v>
      </c>
      <c r="D157" s="30" t="str">
        <f>RiepilogoGen!E89</f>
        <v>CREDITI VERSO ALTRI COMUNI</v>
      </c>
      <c r="E157" s="139" t="str">
        <f>C157&amp;" "&amp;D157</f>
        <v>12020402 CREDITI VERSO ALTRI COMUNI</v>
      </c>
      <c r="F157" s="140">
        <f>SUMIF(RiepilogoGen!$D$2:$D$1249,'Riep StPatrim'!C157,RiepilogoGen!$O$2:$O$1249)</f>
        <v>19134.020000000004</v>
      </c>
      <c r="G157" s="140">
        <f>SUMIF(RiepilogoGen!$D$2:$D$1249,'Riep StPatrim'!C157,RiepilogoGen!$R$2:$R$1249)</f>
        <v>8067.0900000000038</v>
      </c>
      <c r="H157" s="140">
        <f>SUMIF(RiepilogoGen!$D$2:$D$1249,'Riep StPatrim'!C157,RiepilogoGen!$U$2:$U$1249)</f>
        <v>961.58000000000175</v>
      </c>
      <c r="I157" s="140">
        <f>SUMIF(RiepilogoGen!$D$2:$D$1249,'Riep StPatrim'!C157,RiepilogoGen!$X$2:$X$1249)</f>
        <v>0</v>
      </c>
      <c r="J157" s="140">
        <f>SUMIF(RiepilogoGen!$D$2:$D$1249,'Riep StPatrim'!C157,RiepilogoGen!$AA$2:$AA$1249)</f>
        <v>2743.9600000000009</v>
      </c>
      <c r="K157" s="140">
        <f>SUMIF(RiepilogoGen!$D$2:$D$1249,'Riep StPatrim'!C157,RiepilogoGen!$AD$2:$AD$1249)</f>
        <v>-2020.26</v>
      </c>
    </row>
    <row r="158" spans="3:11" ht="12.75" customHeight="1">
      <c r="C158" s="30">
        <f>RiepilogoGen!D90</f>
        <v>12020441</v>
      </c>
      <c r="D158" s="30" t="str">
        <f>RiepilogoGen!E90</f>
        <v>FONDO SVALUTAZIONE CREDITI VERSO IL COMUNE DI BOLOGNA</v>
      </c>
      <c r="E158" s="139" t="str">
        <f>C158&amp;" "&amp;D158</f>
        <v>12020441 FONDO SVALUTAZIONE CREDITI VERSO IL COMUNE DI BOLOGNA</v>
      </c>
      <c r="F158" s="140">
        <f>SUMIF(RiepilogoGen!$D$2:$D$1249,'Riep StPatrim'!C158,RiepilogoGen!$O$2:$O$1249)</f>
        <v>0</v>
      </c>
      <c r="G158" s="140">
        <f>SUMIF(RiepilogoGen!$D$2:$D$1249,'Riep StPatrim'!C158,RiepilogoGen!$R$2:$R$1249)</f>
        <v>0</v>
      </c>
      <c r="H158" s="140">
        <f>SUMIF(RiepilogoGen!$D$2:$D$1249,'Riep StPatrim'!C158,RiepilogoGen!$U$2:$U$1249)</f>
        <v>0</v>
      </c>
      <c r="I158" s="140">
        <f>SUMIF(RiepilogoGen!$D$2:$D$1249,'Riep StPatrim'!C158,RiepilogoGen!$X$2:$X$1249)</f>
        <v>0</v>
      </c>
      <c r="J158" s="140">
        <f>SUMIF(RiepilogoGen!$D$2:$D$1249,'Riep StPatrim'!C158,RiepilogoGen!$AA$2:$AA$1249)</f>
        <v>0</v>
      </c>
      <c r="K158" s="140">
        <f>SUMIF(RiepilogoGen!$D$2:$D$1249,'Riep StPatrim'!C158,RiepilogoGen!$AD$2:$AD$1249)</f>
        <v>0</v>
      </c>
    </row>
    <row r="159" spans="3:11" ht="12.75" customHeight="1">
      <c r="C159" s="30">
        <f>RiepilogoGen!D91</f>
        <v>12020442</v>
      </c>
      <c r="D159" s="30" t="str">
        <f>RiepilogoGen!E91</f>
        <v>FONDO SVALUTAZIONE CREDITI VERSO ALTRI COMUNI</v>
      </c>
      <c r="E159" s="139" t="str">
        <f>C159&amp;" "&amp;D159</f>
        <v>12020442 FONDO SVALUTAZIONE CREDITI VERSO ALTRI COMUNI</v>
      </c>
      <c r="F159" s="140">
        <f>SUMIF(RiepilogoGen!$D$2:$D$1249,'Riep StPatrim'!C159,RiepilogoGen!$O$2:$O$1249)</f>
        <v>0</v>
      </c>
      <c r="G159" s="140">
        <f>SUMIF(RiepilogoGen!$D$2:$D$1249,'Riep StPatrim'!C159,RiepilogoGen!$R$2:$R$1249)</f>
        <v>0</v>
      </c>
      <c r="H159" s="140">
        <f>SUMIF(RiepilogoGen!$D$2:$D$1249,'Riep StPatrim'!C159,RiepilogoGen!$U$2:$U$1249)</f>
        <v>0</v>
      </c>
      <c r="I159" s="140">
        <f>SUMIF(RiepilogoGen!$D$2:$D$1249,'Riep StPatrim'!C159,RiepilogoGen!$X$2:$X$1249)</f>
        <v>0</v>
      </c>
      <c r="J159" s="140">
        <f>SUMIF(RiepilogoGen!$D$2:$D$1249,'Riep StPatrim'!C159,RiepilogoGen!$AA$2:$AA$1249)</f>
        <v>0</v>
      </c>
      <c r="K159" s="140">
        <f>SUMIF(RiepilogoGen!$D$2:$D$1249,'Riep StPatrim'!C159,RiepilogoGen!$AD$2:$AD$1249)</f>
        <v>0</v>
      </c>
    </row>
    <row r="160" spans="3:11" ht="12.75" customHeight="1">
      <c r="E160" s="138" t="s">
        <v>1425</v>
      </c>
      <c r="F160" s="49">
        <f t="shared" ref="F160:K160" si="48">+F161+F162</f>
        <v>1417500.6500000004</v>
      </c>
      <c r="G160" s="49">
        <f t="shared" si="48"/>
        <v>1331427.67</v>
      </c>
      <c r="H160" s="49">
        <f t="shared" si="48"/>
        <v>1899537.1500000004</v>
      </c>
      <c r="I160" s="49">
        <f t="shared" si="48"/>
        <v>0</v>
      </c>
      <c r="J160" s="49">
        <f t="shared" si="48"/>
        <v>2412275.7200000007</v>
      </c>
      <c r="K160" s="49">
        <f t="shared" si="48"/>
        <v>-385861.58999999985</v>
      </c>
    </row>
    <row r="161" spans="3:11" ht="12.75" customHeight="1">
      <c r="C161" s="30">
        <f>RiepilogoGen!D92</f>
        <v>12020501</v>
      </c>
      <c r="D161" s="30" t="str">
        <f>RiepilogoGen!E92</f>
        <v>CREDITI VERSO L'AUSL DI BOLOGNA</v>
      </c>
      <c r="E161" s="139" t="str">
        <f>C161&amp;" "&amp;D161</f>
        <v>12020501 CREDITI VERSO L'AUSL DI BOLOGNA</v>
      </c>
      <c r="F161" s="140">
        <f>SUMIF(RiepilogoGen!$D$2:$D$1249,'Riep StPatrim'!C161,RiepilogoGen!$O$2:$O$1249)</f>
        <v>1424466.6500000004</v>
      </c>
      <c r="G161" s="140">
        <f>SUMIF(RiepilogoGen!$D$2:$D$1249,'Riep StPatrim'!C161,RiepilogoGen!$R$2:$R$1249)</f>
        <v>1331427.67</v>
      </c>
      <c r="H161" s="140">
        <f>SUMIF(RiepilogoGen!$D$2:$D$1249,'Riep StPatrim'!C161,RiepilogoGen!$U$2:$U$1249)</f>
        <v>1899537.1500000004</v>
      </c>
      <c r="I161" s="140">
        <f>SUMIF(RiepilogoGen!$D$2:$D$1249,'Riep StPatrim'!C161,RiepilogoGen!$X$2:$X$1249)</f>
        <v>0</v>
      </c>
      <c r="J161" s="140">
        <f>SUMIF(RiepilogoGen!$D$2:$D$1249,'Riep StPatrim'!C161,RiepilogoGen!$AA$2:$AA$1249)</f>
        <v>2412275.7200000007</v>
      </c>
      <c r="K161" s="140">
        <f>SUMIF(RiepilogoGen!$D$2:$D$1249,'Riep StPatrim'!C161,RiepilogoGen!$AD$2:$AD$1249)</f>
        <v>-385861.58999999985</v>
      </c>
    </row>
    <row r="162" spans="3:11" ht="12.75" customHeight="1">
      <c r="C162" s="30">
        <f>RiepilogoGen!D93</f>
        <v>12020541</v>
      </c>
      <c r="D162" s="30" t="str">
        <f>RiepilogoGen!E93</f>
        <v>FONDO SVALUTAZIONE CREDITI VERSO L'AUSL DI BOLOGNA</v>
      </c>
      <c r="E162" s="139" t="str">
        <f>C162&amp;" "&amp;D162</f>
        <v>12020541 FONDO SVALUTAZIONE CREDITI VERSO L'AUSL DI BOLOGNA</v>
      </c>
      <c r="F162" s="140">
        <f>SUMIF(RiepilogoGen!$D$2:$D$1249,'Riep StPatrim'!C162,RiepilogoGen!$O$2:$O$1249)</f>
        <v>-6966</v>
      </c>
      <c r="G162" s="140">
        <f>SUMIF(RiepilogoGen!$D$2:$D$1249,'Riep StPatrim'!C162,RiepilogoGen!$R$2:$R$1249)</f>
        <v>0</v>
      </c>
      <c r="H162" s="140">
        <f>SUMIF(RiepilogoGen!$D$2:$D$1249,'Riep StPatrim'!C162,RiepilogoGen!$U$2:$U$1249)</f>
        <v>0</v>
      </c>
      <c r="I162" s="140">
        <f>SUMIF(RiepilogoGen!$D$2:$D$1249,'Riep StPatrim'!C162,RiepilogoGen!$X$2:$X$1249)</f>
        <v>0</v>
      </c>
      <c r="J162" s="140">
        <f>SUMIF(RiepilogoGen!$D$2:$D$1249,'Riep StPatrim'!C162,RiepilogoGen!$AA$2:$AA$1249)</f>
        <v>0</v>
      </c>
      <c r="K162" s="140">
        <f>SUMIF(RiepilogoGen!$D$2:$D$1249,'Riep StPatrim'!C162,RiepilogoGen!$AD$2:$AD$1249)</f>
        <v>0</v>
      </c>
    </row>
    <row r="163" spans="3:11" ht="12.75" customHeight="1">
      <c r="E163" s="138" t="s">
        <v>1426</v>
      </c>
      <c r="F163" s="49">
        <f t="shared" ref="F163:K163" si="49">+F164+F165</f>
        <v>846375.39999999991</v>
      </c>
      <c r="G163" s="49">
        <f t="shared" si="49"/>
        <v>530648.6100000001</v>
      </c>
      <c r="H163" s="49">
        <f t="shared" si="49"/>
        <v>578063.74</v>
      </c>
      <c r="I163" s="49">
        <f t="shared" si="49"/>
        <v>0</v>
      </c>
      <c r="J163" s="49">
        <f t="shared" si="49"/>
        <v>1142840.9900000002</v>
      </c>
      <c r="K163" s="49">
        <f t="shared" si="49"/>
        <v>154200.73999999993</v>
      </c>
    </row>
    <row r="164" spans="3:11" ht="12.75" customHeight="1">
      <c r="C164" s="30">
        <f>RiepilogoGen!D94</f>
        <v>12020601</v>
      </c>
      <c r="D164" s="30" t="str">
        <f>RiepilogoGen!E94</f>
        <v>CREDITI VERSO LO STATO ED ALTRI ENTI PUBBLICI</v>
      </c>
      <c r="E164" s="139" t="str">
        <f>C164&amp;" "&amp;D164</f>
        <v>12020601 CREDITI VERSO LO STATO ED ALTRI ENTI PUBBLICI</v>
      </c>
      <c r="F164" s="140">
        <f>SUMIF(RiepilogoGen!$D$2:$D$1249,'Riep StPatrim'!C164,RiepilogoGen!$O$2:$O$1249)</f>
        <v>862240.19</v>
      </c>
      <c r="G164" s="140">
        <f>SUMIF(RiepilogoGen!$D$2:$D$1249,'Riep StPatrim'!C164,RiepilogoGen!$R$2:$R$1249)</f>
        <v>531890.1100000001</v>
      </c>
      <c r="H164" s="140">
        <f>SUMIF(RiepilogoGen!$D$2:$D$1249,'Riep StPatrim'!C164,RiepilogoGen!$U$2:$U$1249)</f>
        <v>579305.24</v>
      </c>
      <c r="I164" s="140">
        <f>SUMIF(RiepilogoGen!$D$2:$D$1249,'Riep StPatrim'!C164,RiepilogoGen!$X$2:$X$1249)</f>
        <v>0</v>
      </c>
      <c r="J164" s="140">
        <f>SUMIF(RiepilogoGen!$D$2:$D$1249,'Riep StPatrim'!C164,RiepilogoGen!$AA$2:$AA$1249)</f>
        <v>1144082.4900000002</v>
      </c>
      <c r="K164" s="140">
        <f>SUMIF(RiepilogoGen!$D$2:$D$1249,'Riep StPatrim'!C164,RiepilogoGen!$AD$2:$AD$1249)</f>
        <v>154067.78999999992</v>
      </c>
    </row>
    <row r="165" spans="3:11" ht="12.75" customHeight="1">
      <c r="C165" s="30">
        <f>RiepilogoGen!D95</f>
        <v>12020641</v>
      </c>
      <c r="D165" s="30" t="str">
        <f>RiepilogoGen!E95</f>
        <v xml:space="preserve">FONDO SVALUTAZIONE CREDITI VERSO LO STATO ED ALTRI ENTI PUBBLICI </v>
      </c>
      <c r="E165" s="139" t="str">
        <f>C165&amp;" "&amp;D165</f>
        <v xml:space="preserve">12020641 FONDO SVALUTAZIONE CREDITI VERSO LO STATO ED ALTRI ENTI PUBBLICI </v>
      </c>
      <c r="F165" s="140">
        <f>SUMIF(RiepilogoGen!$D$2:$D$1249,'Riep StPatrim'!C165,RiepilogoGen!$O$2:$O$1249)</f>
        <v>-15864.79</v>
      </c>
      <c r="G165" s="140">
        <f>SUMIF(RiepilogoGen!$D$2:$D$1249,'Riep StPatrim'!C165,RiepilogoGen!$R$2:$R$1249)</f>
        <v>-1241.5</v>
      </c>
      <c r="H165" s="140">
        <f>SUMIF(RiepilogoGen!$D$2:$D$1249,'Riep StPatrim'!C165,RiepilogoGen!$U$2:$U$1249)</f>
        <v>-1241.5</v>
      </c>
      <c r="I165" s="140">
        <f>SUMIF(RiepilogoGen!$D$2:$D$1249,'Riep StPatrim'!C165,RiepilogoGen!$X$2:$X$1249)</f>
        <v>0</v>
      </c>
      <c r="J165" s="140">
        <f>SUMIF(RiepilogoGen!$D$2:$D$1249,'Riep StPatrim'!C165,RiepilogoGen!$AA$2:$AA$1249)</f>
        <v>-1241.5</v>
      </c>
      <c r="K165" s="140">
        <f>SUMIF(RiepilogoGen!$D$2:$D$1249,'Riep StPatrim'!C165,RiepilogoGen!$AD$2:$AD$1249)</f>
        <v>132.94999999999999</v>
      </c>
    </row>
    <row r="166" spans="3:11" ht="12.75" customHeight="1">
      <c r="E166" s="138" t="s">
        <v>1427</v>
      </c>
      <c r="F166" s="49">
        <f t="shared" ref="F166:K166" si="50">+F167+F168</f>
        <v>0</v>
      </c>
      <c r="G166" s="49">
        <f t="shared" si="50"/>
        <v>0</v>
      </c>
      <c r="H166" s="49">
        <f t="shared" si="50"/>
        <v>0</v>
      </c>
      <c r="I166" s="49">
        <f t="shared" si="50"/>
        <v>0</v>
      </c>
      <c r="J166" s="49">
        <f t="shared" si="50"/>
        <v>0</v>
      </c>
      <c r="K166" s="49">
        <f t="shared" si="50"/>
        <v>0</v>
      </c>
    </row>
    <row r="167" spans="3:11" ht="12.75" customHeight="1">
      <c r="C167" s="30">
        <f>RiepilogoGen!D96</f>
        <v>12020701</v>
      </c>
      <c r="D167" s="30" t="str">
        <f>RiepilogoGen!E96</f>
        <v>CREDITI VERSO SOCIETÀ PARTECIPATE</v>
      </c>
      <c r="E167" s="139" t="str">
        <f>C167&amp;" "&amp;D167</f>
        <v>12020701 CREDITI VERSO SOCIETÀ PARTECIPATE</v>
      </c>
      <c r="F167" s="140">
        <f>SUMIF(RiepilogoGen!$D$2:$D$1249,'Riep StPatrim'!C167,RiepilogoGen!$O$2:$O$1249)</f>
        <v>0</v>
      </c>
      <c r="G167" s="140">
        <f>SUMIF(RiepilogoGen!$D$2:$D$1249,'Riep StPatrim'!C167,RiepilogoGen!$R$2:$R$1249)</f>
        <v>0</v>
      </c>
      <c r="H167" s="140">
        <f>SUMIF(RiepilogoGen!$D$2:$D$1249,'Riep StPatrim'!C167,RiepilogoGen!$U$2:$U$1249)</f>
        <v>0</v>
      </c>
      <c r="I167" s="140">
        <f>SUMIF(RiepilogoGen!$D$2:$D$1249,'Riep StPatrim'!C167,RiepilogoGen!$X$2:$X$1249)</f>
        <v>0</v>
      </c>
      <c r="J167" s="140">
        <f>SUMIF(RiepilogoGen!$D$2:$D$1249,'Riep StPatrim'!C167,RiepilogoGen!$AA$2:$AA$1249)</f>
        <v>0</v>
      </c>
      <c r="K167" s="140">
        <f>SUMIF(RiepilogoGen!$D$2:$D$1249,'Riep StPatrim'!C167,RiepilogoGen!$AD$2:$AD$1249)</f>
        <v>0</v>
      </c>
    </row>
    <row r="168" spans="3:11" ht="12.75" customHeight="1">
      <c r="C168" s="30">
        <f>RiepilogoGen!D97</f>
        <v>12020741</v>
      </c>
      <c r="D168" s="30" t="str">
        <f>RiepilogoGen!E97</f>
        <v>FONDO SVALUTAZIONE CREDITI VERSO SOCIETÀ PARTECIPATE</v>
      </c>
      <c r="E168" s="139" t="str">
        <f>C168&amp;" "&amp;D168</f>
        <v>12020741 FONDO SVALUTAZIONE CREDITI VERSO SOCIETÀ PARTECIPATE</v>
      </c>
      <c r="F168" s="140">
        <f>SUMIF(RiepilogoGen!$D$2:$D$1249,'Riep StPatrim'!C168,RiepilogoGen!$O$2:$O$1249)</f>
        <v>0</v>
      </c>
      <c r="G168" s="140">
        <f>SUMIF(RiepilogoGen!$D$2:$D$1249,'Riep StPatrim'!C168,RiepilogoGen!$R$2:$R$1249)</f>
        <v>0</v>
      </c>
      <c r="H168" s="140">
        <f>SUMIF(RiepilogoGen!$D$2:$D$1249,'Riep StPatrim'!C168,RiepilogoGen!$U$2:$U$1249)</f>
        <v>0</v>
      </c>
      <c r="I168" s="140">
        <f>SUMIF(RiepilogoGen!$D$2:$D$1249,'Riep StPatrim'!C168,RiepilogoGen!$X$2:$X$1249)</f>
        <v>0</v>
      </c>
      <c r="J168" s="140">
        <f>SUMIF(RiepilogoGen!$D$2:$D$1249,'Riep StPatrim'!C168,RiepilogoGen!$AA$2:$AA$1249)</f>
        <v>0</v>
      </c>
      <c r="K168" s="140">
        <f>SUMIF(RiepilogoGen!$D$2:$D$1249,'Riep StPatrim'!C168,RiepilogoGen!$AD$2:$AD$1249)</f>
        <v>0</v>
      </c>
    </row>
    <row r="169" spans="3:11" ht="12.75" customHeight="1">
      <c r="E169" s="138" t="s">
        <v>1428</v>
      </c>
      <c r="F169" s="49">
        <f t="shared" ref="F169:K169" si="51">SUM(F170:F175)</f>
        <v>6302.46</v>
      </c>
      <c r="G169" s="49">
        <f t="shared" si="51"/>
        <v>974.38999999999987</v>
      </c>
      <c r="H169" s="49">
        <f t="shared" si="51"/>
        <v>0</v>
      </c>
      <c r="I169" s="49">
        <f t="shared" si="51"/>
        <v>0</v>
      </c>
      <c r="J169" s="49">
        <f t="shared" si="51"/>
        <v>769700.51000000013</v>
      </c>
      <c r="K169" s="49">
        <f t="shared" si="51"/>
        <v>666894.27</v>
      </c>
    </row>
    <row r="170" spans="3:11" ht="12.75" customHeight="1">
      <c r="C170" s="30">
        <f>RiepilogoGen!D98</f>
        <v>12020801</v>
      </c>
      <c r="D170" s="30" t="str">
        <f>RiepilogoGen!E98</f>
        <v>CREDITI PER IVA SU ACQUISTI PER ATTIVITÀ COMMERCIALE</v>
      </c>
      <c r="E170" s="139" t="str">
        <f t="shared" ref="E170:E175" si="52">C170&amp;" "&amp;D170</f>
        <v>12020801 CREDITI PER IVA SU ACQUISTI PER ATTIVITÀ COMMERCIALE</v>
      </c>
      <c r="F170" s="140">
        <f>SUMIF(RiepilogoGen!$D$2:$D$1249,'Riep StPatrim'!C170,RiepilogoGen!$O$2:$O$1249)</f>
        <v>0</v>
      </c>
      <c r="G170" s="140">
        <f>SUMIF(RiepilogoGen!$D$2:$D$1249,'Riep StPatrim'!C170,RiepilogoGen!$R$2:$R$1249)</f>
        <v>974.38999999999987</v>
      </c>
      <c r="H170" s="140">
        <f>SUMIF(RiepilogoGen!$D$2:$D$1249,'Riep StPatrim'!C170,RiepilogoGen!$U$2:$U$1249)</f>
        <v>0</v>
      </c>
      <c r="I170" s="140">
        <f>SUMIF(RiepilogoGen!$D$2:$D$1249,'Riep StPatrim'!C170,RiepilogoGen!$X$2:$X$1249)</f>
        <v>0</v>
      </c>
      <c r="J170" s="140">
        <f>SUMIF(RiepilogoGen!$D$2:$D$1249,'Riep StPatrim'!C170,RiepilogoGen!$AA$2:$AA$1249)</f>
        <v>4923.2700000000004</v>
      </c>
      <c r="K170" s="140">
        <f>SUMIF(RiepilogoGen!$D$2:$D$1249,'Riep StPatrim'!C170,RiepilogoGen!$AD$2:$AD$1249)</f>
        <v>-4940.7300000000005</v>
      </c>
    </row>
    <row r="171" spans="3:11" ht="12.75" customHeight="1">
      <c r="C171" s="30">
        <f>RiepilogoGen!D99</f>
        <v>12020802</v>
      </c>
      <c r="D171" s="30" t="str">
        <f>RiepilogoGen!E99</f>
        <v>CREDITI PER IRES</v>
      </c>
      <c r="E171" s="139" t="str">
        <f t="shared" si="52"/>
        <v>12020802 CREDITI PER IRES</v>
      </c>
      <c r="F171" s="140">
        <f>SUMIF(RiepilogoGen!$D$2:$D$1249,'Riep StPatrim'!C171,RiepilogoGen!$O$2:$O$1249)</f>
        <v>0</v>
      </c>
      <c r="G171" s="140">
        <f>SUMIF(RiepilogoGen!$D$2:$D$1249,'Riep StPatrim'!C171,RiepilogoGen!$R$2:$R$1249)</f>
        <v>0</v>
      </c>
      <c r="H171" s="140">
        <f>SUMIF(RiepilogoGen!$D$2:$D$1249,'Riep StPatrim'!C171,RiepilogoGen!$U$2:$U$1249)</f>
        <v>0</v>
      </c>
      <c r="I171" s="140">
        <f>SUMIF(RiepilogoGen!$D$2:$D$1249,'Riep StPatrim'!C171,RiepilogoGen!$X$2:$X$1249)</f>
        <v>0</v>
      </c>
      <c r="J171" s="140">
        <f>SUMIF(RiepilogoGen!$D$2:$D$1249,'Riep StPatrim'!C171,RiepilogoGen!$AA$2:$AA$1249)</f>
        <v>0</v>
      </c>
      <c r="K171" s="140">
        <f>SUMIF(RiepilogoGen!$D$2:$D$1249,'Riep StPatrim'!C171,RiepilogoGen!$AD$2:$AD$1249)</f>
        <v>0</v>
      </c>
    </row>
    <row r="172" spans="3:11" ht="12.75" customHeight="1">
      <c r="C172" s="30">
        <f>RiepilogoGen!D100</f>
        <v>12020803</v>
      </c>
      <c r="D172" s="30" t="str">
        <f>RiepilogoGen!E100</f>
        <v>CREDITI PER IRAP</v>
      </c>
      <c r="E172" s="139" t="str">
        <f t="shared" si="52"/>
        <v>12020803 CREDITI PER IRAP</v>
      </c>
      <c r="F172" s="140">
        <f>SUMIF(RiepilogoGen!$D$2:$D$1249,'Riep StPatrim'!C172,RiepilogoGen!$O$2:$O$1249)</f>
        <v>0</v>
      </c>
      <c r="G172" s="140">
        <f>SUMIF(RiepilogoGen!$D$2:$D$1249,'Riep StPatrim'!C172,RiepilogoGen!$R$2:$R$1249)</f>
        <v>0</v>
      </c>
      <c r="H172" s="140">
        <f>SUMIF(RiepilogoGen!$D$2:$D$1249,'Riep StPatrim'!C172,RiepilogoGen!$U$2:$U$1249)</f>
        <v>0</v>
      </c>
      <c r="I172" s="140">
        <f>SUMIF(RiepilogoGen!$D$2:$D$1249,'Riep StPatrim'!C172,RiepilogoGen!$X$2:$X$1249)</f>
        <v>0</v>
      </c>
      <c r="J172" s="140">
        <f>SUMIF(RiepilogoGen!$D$2:$D$1249,'Riep StPatrim'!C172,RiepilogoGen!$AA$2:$AA$1249)</f>
        <v>762687.32000000007</v>
      </c>
      <c r="K172" s="140">
        <f>SUMIF(RiepilogoGen!$D$2:$D$1249,'Riep StPatrim'!C172,RiepilogoGen!$AD$2:$AD$1249)</f>
        <v>671525.44</v>
      </c>
    </row>
    <row r="173" spans="3:11" ht="12.75" customHeight="1">
      <c r="C173" s="30">
        <f>RiepilogoGen!D101</f>
        <v>12020804</v>
      </c>
      <c r="D173" s="30" t="str">
        <f>RiepilogoGen!E101</f>
        <v>ERARIO C/RITENUTE SUBITE</v>
      </c>
      <c r="E173" s="139" t="str">
        <f t="shared" si="52"/>
        <v>12020804 ERARIO C/RITENUTE SUBITE</v>
      </c>
      <c r="F173" s="140">
        <f>SUMIF(RiepilogoGen!$D$2:$D$1249,'Riep StPatrim'!C173,RiepilogoGen!$O$2:$O$1249)</f>
        <v>0</v>
      </c>
      <c r="G173" s="140">
        <f>SUMIF(RiepilogoGen!$D$2:$D$1249,'Riep StPatrim'!C173,RiepilogoGen!$R$2:$R$1249)</f>
        <v>0</v>
      </c>
      <c r="H173" s="140">
        <f>SUMIF(RiepilogoGen!$D$2:$D$1249,'Riep StPatrim'!C173,RiepilogoGen!$U$2:$U$1249)</f>
        <v>0</v>
      </c>
      <c r="I173" s="140">
        <f>SUMIF(RiepilogoGen!$D$2:$D$1249,'Riep StPatrim'!C173,RiepilogoGen!$X$2:$X$1249)</f>
        <v>0</v>
      </c>
      <c r="J173" s="140">
        <f>SUMIF(RiepilogoGen!$D$2:$D$1249,'Riep StPatrim'!C173,RiepilogoGen!$AA$2:$AA$1249)</f>
        <v>2089.9200000000005</v>
      </c>
      <c r="K173" s="140">
        <f>SUMIF(RiepilogoGen!$D$2:$D$1249,'Riep StPatrim'!C173,RiepilogoGen!$AD$2:$AD$1249)</f>
        <v>309.56</v>
      </c>
    </row>
    <row r="174" spans="3:11" ht="12.75" customHeight="1">
      <c r="C174" s="30">
        <f>RiepilogoGen!D102</f>
        <v>12020805</v>
      </c>
      <c r="D174" s="30" t="str">
        <f>RiepilogoGen!E102</f>
        <v>CREDITI D'IMPOSTA PER LOCAZIONE</v>
      </c>
      <c r="E174" s="139" t="str">
        <f t="shared" si="52"/>
        <v>12020805 CREDITI D'IMPOSTA PER LOCAZIONE</v>
      </c>
      <c r="F174" s="140">
        <f>SUMIF(RiepilogoGen!$D$2:$D$1249,'Riep StPatrim'!C174,RiepilogoGen!$O$2:$O$1249)</f>
        <v>0</v>
      </c>
      <c r="G174" s="140">
        <f>SUMIF(RiepilogoGen!$D$2:$D$1249,'Riep StPatrim'!C174,RiepilogoGen!$R$2:$R$1249)</f>
        <v>0</v>
      </c>
      <c r="H174" s="140">
        <f>SUMIF(RiepilogoGen!$D$2:$D$1249,'Riep StPatrim'!C174,RiepilogoGen!$U$2:$U$1249)</f>
        <v>0</v>
      </c>
      <c r="I174" s="140">
        <f>SUMIF(RiepilogoGen!$D$2:$D$1249,'Riep StPatrim'!C174,RiepilogoGen!$X$2:$X$1249)</f>
        <v>0</v>
      </c>
      <c r="J174" s="140">
        <f>SUMIF(RiepilogoGen!$D$2:$D$1249,'Riep StPatrim'!C174,RiepilogoGen!$AA$2:$AA$1249)</f>
        <v>0</v>
      </c>
      <c r="K174" s="140">
        <f>SUMIF(RiepilogoGen!$D$2:$D$1249,'Riep StPatrim'!C174,RiepilogoGen!$AD$2:$AD$1249)</f>
        <v>0</v>
      </c>
    </row>
    <row r="175" spans="3:11" ht="12.75" customHeight="1">
      <c r="C175" s="30">
        <f>RiepilogoGen!D103</f>
        <v>12020809</v>
      </c>
      <c r="D175" s="30" t="str">
        <f>RiepilogoGen!E103</f>
        <v>ALTRI CREDITI VERSO ERARIO</v>
      </c>
      <c r="E175" s="139" t="str">
        <f t="shared" si="52"/>
        <v>12020809 ALTRI CREDITI VERSO ERARIO</v>
      </c>
      <c r="F175" s="140">
        <f>SUMIF(RiepilogoGen!$D$2:$D$1249,'Riep StPatrim'!C175,RiepilogoGen!$O$2:$O$1249)</f>
        <v>6302.46</v>
      </c>
      <c r="G175" s="140">
        <f>SUMIF(RiepilogoGen!$D$2:$D$1249,'Riep StPatrim'!C175,RiepilogoGen!$R$2:$R$1249)</f>
        <v>0</v>
      </c>
      <c r="H175" s="140">
        <f>SUMIF(RiepilogoGen!$D$2:$D$1249,'Riep StPatrim'!C175,RiepilogoGen!$U$2:$U$1249)</f>
        <v>0</v>
      </c>
      <c r="I175" s="140">
        <f>SUMIF(RiepilogoGen!$D$2:$D$1249,'Riep StPatrim'!C175,RiepilogoGen!$X$2:$X$1249)</f>
        <v>0</v>
      </c>
      <c r="J175" s="140">
        <f>SUMIF(RiepilogoGen!$D$2:$D$1249,'Riep StPatrim'!C175,RiepilogoGen!$AA$2:$AA$1249)</f>
        <v>0</v>
      </c>
      <c r="K175" s="140">
        <f>SUMIF(RiepilogoGen!$D$2:$D$1249,'Riep StPatrim'!C175,RiepilogoGen!$AD$2:$AD$1249)</f>
        <v>0</v>
      </c>
    </row>
    <row r="176" spans="3:11" ht="12.75" customHeight="1">
      <c r="E176" s="138" t="s">
        <v>1429</v>
      </c>
      <c r="F176" s="49">
        <f t="shared" ref="F176:K176" si="53">+F177</f>
        <v>0</v>
      </c>
      <c r="G176" s="49">
        <f t="shared" si="53"/>
        <v>0</v>
      </c>
      <c r="H176" s="49">
        <f t="shared" si="53"/>
        <v>0</v>
      </c>
      <c r="I176" s="49">
        <f t="shared" si="53"/>
        <v>0</v>
      </c>
      <c r="J176" s="49">
        <f t="shared" si="53"/>
        <v>0</v>
      </c>
      <c r="K176" s="49">
        <f t="shared" si="53"/>
        <v>0</v>
      </c>
    </row>
    <row r="177" spans="3:11" ht="12.75" customHeight="1">
      <c r="C177" s="30">
        <f>RiepilogoGen!D104</f>
        <v>12020901</v>
      </c>
      <c r="D177" s="30" t="str">
        <f>RiepilogoGen!E104</f>
        <v>CREDITI PER IMPOSTE ANTICIPATE</v>
      </c>
      <c r="E177" s="139" t="str">
        <f>C177&amp;" "&amp;D177</f>
        <v>12020901 CREDITI PER IMPOSTE ANTICIPATE</v>
      </c>
      <c r="F177" s="140">
        <f>SUMIF(RiepilogoGen!$D$2:$D$1249,'Riep StPatrim'!C177,RiepilogoGen!$O$2:$O$1249)</f>
        <v>0</v>
      </c>
      <c r="G177" s="140">
        <f>SUMIF(RiepilogoGen!$D$2:$D$1249,'Riep StPatrim'!C177,RiepilogoGen!$R$2:$R$1249)</f>
        <v>0</v>
      </c>
      <c r="H177" s="140">
        <f>SUMIF(RiepilogoGen!$D$2:$D$1249,'Riep StPatrim'!C177,RiepilogoGen!$U$2:$U$1249)</f>
        <v>0</v>
      </c>
      <c r="I177" s="140">
        <f>SUMIF(RiepilogoGen!$D$2:$D$1249,'Riep StPatrim'!C177,RiepilogoGen!$X$2:$X$1249)</f>
        <v>0</v>
      </c>
      <c r="J177" s="140">
        <f>SUMIF(RiepilogoGen!$D$2:$D$1249,'Riep StPatrim'!C177,RiepilogoGen!$AA$2:$AA$1249)</f>
        <v>0</v>
      </c>
      <c r="K177" s="140">
        <f>SUMIF(RiepilogoGen!$D$2:$D$1249,'Riep StPatrim'!C177,RiepilogoGen!$AD$2:$AD$1249)</f>
        <v>0</v>
      </c>
    </row>
    <row r="178" spans="3:11" ht="12.75" customHeight="1">
      <c r="E178" s="138" t="s">
        <v>1430</v>
      </c>
      <c r="F178" s="49">
        <f t="shared" ref="F178:K178" si="54">SUM(F179:F201)</f>
        <v>2825866.2100000014</v>
      </c>
      <c r="G178" s="49">
        <f t="shared" si="54"/>
        <v>2725179.6599999992</v>
      </c>
      <c r="H178" s="49">
        <f t="shared" si="54"/>
        <v>3649371.75</v>
      </c>
      <c r="I178" s="49">
        <f t="shared" si="54"/>
        <v>0</v>
      </c>
      <c r="J178" s="49">
        <f t="shared" si="54"/>
        <v>2957067.1999999993</v>
      </c>
      <c r="K178" s="49">
        <f t="shared" si="54"/>
        <v>610175.81000000006</v>
      </c>
    </row>
    <row r="179" spans="3:11" ht="12.75" customHeight="1">
      <c r="C179" s="30">
        <f>RiepilogoGen!D105</f>
        <v>12021001</v>
      </c>
      <c r="D179" s="30" t="str">
        <f>RiepilogoGen!E105</f>
        <v>CREDITI VERSO PRIVATI DA PATRIMONIO</v>
      </c>
      <c r="E179" s="139" t="str">
        <f t="shared" ref="E179:E196" si="55">C179&amp;" "&amp;D179</f>
        <v>12021001 CREDITI VERSO PRIVATI DA PATRIMONIO</v>
      </c>
      <c r="F179" s="140">
        <f>SUMIF(RiepilogoGen!$D$2:$D$1249,'Riep StPatrim'!C179,RiepilogoGen!$O$2:$O$1249)</f>
        <v>3479386.42</v>
      </c>
      <c r="G179" s="140">
        <f>SUMIF(RiepilogoGen!$D$2:$D$1249,'Riep StPatrim'!C179,RiepilogoGen!$R$2:$R$1249)</f>
        <v>3039683.66</v>
      </c>
      <c r="H179" s="140">
        <f>SUMIF(RiepilogoGen!$D$2:$D$1249,'Riep StPatrim'!C179,RiepilogoGen!$U$2:$U$1249)</f>
        <v>3447136.7300000004</v>
      </c>
      <c r="I179" s="140">
        <f>SUMIF(RiepilogoGen!$D$2:$D$1249,'Riep StPatrim'!C179,RiepilogoGen!$X$2:$X$1249)</f>
        <v>0</v>
      </c>
      <c r="J179" s="140">
        <f>SUMIF(RiepilogoGen!$D$2:$D$1249,'Riep StPatrim'!C179,RiepilogoGen!$AA$2:$AA$1249)</f>
        <v>3252821.2799999993</v>
      </c>
      <c r="K179" s="140">
        <f>SUMIF(RiepilogoGen!$D$2:$D$1249,'Riep StPatrim'!C179,RiepilogoGen!$AD$2:$AD$1249)</f>
        <v>597559.60000000009</v>
      </c>
    </row>
    <row r="180" spans="3:11" ht="12.75" customHeight="1">
      <c r="C180" s="30">
        <f>RiepilogoGen!D106</f>
        <v>12021002</v>
      </c>
      <c r="D180" s="30" t="str">
        <f>RiepilogoGen!E106</f>
        <v>CREDITI VERSO PERSONALE DIPENDENTE</v>
      </c>
      <c r="E180" s="139" t="str">
        <f t="shared" si="55"/>
        <v>12021002 CREDITI VERSO PERSONALE DIPENDENTE</v>
      </c>
      <c r="F180" s="140">
        <f>SUMIF(RiepilogoGen!$D$2:$D$1249,'Riep StPatrim'!C180,RiepilogoGen!$O$2:$O$1249)</f>
        <v>18288.900000000001</v>
      </c>
      <c r="G180" s="140">
        <f>SUMIF(RiepilogoGen!$D$2:$D$1249,'Riep StPatrim'!C180,RiepilogoGen!$R$2:$R$1249)</f>
        <v>15296.3</v>
      </c>
      <c r="H180" s="140">
        <f>SUMIF(RiepilogoGen!$D$2:$D$1249,'Riep StPatrim'!C180,RiepilogoGen!$U$2:$U$1249)</f>
        <v>17267.57</v>
      </c>
      <c r="I180" s="140">
        <f>SUMIF(RiepilogoGen!$D$2:$D$1249,'Riep StPatrim'!C180,RiepilogoGen!$X$2:$X$1249)</f>
        <v>0</v>
      </c>
      <c r="J180" s="140">
        <f>SUMIF(RiepilogoGen!$D$2:$D$1249,'Riep StPatrim'!C180,RiepilogoGen!$AA$2:$AA$1249)</f>
        <v>10856.219999999998</v>
      </c>
      <c r="K180" s="140">
        <f>SUMIF(RiepilogoGen!$D$2:$D$1249,'Riep StPatrim'!C180,RiepilogoGen!$AD$2:$AD$1249)</f>
        <v>11603.54</v>
      </c>
    </row>
    <row r="181" spans="3:11" ht="12.75" customHeight="1">
      <c r="C181" s="30">
        <f>RiepilogoGen!D107</f>
        <v>12021003</v>
      </c>
      <c r="D181" s="30" t="str">
        <f>RiepilogoGen!E107</f>
        <v>CREDITI VERSO ALTRI SOGGETTI PRIVATI - COESIONE SOCIALE</v>
      </c>
      <c r="E181" s="139" t="str">
        <f t="shared" si="55"/>
        <v>12021003 CREDITI VERSO ALTRI SOGGETTI PRIVATI - COESIONE SOCIALE</v>
      </c>
      <c r="F181" s="140">
        <f>SUMIF(RiepilogoGen!$D$2:$D$1249,'Riep StPatrim'!C181,RiepilogoGen!$O$2:$O$1249)</f>
        <v>475726.37000000011</v>
      </c>
      <c r="G181" s="140">
        <f>SUMIF(RiepilogoGen!$D$2:$D$1249,'Riep StPatrim'!C181,RiepilogoGen!$R$2:$R$1249)</f>
        <v>666182.56999999983</v>
      </c>
      <c r="H181" s="140">
        <f>SUMIF(RiepilogoGen!$D$2:$D$1249,'Riep StPatrim'!C181,RiepilogoGen!$U$2:$U$1249)</f>
        <v>1305610.1099999999</v>
      </c>
      <c r="I181" s="140">
        <f>SUMIF(RiepilogoGen!$D$2:$D$1249,'Riep StPatrim'!C181,RiepilogoGen!$X$2:$X$1249)</f>
        <v>0</v>
      </c>
      <c r="J181" s="140">
        <f>SUMIF(RiepilogoGen!$D$2:$D$1249,'Riep StPatrim'!C181,RiepilogoGen!$AA$2:$AA$1249)</f>
        <v>661097.68999999948</v>
      </c>
      <c r="K181" s="140">
        <f>SUMIF(RiepilogoGen!$D$2:$D$1249,'Riep StPatrim'!C181,RiepilogoGen!$AD$2:$AD$1249)</f>
        <v>66831.419999999984</v>
      </c>
    </row>
    <row r="182" spans="3:11" ht="12.75" customHeight="1">
      <c r="C182" s="30">
        <f>RiepilogoGen!D108</f>
        <v>12021004</v>
      </c>
      <c r="D182" s="30" t="str">
        <f>RiepilogoGen!E108</f>
        <v>CREDITI PER ANTICIPAZIONE IMPOSTE INQUILINI</v>
      </c>
      <c r="E182" s="139" t="str">
        <f t="shared" si="55"/>
        <v>12021004 CREDITI PER ANTICIPAZIONE IMPOSTE INQUILINI</v>
      </c>
      <c r="F182" s="140">
        <f>SUMIF(RiepilogoGen!$D$2:$D$1249,'Riep StPatrim'!C182,RiepilogoGen!$O$2:$O$1249)</f>
        <v>0</v>
      </c>
      <c r="G182" s="140">
        <f>SUMIF(RiepilogoGen!$D$2:$D$1249,'Riep StPatrim'!C182,RiepilogoGen!$R$2:$R$1249)</f>
        <v>0</v>
      </c>
      <c r="H182" s="140">
        <f>SUMIF(RiepilogoGen!$D$2:$D$1249,'Riep StPatrim'!C182,RiepilogoGen!$U$2:$U$1249)</f>
        <v>0</v>
      </c>
      <c r="I182" s="140">
        <f>SUMIF(RiepilogoGen!$D$2:$D$1249,'Riep StPatrim'!C182,RiepilogoGen!$X$2:$X$1249)</f>
        <v>0</v>
      </c>
      <c r="J182" s="140">
        <f>SUMIF(RiepilogoGen!$D$2:$D$1249,'Riep StPatrim'!C182,RiepilogoGen!$AA$2:$AA$1249)</f>
        <v>0</v>
      </c>
      <c r="K182" s="140">
        <f>SUMIF(RiepilogoGen!$D$2:$D$1249,'Riep StPatrim'!C182,RiepilogoGen!$AD$2:$AD$1249)</f>
        <v>0</v>
      </c>
    </row>
    <row r="183" spans="3:11" ht="12.75" customHeight="1">
      <c r="C183" s="30">
        <f>RiepilogoGen!D109</f>
        <v>12021005</v>
      </c>
      <c r="D183" s="30" t="str">
        <f>RiepilogoGen!E109</f>
        <v>CREDITI PER ANTICIPAZIONE SPESE CONDOMINAILI INQUILINI</v>
      </c>
      <c r="E183" s="139" t="str">
        <f t="shared" si="55"/>
        <v>12021005 CREDITI PER ANTICIPAZIONE SPESE CONDOMINAILI INQUILINI</v>
      </c>
      <c r="F183" s="140">
        <f>SUMIF(RiepilogoGen!$D$2:$D$1249,'Riep StPatrim'!C183,RiepilogoGen!$O$2:$O$1249)</f>
        <v>0</v>
      </c>
      <c r="G183" s="140">
        <f>SUMIF(RiepilogoGen!$D$2:$D$1249,'Riep StPatrim'!C183,RiepilogoGen!$R$2:$R$1249)</f>
        <v>0</v>
      </c>
      <c r="H183" s="140">
        <f>SUMIF(RiepilogoGen!$D$2:$D$1249,'Riep StPatrim'!C183,RiepilogoGen!$U$2:$U$1249)</f>
        <v>0</v>
      </c>
      <c r="I183" s="140">
        <f>SUMIF(RiepilogoGen!$D$2:$D$1249,'Riep StPatrim'!C183,RiepilogoGen!$X$2:$X$1249)</f>
        <v>0</v>
      </c>
      <c r="J183" s="140">
        <f>SUMIF(RiepilogoGen!$D$2:$D$1249,'Riep StPatrim'!C183,RiepilogoGen!$AA$2:$AA$1249)</f>
        <v>0</v>
      </c>
      <c r="K183" s="140">
        <f>SUMIF(RiepilogoGen!$D$2:$D$1249,'Riep StPatrim'!C183,RiepilogoGen!$AD$2:$AD$1249)</f>
        <v>-100</v>
      </c>
    </row>
    <row r="184" spans="3:11" ht="12.75" customHeight="1">
      <c r="C184" s="30">
        <f>RiepilogoGen!D110</f>
        <v>12021006</v>
      </c>
      <c r="D184" s="30" t="str">
        <f>RiepilogoGen!E110</f>
        <v>CREDITI PER ANTICIPAZIONE SPESE CONDOMINIALI AD AMMINISTRATORI</v>
      </c>
      <c r="E184" s="139" t="str">
        <f t="shared" si="55"/>
        <v>12021006 CREDITI PER ANTICIPAZIONE SPESE CONDOMINIALI AD AMMINISTRATORI</v>
      </c>
      <c r="F184" s="140">
        <f>SUMIF(RiepilogoGen!$D$2:$D$1249,'Riep StPatrim'!C184,RiepilogoGen!$O$2:$O$1249)</f>
        <v>0</v>
      </c>
      <c r="G184" s="140">
        <f>SUMIF(RiepilogoGen!$D$2:$D$1249,'Riep StPatrim'!C184,RiepilogoGen!$R$2:$R$1249)</f>
        <v>0</v>
      </c>
      <c r="H184" s="140">
        <f>SUMIF(RiepilogoGen!$D$2:$D$1249,'Riep StPatrim'!C184,RiepilogoGen!$U$2:$U$1249)</f>
        <v>0</v>
      </c>
      <c r="I184" s="140">
        <f>SUMIF(RiepilogoGen!$D$2:$D$1249,'Riep StPatrim'!C184,RiepilogoGen!$X$2:$X$1249)</f>
        <v>0</v>
      </c>
      <c r="J184" s="140">
        <f>SUMIF(RiepilogoGen!$D$2:$D$1249,'Riep StPatrim'!C184,RiepilogoGen!$AA$2:$AA$1249)</f>
        <v>0</v>
      </c>
      <c r="K184" s="140">
        <f>SUMIF(RiepilogoGen!$D$2:$D$1249,'Riep StPatrim'!C184,RiepilogoGen!$AD$2:$AD$1249)</f>
        <v>0</v>
      </c>
    </row>
    <row r="185" spans="3:11" ht="12.75" customHeight="1">
      <c r="C185" s="30">
        <f>RiepilogoGen!D111</f>
        <v>12021007</v>
      </c>
      <c r="D185" s="30" t="str">
        <f>RiepilogoGen!E111</f>
        <v>CREDITI PER ANTICIPAZIONI IMPOSTA DI BOLLO INQUILINI</v>
      </c>
      <c r="E185" s="139" t="str">
        <f t="shared" si="55"/>
        <v>12021007 CREDITI PER ANTICIPAZIONI IMPOSTA DI BOLLO INQUILINI</v>
      </c>
      <c r="F185" s="140">
        <f>SUMIF(RiepilogoGen!$D$2:$D$1249,'Riep StPatrim'!C185,RiepilogoGen!$O$2:$O$1249)</f>
        <v>0</v>
      </c>
      <c r="G185" s="140">
        <f>SUMIF(RiepilogoGen!$D$2:$D$1249,'Riep StPatrim'!C185,RiepilogoGen!$R$2:$R$1249)</f>
        <v>0</v>
      </c>
      <c r="H185" s="140">
        <f>SUMIF(RiepilogoGen!$D$2:$D$1249,'Riep StPatrim'!C185,RiepilogoGen!$U$2:$U$1249)</f>
        <v>0</v>
      </c>
      <c r="I185" s="140">
        <f>SUMIF(RiepilogoGen!$D$2:$D$1249,'Riep StPatrim'!C185,RiepilogoGen!$X$2:$X$1249)</f>
        <v>0</v>
      </c>
      <c r="J185" s="140">
        <f>SUMIF(RiepilogoGen!$D$2:$D$1249,'Riep StPatrim'!C185,RiepilogoGen!$AA$2:$AA$1249)</f>
        <v>0</v>
      </c>
      <c r="K185" s="140">
        <f>SUMIF(RiepilogoGen!$D$2:$D$1249,'Riep StPatrim'!C185,RiepilogoGen!$AD$2:$AD$1249)</f>
        <v>0</v>
      </c>
    </row>
    <row r="186" spans="3:11" ht="12.75" customHeight="1">
      <c r="C186" s="30">
        <f>RiepilogoGen!D112</f>
        <v>12021008</v>
      </c>
      <c r="D186" s="30" t="str">
        <f>RiepilogoGen!E112</f>
        <v>CREDITI PER ANTICIPAZIONI PASSI CARRAI INQUILINI</v>
      </c>
      <c r="E186" s="139" t="str">
        <f t="shared" si="55"/>
        <v>12021008 CREDITI PER ANTICIPAZIONI PASSI CARRAI INQUILINI</v>
      </c>
      <c r="F186" s="140">
        <f>SUMIF(RiepilogoGen!$D$2:$D$1249,'Riep StPatrim'!C186,RiepilogoGen!$O$2:$O$1249)</f>
        <v>0</v>
      </c>
      <c r="G186" s="140">
        <f>SUMIF(RiepilogoGen!$D$2:$D$1249,'Riep StPatrim'!C186,RiepilogoGen!$R$2:$R$1249)</f>
        <v>0</v>
      </c>
      <c r="H186" s="140">
        <f>SUMIF(RiepilogoGen!$D$2:$D$1249,'Riep StPatrim'!C186,RiepilogoGen!$U$2:$U$1249)</f>
        <v>0</v>
      </c>
      <c r="I186" s="140">
        <f>SUMIF(RiepilogoGen!$D$2:$D$1249,'Riep StPatrim'!C186,RiepilogoGen!$X$2:$X$1249)</f>
        <v>0</v>
      </c>
      <c r="J186" s="140">
        <f>SUMIF(RiepilogoGen!$D$2:$D$1249,'Riep StPatrim'!C186,RiepilogoGen!$AA$2:$AA$1249)</f>
        <v>0</v>
      </c>
      <c r="K186" s="140">
        <f>SUMIF(RiepilogoGen!$D$2:$D$1249,'Riep StPatrim'!C186,RiepilogoGen!$AD$2:$AD$1249)</f>
        <v>0</v>
      </c>
    </row>
    <row r="187" spans="3:11" ht="12.75" customHeight="1">
      <c r="C187" s="30">
        <f>RiepilogoGen!D113</f>
        <v>12021009</v>
      </c>
      <c r="D187" s="30" t="str">
        <f>RiepilogoGen!E113</f>
        <v>CREDITI VERSO PRIVATI DA PAT. ACER</v>
      </c>
      <c r="E187" s="139" t="str">
        <f t="shared" si="55"/>
        <v>12021009 CREDITI VERSO PRIVATI DA PAT. ACER</v>
      </c>
      <c r="F187" s="140">
        <f>SUMIF(RiepilogoGen!$D$2:$D$1249,'Riep StPatrim'!C187,RiepilogoGen!$O$2:$O$1249)</f>
        <v>1214209.6700000002</v>
      </c>
      <c r="G187" s="140">
        <f>SUMIF(RiepilogoGen!$D$2:$D$1249,'Riep StPatrim'!C187,RiepilogoGen!$R$2:$R$1249)</f>
        <v>1269778.03</v>
      </c>
      <c r="H187" s="140">
        <f>SUMIF(RiepilogoGen!$D$2:$D$1249,'Riep StPatrim'!C187,RiepilogoGen!$U$2:$U$1249)</f>
        <v>1317439.21</v>
      </c>
      <c r="I187" s="140">
        <f>SUMIF(RiepilogoGen!$D$2:$D$1249,'Riep StPatrim'!C187,RiepilogoGen!$X$2:$X$1249)</f>
        <v>0</v>
      </c>
      <c r="J187" s="140">
        <f>SUMIF(RiepilogoGen!$D$2:$D$1249,'Riep StPatrim'!C187,RiepilogoGen!$AA$2:$AA$1249)</f>
        <v>1360183.3399999999</v>
      </c>
      <c r="K187" s="140">
        <f>SUMIF(RiepilogoGen!$D$2:$D$1249,'Riep StPatrim'!C187,RiepilogoGen!$AD$2:$AD$1249)</f>
        <v>17837.97</v>
      </c>
    </row>
    <row r="188" spans="3:11" ht="12.75" customHeight="1">
      <c r="C188" s="30">
        <f>RiepilogoGen!D114</f>
        <v>12021010</v>
      </c>
      <c r="D188" s="30" t="str">
        <f>RiepilogoGen!E114</f>
        <v>CREDITI PER EREDITA' VERSO ASP</v>
      </c>
      <c r="E188" s="139" t="str">
        <f t="shared" si="55"/>
        <v>12021010 CREDITI PER EREDITA' VERSO ASP</v>
      </c>
      <c r="F188" s="140">
        <f>SUMIF(RiepilogoGen!$D$2:$D$1249,'Riep StPatrim'!C188,RiepilogoGen!$O$2:$O$1249)</f>
        <v>921.13</v>
      </c>
      <c r="G188" s="140">
        <f>SUMIF(RiepilogoGen!$D$2:$D$1249,'Riep StPatrim'!C188,RiepilogoGen!$R$2:$R$1249)</f>
        <v>0</v>
      </c>
      <c r="H188" s="140">
        <f>SUMIF(RiepilogoGen!$D$2:$D$1249,'Riep StPatrim'!C188,RiepilogoGen!$U$2:$U$1249)</f>
        <v>0</v>
      </c>
      <c r="I188" s="140">
        <f>SUMIF(RiepilogoGen!$D$2:$D$1249,'Riep StPatrim'!C188,RiepilogoGen!$X$2:$X$1249)</f>
        <v>0</v>
      </c>
      <c r="J188" s="140">
        <f>SUMIF(RiepilogoGen!$D$2:$D$1249,'Riep StPatrim'!C188,RiepilogoGen!$AA$2:$AA$1249)</f>
        <v>0</v>
      </c>
      <c r="K188" s="140">
        <f>SUMIF(RiepilogoGen!$D$2:$D$1249,'Riep StPatrim'!C188,RiepilogoGen!$AD$2:$AD$1249)</f>
        <v>0</v>
      </c>
    </row>
    <row r="189" spans="3:11" ht="12.75" customHeight="1">
      <c r="C189" s="30">
        <f>RiepilogoGen!D115</f>
        <v>12021011</v>
      </c>
      <c r="D189" s="30" t="str">
        <f>RiepilogoGen!E115</f>
        <v>FORNITORI C/ANTICIPI</v>
      </c>
      <c r="E189" s="139" t="str">
        <f t="shared" si="55"/>
        <v>12021011 FORNITORI C/ANTICIPI</v>
      </c>
      <c r="F189" s="140">
        <f>SUMIF(RiepilogoGen!$D$2:$D$1249,'Riep StPatrim'!C189,RiepilogoGen!$O$2:$O$1249)</f>
        <v>29392.659999999996</v>
      </c>
      <c r="G189" s="140">
        <f>SUMIF(RiepilogoGen!$D$2:$D$1249,'Riep StPatrim'!C189,RiepilogoGen!$R$2:$R$1249)</f>
        <v>1619.1700000000019</v>
      </c>
      <c r="H189" s="140">
        <f>SUMIF(RiepilogoGen!$D$2:$D$1249,'Riep StPatrim'!C189,RiepilogoGen!$U$2:$U$1249)</f>
        <v>3000.7</v>
      </c>
      <c r="I189" s="140">
        <f>SUMIF(RiepilogoGen!$D$2:$D$1249,'Riep StPatrim'!C189,RiepilogoGen!$X$2:$X$1249)</f>
        <v>0</v>
      </c>
      <c r="J189" s="140">
        <f>SUMIF(RiepilogoGen!$D$2:$D$1249,'Riep StPatrim'!C189,RiepilogoGen!$AA$2:$AA$1249)</f>
        <v>2789.6800000000003</v>
      </c>
      <c r="K189" s="140">
        <f>SUMIF(RiepilogoGen!$D$2:$D$1249,'Riep StPatrim'!C189,RiepilogoGen!$AD$2:$AD$1249)</f>
        <v>-2789.68</v>
      </c>
    </row>
    <row r="190" spans="3:11" ht="12" customHeight="1">
      <c r="C190" s="30">
        <f>RiepilogoGen!D116</f>
        <v>12021012</v>
      </c>
      <c r="D190" s="30" t="str">
        <f>RiepilogoGen!E116</f>
        <v>CREDITI VERSO ALTRI SOGGETTI PRIVATI</v>
      </c>
      <c r="E190" s="139" t="str">
        <f>C190&amp;" "&amp;D190</f>
        <v>12021012 CREDITI VERSO ALTRI SOGGETTI PRIVATI</v>
      </c>
      <c r="F190" s="140">
        <f>SUMIF(RiepilogoGen!$D$2:$D$1249,'Riep StPatrim'!C190,RiepilogoGen!$O$2:$O$1249)</f>
        <v>0</v>
      </c>
      <c r="G190" s="140">
        <f>SUMIF(RiepilogoGen!$D$2:$D$1249,'Riep StPatrim'!C190,RiepilogoGen!$R$2:$R$1249)</f>
        <v>0</v>
      </c>
      <c r="H190" s="140">
        <f>SUMIF(RiepilogoGen!$D$2:$D$1249,'Riep StPatrim'!C190,RiepilogoGen!$U$2:$U$1249)</f>
        <v>0</v>
      </c>
      <c r="I190" s="140">
        <f>SUMIF(RiepilogoGen!$D$2:$D$1249,'Riep StPatrim'!C190,RiepilogoGen!$X$2:$X$1249)</f>
        <v>0</v>
      </c>
      <c r="J190" s="140">
        <f>SUMIF(RiepilogoGen!$D$2:$D$1249,'Riep StPatrim'!C190,RiepilogoGen!$AA$2:$AA$1249)</f>
        <v>206719.16000000003</v>
      </c>
      <c r="K190" s="140">
        <f>SUMIF(RiepilogoGen!$D$2:$D$1249,'Riep StPatrim'!C190,RiepilogoGen!$AD$2:$AD$1249)</f>
        <v>-80767.039999999979</v>
      </c>
    </row>
    <row r="191" spans="3:11" ht="12.75" customHeight="1">
      <c r="C191" s="30">
        <f>RiepilogoGen!D117</f>
        <v>12021041</v>
      </c>
      <c r="D191" s="30" t="str">
        <f>RiepilogoGen!E117</f>
        <v>FONDO SVALUTAZIONE CREDITI VERSO PRIVATI DA PATRIMONIO</v>
      </c>
      <c r="E191" s="139" t="str">
        <f>C191&amp;" "&amp;D191</f>
        <v>12021041 FONDO SVALUTAZIONE CREDITI VERSO PRIVATI DA PATRIMONIO</v>
      </c>
      <c r="F191" s="140">
        <f>SUMIF(RiepilogoGen!$D$2:$D$1249,'Riep StPatrim'!C191,RiepilogoGen!$O$2:$O$1249)</f>
        <v>-2035693.7699999998</v>
      </c>
      <c r="G191" s="140">
        <f>SUMIF(RiepilogoGen!$D$2:$D$1249,'Riep StPatrim'!C191,RiepilogoGen!$R$2:$R$1249)</f>
        <v>-1841078.53</v>
      </c>
      <c r="H191" s="140">
        <f>SUMIF(RiepilogoGen!$D$2:$D$1249,'Riep StPatrim'!C191,RiepilogoGen!$U$2:$U$1249)</f>
        <v>-1855568.73</v>
      </c>
      <c r="I191" s="140">
        <f>SUMIF(RiepilogoGen!$D$2:$D$1249,'Riep StPatrim'!C191,RiepilogoGen!$X$2:$X$1249)</f>
        <v>0</v>
      </c>
      <c r="J191" s="140">
        <f>SUMIF(RiepilogoGen!$D$2:$D$1249,'Riep StPatrim'!C191,RiepilogoGen!$AA$2:$AA$1249)</f>
        <v>-1859259.62</v>
      </c>
      <c r="K191" s="140">
        <f>SUMIF(RiepilogoGen!$D$2:$D$1249,'Riep StPatrim'!C191,RiepilogoGen!$AD$2:$AD$1249)</f>
        <v>0</v>
      </c>
    </row>
    <row r="192" spans="3:11" ht="12.75" customHeight="1">
      <c r="C192" s="30">
        <f>RiepilogoGen!D118</f>
        <v>12021042</v>
      </c>
      <c r="D192" s="30" t="str">
        <f>RiepilogoGen!E118</f>
        <v>FONDO SVALUTAZIONE CREDITI VERSO PERSONALE DIPENDENTE</v>
      </c>
      <c r="E192" s="139" t="str">
        <f t="shared" si="55"/>
        <v>12021042 FONDO SVALUTAZIONE CREDITI VERSO PERSONALE DIPENDENTE</v>
      </c>
      <c r="F192" s="140">
        <f>SUMIF(RiepilogoGen!$D$2:$D$1249,'Riep StPatrim'!C192,RiepilogoGen!$O$2:$O$1249)</f>
        <v>-5250</v>
      </c>
      <c r="G192" s="140">
        <f>SUMIF(RiepilogoGen!$D$2:$D$1249,'Riep StPatrim'!C192,RiepilogoGen!$R$2:$R$1249)</f>
        <v>-5250</v>
      </c>
      <c r="H192" s="140">
        <f>SUMIF(RiepilogoGen!$D$2:$D$1249,'Riep StPatrim'!C192,RiepilogoGen!$U$2:$U$1249)</f>
        <v>0</v>
      </c>
      <c r="I192" s="140">
        <f>SUMIF(RiepilogoGen!$D$2:$D$1249,'Riep StPatrim'!C192,RiepilogoGen!$X$2:$X$1249)</f>
        <v>0</v>
      </c>
      <c r="J192" s="140">
        <f>SUMIF(RiepilogoGen!$D$2:$D$1249,'Riep StPatrim'!C192,RiepilogoGen!$AA$2:$AA$1249)</f>
        <v>0</v>
      </c>
      <c r="K192" s="140">
        <f>SUMIF(RiepilogoGen!$D$2:$D$1249,'Riep StPatrim'!C192,RiepilogoGen!$AD$2:$AD$1249)</f>
        <v>0</v>
      </c>
    </row>
    <row r="193" spans="3:11" ht="12.75" customHeight="1">
      <c r="C193" s="30">
        <f>RiepilogoGen!D119</f>
        <v>12021043</v>
      </c>
      <c r="D193" s="30" t="str">
        <f>RiepilogoGen!E119</f>
        <v>FONDO SVALUTAZIONE CREDITI VERSO ALTRI SOGGETTI PRIVATI</v>
      </c>
      <c r="E193" s="139" t="str">
        <f t="shared" si="55"/>
        <v>12021043 FONDO SVALUTAZIONE CREDITI VERSO ALTRI SOGGETTI PRIVATI</v>
      </c>
      <c r="F193" s="140">
        <f>SUMIF(RiepilogoGen!$D$2:$D$1249,'Riep StPatrim'!C193,RiepilogoGen!$O$2:$O$1249)</f>
        <v>-135531.51</v>
      </c>
      <c r="G193" s="140">
        <f>SUMIF(RiepilogoGen!$D$2:$D$1249,'Riep StPatrim'!C193,RiepilogoGen!$R$2:$R$1249)</f>
        <v>-98350.85</v>
      </c>
      <c r="H193" s="140">
        <f>SUMIF(RiepilogoGen!$D$2:$D$1249,'Riep StPatrim'!C193,RiepilogoGen!$U$2:$U$1249)</f>
        <v>-87928.82</v>
      </c>
      <c r="I193" s="140">
        <f>SUMIF(RiepilogoGen!$D$2:$D$1249,'Riep StPatrim'!C193,RiepilogoGen!$X$2:$X$1249)</f>
        <v>0</v>
      </c>
      <c r="J193" s="140">
        <f>SUMIF(RiepilogoGen!$D$2:$D$1249,'Riep StPatrim'!C193,RiepilogoGen!$AA$2:$AA$1249)</f>
        <v>-17753.73000000001</v>
      </c>
      <c r="K193" s="140">
        <f>SUMIF(RiepilogoGen!$D$2:$D$1249,'Riep StPatrim'!C193,RiepilogoGen!$AD$2:$AD$1249)</f>
        <v>0</v>
      </c>
    </row>
    <row r="194" spans="3:11" ht="12.75" customHeight="1">
      <c r="C194" s="30">
        <f>RiepilogoGen!D120</f>
        <v>12021044</v>
      </c>
      <c r="D194" s="30" t="str">
        <f>RiepilogoGen!E120</f>
        <v>FONDO SVALUTAZIONE CREDITI VERSO ALTRI SOGGETTI PRIVATI-GALAXY</v>
      </c>
      <c r="E194" s="139" t="str">
        <f t="shared" si="55"/>
        <v>12021044 FONDO SVALUTAZIONE CREDITI VERSO ALTRI SOGGETTI PRIVATI-GALAXY</v>
      </c>
      <c r="F194" s="140">
        <f>SUMIF(RiepilogoGen!$D$2:$D$1249,'Riep StPatrim'!C194,RiepilogoGen!$O$2:$O$1249)</f>
        <v>-73279.039999999994</v>
      </c>
      <c r="G194" s="140">
        <f>SUMIF(RiepilogoGen!$D$2:$D$1249,'Riep StPatrim'!C194,RiepilogoGen!$R$2:$R$1249)</f>
        <v>-73279.039999999994</v>
      </c>
      <c r="H194" s="140">
        <f>SUMIF(RiepilogoGen!$D$2:$D$1249,'Riep StPatrim'!C194,RiepilogoGen!$U$2:$U$1249)</f>
        <v>-73129.039999999994</v>
      </c>
      <c r="I194" s="140">
        <f>SUMIF(RiepilogoGen!$D$2:$D$1249,'Riep StPatrim'!C194,RiepilogoGen!$X$2:$X$1249)</f>
        <v>0</v>
      </c>
      <c r="J194" s="140">
        <f>SUMIF(RiepilogoGen!$D$2:$D$1249,'Riep StPatrim'!C194,RiepilogoGen!$AA$2:$AA$1249)</f>
        <v>-73129.039999999994</v>
      </c>
      <c r="K194" s="140">
        <f>SUMIF(RiepilogoGen!$D$2:$D$1249,'Riep StPatrim'!C194,RiepilogoGen!$AD$2:$AD$1249)</f>
        <v>0</v>
      </c>
    </row>
    <row r="195" spans="3:11" ht="12.75" customHeight="1">
      <c r="C195" s="30">
        <f>RiepilogoGen!D121</f>
        <v>12021045</v>
      </c>
      <c r="D195" s="30" t="str">
        <f>RiepilogoGen!E121</f>
        <v>FONDO SVALUTAZIONE CREDITI VERSO ALTRI SOGGETTI PRIVATI-PIRATINO</v>
      </c>
      <c r="E195" s="139" t="str">
        <f t="shared" si="55"/>
        <v>12021045 FONDO SVALUTAZIONE CREDITI VERSO ALTRI SOGGETTI PRIVATI-PIRATINO</v>
      </c>
      <c r="F195" s="140">
        <f>SUMIF(RiepilogoGen!$D$2:$D$1249,'Riep StPatrim'!C195,RiepilogoGen!$O$2:$O$1249)</f>
        <v>-16985.88</v>
      </c>
      <c r="G195" s="140">
        <f>SUMIF(RiepilogoGen!$D$2:$D$1249,'Riep StPatrim'!C195,RiepilogoGen!$R$2:$R$1249)</f>
        <v>-17323.900000000001</v>
      </c>
      <c r="H195" s="140">
        <f>SUMIF(RiepilogoGen!$D$2:$D$1249,'Riep StPatrim'!C195,RiepilogoGen!$U$2:$U$1249)</f>
        <v>-23765.71</v>
      </c>
      <c r="I195" s="140">
        <f>SUMIF(RiepilogoGen!$D$2:$D$1249,'Riep StPatrim'!C195,RiepilogoGen!$X$2:$X$1249)</f>
        <v>0</v>
      </c>
      <c r="J195" s="140">
        <f>SUMIF(RiepilogoGen!$D$2:$D$1249,'Riep StPatrim'!C195,RiepilogoGen!$AA$2:$AA$1249)</f>
        <v>-32282.31</v>
      </c>
      <c r="K195" s="140">
        <f>SUMIF(RiepilogoGen!$D$2:$D$1249,'Riep StPatrim'!C195,RiepilogoGen!$AD$2:$AD$1249)</f>
        <v>0</v>
      </c>
    </row>
    <row r="196" spans="3:11" ht="12.75" customHeight="1">
      <c r="C196" s="30">
        <f>RiepilogoGen!D122</f>
        <v>12021046</v>
      </c>
      <c r="D196" s="30" t="str">
        <f>RiepilogoGen!E122</f>
        <v>FONDO SVALUTAZIONE CREDITI VERSO ALTRI SOGGETTI PRIVATI-BATTIFERRO</v>
      </c>
      <c r="E196" s="139" t="str">
        <f t="shared" si="55"/>
        <v>12021046 FONDO SVALUTAZIONE CREDITI VERSO ALTRI SOGGETTI PRIVATI-BATTIFERRO</v>
      </c>
      <c r="F196" s="140">
        <f>SUMIF(RiepilogoGen!$D$2:$D$1249,'Riep StPatrim'!C196,RiepilogoGen!$O$2:$O$1249)</f>
        <v>-58282.34</v>
      </c>
      <c r="G196" s="140">
        <f>SUMIF(RiepilogoGen!$D$2:$D$1249,'Riep StPatrim'!C196,RiepilogoGen!$R$2:$R$1249)</f>
        <v>-59380.919999999991</v>
      </c>
      <c r="H196" s="140">
        <f>SUMIF(RiepilogoGen!$D$2:$D$1249,'Riep StPatrim'!C196,RiepilogoGen!$U$2:$U$1249)</f>
        <v>-80311.319999999992</v>
      </c>
      <c r="I196" s="140">
        <f>SUMIF(RiepilogoGen!$D$2:$D$1249,'Riep StPatrim'!C196,RiepilogoGen!$X$2:$X$1249)</f>
        <v>0</v>
      </c>
      <c r="J196" s="140">
        <f>SUMIF(RiepilogoGen!$D$2:$D$1249,'Riep StPatrim'!C196,RiepilogoGen!$AA$2:$AA$1249)</f>
        <v>-103282.32</v>
      </c>
      <c r="K196" s="140">
        <f>SUMIF(RiepilogoGen!$D$2:$D$1249,'Riep StPatrim'!C196,RiepilogoGen!$AD$2:$AD$1249)</f>
        <v>0</v>
      </c>
    </row>
    <row r="197" spans="3:11" ht="12.75" customHeight="1">
      <c r="C197" s="30">
        <f>RiepilogoGen!D123</f>
        <v>12021047</v>
      </c>
      <c r="D197" s="30" t="str">
        <f>RiepilogoGen!E123</f>
        <v>FONDO SVALUTAZIONE CREDITI SAN SISTO</v>
      </c>
      <c r="E197" s="139" t="str">
        <f>C197&amp;" "&amp;D197</f>
        <v>12021047 FONDO SVALUTAZIONE CREDITI SAN SISTO</v>
      </c>
      <c r="F197" s="140">
        <f>SUMIF(RiepilogoGen!$D$2:$D$1249,'Riep StPatrim'!C197,RiepilogoGen!$O$2:$O$1249)</f>
        <v>-10805</v>
      </c>
      <c r="G197" s="140">
        <f>SUMIF(RiepilogoGen!$D$2:$D$1249,'Riep StPatrim'!C197,RiepilogoGen!$R$2:$R$1249)</f>
        <v>-13770.010000000002</v>
      </c>
      <c r="H197" s="140">
        <f>SUMIF(RiepilogoGen!$D$2:$D$1249,'Riep StPatrim'!C197,RiepilogoGen!$U$2:$U$1249)</f>
        <v>-25179.94</v>
      </c>
      <c r="I197" s="140">
        <f>SUMIF(RiepilogoGen!$D$2:$D$1249,'Riep StPatrim'!C197,RiepilogoGen!$X$2:$X$1249)</f>
        <v>0</v>
      </c>
      <c r="J197" s="140">
        <f>SUMIF(RiepilogoGen!$D$2:$D$1249,'Riep StPatrim'!C197,RiepilogoGen!$AA$2:$AA$1249)</f>
        <v>-34246.57</v>
      </c>
      <c r="K197" s="140">
        <f>SUMIF(RiepilogoGen!$D$2:$D$1249,'Riep StPatrim'!C197,RiepilogoGen!$AD$2:$AD$1249)</f>
        <v>0</v>
      </c>
    </row>
    <row r="198" spans="3:11" ht="12.75" customHeight="1">
      <c r="C198" s="30">
        <f>RiepilogoGen!D124</f>
        <v>12021048</v>
      </c>
      <c r="D198" s="30" t="str">
        <f>RiepilogoGen!E124</f>
        <v>FONDO SVALUTAZIONE CREDITI VERSO ALTRI SOGGETTI PRIVATI-AREE SOSTA SINTI</v>
      </c>
      <c r="E198" s="139" t="str">
        <f>C198&amp;" "&amp;D198</f>
        <v>12021048 FONDO SVALUTAZIONE CREDITI VERSO ALTRI SOGGETTI PRIVATI-AREE SOSTA SINTI</v>
      </c>
      <c r="F198" s="140">
        <f>SUMIF(RiepilogoGen!$D$2:$D$1249,'Riep StPatrim'!C198,RiepilogoGen!$O$2:$O$1249)</f>
        <v>-51348.36</v>
      </c>
      <c r="G198" s="140">
        <f>SUMIF(RiepilogoGen!$D$2:$D$1249,'Riep StPatrim'!C198,RiepilogoGen!$R$2:$R$1249)</f>
        <v>-143600.24</v>
      </c>
      <c r="H198" s="140">
        <f>SUMIF(RiepilogoGen!$D$2:$D$1249,'Riep StPatrim'!C198,RiepilogoGen!$U$2:$U$1249)</f>
        <v>-275339.63</v>
      </c>
      <c r="I198" s="140">
        <f>SUMIF(RiepilogoGen!$D$2:$D$1249,'Riep StPatrim'!C198,RiepilogoGen!$X$2:$X$1249)</f>
        <v>0</v>
      </c>
      <c r="J198" s="140">
        <f>SUMIF(RiepilogoGen!$D$2:$D$1249,'Riep StPatrim'!C198,RiepilogoGen!$AA$2:$AA$1249)</f>
        <v>-390488.58</v>
      </c>
      <c r="K198" s="140">
        <f>SUMIF(RiepilogoGen!$D$2:$D$1249,'Riep StPatrim'!C198,RiepilogoGen!$AD$2:$AD$1249)</f>
        <v>0</v>
      </c>
    </row>
    <row r="199" spans="3:11" ht="12.75" customHeight="1">
      <c r="C199" s="30">
        <f>RiepilogoGen!D125</f>
        <v>12021049</v>
      </c>
      <c r="D199" s="30" t="str">
        <f>RiepilogoGen!E125</f>
        <v>FONDO SVALUTAZIONE CREDITI VERSO ALTRI SOGGETTI PRIVATI-LAZZARETTO</v>
      </c>
      <c r="E199" s="139" t="str">
        <f>C199&amp;" "&amp;D199</f>
        <v>12021049 FONDO SVALUTAZIONE CREDITI VERSO ALTRI SOGGETTI PRIVATI-LAZZARETTO</v>
      </c>
      <c r="F199" s="140">
        <f>SUMIF(RiepilogoGen!$D$2:$D$1249,'Riep StPatrim'!C199,RiepilogoGen!$O$2:$O$1249)</f>
        <v>-330</v>
      </c>
      <c r="G199" s="140">
        <f>SUMIF(RiepilogoGen!$D$2:$D$1249,'Riep StPatrim'!C199,RiepilogoGen!$R$2:$R$1249)</f>
        <v>-1381.66</v>
      </c>
      <c r="H199" s="140">
        <f>SUMIF(RiepilogoGen!$D$2:$D$1249,'Riep StPatrim'!C199,RiepilogoGen!$U$2:$U$1249)</f>
        <v>-1081.6600000000001</v>
      </c>
      <c r="I199" s="140">
        <f>SUMIF(RiepilogoGen!$D$2:$D$1249,'Riep StPatrim'!C199,RiepilogoGen!$X$2:$X$1249)</f>
        <v>0</v>
      </c>
      <c r="J199" s="140">
        <f>SUMIF(RiepilogoGen!$D$2:$D$1249,'Riep StPatrim'!C199,RiepilogoGen!$AA$2:$AA$1249)</f>
        <v>-4581.66</v>
      </c>
      <c r="K199" s="140">
        <f>SUMIF(RiepilogoGen!$D$2:$D$1249,'Riep StPatrim'!C199,RiepilogoGen!$AD$2:$AD$1249)</f>
        <v>0</v>
      </c>
    </row>
    <row r="200" spans="3:11" ht="12.75" customHeight="1">
      <c r="C200" s="30">
        <f>RiepilogoGen!D126</f>
        <v>12021050</v>
      </c>
      <c r="D200" s="30" t="str">
        <f>RiepilogoGen!E126</f>
        <v>FONDO SVALUTAZIONE CREDITI VERSO ALTRI SOGGETTI PRIVATI-PALLONE</v>
      </c>
      <c r="E200" s="139" t="str">
        <f>C200&amp;" "&amp;D200</f>
        <v>12021050 FONDO SVALUTAZIONE CREDITI VERSO ALTRI SOGGETTI PRIVATI-PALLONE</v>
      </c>
      <c r="F200" s="140">
        <f>SUMIF(RiepilogoGen!$D$2:$D$1249,'Riep StPatrim'!C200,RiepilogoGen!$O$2:$O$1249)</f>
        <v>-4236.3900000000003</v>
      </c>
      <c r="G200" s="140">
        <f>SUMIF(RiepilogoGen!$D$2:$D$1249,'Riep StPatrim'!C200,RiepilogoGen!$R$2:$R$1249)</f>
        <v>-11174.419999999998</v>
      </c>
      <c r="H200" s="140">
        <f>SUMIF(RiepilogoGen!$D$2:$D$1249,'Riep StPatrim'!C200,RiepilogoGen!$U$2:$U$1249)</f>
        <v>-14307.23</v>
      </c>
      <c r="I200" s="140">
        <f>SUMIF(RiepilogoGen!$D$2:$D$1249,'Riep StPatrim'!C200,RiepilogoGen!$X$2:$X$1249)</f>
        <v>0</v>
      </c>
      <c r="J200" s="140">
        <f>SUMIF(RiepilogoGen!$D$2:$D$1249,'Riep StPatrim'!C200,RiepilogoGen!$AA$2:$AA$1249)</f>
        <v>-15132.42</v>
      </c>
      <c r="K200" s="140">
        <f>SUMIF(RiepilogoGen!$D$2:$D$1249,'Riep StPatrim'!C200,RiepilogoGen!$AD$2:$AD$1249)</f>
        <v>0</v>
      </c>
    </row>
    <row r="201" spans="3:11" ht="12.75" customHeight="1">
      <c r="C201" s="30">
        <f>RiepilogoGen!D127</f>
        <v>12021051</v>
      </c>
      <c r="D201" s="30" t="str">
        <f>RiepilogoGen!E127</f>
        <v>FONDO SVALUTAZIONE CREDITI VERSO ALTRI SOGGETTI PRIVATI-TREVES E PRONTA ACCOGLIENZA</v>
      </c>
      <c r="E201" s="139" t="str">
        <f>C201&amp;" "&amp;D201</f>
        <v>12021051 FONDO SVALUTAZIONE CREDITI VERSO ALTRI SOGGETTI PRIVATI-TREVES E PRONTA ACCOGLIENZA</v>
      </c>
      <c r="F201" s="140">
        <f>SUMIF(RiepilogoGen!$D$2:$D$1249,'Riep StPatrim'!C201,RiepilogoGen!$O$2:$O$1249)</f>
        <v>-316.64999999999998</v>
      </c>
      <c r="G201" s="140">
        <f>SUMIF(RiepilogoGen!$D$2:$D$1249,'Riep StPatrim'!C201,RiepilogoGen!$R$2:$R$1249)</f>
        <v>-2790.5</v>
      </c>
      <c r="H201" s="140">
        <f>SUMIF(RiepilogoGen!$D$2:$D$1249,'Riep StPatrim'!C201,RiepilogoGen!$U$2:$U$1249)</f>
        <v>-4470.49</v>
      </c>
      <c r="I201" s="140">
        <f>SUMIF(RiepilogoGen!$D$2:$D$1249,'Riep StPatrim'!C201,RiepilogoGen!$X$2:$X$1249)</f>
        <v>0</v>
      </c>
      <c r="J201" s="140">
        <f>SUMIF(RiepilogoGen!$D$2:$D$1249,'Riep StPatrim'!C201,RiepilogoGen!$AA$2:$AA$1249)</f>
        <v>-7243.92</v>
      </c>
      <c r="K201" s="140">
        <f>SUMIF(RiepilogoGen!$D$2:$D$1249,'Riep StPatrim'!C201,RiepilogoGen!$AD$2:$AD$1249)</f>
        <v>0</v>
      </c>
    </row>
    <row r="202" spans="3:11" ht="12.75" customHeight="1">
      <c r="E202" s="138" t="s">
        <v>1431</v>
      </c>
      <c r="F202" s="49">
        <f>SUM(F203:F206)</f>
        <v>22228243.950000007</v>
      </c>
      <c r="G202" s="49">
        <f>SUM(G203:G206)</f>
        <v>19272252.820000004</v>
      </c>
      <c r="H202" s="49">
        <f>SUM(H203:H207)</f>
        <v>10547048.780000001</v>
      </c>
      <c r="I202" s="49">
        <f>SUM(I203:I207)</f>
        <v>0</v>
      </c>
      <c r="J202" s="49">
        <f>SUM(J203:J207)</f>
        <v>15705036.65</v>
      </c>
      <c r="K202" s="49">
        <f>SUM(K203:K207)</f>
        <v>-9744824.1699999999</v>
      </c>
    </row>
    <row r="203" spans="3:11" ht="12.75" customHeight="1">
      <c r="C203" s="30">
        <f>RiepilogoGen!D128</f>
        <v>12021101</v>
      </c>
      <c r="D203" s="30" t="str">
        <f>RiepilogoGen!E128</f>
        <v>CREDITI PER FATTURE E NOTE DI ADDEBITO DA EMETTERE 2023</v>
      </c>
      <c r="E203" s="139" t="str">
        <f>C203&amp;" "&amp;D203</f>
        <v>12021101 CREDITI PER FATTURE E NOTE DI ADDEBITO DA EMETTERE 2023</v>
      </c>
      <c r="F203" s="140">
        <f>SUMIF(RiepilogoGen!$D$2:$D$1249,'Riep StPatrim'!C203,RiepilogoGen!$O$2:$O$1249)</f>
        <v>21899138.940000005</v>
      </c>
      <c r="G203" s="140">
        <f>SUMIF(RiepilogoGen!$D$2:$D$1249,'Riep StPatrim'!C203,RiepilogoGen!$R$2:$R$1249)</f>
        <v>18522120.090000004</v>
      </c>
      <c r="H203" s="140">
        <f>SUMIF(RiepilogoGen!$D$2:$D$1249,'Riep StPatrim'!C203,RiepilogoGen!$U$2:$U$1249)</f>
        <v>10159828.010000002</v>
      </c>
      <c r="I203" s="140">
        <f>SUMIF(RiepilogoGen!$D$2:$D$1249,'Riep StPatrim'!C203,RiepilogoGen!$X$2:$X$1249)</f>
        <v>0</v>
      </c>
      <c r="J203" s="140">
        <f>SUMIF(RiepilogoGen!$D$2:$D$1249,'Riep StPatrim'!C203,RiepilogoGen!$AA$2:$AA$1249)</f>
        <v>76949.439999999478</v>
      </c>
      <c r="K203" s="140">
        <f>SUMIF(RiepilogoGen!$D$2:$D$1249,'Riep StPatrim'!C203,RiepilogoGen!$AD$2:$AD$1249)</f>
        <v>0</v>
      </c>
    </row>
    <row r="204" spans="3:11" ht="12.75" customHeight="1">
      <c r="C204" s="30">
        <f>RiepilogoGen!D129</f>
        <v>12021102</v>
      </c>
      <c r="D204" s="30" t="str">
        <f>RiepilogoGen!E129</f>
        <v>NOTE DI ACCREDITO DA RICEVERE</v>
      </c>
      <c r="E204" s="139" t="str">
        <f>C204&amp;" "&amp;D204</f>
        <v>12021102 NOTE DI ACCREDITO DA RICEVERE</v>
      </c>
      <c r="F204" s="140">
        <f>SUMIF(RiepilogoGen!$D$2:$D$1249,'Riep StPatrim'!C204,RiepilogoGen!$O$2:$O$1249)</f>
        <v>329105.01</v>
      </c>
      <c r="G204" s="140">
        <f>SUMIF(RiepilogoGen!$D$2:$D$1249,'Riep StPatrim'!C204,RiepilogoGen!$R$2:$R$1249)</f>
        <v>750132.73</v>
      </c>
      <c r="H204" s="140">
        <f>SUMIF(RiepilogoGen!$D$2:$D$1249,'Riep StPatrim'!C204,RiepilogoGen!$U$2:$U$1249)</f>
        <v>387220.7699999999</v>
      </c>
      <c r="I204" s="140">
        <f>SUMIF(RiepilogoGen!$D$2:$D$1249,'Riep StPatrim'!C204,RiepilogoGen!$X$2:$X$1249)</f>
        <v>0</v>
      </c>
      <c r="J204" s="140">
        <f>SUMIF(RiepilogoGen!$D$2:$D$1249,'Riep StPatrim'!C204,RiepilogoGen!$AA$2:$AA$1249)</f>
        <v>528597.42000000004</v>
      </c>
      <c r="K204" s="140">
        <f>SUMIF(RiepilogoGen!$D$2:$D$1249,'Riep StPatrim'!C204,RiepilogoGen!$AD$2:$AD$1249)</f>
        <v>-465331.08</v>
      </c>
    </row>
    <row r="205" spans="3:11" ht="12.75" customHeight="1">
      <c r="C205" s="30">
        <f>RiepilogoGen!D130</f>
        <v>12021103</v>
      </c>
      <c r="D205" s="30" t="str">
        <f>RiepilogoGen!E130</f>
        <v>CREDITI PER FATTURE E NOTE DI ADDEBITO DA EMETTERE 2022</v>
      </c>
      <c r="E205" s="139" t="str">
        <f>C205&amp;" "&amp;D205</f>
        <v>12021103 CREDITI PER FATTURE E NOTE DI ADDEBITO DA EMETTERE 2022</v>
      </c>
      <c r="F205" s="140">
        <f>SUMIF(RiepilogoGen!$D$2:$D$1249,'Riep StPatrim'!C205,RiepilogoGen!$O$2:$O$1249)</f>
        <v>0</v>
      </c>
      <c r="G205" s="140">
        <f>SUMIF(RiepilogoGen!$D$2:$D$1249,'Riep StPatrim'!C205,RiepilogoGen!$R$2:$R$1249)</f>
        <v>0</v>
      </c>
      <c r="H205" s="140">
        <f>SUMIF(RiepilogoGen!$D$2:$D$1249,'Riep StPatrim'!C205,RiepilogoGen!$U$2:$U$1249)</f>
        <v>0</v>
      </c>
      <c r="I205" s="140">
        <f>SUMIF(RiepilogoGen!$D$2:$D$1249,'Riep StPatrim'!C205,RiepilogoGen!$X$2:$X$1249)</f>
        <v>0</v>
      </c>
      <c r="J205" s="140">
        <f>SUMIF(RiepilogoGen!$D$2:$D$1249,'Riep StPatrim'!C205,RiepilogoGen!$AA$2:$AA$1249)</f>
        <v>100699.4</v>
      </c>
      <c r="K205" s="140">
        <f>SUMIF(RiepilogoGen!$D$2:$D$1249,'Riep StPatrim'!C205,RiepilogoGen!$AD$2:$AD$1249)</f>
        <v>-12594.94</v>
      </c>
    </row>
    <row r="206" spans="3:11" ht="12.75" customHeight="1">
      <c r="C206" s="30">
        <f>RiepilogoGen!D131</f>
        <v>12021104</v>
      </c>
      <c r="D206" s="30" t="str">
        <f>RiepilogoGen!E131</f>
        <v>CREDITI PER FATTURE E NOTE DI ADDEBITO DA EMETTERE 2021</v>
      </c>
      <c r="E206" s="139" t="str">
        <f>C206&amp;" "&amp;D206</f>
        <v>12021104 CREDITI PER FATTURE E NOTE DI ADDEBITO DA EMETTERE 2021</v>
      </c>
      <c r="F206" s="140">
        <f>SUMIF(RiepilogoGen!$D$2:$D$1249,'Riep StPatrim'!C206,RiepilogoGen!$O$2:$O$1249)</f>
        <v>0</v>
      </c>
      <c r="G206" s="140">
        <f>SUMIF(RiepilogoGen!$D$2:$D$1249,'Riep StPatrim'!C206,RiepilogoGen!$R$2:$R$1249)</f>
        <v>0</v>
      </c>
      <c r="H206" s="140">
        <f>SUMIF(RiepilogoGen!$D$2:$D$1249,'Riep StPatrim'!C206,RiepilogoGen!$U$2:$U$1249)</f>
        <v>0</v>
      </c>
      <c r="I206" s="140">
        <f>SUMIF(RiepilogoGen!$D$2:$D$1249,'Riep StPatrim'!C206,RiepilogoGen!$X$2:$X$1249)</f>
        <v>0</v>
      </c>
      <c r="J206" s="140">
        <f>SUMIF(RiepilogoGen!$D$2:$D$1249,'Riep StPatrim'!C206,RiepilogoGen!$AA$2:$AA$1249)</f>
        <v>3822.89</v>
      </c>
      <c r="K206" s="140">
        <f>SUMIF(RiepilogoGen!$D$2:$D$1249,'Riep StPatrim'!C206,RiepilogoGen!$AD$2:$AD$1249)</f>
        <v>-3822.89</v>
      </c>
    </row>
    <row r="207" spans="3:11" ht="12.75" customHeight="1">
      <c r="C207" s="30">
        <f>RiepilogoGen!D132</f>
        <v>12021105</v>
      </c>
      <c r="D207" s="30" t="str">
        <f>RiepilogoGen!E132</f>
        <v>CREDITI PER FATTURE E NOTE DI ADDEBITO DA EMETTERE 2024</v>
      </c>
      <c r="E207" s="139" t="str">
        <f>C207&amp;" "&amp;D207</f>
        <v>12021105 CREDITI PER FATTURE E NOTE DI ADDEBITO DA EMETTERE 2024</v>
      </c>
      <c r="F207" s="140">
        <f>SUMIF(RiepilogoGen!$D$2:$D$1249,'Riep StPatrim'!C207,RiepilogoGen!$O$2:$O$1249)</f>
        <v>0</v>
      </c>
      <c r="G207" s="140">
        <f>SUMIF(RiepilogoGen!$D$2:$D$1249,'Riep StPatrim'!C207,RiepilogoGen!$R$2:$R$1249)</f>
        <v>0</v>
      </c>
      <c r="H207" s="140">
        <f>SUMIF(RiepilogoGen!$D$2:$D$1249,'Riep StPatrim'!C207,RiepilogoGen!$U$2:$U$1249)</f>
        <v>0</v>
      </c>
      <c r="I207" s="140">
        <f>SUMIF(RiepilogoGen!$D$2:$D$1249,'Riep StPatrim'!C207,RiepilogoGen!$X$2:$X$1249)</f>
        <v>0</v>
      </c>
      <c r="J207" s="140">
        <f>SUMIF(RiepilogoGen!$D$2:$D$1249,'Riep StPatrim'!C207,RiepilogoGen!$AA$2:$AA$1249)</f>
        <v>14994967.5</v>
      </c>
      <c r="K207" s="140">
        <f>SUMIF(RiepilogoGen!$D$2:$D$1249,'Riep StPatrim'!C207,RiepilogoGen!$AD$2:$AD$1249)</f>
        <v>-9263075.2599999998</v>
      </c>
    </row>
    <row r="208" spans="3:11" ht="15.75">
      <c r="E208" s="56" t="s">
        <v>235</v>
      </c>
      <c r="F208" s="57">
        <f t="shared" ref="F208:K208" si="56">+F146+F149+F152+F155+F160+F163+F166+F169+F176+F178+F202</f>
        <v>30400766.81000001</v>
      </c>
      <c r="G208" s="57">
        <f t="shared" si="56"/>
        <v>27595031.740000006</v>
      </c>
      <c r="H208" s="57">
        <f t="shared" si="56"/>
        <v>18821270.400000002</v>
      </c>
      <c r="I208" s="57">
        <f t="shared" si="56"/>
        <v>0</v>
      </c>
      <c r="J208" s="57">
        <f t="shared" si="56"/>
        <v>28612513.279999997</v>
      </c>
      <c r="K208" s="57">
        <f t="shared" si="56"/>
        <v>-8711911.6899999995</v>
      </c>
    </row>
    <row r="209" spans="1:11" ht="12.75" customHeight="1">
      <c r="E209" s="62"/>
      <c r="F209" s="49"/>
      <c r="G209" s="49"/>
      <c r="H209" s="49"/>
      <c r="I209" s="49"/>
      <c r="J209" s="49"/>
      <c r="K209" s="49"/>
    </row>
    <row r="210" spans="1:11" ht="24.75" customHeight="1">
      <c r="E210" s="62" t="s">
        <v>236</v>
      </c>
      <c r="F210" s="49"/>
      <c r="G210" s="49"/>
      <c r="H210" s="49"/>
      <c r="I210" s="49"/>
      <c r="J210" s="49"/>
      <c r="K210" s="49"/>
    </row>
    <row r="211" spans="1:11" ht="12.75" customHeight="1">
      <c r="E211" s="138" t="s">
        <v>319</v>
      </c>
      <c r="F211" s="43"/>
      <c r="G211" s="43"/>
      <c r="H211" s="43"/>
      <c r="I211" s="43"/>
      <c r="J211" s="43"/>
      <c r="K211" s="43"/>
    </row>
    <row r="212" spans="1:11" ht="12.75" customHeight="1">
      <c r="A212" s="30">
        <v>12030101</v>
      </c>
      <c r="E212" s="138" t="s">
        <v>237</v>
      </c>
      <c r="F212" s="49">
        <f t="shared" ref="F212:K212" si="57">+F213</f>
        <v>0</v>
      </c>
      <c r="G212" s="49">
        <f t="shared" si="57"/>
        <v>0</v>
      </c>
      <c r="H212" s="49">
        <f t="shared" si="57"/>
        <v>0</v>
      </c>
      <c r="I212" s="49">
        <f t="shared" si="57"/>
        <v>0</v>
      </c>
      <c r="J212" s="49">
        <f t="shared" si="57"/>
        <v>0</v>
      </c>
      <c r="K212" s="49">
        <f t="shared" si="57"/>
        <v>0</v>
      </c>
    </row>
    <row r="213" spans="1:11" ht="12.75" customHeight="1">
      <c r="C213" s="30">
        <f>RiepilogoGen!D133</f>
        <v>12030101</v>
      </c>
      <c r="D213" s="30" t="str">
        <f>RiepilogoGen!E133</f>
        <v>PARTECIPAZIONI CHE NON COSTITUISCONO IMMOBILIZZAZIONI IN SOCIETÀ DI CAPITALI</v>
      </c>
      <c r="E213" s="139" t="str">
        <f>C213&amp;" "&amp;D213</f>
        <v>12030101 PARTECIPAZIONI CHE NON COSTITUISCONO IMMOBILIZZAZIONI IN SOCIETÀ DI CAPITALI</v>
      </c>
      <c r="F213" s="140">
        <f>SUMIF(RiepilogoGen!$D$2:$D$1249,'Riep StPatrim'!C213,RiepilogoGen!$O$2:$O$1249)</f>
        <v>0</v>
      </c>
      <c r="G213" s="140">
        <f>SUMIF(RiepilogoGen!$D$2:$D$1249,'Riep StPatrim'!C213,RiepilogoGen!$R$2:$R$1249)</f>
        <v>0</v>
      </c>
      <c r="H213" s="140">
        <f>SUMIF(RiepilogoGen!$D$2:$D$1249,'Riep StPatrim'!C213,RiepilogoGen!$U$2:$U$1249)</f>
        <v>0</v>
      </c>
      <c r="I213" s="140">
        <f>SUMIF(RiepilogoGen!$D$2:$D$1249,'Riep StPatrim'!C213,RiepilogoGen!$X$2:$X$1249)</f>
        <v>0</v>
      </c>
      <c r="J213" s="140">
        <f>SUMIF(RiepilogoGen!$D$2:$D$1249,'Riep StPatrim'!C213,RiepilogoGen!$AA$2:$AA$1249)</f>
        <v>0</v>
      </c>
      <c r="K213" s="140">
        <f>SUMIF(RiepilogoGen!$D$2:$D$1249,'Riep StPatrim'!C213,RiepilogoGen!$AD$2:$AD$1249)</f>
        <v>0</v>
      </c>
    </row>
    <row r="214" spans="1:11" ht="12.75" customHeight="1">
      <c r="A214" s="30">
        <v>12030102</v>
      </c>
      <c r="E214" s="138" t="s">
        <v>238</v>
      </c>
      <c r="F214" s="49">
        <f t="shared" ref="F214:K214" si="58">+F215</f>
        <v>0</v>
      </c>
      <c r="G214" s="49">
        <f t="shared" si="58"/>
        <v>0</v>
      </c>
      <c r="H214" s="49">
        <f t="shared" si="58"/>
        <v>0</v>
      </c>
      <c r="I214" s="49">
        <f t="shared" si="58"/>
        <v>0</v>
      </c>
      <c r="J214" s="49">
        <f t="shared" si="58"/>
        <v>0</v>
      </c>
      <c r="K214" s="49">
        <f t="shared" si="58"/>
        <v>0</v>
      </c>
    </row>
    <row r="215" spans="1:11" ht="12.75" customHeight="1">
      <c r="C215" s="30">
        <f>RiepilogoGen!D134</f>
        <v>12030102</v>
      </c>
      <c r="D215" s="30" t="str">
        <f>RiepilogoGen!E134</f>
        <v>PARTECIPAZIONI CHE NON COSTITUISCONO IMMOBILIZZAZIONI IN ENTI NON-PROFIT</v>
      </c>
      <c r="E215" s="139" t="str">
        <f>C215&amp;" "&amp;D215</f>
        <v>12030102 PARTECIPAZIONI CHE NON COSTITUISCONO IMMOBILIZZAZIONI IN ENTI NON-PROFIT</v>
      </c>
      <c r="F215" s="140">
        <f>SUMIF(RiepilogoGen!$D$2:$D$1249,'Riep StPatrim'!C215,RiepilogoGen!$O$2:$O$1249)</f>
        <v>0</v>
      </c>
      <c r="G215" s="140">
        <f>SUMIF(RiepilogoGen!$D$2:$D$1249,'Riep StPatrim'!C215,RiepilogoGen!$R$2:$R$1249)</f>
        <v>0</v>
      </c>
      <c r="H215" s="140">
        <f>SUMIF(RiepilogoGen!$D$2:$D$1249,'Riep StPatrim'!C215,RiepilogoGen!$U$2:$U$1249)</f>
        <v>0</v>
      </c>
      <c r="I215" s="140">
        <f>SUMIF(RiepilogoGen!$D$2:$D$1249,'Riep StPatrim'!C215,RiepilogoGen!$X$2:$X$1249)</f>
        <v>0</v>
      </c>
      <c r="J215" s="140">
        <f>SUMIF(RiepilogoGen!$D$2:$D$1249,'Riep StPatrim'!C215,RiepilogoGen!$AA$2:$AA$1249)</f>
        <v>0</v>
      </c>
      <c r="K215" s="140">
        <f>SUMIF(RiepilogoGen!$D$2:$D$1249,'Riep StPatrim'!C215,RiepilogoGen!$AD$2:$AD$1249)</f>
        <v>0</v>
      </c>
    </row>
    <row r="216" spans="1:11" ht="12.75" customHeight="1">
      <c r="A216" s="30">
        <v>12030103</v>
      </c>
      <c r="E216" s="138" t="s">
        <v>239</v>
      </c>
      <c r="F216" s="49">
        <f t="shared" ref="F216:K216" si="59">+F217</f>
        <v>0</v>
      </c>
      <c r="G216" s="49">
        <f t="shared" si="59"/>
        <v>0</v>
      </c>
      <c r="H216" s="49">
        <f t="shared" si="59"/>
        <v>0</v>
      </c>
      <c r="I216" s="49">
        <f t="shared" si="59"/>
        <v>0</v>
      </c>
      <c r="J216" s="49">
        <f t="shared" si="59"/>
        <v>0</v>
      </c>
      <c r="K216" s="49">
        <f t="shared" si="59"/>
        <v>0</v>
      </c>
    </row>
    <row r="217" spans="1:11" ht="12.75" customHeight="1">
      <c r="C217" s="30">
        <f>RiepilogoGen!D135</f>
        <v>12030103</v>
      </c>
      <c r="D217" s="30" t="str">
        <f>RiepilogoGen!E135</f>
        <v>PARTECIPAZIONI CHE NON COSTITUISCONO IMMOBILIZZAZIONI IN ALTRI SOGGETTI</v>
      </c>
      <c r="E217" s="139" t="str">
        <f>C217&amp;" "&amp;D217</f>
        <v>12030103 PARTECIPAZIONI CHE NON COSTITUISCONO IMMOBILIZZAZIONI IN ALTRI SOGGETTI</v>
      </c>
      <c r="F217" s="140">
        <f>SUMIF(RiepilogoGen!$D$2:$D$1249,'Riep StPatrim'!C217,RiepilogoGen!$O$2:$O$1249)</f>
        <v>0</v>
      </c>
      <c r="G217" s="140">
        <f>SUMIF(RiepilogoGen!$D$2:$D$1249,'Riep StPatrim'!C217,RiepilogoGen!$R$2:$R$1249)</f>
        <v>0</v>
      </c>
      <c r="H217" s="140">
        <f>SUMIF(RiepilogoGen!$D$2:$D$1249,'Riep StPatrim'!C217,RiepilogoGen!$U$2:$U$1249)</f>
        <v>0</v>
      </c>
      <c r="I217" s="140">
        <f>SUMIF(RiepilogoGen!$D$2:$D$1249,'Riep StPatrim'!C217,RiepilogoGen!$X$2:$X$1249)</f>
        <v>0</v>
      </c>
      <c r="J217" s="140">
        <f>SUMIF(RiepilogoGen!$D$2:$D$1249,'Riep StPatrim'!C217,RiepilogoGen!$AA$2:$AA$1249)</f>
        <v>0</v>
      </c>
      <c r="K217" s="140">
        <f>SUMIF(RiepilogoGen!$D$2:$D$1249,'Riep StPatrim'!C217,RiepilogoGen!$AD$2:$AD$1249)</f>
        <v>0</v>
      </c>
    </row>
    <row r="218" spans="1:11" ht="12.75" customHeight="1">
      <c r="E218" s="138" t="s">
        <v>320</v>
      </c>
      <c r="F218" s="49">
        <f t="shared" ref="F218:K218" si="60">SUM(F219:F224)</f>
        <v>1543618.8499999999</v>
      </c>
      <c r="G218" s="49">
        <f t="shared" si="60"/>
        <v>1543633.3699999999</v>
      </c>
      <c r="H218" s="49">
        <f t="shared" si="60"/>
        <v>1543633.3699999999</v>
      </c>
      <c r="I218" s="49">
        <f t="shared" si="60"/>
        <v>0</v>
      </c>
      <c r="J218" s="49">
        <f t="shared" si="60"/>
        <v>349.99999999981355</v>
      </c>
      <c r="K218" s="49">
        <f t="shared" si="60"/>
        <v>0</v>
      </c>
    </row>
    <row r="219" spans="1:11" ht="12.75" customHeight="1">
      <c r="C219" s="30">
        <f>RiepilogoGen!D136</f>
        <v>12030201</v>
      </c>
      <c r="D219" s="30" t="str">
        <f>RiepilogoGen!E136</f>
        <v>TITOLI DI STATO (BOT,CCT,  ECC)</v>
      </c>
      <c r="E219" s="139" t="str">
        <f t="shared" ref="E219:E224" si="61">C219&amp;" "&amp;D219</f>
        <v>12030201 TITOLI DI STATO (BOT,CCT,  ECC)</v>
      </c>
      <c r="F219" s="140">
        <f>SUMIF(RiepilogoGen!$D$2:$D$1249,'Riep StPatrim'!C219,RiepilogoGen!$O$2:$O$1249)</f>
        <v>0</v>
      </c>
      <c r="G219" s="140">
        <f>SUMIF(RiepilogoGen!$D$2:$D$1249,'Riep StPatrim'!C219,RiepilogoGen!$R$2:$R$1249)</f>
        <v>0</v>
      </c>
      <c r="H219" s="140">
        <f>SUMIF(RiepilogoGen!$D$2:$D$1249,'Riep StPatrim'!C219,RiepilogoGen!$U$2:$U$1249)</f>
        <v>0</v>
      </c>
      <c r="I219" s="140">
        <f>SUMIF(RiepilogoGen!$D$2:$D$1249,'Riep StPatrim'!C219,RiepilogoGen!$X$2:$X$1249)</f>
        <v>0</v>
      </c>
      <c r="J219" s="140">
        <f>SUMIF(RiepilogoGen!$D$2:$D$1249,'Riep StPatrim'!C219,RiepilogoGen!$AA$2:$AA$1249)</f>
        <v>0</v>
      </c>
      <c r="K219" s="140">
        <f>SUMIF(RiepilogoGen!$D$2:$D$1249,'Riep StPatrim'!C219,RiepilogoGen!$AD$2:$AD$1249)</f>
        <v>0</v>
      </c>
    </row>
    <row r="220" spans="1:11" ht="12.75" customHeight="1">
      <c r="C220" s="30">
        <f>RiepilogoGen!D137</f>
        <v>12030202</v>
      </c>
      <c r="D220" s="30" t="str">
        <f>RiepilogoGen!E137</f>
        <v>TITOLI EREDITA' ALBERTI DEPOSITO BPM N. 00205-77759200000</v>
      </c>
      <c r="E220" s="139" t="str">
        <f t="shared" si="61"/>
        <v>12030202 TITOLI EREDITA' ALBERTI DEPOSITO BPM N. 00205-77759200000</v>
      </c>
      <c r="F220" s="140">
        <f>SUMIF(RiepilogoGen!$D$2:$D$1249,'Riep StPatrim'!C220,RiepilogoGen!$O$2:$O$1249)</f>
        <v>0</v>
      </c>
      <c r="G220" s="140">
        <f>SUMIF(RiepilogoGen!$D$2:$D$1249,'Riep StPatrim'!C220,RiepilogoGen!$R$2:$R$1249)</f>
        <v>0</v>
      </c>
      <c r="H220" s="140">
        <f>SUMIF(RiepilogoGen!$D$2:$D$1249,'Riep StPatrim'!C220,RiepilogoGen!$U$2:$U$1249)</f>
        <v>0</v>
      </c>
      <c r="I220" s="140">
        <f>SUMIF(RiepilogoGen!$D$2:$D$1249,'Riep StPatrim'!C220,RiepilogoGen!$X$2:$X$1249)</f>
        <v>0</v>
      </c>
      <c r="J220" s="140">
        <f>SUMIF(RiepilogoGen!$D$2:$D$1249,'Riep StPatrim'!C220,RiepilogoGen!$AA$2:$AA$1249)</f>
        <v>0</v>
      </c>
      <c r="K220" s="140">
        <f>SUMIF(RiepilogoGen!$D$2:$D$1249,'Riep StPatrim'!C220,RiepilogoGen!$AD$2:$AD$1249)</f>
        <v>0</v>
      </c>
    </row>
    <row r="221" spans="1:11" ht="12.75" customHeight="1">
      <c r="C221" s="30">
        <f>RiepilogoGen!D138</f>
        <v>12030203</v>
      </c>
      <c r="D221" s="30" t="str">
        <f>RiepilogoGen!E138</f>
        <v>ALTRI TITOLI</v>
      </c>
      <c r="E221" s="139" t="str">
        <f t="shared" si="61"/>
        <v>12030203 ALTRI TITOLI</v>
      </c>
      <c r="F221" s="140">
        <f>SUMIF(RiepilogoGen!$D$2:$D$1249,'Riep StPatrim'!C221,RiepilogoGen!$O$2:$O$1249)</f>
        <v>1546999.17</v>
      </c>
      <c r="G221" s="140">
        <f>SUMIF(RiepilogoGen!$D$2:$D$1249,'Riep StPatrim'!C221,RiepilogoGen!$R$2:$R$1249)</f>
        <v>1546999.17</v>
      </c>
      <c r="H221" s="140">
        <f>SUMIF(RiepilogoGen!$D$2:$D$1249,'Riep StPatrim'!C221,RiepilogoGen!$U$2:$U$1249)</f>
        <v>1546999.17</v>
      </c>
      <c r="I221" s="140">
        <f>SUMIF(RiepilogoGen!$D$2:$D$1249,'Riep StPatrim'!C221,RiepilogoGen!$X$2:$X$1249)</f>
        <v>0</v>
      </c>
      <c r="J221" s="140">
        <f>SUMIF(RiepilogoGen!$D$2:$D$1249,'Riep StPatrim'!C221,RiepilogoGen!$AA$2:$AA$1249)</f>
        <v>3715.7999999998137</v>
      </c>
      <c r="K221" s="140">
        <f>SUMIF(RiepilogoGen!$D$2:$D$1249,'Riep StPatrim'!C221,RiepilogoGen!$AD$2:$AD$1249)</f>
        <v>0</v>
      </c>
    </row>
    <row r="222" spans="1:11" ht="12.75" customHeight="1">
      <c r="C222" s="30">
        <f>RiepilogoGen!D139</f>
        <v>12030204</v>
      </c>
      <c r="D222" s="30" t="str">
        <f>RiepilogoGen!E139</f>
        <v>FONDI EREDITA' VERSO ASP - ANIMA N. 06635911 GESTIONE ANIMA S.P.A. ALBERTI MARIO</v>
      </c>
      <c r="E222" s="139" t="str">
        <f t="shared" si="61"/>
        <v>12030204 FONDI EREDITA' VERSO ASP - ANIMA N. 06635911 GESTIONE ANIMA S.P.A. ALBERTI MARIO</v>
      </c>
      <c r="F222" s="140">
        <f>SUMIF(RiepilogoGen!$D$2:$D$1249,'Riep StPatrim'!C222,RiepilogoGen!$O$2:$O$1249)</f>
        <v>0</v>
      </c>
      <c r="G222" s="140">
        <f>SUMIF(RiepilogoGen!$D$2:$D$1249,'Riep StPatrim'!C222,RiepilogoGen!$R$2:$R$1249)</f>
        <v>0</v>
      </c>
      <c r="H222" s="140">
        <f>SUMIF(RiepilogoGen!$D$2:$D$1249,'Riep StPatrim'!C222,RiepilogoGen!$U$2:$U$1249)</f>
        <v>0</v>
      </c>
      <c r="I222" s="140">
        <f>SUMIF(RiepilogoGen!$D$2:$D$1249,'Riep StPatrim'!C222,RiepilogoGen!$X$2:$X$1249)</f>
        <v>0</v>
      </c>
      <c r="J222" s="140">
        <f>SUMIF(RiepilogoGen!$D$2:$D$1249,'Riep StPatrim'!C222,RiepilogoGen!$AA$2:$AA$1249)</f>
        <v>0</v>
      </c>
      <c r="K222" s="140">
        <f>SUMIF(RiepilogoGen!$D$2:$D$1249,'Riep StPatrim'!C222,RiepilogoGen!$AD$2:$AD$1249)</f>
        <v>0</v>
      </c>
    </row>
    <row r="223" spans="1:11" ht="12.75" customHeight="1">
      <c r="C223" s="30">
        <f>RiepilogoGen!D140</f>
        <v>12030205</v>
      </c>
      <c r="D223" s="30" t="str">
        <f>RiepilogoGen!E140</f>
        <v>FONDI EREDITA' VERSO ASP - ETICA N. 02071898 GESTIONE ETICA SGR SPAALBERTI MARIO</v>
      </c>
      <c r="E223" s="139" t="str">
        <f t="shared" si="61"/>
        <v>12030205 FONDI EREDITA' VERSO ASP - ETICA N. 02071898 GESTIONE ETICA SGR SPAALBERTI MARIO</v>
      </c>
      <c r="F223" s="140">
        <f>SUMIF(RiepilogoGen!$D$2:$D$1249,'Riep StPatrim'!C223,RiepilogoGen!$O$2:$O$1249)</f>
        <v>0</v>
      </c>
      <c r="G223" s="140">
        <f>SUMIF(RiepilogoGen!$D$2:$D$1249,'Riep StPatrim'!C223,RiepilogoGen!$R$2:$R$1249)</f>
        <v>0</v>
      </c>
      <c r="H223" s="140">
        <f>SUMIF(RiepilogoGen!$D$2:$D$1249,'Riep StPatrim'!C223,RiepilogoGen!$U$2:$U$1249)</f>
        <v>0</v>
      </c>
      <c r="I223" s="140">
        <f>SUMIF(RiepilogoGen!$D$2:$D$1249,'Riep StPatrim'!C223,RiepilogoGen!$X$2:$X$1249)</f>
        <v>0</v>
      </c>
      <c r="J223" s="140">
        <f>SUMIF(RiepilogoGen!$D$2:$D$1249,'Riep StPatrim'!C223,RiepilogoGen!$AA$2:$AA$1249)</f>
        <v>0</v>
      </c>
      <c r="K223" s="140">
        <f>SUMIF(RiepilogoGen!$D$2:$D$1249,'Riep StPatrim'!C223,RiepilogoGen!$AD$2:$AD$1249)</f>
        <v>0</v>
      </c>
    </row>
    <row r="224" spans="1:11" ht="12.75" customHeight="1">
      <c r="C224" s="30">
        <f>RiepilogoGen!D141</f>
        <v>12030241</v>
      </c>
      <c r="D224" s="30" t="str">
        <f>RiepilogoGen!E141</f>
        <v>FONDO SVALUTAZIONE ALTRI TITOLI</v>
      </c>
      <c r="E224" s="139" t="str">
        <f t="shared" si="61"/>
        <v>12030241 FONDO SVALUTAZIONE ALTRI TITOLI</v>
      </c>
      <c r="F224" s="140">
        <f>SUMIF(RiepilogoGen!$D$2:$D$1249,'Riep StPatrim'!C224,RiepilogoGen!$O$2:$O$1249)</f>
        <v>-3380.32</v>
      </c>
      <c r="G224" s="140">
        <f>SUMIF(RiepilogoGen!$D$2:$D$1249,'Riep StPatrim'!C224,RiepilogoGen!$R$2:$R$1249)</f>
        <v>-3365.8</v>
      </c>
      <c r="H224" s="140">
        <f>SUMIF(RiepilogoGen!$D$2:$D$1249,'Riep StPatrim'!C224,RiepilogoGen!$U$2:$U$1249)</f>
        <v>-3365.8</v>
      </c>
      <c r="I224" s="140">
        <f>SUMIF(RiepilogoGen!$D$2:$D$1249,'Riep StPatrim'!C224,RiepilogoGen!$X$2:$X$1249)</f>
        <v>0</v>
      </c>
      <c r="J224" s="140">
        <f>SUMIF(RiepilogoGen!$D$2:$D$1249,'Riep StPatrim'!C224,RiepilogoGen!$AA$2:$AA$1249)</f>
        <v>-3365.8</v>
      </c>
      <c r="K224" s="140">
        <f>SUMIF(RiepilogoGen!$D$2:$D$1249,'Riep StPatrim'!C224,RiepilogoGen!$AD$2:$AD$1249)</f>
        <v>0</v>
      </c>
    </row>
    <row r="225" spans="3:11" ht="15.75">
      <c r="E225" s="56" t="s">
        <v>240</v>
      </c>
      <c r="F225" s="57">
        <f t="shared" ref="F225:K225" si="62">+F212+F214+F216+F218</f>
        <v>1543618.8499999999</v>
      </c>
      <c r="G225" s="57">
        <f t="shared" si="62"/>
        <v>1543633.3699999999</v>
      </c>
      <c r="H225" s="57">
        <f t="shared" si="62"/>
        <v>1543633.3699999999</v>
      </c>
      <c r="I225" s="57">
        <f t="shared" si="62"/>
        <v>0</v>
      </c>
      <c r="J225" s="57">
        <f t="shared" si="62"/>
        <v>349.99999999981355</v>
      </c>
      <c r="K225" s="57">
        <f t="shared" si="62"/>
        <v>0</v>
      </c>
    </row>
    <row r="226" spans="3:11" ht="12.75" customHeight="1">
      <c r="E226" s="62"/>
      <c r="F226" s="49"/>
      <c r="G226" s="49"/>
      <c r="H226" s="49"/>
      <c r="I226" s="49"/>
      <c r="J226" s="49"/>
      <c r="K226" s="49"/>
    </row>
    <row r="227" spans="3:11" ht="12.75" customHeight="1">
      <c r="E227" s="62" t="s">
        <v>241</v>
      </c>
      <c r="F227" s="49"/>
      <c r="G227" s="49"/>
      <c r="H227" s="49"/>
      <c r="I227" s="49"/>
      <c r="J227" s="49"/>
      <c r="K227" s="49"/>
    </row>
    <row r="228" spans="3:11" ht="12.75" customHeight="1">
      <c r="E228" s="138" t="s">
        <v>321</v>
      </c>
      <c r="F228" s="49">
        <f>SUM(F229:F235)</f>
        <v>10507.550000000003</v>
      </c>
      <c r="G228" s="49">
        <f>SUM(G229:G235)</f>
        <v>12677.370000000003</v>
      </c>
      <c r="H228" s="49">
        <f>SUM(H229:H235)</f>
        <v>10830.410000000003</v>
      </c>
      <c r="I228" s="49">
        <f>SUM(I229:I236)</f>
        <v>0</v>
      </c>
      <c r="J228" s="49">
        <f>SUM(J229:J236)</f>
        <v>11715.830000000009</v>
      </c>
      <c r="K228" s="49">
        <f>SUM(K229:K236)</f>
        <v>4332.1399999999994</v>
      </c>
    </row>
    <row r="229" spans="3:11" ht="12.75" customHeight="1">
      <c r="C229" s="30">
        <f>RiepilogoGen!D142</f>
        <v>12040101</v>
      </c>
      <c r="D229" s="30" t="str">
        <f>RiepilogoGen!E142</f>
        <v>CASSA ECONOMALE</v>
      </c>
      <c r="E229" s="139" t="str">
        <f t="shared" ref="E229:E235" si="63">C229&amp;" "&amp;D229</f>
        <v>12040101 CASSA ECONOMALE</v>
      </c>
      <c r="F229" s="140">
        <f>SUMIF(RiepilogoGen!$D$2:$D$1249,'Riep StPatrim'!C229,RiepilogoGen!$O$2:$O$1249)</f>
        <v>4529.3600000000006</v>
      </c>
      <c r="G229" s="140">
        <f>SUMIF(RiepilogoGen!$D$2:$D$1249,'Riep StPatrim'!C229,RiepilogoGen!$R$2:$R$1249)</f>
        <v>2807.4400000000023</v>
      </c>
      <c r="H229" s="140">
        <f>SUMIF(RiepilogoGen!$D$2:$D$1249,'Riep StPatrim'!C229,RiepilogoGen!$U$2:$U$1249)</f>
        <v>4298.8000000000029</v>
      </c>
      <c r="I229" s="140">
        <f>SUMIF(RiepilogoGen!$D$2:$D$1249,'Riep StPatrim'!C229,RiepilogoGen!$X$2:$X$1249)</f>
        <v>0</v>
      </c>
      <c r="J229" s="140">
        <f>SUMIF(RiepilogoGen!$D$2:$D$1249,'Riep StPatrim'!C229,RiepilogoGen!$AA$2:$AA$1249)</f>
        <v>3321.2099999999991</v>
      </c>
      <c r="K229" s="140">
        <f>SUMIF(RiepilogoGen!$D$2:$D$1249,'Riep StPatrim'!C229,RiepilogoGen!$AD$2:$AD$1249)</f>
        <v>7018.8600000000006</v>
      </c>
    </row>
    <row r="230" spans="3:11" ht="12.75" hidden="1" customHeight="1">
      <c r="C230" s="30">
        <f>RiepilogoGen!D143</f>
        <v>12040102</v>
      </c>
      <c r="D230" s="30" t="str">
        <f>RiepilogoGen!E143</f>
        <v>CASSA CORRISPETTIVI</v>
      </c>
      <c r="E230" s="139" t="str">
        <f t="shared" si="63"/>
        <v>12040102 CASSA CORRISPETTIVI</v>
      </c>
      <c r="F230" s="140">
        <f>SUMIF(RiepilogoGen!$D$2:$D$1249,'Riep StPatrim'!C230,RiepilogoGen!$O$2:$O$1249)</f>
        <v>0</v>
      </c>
      <c r="G230" s="140">
        <f>SUMIF(RiepilogoGen!$D$2:$D$1249,'Riep StPatrim'!C230,RiepilogoGen!$R$2:$R$1249)</f>
        <v>0</v>
      </c>
      <c r="H230" s="140">
        <f>SUMIF(RiepilogoGen!$D$2:$D$1249,'Riep StPatrim'!C230,RiepilogoGen!$U$2:$U$1249)</f>
        <v>0</v>
      </c>
      <c r="I230" s="140">
        <f>SUMIF(RiepilogoGen!$D$2:$D$1249,'Riep StPatrim'!C230,RiepilogoGen!$X$2:$X$1249)</f>
        <v>0</v>
      </c>
      <c r="J230" s="140">
        <f>SUMIF(RiepilogoGen!$D$2:$D$1249,'Riep StPatrim'!C230,RiepilogoGen!$AA$2:$AA$1249)</f>
        <v>0</v>
      </c>
      <c r="K230" s="140">
        <f>SUMIF(RiepilogoGen!$D$2:$D$1249,'Riep StPatrim'!C230,RiepilogoGen!$AD$2:$AD$1249)</f>
        <v>0</v>
      </c>
    </row>
    <row r="231" spans="3:11" ht="12.75" customHeight="1">
      <c r="C231" s="30">
        <f>RiepilogoGen!D144</f>
        <v>12040111</v>
      </c>
      <c r="D231" s="30" t="str">
        <f>RiepilogoGen!E144</f>
        <v>CASSA OSPITI STRUTTURA MADRE TERESA DI CALCUTTA</v>
      </c>
      <c r="E231" s="139" t="str">
        <f>C231&amp;" "&amp;D231</f>
        <v>12040111 CASSA OSPITI STRUTTURA MADRE TERESA DI CALCUTTA</v>
      </c>
      <c r="F231" s="140">
        <f>SUMIF(RiepilogoGen!$D$2:$D$1249,'Riep StPatrim'!C231,RiepilogoGen!$O$2:$O$1249)</f>
        <v>0</v>
      </c>
      <c r="G231" s="140">
        <f>SUMIF(RiepilogoGen!$D$2:$D$1249,'Riep StPatrim'!C231,RiepilogoGen!$R$2:$R$1249)</f>
        <v>0</v>
      </c>
      <c r="H231" s="140">
        <f>SUMIF(RiepilogoGen!$D$2:$D$1249,'Riep StPatrim'!C231,RiepilogoGen!$U$2:$U$1249)</f>
        <v>0</v>
      </c>
      <c r="I231" s="140">
        <f>SUMIF(RiepilogoGen!$D$2:$D$1249,'Riep StPatrim'!C231,RiepilogoGen!$X$2:$X$1249)</f>
        <v>0</v>
      </c>
      <c r="J231" s="140">
        <f>SUMIF(RiepilogoGen!$D$2:$D$1249,'Riep StPatrim'!C231,RiepilogoGen!$AA$2:$AA$1249)</f>
        <v>0</v>
      </c>
      <c r="K231" s="140">
        <f>SUMIF(RiepilogoGen!$D$2:$D$1249,'Riep StPatrim'!C231,RiepilogoGen!$AD$2:$AD$1249)</f>
        <v>0</v>
      </c>
    </row>
    <row r="232" spans="3:11" ht="12.75" customHeight="1">
      <c r="C232" s="30">
        <f>RiepilogoGen!D145</f>
        <v>12040112</v>
      </c>
      <c r="D232" s="30" t="str">
        <f>RiepilogoGen!E145</f>
        <v>CASSA OSPITI VIALE ROMA</v>
      </c>
      <c r="E232" s="139" t="str">
        <f t="shared" si="63"/>
        <v>12040112 CASSA OSPITI VIALE ROMA</v>
      </c>
      <c r="F232" s="140">
        <f>SUMIF(RiepilogoGen!$D$2:$D$1249,'Riep StPatrim'!C232,RiepilogoGen!$O$2:$O$1249)</f>
        <v>5978.1900000000023</v>
      </c>
      <c r="G232" s="140">
        <f>SUMIF(RiepilogoGen!$D$2:$D$1249,'Riep StPatrim'!C232,RiepilogoGen!$R$2:$R$1249)</f>
        <v>9869.93</v>
      </c>
      <c r="H232" s="140">
        <f>SUMIF(RiepilogoGen!$D$2:$D$1249,'Riep StPatrim'!C232,RiepilogoGen!$U$2:$U$1249)</f>
        <v>6531.6100000000006</v>
      </c>
      <c r="I232" s="140">
        <f>SUMIF(RiepilogoGen!$D$2:$D$1249,'Riep StPatrim'!C232,RiepilogoGen!$X$2:$X$1249)</f>
        <v>0</v>
      </c>
      <c r="J232" s="140">
        <f>SUMIF(RiepilogoGen!$D$2:$D$1249,'Riep StPatrim'!C232,RiepilogoGen!$AA$2:$AA$1249)</f>
        <v>8394.6200000000099</v>
      </c>
      <c r="K232" s="140">
        <f>SUMIF(RiepilogoGen!$D$2:$D$1249,'Riep StPatrim'!C232,RiepilogoGen!$AD$2:$AD$1249)</f>
        <v>-2686.7200000000012</v>
      </c>
    </row>
    <row r="233" spans="3:11" ht="12.75" customHeight="1">
      <c r="C233" s="30">
        <f>RiepilogoGen!D146</f>
        <v>12040113</v>
      </c>
      <c r="D233" s="30" t="str">
        <f>RiepilogoGen!E146</f>
        <v>CASSA OSPITI VIA DI SALICETO</v>
      </c>
      <c r="E233" s="139" t="str">
        <f t="shared" si="63"/>
        <v>12040113 CASSA OSPITI VIA DI SALICETO</v>
      </c>
      <c r="F233" s="140">
        <f>SUMIF(RiepilogoGen!$D$2:$D$1249,'Riep StPatrim'!C233,RiepilogoGen!$O$2:$O$1249)</f>
        <v>0</v>
      </c>
      <c r="G233" s="140">
        <f>SUMIF(RiepilogoGen!$D$2:$D$1249,'Riep StPatrim'!C233,RiepilogoGen!$R$2:$R$1249)</f>
        <v>0</v>
      </c>
      <c r="H233" s="140">
        <f>SUMIF(RiepilogoGen!$D$2:$D$1249,'Riep StPatrim'!C233,RiepilogoGen!$U$2:$U$1249)</f>
        <v>0</v>
      </c>
      <c r="I233" s="140">
        <f>SUMIF(RiepilogoGen!$D$2:$D$1249,'Riep StPatrim'!C233,RiepilogoGen!$X$2:$X$1249)</f>
        <v>0</v>
      </c>
      <c r="J233" s="140">
        <f>SUMIF(RiepilogoGen!$D$2:$D$1249,'Riep StPatrim'!C233,RiepilogoGen!$AA$2:$AA$1249)</f>
        <v>0</v>
      </c>
      <c r="K233" s="140">
        <f>SUMIF(RiepilogoGen!$D$2:$D$1249,'Riep StPatrim'!C233,RiepilogoGen!$AD$2:$AD$1249)</f>
        <v>0</v>
      </c>
    </row>
    <row r="234" spans="3:11" ht="12.75" customHeight="1">
      <c r="C234" s="30">
        <f>RiepilogoGen!D147</f>
        <v>12040114</v>
      </c>
      <c r="D234" s="30" t="str">
        <f>RiepilogoGen!E147</f>
        <v>CASSA OSPITI VIALE PEPOLI</v>
      </c>
      <c r="E234" s="139" t="str">
        <f t="shared" si="63"/>
        <v>12040114 CASSA OSPITI VIALE PEPOLI</v>
      </c>
      <c r="F234" s="140">
        <f>SUMIF(RiepilogoGen!$D$2:$D$1249,'Riep StPatrim'!C234,RiepilogoGen!$O$2:$O$1249)</f>
        <v>0</v>
      </c>
      <c r="G234" s="140">
        <f>SUMIF(RiepilogoGen!$D$2:$D$1249,'Riep StPatrim'!C234,RiepilogoGen!$R$2:$R$1249)</f>
        <v>0</v>
      </c>
      <c r="H234" s="140">
        <f>SUMIF(RiepilogoGen!$D$2:$D$1249,'Riep StPatrim'!C234,RiepilogoGen!$U$2:$U$1249)</f>
        <v>0</v>
      </c>
      <c r="I234" s="140">
        <f>SUMIF(RiepilogoGen!$D$2:$D$1249,'Riep StPatrim'!C234,RiepilogoGen!$X$2:$X$1249)</f>
        <v>0</v>
      </c>
      <c r="J234" s="140">
        <f>SUMIF(RiepilogoGen!$D$2:$D$1249,'Riep StPatrim'!C234,RiepilogoGen!$AA$2:$AA$1249)</f>
        <v>0</v>
      </c>
      <c r="K234" s="140">
        <f>SUMIF(RiepilogoGen!$D$2:$D$1249,'Riep StPatrim'!C234,RiepilogoGen!$AD$2:$AD$1249)</f>
        <v>0</v>
      </c>
    </row>
    <row r="235" spans="3:11" ht="12.75" customHeight="1">
      <c r="C235" s="30">
        <f>RiepilogoGen!D148</f>
        <v>12040115</v>
      </c>
      <c r="D235" s="30" t="str">
        <f>RiepilogoGen!E148</f>
        <v>CASSA OSPITI VIA ALBERTONI</v>
      </c>
      <c r="E235" s="139" t="str">
        <f t="shared" si="63"/>
        <v>12040115 CASSA OSPITI VIA ALBERTONI</v>
      </c>
      <c r="F235" s="140">
        <f>SUMIF(RiepilogoGen!$D$2:$D$1249,'Riep StPatrim'!C235,RiepilogoGen!$O$2:$O$1249)</f>
        <v>0</v>
      </c>
      <c r="G235" s="140">
        <f>SUMIF(RiepilogoGen!$D$2:$D$1249,'Riep StPatrim'!C235,RiepilogoGen!$R$2:$R$1249)</f>
        <v>0</v>
      </c>
      <c r="H235" s="140">
        <f>SUMIF(RiepilogoGen!$D$2:$D$1249,'Riep StPatrim'!C235,RiepilogoGen!$U$2:$U$1249)</f>
        <v>0</v>
      </c>
      <c r="I235" s="140">
        <f>SUMIF(RiepilogoGen!$D$2:$D$1249,'Riep StPatrim'!C235,RiepilogoGen!$X$2:$X$1249)</f>
        <v>0</v>
      </c>
      <c r="J235" s="140">
        <f>SUMIF(RiepilogoGen!$D$2:$D$1249,'Riep StPatrim'!C235,RiepilogoGen!$AA$2:$AA$1249)</f>
        <v>0</v>
      </c>
      <c r="K235" s="140">
        <f>SUMIF(RiepilogoGen!$D$2:$D$1249,'Riep StPatrim'!C235,RiepilogoGen!$AD$2:$AD$1249)</f>
        <v>0</v>
      </c>
    </row>
    <row r="236" spans="3:11" ht="12.75" customHeight="1">
      <c r="C236" s="30">
        <f>RiepilogoGen!D149</f>
        <v>12040116</v>
      </c>
      <c r="D236" s="30" t="str">
        <f>RiepilogoGen!E149</f>
        <v>CASSA OSPITI STRUTTURA LERCARO</v>
      </c>
      <c r="E236" s="139" t="str">
        <f>C236&amp;" "&amp;D236</f>
        <v>12040116 CASSA OSPITI STRUTTURA LERCARO</v>
      </c>
      <c r="F236" s="140">
        <f>SUMIF(RiepilogoGen!$D$2:$D$1249,'Riep StPatrim'!C236,RiepilogoGen!$O$2:$O$1249)</f>
        <v>0</v>
      </c>
      <c r="G236" s="140">
        <f>SUMIF(RiepilogoGen!$D$2:$D$1249,'Riep StPatrim'!C236,RiepilogoGen!$R$2:$R$1249)</f>
        <v>0</v>
      </c>
      <c r="H236" s="140">
        <f>SUMIF(RiepilogoGen!$D$2:$D$1249,'Riep StPatrim'!C236,RiepilogoGen!$U$2:$U$1249)</f>
        <v>0</v>
      </c>
      <c r="I236" s="140">
        <f>SUMIF(RiepilogoGen!$D$2:$D$1249,'Riep StPatrim'!C236,RiepilogoGen!$X$2:$X$1249)</f>
        <v>0</v>
      </c>
      <c r="J236" s="140">
        <f>SUMIF(RiepilogoGen!$D$2:$D$1249,'Riep StPatrim'!C236,RiepilogoGen!$AA$2:$AA$1249)</f>
        <v>0</v>
      </c>
      <c r="K236" s="140">
        <f>SUMIF(RiepilogoGen!$D$2:$D$1249,'Riep StPatrim'!C236,RiepilogoGen!$AD$2:$AD$1249)</f>
        <v>0</v>
      </c>
    </row>
    <row r="237" spans="3:11" ht="12.75" customHeight="1">
      <c r="E237" s="138" t="s">
        <v>322</v>
      </c>
      <c r="F237" s="49">
        <f t="shared" ref="F237:K237" si="64">SUM(F238:F254)</f>
        <v>3955558.7000000025</v>
      </c>
      <c r="G237" s="49">
        <f t="shared" si="64"/>
        <v>2521755.3800000064</v>
      </c>
      <c r="H237" s="49">
        <f t="shared" si="64"/>
        <v>5909.8700000000026</v>
      </c>
      <c r="I237" s="49">
        <f t="shared" si="64"/>
        <v>0</v>
      </c>
      <c r="J237" s="49">
        <f t="shared" si="64"/>
        <v>5264.8799999999974</v>
      </c>
      <c r="K237" s="49">
        <f t="shared" si="64"/>
        <v>-8294633.6400000043</v>
      </c>
    </row>
    <row r="238" spans="3:11" ht="12.75" customHeight="1">
      <c r="C238" s="30">
        <f>RiepilogoGen!D150</f>
        <v>12040201</v>
      </c>
      <c r="D238" s="30" t="str">
        <f>RiepilogoGen!E150</f>
        <v>C/C TESORIERE UNICO</v>
      </c>
      <c r="E238" s="139" t="str">
        <f t="shared" ref="E238:E254" si="65">C238&amp;" "&amp;D238</f>
        <v>12040201 C/C TESORIERE UNICO</v>
      </c>
      <c r="F238" s="140">
        <f>SUMIF(RiepilogoGen!$D$2:$D$1249,'Riep StPatrim'!C238,RiepilogoGen!$O$2:$O$1249)</f>
        <v>3951325.8100000024</v>
      </c>
      <c r="G238" s="140">
        <f>SUMIF(RiepilogoGen!$D$2:$D$1249,'Riep StPatrim'!C238,RiepilogoGen!$R$2:$R$1249)</f>
        <v>2514142.7900000066</v>
      </c>
      <c r="H238" s="140">
        <f>SUMIF(RiepilogoGen!$D$2:$D$1249,'Riep StPatrim'!C238,RiepilogoGen!$U$2:$U$1249)</f>
        <v>0</v>
      </c>
      <c r="I238" s="140">
        <f>SUMIF(RiepilogoGen!$D$2:$D$1249,'Riep StPatrim'!C238,RiepilogoGen!$X$2:$X$1249)</f>
        <v>0</v>
      </c>
      <c r="J238" s="140">
        <f>SUMIF(RiepilogoGen!$D$2:$D$1249,'Riep StPatrim'!C238,RiepilogoGen!$AA$2:$AA$1249)</f>
        <v>0</v>
      </c>
      <c r="K238" s="140">
        <f>SUMIF(RiepilogoGen!$D$2:$D$1249,'Riep StPatrim'!C238,RiepilogoGen!$AD$2:$AD$1249)</f>
        <v>-3371668.6800000072</v>
      </c>
    </row>
    <row r="239" spans="3:11" ht="12.75" customHeight="1">
      <c r="C239" s="30">
        <f>RiepilogoGen!D151</f>
        <v>12040202</v>
      </c>
      <c r="D239" s="30" t="str">
        <f>RiepilogoGen!E151</f>
        <v xml:space="preserve">C/C TITOLI </v>
      </c>
      <c r="E239" s="139" t="str">
        <f t="shared" si="65"/>
        <v xml:space="preserve">12040202 C/C TITOLI </v>
      </c>
      <c r="F239" s="140">
        <f>SUMIF(RiepilogoGen!$D$2:$D$1249,'Riep StPatrim'!C239,RiepilogoGen!$O$2:$O$1249)</f>
        <v>0</v>
      </c>
      <c r="G239" s="140">
        <f>SUMIF(RiepilogoGen!$D$2:$D$1249,'Riep StPatrim'!C239,RiepilogoGen!$R$2:$R$1249)</f>
        <v>0</v>
      </c>
      <c r="H239" s="140">
        <f>SUMIF(RiepilogoGen!$D$2:$D$1249,'Riep StPatrim'!C239,RiepilogoGen!$U$2:$U$1249)</f>
        <v>0</v>
      </c>
      <c r="I239" s="140">
        <f>SUMIF(RiepilogoGen!$D$2:$D$1249,'Riep StPatrim'!C239,RiepilogoGen!$X$2:$X$1249)</f>
        <v>0</v>
      </c>
      <c r="J239" s="140">
        <f>SUMIF(RiepilogoGen!$D$2:$D$1249,'Riep StPatrim'!C239,RiepilogoGen!$AA$2:$AA$1249)</f>
        <v>0</v>
      </c>
      <c r="K239" s="140">
        <f>SUMIF(RiepilogoGen!$D$2:$D$1249,'Riep StPatrim'!C239,RiepilogoGen!$AD$2:$AD$1249)</f>
        <v>0</v>
      </c>
    </row>
    <row r="240" spans="3:11" ht="12.75" customHeight="1">
      <c r="C240" s="30">
        <f>RiepilogoGen!D152</f>
        <v>12040203</v>
      </c>
      <c r="D240" s="30" t="str">
        <f>RiepilogoGen!E152</f>
        <v>C/C RID</v>
      </c>
      <c r="E240" s="139" t="str">
        <f t="shared" si="65"/>
        <v>12040203 C/C RID</v>
      </c>
      <c r="F240" s="140">
        <f>SUMIF(RiepilogoGen!$D$2:$D$1249,'Riep StPatrim'!C240,RiepilogoGen!$O$2:$O$1249)</f>
        <v>0</v>
      </c>
      <c r="G240" s="140">
        <f>SUMIF(RiepilogoGen!$D$2:$D$1249,'Riep StPatrim'!C240,RiepilogoGen!$R$2:$R$1249)</f>
        <v>0</v>
      </c>
      <c r="H240" s="140">
        <f>SUMIF(RiepilogoGen!$D$2:$D$1249,'Riep StPatrim'!C240,RiepilogoGen!$U$2:$U$1249)</f>
        <v>0</v>
      </c>
      <c r="I240" s="140">
        <f>SUMIF(RiepilogoGen!$D$2:$D$1249,'Riep StPatrim'!C240,RiepilogoGen!$X$2:$X$1249)</f>
        <v>0</v>
      </c>
      <c r="J240" s="140">
        <f>SUMIF(RiepilogoGen!$D$2:$D$1249,'Riep StPatrim'!C240,RiepilogoGen!$AA$2:$AA$1249)</f>
        <v>0</v>
      </c>
      <c r="K240" s="140">
        <f>SUMIF(RiepilogoGen!$D$2:$D$1249,'Riep StPatrim'!C240,RiepilogoGen!$AD$2:$AD$1249)</f>
        <v>0</v>
      </c>
    </row>
    <row r="241" spans="3:11" ht="12.75" customHeight="1">
      <c r="C241" s="30">
        <f>RiepilogoGen!D153</f>
        <v>12040204</v>
      </c>
      <c r="D241" s="30" t="str">
        <f>RiepilogoGen!E153</f>
        <v>C/C EX TESORIERE GIOVANNI XXIII UNICREDIT</v>
      </c>
      <c r="E241" s="139" t="str">
        <f t="shared" si="65"/>
        <v>12040204 C/C EX TESORIERE GIOVANNI XXIII UNICREDIT</v>
      </c>
      <c r="F241" s="140">
        <f>SUMIF(RiepilogoGen!$D$2:$D$1249,'Riep StPatrim'!C241,RiepilogoGen!$O$2:$O$1249)</f>
        <v>0</v>
      </c>
      <c r="G241" s="140">
        <f>SUMIF(RiepilogoGen!$D$2:$D$1249,'Riep StPatrim'!C241,RiepilogoGen!$R$2:$R$1249)</f>
        <v>0</v>
      </c>
      <c r="H241" s="140">
        <f>SUMIF(RiepilogoGen!$D$2:$D$1249,'Riep StPatrim'!C241,RiepilogoGen!$U$2:$U$1249)</f>
        <v>0</v>
      </c>
      <c r="I241" s="140">
        <f>SUMIF(RiepilogoGen!$D$2:$D$1249,'Riep StPatrim'!C241,RiepilogoGen!$X$2:$X$1249)</f>
        <v>0</v>
      </c>
      <c r="J241" s="140">
        <f>SUMIF(RiepilogoGen!$D$2:$D$1249,'Riep StPatrim'!C241,RiepilogoGen!$AA$2:$AA$1249)</f>
        <v>0</v>
      </c>
      <c r="K241" s="140">
        <f>SUMIF(RiepilogoGen!$D$2:$D$1249,'Riep StPatrim'!C241,RiepilogoGen!$AD$2:$AD$1249)</f>
        <v>0</v>
      </c>
    </row>
    <row r="242" spans="3:11" ht="12.75" customHeight="1">
      <c r="C242" s="30">
        <f>RiepilogoGen!D154</f>
        <v>12040205</v>
      </c>
      <c r="D242" s="30" t="str">
        <f>RiepilogoGen!E154</f>
        <v>C/C ECONOMO '000103270008'</v>
      </c>
      <c r="E242" s="139" t="str">
        <f t="shared" si="65"/>
        <v>12040205 C/C ECONOMO '000103270008'</v>
      </c>
      <c r="F242" s="140">
        <f>SUMIF(RiepilogoGen!$D$2:$D$1249,'Riep StPatrim'!C242,RiepilogoGen!$O$2:$O$1249)</f>
        <v>4232.8900000000067</v>
      </c>
      <c r="G242" s="140">
        <f>SUMIF(RiepilogoGen!$D$2:$D$1249,'Riep StPatrim'!C242,RiepilogoGen!$R$2:$R$1249)</f>
        <v>7612.59</v>
      </c>
      <c r="H242" s="140">
        <f>SUMIF(RiepilogoGen!$D$2:$D$1249,'Riep StPatrim'!C242,RiepilogoGen!$U$2:$U$1249)</f>
        <v>5909.8700000000026</v>
      </c>
      <c r="I242" s="140">
        <f>SUMIF(RiepilogoGen!$D$2:$D$1249,'Riep StPatrim'!C242,RiepilogoGen!$X$2:$X$1249)</f>
        <v>0</v>
      </c>
      <c r="J242" s="140">
        <f>SUMIF(RiepilogoGen!$D$2:$D$1249,'Riep StPatrim'!C242,RiepilogoGen!$AA$2:$AA$1249)</f>
        <v>5264.8799999999974</v>
      </c>
      <c r="K242" s="140">
        <f>SUMIF(RiepilogoGen!$D$2:$D$1249,'Riep StPatrim'!C242,RiepilogoGen!$AD$2:$AD$1249)</f>
        <v>-1675.9600000000028</v>
      </c>
    </row>
    <row r="243" spans="3:11" ht="12.75" hidden="1" customHeight="1">
      <c r="C243" s="30">
        <f>RiepilogoGen!D155</f>
        <v>12040206</v>
      </c>
      <c r="D243" s="30" t="str">
        <f>RiepilogoGen!E155</f>
        <v>C/C CARIGE N. 6553080</v>
      </c>
      <c r="E243" s="139" t="str">
        <f t="shared" si="65"/>
        <v>12040206 C/C CARIGE N. 6553080</v>
      </c>
      <c r="F243" s="140">
        <f>SUMIF(RiepilogoGen!$D$2:$D$1249,'Riep StPatrim'!C243,RiepilogoGen!$O$2:$O$1249)</f>
        <v>0</v>
      </c>
      <c r="G243" s="140">
        <f>SUMIF(RiepilogoGen!$D$2:$D$1249,'Riep StPatrim'!C243,RiepilogoGen!$R$2:$R$1249)</f>
        <v>0</v>
      </c>
      <c r="H243" s="140">
        <f>SUMIF(RiepilogoGen!$D$2:$D$1249,'Riep StPatrim'!C243,RiepilogoGen!$U$2:$U$1249)</f>
        <v>0</v>
      </c>
      <c r="I243" s="140">
        <f>SUMIF(RiepilogoGen!$D$2:$D$1249,'Riep StPatrim'!C243,RiepilogoGen!$X$2:$X$1249)</f>
        <v>0</v>
      </c>
      <c r="J243" s="140">
        <f>SUMIF(RiepilogoGen!$D$2:$D$1249,'Riep StPatrim'!C243,RiepilogoGen!$AA$2:$AA$1249)</f>
        <v>0</v>
      </c>
      <c r="K243" s="140">
        <f>SUMIF(RiepilogoGen!$D$2:$D$1249,'Riep StPatrim'!C243,RiepilogoGen!$AD$2:$AD$1249)</f>
        <v>0</v>
      </c>
    </row>
    <row r="244" spans="3:11" ht="12.75" hidden="1" customHeight="1">
      <c r="C244" s="30">
        <f>RiepilogoGen!D156</f>
        <v>12040207</v>
      </c>
      <c r="D244" s="30" t="str">
        <f>RiepilogoGen!E156</f>
        <v>C/C EX TESORIERE POVERI VERGOGNOSI EMILBANCA</v>
      </c>
      <c r="E244" s="139" t="str">
        <f t="shared" si="65"/>
        <v>12040207 C/C EX TESORIERE POVERI VERGOGNOSI EMILBANCA</v>
      </c>
      <c r="F244" s="140">
        <f>SUMIF(RiepilogoGen!$D$2:$D$1249,'Riep StPatrim'!C244,RiepilogoGen!$O$2:$O$1249)</f>
        <v>0</v>
      </c>
      <c r="G244" s="140">
        <f>SUMIF(RiepilogoGen!$D$2:$D$1249,'Riep StPatrim'!C244,RiepilogoGen!$R$2:$R$1249)</f>
        <v>0</v>
      </c>
      <c r="H244" s="140">
        <f>SUMIF(RiepilogoGen!$D$2:$D$1249,'Riep StPatrim'!C244,RiepilogoGen!$U$2:$U$1249)</f>
        <v>0</v>
      </c>
      <c r="I244" s="140">
        <f>SUMIF(RiepilogoGen!$D$2:$D$1249,'Riep StPatrim'!C244,RiepilogoGen!$X$2:$X$1249)</f>
        <v>0</v>
      </c>
      <c r="J244" s="140">
        <f>SUMIF(RiepilogoGen!$D$2:$D$1249,'Riep StPatrim'!C244,RiepilogoGen!$AA$2:$AA$1249)</f>
        <v>0</v>
      </c>
      <c r="K244" s="140">
        <f>SUMIF(RiepilogoGen!$D$2:$D$1249,'Riep StPatrim'!C244,RiepilogoGen!$AD$2:$AD$1249)</f>
        <v>0</v>
      </c>
    </row>
    <row r="245" spans="3:11" ht="12.75" hidden="1" customHeight="1">
      <c r="C245" s="30">
        <f>RiepilogoGen!D157</f>
        <v>12040208</v>
      </c>
      <c r="D245" s="30" t="str">
        <f>RiepilogoGen!E157</f>
        <v>C/C EX TESORIERE ASP IRIDES N. 269CARISBO</v>
      </c>
      <c r="E245" s="139" t="str">
        <f t="shared" si="65"/>
        <v>12040208 C/C EX TESORIERE ASP IRIDES N. 269CARISBO</v>
      </c>
      <c r="F245" s="140">
        <f>SUMIF(RiepilogoGen!$D$2:$D$1249,'Riep StPatrim'!C245,RiepilogoGen!$O$2:$O$1249)</f>
        <v>0</v>
      </c>
      <c r="G245" s="140">
        <f>SUMIF(RiepilogoGen!$D$2:$D$1249,'Riep StPatrim'!C245,RiepilogoGen!$R$2:$R$1249)</f>
        <v>0</v>
      </c>
      <c r="H245" s="140">
        <f>SUMIF(RiepilogoGen!$D$2:$D$1249,'Riep StPatrim'!C245,RiepilogoGen!$U$2:$U$1249)</f>
        <v>0</v>
      </c>
      <c r="I245" s="140">
        <f>SUMIF(RiepilogoGen!$D$2:$D$1249,'Riep StPatrim'!C245,RiepilogoGen!$X$2:$X$1249)</f>
        <v>0</v>
      </c>
      <c r="J245" s="140">
        <f>SUMIF(RiepilogoGen!$D$2:$D$1249,'Riep StPatrim'!C245,RiepilogoGen!$AA$2:$AA$1249)</f>
        <v>0</v>
      </c>
      <c r="K245" s="140">
        <f>SUMIF(RiepilogoGen!$D$2:$D$1249,'Riep StPatrim'!C245,RiepilogoGen!$AD$2:$AD$1249)</f>
        <v>0</v>
      </c>
    </row>
    <row r="246" spans="3:11" ht="12.75" hidden="1" customHeight="1">
      <c r="C246" s="30">
        <f>RiepilogoGen!D158</f>
        <v>12040209</v>
      </c>
      <c r="D246" s="30" t="str">
        <f>RiepilogoGen!E158</f>
        <v>C/C EX MOV. DI CAPITALI EX IRIDESN. 3185</v>
      </c>
      <c r="E246" s="139" t="str">
        <f t="shared" si="65"/>
        <v>12040209 C/C EX MOV. DI CAPITALI EX IRIDESN. 3185</v>
      </c>
      <c r="F246" s="140">
        <f>SUMIF(RiepilogoGen!$D$2:$D$1249,'Riep StPatrim'!C246,RiepilogoGen!$O$2:$O$1249)</f>
        <v>0</v>
      </c>
      <c r="G246" s="140">
        <f>SUMIF(RiepilogoGen!$D$2:$D$1249,'Riep StPatrim'!C246,RiepilogoGen!$R$2:$R$1249)</f>
        <v>0</v>
      </c>
      <c r="H246" s="140">
        <f>SUMIF(RiepilogoGen!$D$2:$D$1249,'Riep StPatrim'!C246,RiepilogoGen!$U$2:$U$1249)</f>
        <v>0</v>
      </c>
      <c r="I246" s="140">
        <f>SUMIF(RiepilogoGen!$D$2:$D$1249,'Riep StPatrim'!C246,RiepilogoGen!$X$2:$X$1249)</f>
        <v>0</v>
      </c>
      <c r="J246" s="140">
        <f>SUMIF(RiepilogoGen!$D$2:$D$1249,'Riep StPatrim'!C246,RiepilogoGen!$AA$2:$AA$1249)</f>
        <v>0</v>
      </c>
      <c r="K246" s="140">
        <f>SUMIF(RiepilogoGen!$D$2:$D$1249,'Riep StPatrim'!C246,RiepilogoGen!$AD$2:$AD$1249)</f>
        <v>0</v>
      </c>
    </row>
    <row r="247" spans="3:11" ht="12.75" customHeight="1">
      <c r="C247" s="30">
        <f>RiepilogoGen!D159</f>
        <v>12040210</v>
      </c>
      <c r="D247" s="30" t="str">
        <f>RiepilogoGen!E159</f>
        <v>TRANSITORIO ENTRATA</v>
      </c>
      <c r="E247" s="139" t="str">
        <f t="shared" si="65"/>
        <v>12040210 TRANSITORIO ENTRATA</v>
      </c>
      <c r="F247" s="140">
        <f>SUMIF(RiepilogoGen!$D$2:$D$1249,'Riep StPatrim'!C247,RiepilogoGen!$O$2:$O$1249)</f>
        <v>0</v>
      </c>
      <c r="G247" s="140">
        <f>SUMIF(RiepilogoGen!$D$2:$D$1249,'Riep StPatrim'!C247,RiepilogoGen!$R$2:$R$1249)</f>
        <v>0</v>
      </c>
      <c r="H247" s="140">
        <f>SUMIF(RiepilogoGen!$D$2:$D$1249,'Riep StPatrim'!C247,RiepilogoGen!$U$2:$U$1249)</f>
        <v>0</v>
      </c>
      <c r="I247" s="140">
        <f>SUMIF(RiepilogoGen!$D$2:$D$1249,'Riep StPatrim'!C247,RiepilogoGen!$X$2:$X$1249)</f>
        <v>0</v>
      </c>
      <c r="J247" s="140">
        <f>SUMIF(RiepilogoGen!$D$2:$D$1249,'Riep StPatrim'!C247,RiepilogoGen!$AA$2:$AA$1249)</f>
        <v>0</v>
      </c>
      <c r="K247" s="140">
        <f>SUMIF(RiepilogoGen!$D$2:$D$1249,'Riep StPatrim'!C247,RiepilogoGen!$AD$2:$AD$1249)</f>
        <v>-4558562.7400000021</v>
      </c>
    </row>
    <row r="248" spans="3:11" ht="12.75" customHeight="1">
      <c r="C248" s="30">
        <f>RiepilogoGen!D160</f>
        <v>12040211</v>
      </c>
      <c r="D248" s="30" t="str">
        <f>RiepilogoGen!E160</f>
        <v>C/C MICROCREDITO EMILBANCA090000182264</v>
      </c>
      <c r="E248" s="139" t="str">
        <f t="shared" si="65"/>
        <v>12040211 C/C MICROCREDITO EMILBANCA090000182264</v>
      </c>
      <c r="F248" s="140">
        <f>SUMIF(RiepilogoGen!$D$2:$D$1249,'Riep StPatrim'!C248,RiepilogoGen!$O$2:$O$1249)</f>
        <v>0</v>
      </c>
      <c r="G248" s="140">
        <f>SUMIF(RiepilogoGen!$D$2:$D$1249,'Riep StPatrim'!C248,RiepilogoGen!$R$2:$R$1249)</f>
        <v>0</v>
      </c>
      <c r="H248" s="140">
        <f>SUMIF(RiepilogoGen!$D$2:$D$1249,'Riep StPatrim'!C248,RiepilogoGen!$U$2:$U$1249)</f>
        <v>0</v>
      </c>
      <c r="I248" s="140">
        <f>SUMIF(RiepilogoGen!$D$2:$D$1249,'Riep StPatrim'!C248,RiepilogoGen!$X$2:$X$1249)</f>
        <v>0</v>
      </c>
      <c r="J248" s="140">
        <f>SUMIF(RiepilogoGen!$D$2:$D$1249,'Riep StPatrim'!C248,RiepilogoGen!$AA$2:$AA$1249)</f>
        <v>0</v>
      </c>
      <c r="K248" s="140">
        <f>SUMIF(RiepilogoGen!$D$2:$D$1249,'Riep StPatrim'!C248,RiepilogoGen!$AD$2:$AD$1249)</f>
        <v>0</v>
      </c>
    </row>
    <row r="249" spans="3:11" ht="12.75" customHeight="1">
      <c r="C249" s="30">
        <f>RiepilogoGen!D161</f>
        <v>12040212</v>
      </c>
      <c r="D249" s="30" t="str">
        <f>RiepilogoGen!E161</f>
        <v>C/C EX TESORIERE CEBCARISBO N. 0670/119</v>
      </c>
      <c r="E249" s="139" t="str">
        <f t="shared" si="65"/>
        <v>12040212 C/C EX TESORIERE CEBCARISBO N. 0670/119</v>
      </c>
      <c r="F249" s="140">
        <f>SUMIF(RiepilogoGen!$D$2:$D$1249,'Riep StPatrim'!C249,RiepilogoGen!$O$2:$O$1249)</f>
        <v>0</v>
      </c>
      <c r="G249" s="140">
        <f>SUMIF(RiepilogoGen!$D$2:$D$1249,'Riep StPatrim'!C249,RiepilogoGen!$R$2:$R$1249)</f>
        <v>0</v>
      </c>
      <c r="H249" s="140">
        <f>SUMIF(RiepilogoGen!$D$2:$D$1249,'Riep StPatrim'!C249,RiepilogoGen!$U$2:$U$1249)</f>
        <v>0</v>
      </c>
      <c r="I249" s="140">
        <f>SUMIF(RiepilogoGen!$D$2:$D$1249,'Riep StPatrim'!C249,RiepilogoGen!$X$2:$X$1249)</f>
        <v>0</v>
      </c>
      <c r="J249" s="140">
        <f>SUMIF(RiepilogoGen!$D$2:$D$1249,'Riep StPatrim'!C249,RiepilogoGen!$AA$2:$AA$1249)</f>
        <v>0</v>
      </c>
      <c r="K249" s="140">
        <f>SUMIF(RiepilogoGen!$D$2:$D$1249,'Riep StPatrim'!C249,RiepilogoGen!$AD$2:$AD$1249)</f>
        <v>0</v>
      </c>
    </row>
    <row r="250" spans="3:11" ht="12.75" customHeight="1">
      <c r="C250" s="30">
        <f>RiepilogoGen!D162</f>
        <v>12040213</v>
      </c>
      <c r="D250" s="30" t="str">
        <f>RiepilogoGen!E162</f>
        <v>C/C EREDITA' VERSO ASP BPM N. 00205-629 - ALBERTI MARIO</v>
      </c>
      <c r="E250" s="139" t="str">
        <f t="shared" si="65"/>
        <v>12040213 C/C EREDITA' VERSO ASP BPM N. 00205-629 - ALBERTI MARIO</v>
      </c>
      <c r="F250" s="140">
        <f>SUMIF(RiepilogoGen!$D$2:$D$1249,'Riep StPatrim'!C250,RiepilogoGen!$O$2:$O$1249)</f>
        <v>0</v>
      </c>
      <c r="G250" s="140">
        <f>SUMIF(RiepilogoGen!$D$2:$D$1249,'Riep StPatrim'!C250,RiepilogoGen!$R$2:$R$1249)</f>
        <v>0</v>
      </c>
      <c r="H250" s="140">
        <f>SUMIF(RiepilogoGen!$D$2:$D$1249,'Riep StPatrim'!C250,RiepilogoGen!$U$2:$U$1249)</f>
        <v>0</v>
      </c>
      <c r="I250" s="140">
        <f>SUMIF(RiepilogoGen!$D$2:$D$1249,'Riep StPatrim'!C250,RiepilogoGen!$X$2:$X$1249)</f>
        <v>0</v>
      </c>
      <c r="J250" s="140">
        <f>SUMIF(RiepilogoGen!$D$2:$D$1249,'Riep StPatrim'!C250,RiepilogoGen!$AA$2:$AA$1249)</f>
        <v>0</v>
      </c>
      <c r="K250" s="140">
        <f>SUMIF(RiepilogoGen!$D$2:$D$1249,'Riep StPatrim'!C250,RiepilogoGen!$AD$2:$AD$1249)</f>
        <v>0</v>
      </c>
    </row>
    <row r="251" spans="3:11" ht="12.75" customHeight="1">
      <c r="C251" s="30">
        <f>RiepilogoGen!D163</f>
        <v>12040214</v>
      </c>
      <c r="D251" s="30" t="str">
        <f>RiepilogoGen!E163</f>
        <v>C/C DONAZIONI EMERGENZA COVID-19</v>
      </c>
      <c r="E251" s="139" t="str">
        <f t="shared" si="65"/>
        <v>12040214 C/C DONAZIONI EMERGENZA COVID-19</v>
      </c>
      <c r="F251" s="140">
        <f>SUMIF(RiepilogoGen!$D$2:$D$1249,'Riep StPatrim'!C251,RiepilogoGen!$O$2:$O$1249)</f>
        <v>0</v>
      </c>
      <c r="G251" s="140">
        <f>SUMIF(RiepilogoGen!$D$2:$D$1249,'Riep StPatrim'!C251,RiepilogoGen!$R$2:$R$1249)</f>
        <v>0</v>
      </c>
      <c r="H251" s="140">
        <f>SUMIF(RiepilogoGen!$D$2:$D$1249,'Riep StPatrim'!C251,RiepilogoGen!$U$2:$U$1249)</f>
        <v>0</v>
      </c>
      <c r="I251" s="140">
        <f>SUMIF(RiepilogoGen!$D$2:$D$1249,'Riep StPatrim'!C251,RiepilogoGen!$X$2:$X$1249)</f>
        <v>0</v>
      </c>
      <c r="J251" s="140">
        <f>SUMIF(RiepilogoGen!$D$2:$D$1249,'Riep StPatrim'!C251,RiepilogoGen!$AA$2:$AA$1249)</f>
        <v>0</v>
      </c>
      <c r="K251" s="140">
        <f>SUMIF(RiepilogoGen!$D$2:$D$1249,'Riep StPatrim'!C251,RiepilogoGen!$AD$2:$AD$1249)</f>
        <v>0</v>
      </c>
    </row>
    <row r="252" spans="3:11" ht="12.75" customHeight="1">
      <c r="C252" s="30">
        <f>RiepilogoGen!D164</f>
        <v>12040220</v>
      </c>
      <c r="D252" s="30" t="str">
        <f>RiepilogoGen!E164</f>
        <v>TRANSITORIO USCITA</v>
      </c>
      <c r="E252" s="139" t="str">
        <f t="shared" si="65"/>
        <v>12040220 TRANSITORIO USCITA</v>
      </c>
      <c r="F252" s="140">
        <f>SUMIF(RiepilogoGen!$D$2:$D$1249,'Riep StPatrim'!C252,RiepilogoGen!$O$2:$O$1249)</f>
        <v>0</v>
      </c>
      <c r="G252" s="140">
        <f>SUMIF(RiepilogoGen!$D$2:$D$1249,'Riep StPatrim'!C252,RiepilogoGen!$R$2:$R$1249)</f>
        <v>0</v>
      </c>
      <c r="H252" s="140">
        <f>SUMIF(RiepilogoGen!$D$2:$D$1249,'Riep StPatrim'!C252,RiepilogoGen!$U$2:$U$1249)</f>
        <v>0</v>
      </c>
      <c r="I252" s="140">
        <f>SUMIF(RiepilogoGen!$D$2:$D$1249,'Riep StPatrim'!C252,RiepilogoGen!$X$2:$X$1249)</f>
        <v>0</v>
      </c>
      <c r="J252" s="140">
        <f>SUMIF(RiepilogoGen!$D$2:$D$1249,'Riep StPatrim'!C252,RiepilogoGen!$AA$2:$AA$1249)</f>
        <v>0</v>
      </c>
      <c r="K252" s="140">
        <f>SUMIF(RiepilogoGen!$D$2:$D$1249,'Riep StPatrim'!C252,RiepilogoGen!$AD$2:$AD$1249)</f>
        <v>-355095.55999999493</v>
      </c>
    </row>
    <row r="253" spans="3:11" ht="12.75" customHeight="1">
      <c r="C253" s="30">
        <f>RiepilogoGen!D165</f>
        <v>12040230</v>
      </c>
      <c r="D253" s="30" t="str">
        <f>RiepilogoGen!E165</f>
        <v>TRANSITORIO DEBITI/CREDITI</v>
      </c>
      <c r="E253" s="139" t="str">
        <f t="shared" si="65"/>
        <v>12040230 TRANSITORIO DEBITI/CREDITI</v>
      </c>
      <c r="F253" s="140">
        <f>SUMIF(RiepilogoGen!$D$2:$D$1249,'Riep StPatrim'!C253,RiepilogoGen!$O$2:$O$1249)</f>
        <v>0</v>
      </c>
      <c r="G253" s="140">
        <f>SUMIF(RiepilogoGen!$D$2:$D$1249,'Riep StPatrim'!C253,RiepilogoGen!$R$2:$R$1249)</f>
        <v>0</v>
      </c>
      <c r="H253" s="140">
        <f>SUMIF(RiepilogoGen!$D$2:$D$1249,'Riep StPatrim'!C253,RiepilogoGen!$U$2:$U$1249)</f>
        <v>0</v>
      </c>
      <c r="I253" s="140">
        <f>SUMIF(RiepilogoGen!$D$2:$D$1249,'Riep StPatrim'!C253,RiepilogoGen!$X$2:$X$1249)</f>
        <v>0</v>
      </c>
      <c r="J253" s="140">
        <f>SUMIF(RiepilogoGen!$D$2:$D$1249,'Riep StPatrim'!C253,RiepilogoGen!$AA$2:$AA$1249)</f>
        <v>0</v>
      </c>
      <c r="K253" s="140">
        <f>SUMIF(RiepilogoGen!$D$2:$D$1249,'Riep StPatrim'!C253,RiepilogoGen!$AD$2:$AD$1249)</f>
        <v>-7630.7000000000116</v>
      </c>
    </row>
    <row r="254" spans="3:11" ht="12.75" customHeight="1">
      <c r="C254" s="30">
        <f>RiepilogoGen!D166</f>
        <v>12040240</v>
      </c>
      <c r="D254" s="30" t="str">
        <f>RiepilogoGen!E166</f>
        <v>TRANSITORIO DEBITI/CREDITI ACER</v>
      </c>
      <c r="E254" s="139" t="str">
        <f t="shared" si="65"/>
        <v>12040240 TRANSITORIO DEBITI/CREDITI ACER</v>
      </c>
      <c r="F254" s="140">
        <f>SUMIF(RiepilogoGen!$D$2:$D$1249,'Riep StPatrim'!C254,RiepilogoGen!$O$2:$O$1249)</f>
        <v>0</v>
      </c>
      <c r="G254" s="140">
        <f>SUMIF(RiepilogoGen!$D$2:$D$1249,'Riep StPatrim'!C254,RiepilogoGen!$R$2:$R$1249)</f>
        <v>0</v>
      </c>
      <c r="H254" s="140">
        <f>SUMIF(RiepilogoGen!$D$2:$D$1249,'Riep StPatrim'!C254,RiepilogoGen!$U$2:$U$1249)</f>
        <v>0</v>
      </c>
      <c r="I254" s="140">
        <f>SUMIF(RiepilogoGen!$D$2:$D$1249,'Riep StPatrim'!C254,RiepilogoGen!$X$2:$X$1249)</f>
        <v>0</v>
      </c>
      <c r="J254" s="140">
        <f>SUMIF(RiepilogoGen!$D$2:$D$1249,'Riep StPatrim'!C254,RiepilogoGen!$AA$2:$AA$1249)</f>
        <v>0</v>
      </c>
      <c r="K254" s="140">
        <f>SUMIF(RiepilogoGen!$D$2:$D$1249,'Riep StPatrim'!C254,RiepilogoGen!$AD$2:$AD$1249)</f>
        <v>0</v>
      </c>
    </row>
    <row r="255" spans="3:11" ht="12.75" customHeight="1">
      <c r="E255" s="138" t="s">
        <v>323</v>
      </c>
      <c r="F255" s="49">
        <f t="shared" ref="F255:K255" si="66">SUM(F256:F258)</f>
        <v>258827.29000000004</v>
      </c>
      <c r="G255" s="49">
        <f t="shared" si="66"/>
        <v>330793.51999999996</v>
      </c>
      <c r="H255" s="49">
        <f t="shared" si="66"/>
        <v>17233.069999999992</v>
      </c>
      <c r="I255" s="49">
        <f t="shared" si="66"/>
        <v>0</v>
      </c>
      <c r="J255" s="49">
        <f t="shared" si="66"/>
        <v>38888.21</v>
      </c>
      <c r="K255" s="49">
        <f t="shared" si="66"/>
        <v>29930.020000000004</v>
      </c>
    </row>
    <row r="256" spans="3:11" ht="12.75" customHeight="1">
      <c r="C256" s="30">
        <f>RiepilogoGen!D167</f>
        <v>12040301</v>
      </c>
      <c r="D256" s="30" t="str">
        <f>RiepilogoGen!E167</f>
        <v>C/C POSTALE 19470400</v>
      </c>
      <c r="E256" s="139" t="str">
        <f>C256&amp;" "&amp;D256</f>
        <v>12040301 C/C POSTALE 19470400</v>
      </c>
      <c r="F256" s="140">
        <f>SUMIF(RiepilogoGen!$D$2:$D$1249,'Riep StPatrim'!C256,RiepilogoGen!$O$2:$O$1249)</f>
        <v>194802.12000000002</v>
      </c>
      <c r="G256" s="140">
        <f>SUMIF(RiepilogoGen!$D$2:$D$1249,'Riep StPatrim'!C256,RiepilogoGen!$R$2:$R$1249)</f>
        <v>257275.47999999998</v>
      </c>
      <c r="H256" s="140">
        <f>SUMIF(RiepilogoGen!$D$2:$D$1249,'Riep StPatrim'!C256,RiepilogoGen!$U$2:$U$1249)</f>
        <v>16771.239999999991</v>
      </c>
      <c r="I256" s="140">
        <f>SUMIF(RiepilogoGen!$D$2:$D$1249,'Riep StPatrim'!C256,RiepilogoGen!$X$2:$X$1249)</f>
        <v>0</v>
      </c>
      <c r="J256" s="140">
        <f>SUMIF(RiepilogoGen!$D$2:$D$1249,'Riep StPatrim'!C256,RiepilogoGen!$AA$2:$AA$1249)</f>
        <v>33670.589999999997</v>
      </c>
      <c r="K256" s="140">
        <f>SUMIF(RiepilogoGen!$D$2:$D$1249,'Riep StPatrim'!C256,RiepilogoGen!$AD$2:$AD$1249)</f>
        <v>29264.370000000003</v>
      </c>
    </row>
    <row r="257" spans="2:11" ht="12.75" customHeight="1">
      <c r="C257" s="30">
        <f>RiepilogoGen!D168</f>
        <v>12040302</v>
      </c>
      <c r="D257" s="30" t="str">
        <f>RiepilogoGen!E168</f>
        <v>C/C POSTALE 22656409</v>
      </c>
      <c r="E257" s="139" t="str">
        <f>C257&amp;" "&amp;D257</f>
        <v>12040302 C/C POSTALE 22656409</v>
      </c>
      <c r="F257" s="140">
        <f>SUMIF(RiepilogoGen!$D$2:$D$1249,'Riep StPatrim'!C257,RiepilogoGen!$O$2:$O$1249)</f>
        <v>0</v>
      </c>
      <c r="G257" s="140">
        <f>SUMIF(RiepilogoGen!$D$2:$D$1249,'Riep StPatrim'!C257,RiepilogoGen!$R$2:$R$1249)</f>
        <v>0</v>
      </c>
      <c r="H257" s="140">
        <f>SUMIF(RiepilogoGen!$D$2:$D$1249,'Riep StPatrim'!C257,RiepilogoGen!$U$2:$U$1249)</f>
        <v>0</v>
      </c>
      <c r="I257" s="140">
        <f>SUMIF(RiepilogoGen!$D$2:$D$1249,'Riep StPatrim'!C257,RiepilogoGen!$X$2:$X$1249)</f>
        <v>0</v>
      </c>
      <c r="J257" s="140">
        <f>SUMIF(RiepilogoGen!$D$2:$D$1249,'Riep StPatrim'!C257,RiepilogoGen!$AA$2:$AA$1249)</f>
        <v>0</v>
      </c>
      <c r="K257" s="140">
        <f>SUMIF(RiepilogoGen!$D$2:$D$1249,'Riep StPatrim'!C257,RiepilogoGen!$AD$2:$AD$1249)</f>
        <v>0</v>
      </c>
    </row>
    <row r="258" spans="2:11" ht="12.75" customHeight="1">
      <c r="C258" s="30">
        <f>RiepilogoGen!D169</f>
        <v>12040303</v>
      </c>
      <c r="D258" s="30" t="str">
        <f>RiepilogoGen!E169</f>
        <v>C/C POSTALE 1029049408</v>
      </c>
      <c r="E258" s="139" t="str">
        <f>C258&amp;" "&amp;D258</f>
        <v>12040303 C/C POSTALE 1029049408</v>
      </c>
      <c r="F258" s="140">
        <f>SUMIF(RiepilogoGen!$D$2:$D$1249,'Riep StPatrim'!C258,RiepilogoGen!$O$2:$O$1249)</f>
        <v>64025.17</v>
      </c>
      <c r="G258" s="140">
        <f>SUMIF(RiepilogoGen!$D$2:$D$1249,'Riep StPatrim'!C258,RiepilogoGen!$R$2:$R$1249)</f>
        <v>73518.039999999994</v>
      </c>
      <c r="H258" s="140">
        <f>SUMIF(RiepilogoGen!$D$2:$D$1249,'Riep StPatrim'!C258,RiepilogoGen!$U$2:$U$1249)</f>
        <v>461.83000000000175</v>
      </c>
      <c r="I258" s="140">
        <f>SUMIF(RiepilogoGen!$D$2:$D$1249,'Riep StPatrim'!C258,RiepilogoGen!$X$2:$X$1249)</f>
        <v>0</v>
      </c>
      <c r="J258" s="140">
        <f>SUMIF(RiepilogoGen!$D$2:$D$1249,'Riep StPatrim'!C258,RiepilogoGen!$AA$2:$AA$1249)</f>
        <v>5217.62</v>
      </c>
      <c r="K258" s="140">
        <f>SUMIF(RiepilogoGen!$D$2:$D$1249,'Riep StPatrim'!C258,RiepilogoGen!$AD$2:$AD$1249)</f>
        <v>665.65</v>
      </c>
    </row>
    <row r="259" spans="2:11" ht="15.75">
      <c r="E259" s="56" t="s">
        <v>242</v>
      </c>
      <c r="F259" s="57">
        <f t="shared" ref="F259:K259" si="67">+F228+F237+F255</f>
        <v>4224893.5400000028</v>
      </c>
      <c r="G259" s="57">
        <f t="shared" si="67"/>
        <v>2865226.2700000065</v>
      </c>
      <c r="H259" s="57">
        <f t="shared" si="67"/>
        <v>33973.35</v>
      </c>
      <c r="I259" s="57">
        <f t="shared" si="67"/>
        <v>0</v>
      </c>
      <c r="J259" s="57">
        <f t="shared" si="67"/>
        <v>55868.920000000006</v>
      </c>
      <c r="K259" s="57">
        <f t="shared" si="67"/>
        <v>-8260371.4800000051</v>
      </c>
    </row>
    <row r="260" spans="2:11" ht="18.75">
      <c r="E260" s="51" t="s">
        <v>243</v>
      </c>
      <c r="F260" s="52">
        <f t="shared" ref="F260:K260" si="68">+F259+F225+F208+F143</f>
        <v>36560842.510000013</v>
      </c>
      <c r="G260" s="52">
        <f t="shared" si="68"/>
        <v>32322126.54000001</v>
      </c>
      <c r="H260" s="52">
        <f t="shared" si="68"/>
        <v>20696292.260000002</v>
      </c>
      <c r="I260" s="52">
        <f t="shared" si="68"/>
        <v>0</v>
      </c>
      <c r="J260" s="52">
        <f t="shared" si="68"/>
        <v>28819608.109999996</v>
      </c>
      <c r="K260" s="52">
        <f t="shared" si="68"/>
        <v>-17123159.080000006</v>
      </c>
    </row>
    <row r="261" spans="2:11">
      <c r="E261" s="62"/>
      <c r="F261" s="49"/>
      <c r="G261" s="49"/>
      <c r="H261" s="49"/>
      <c r="I261" s="49"/>
      <c r="J261" s="49"/>
      <c r="K261" s="49"/>
    </row>
    <row r="262" spans="2:11" ht="12.75" customHeight="1">
      <c r="E262" s="62" t="s">
        <v>244</v>
      </c>
      <c r="F262" s="49"/>
      <c r="G262" s="49"/>
      <c r="H262" s="49"/>
      <c r="I262" s="49"/>
      <c r="J262" s="49"/>
      <c r="K262" s="49"/>
    </row>
    <row r="263" spans="2:11" ht="12.75" customHeight="1">
      <c r="B263" s="30">
        <v>1301</v>
      </c>
      <c r="E263" s="138" t="s">
        <v>268</v>
      </c>
      <c r="F263" s="49">
        <f t="shared" ref="F263:K263" si="69">+F264</f>
        <v>449427.53</v>
      </c>
      <c r="G263" s="49">
        <f t="shared" si="69"/>
        <v>788577.09000000008</v>
      </c>
      <c r="H263" s="49">
        <f t="shared" si="69"/>
        <v>898707.15000000014</v>
      </c>
      <c r="I263" s="49">
        <f t="shared" si="69"/>
        <v>0</v>
      </c>
      <c r="J263" s="49">
        <f t="shared" si="69"/>
        <v>654636.15999999992</v>
      </c>
      <c r="K263" s="49">
        <f t="shared" si="69"/>
        <v>-542987.27</v>
      </c>
    </row>
    <row r="264" spans="2:11" ht="12.75" customHeight="1">
      <c r="C264" s="30">
        <f>RiepilogoGen!D170</f>
        <v>13010101</v>
      </c>
      <c r="D264" s="30" t="str">
        <f>RiepilogoGen!E170</f>
        <v>RATEI ATTIVI</v>
      </c>
      <c r="E264" s="139" t="str">
        <f>C264&amp;" "&amp;D264</f>
        <v>13010101 RATEI ATTIVI</v>
      </c>
      <c r="F264" s="140">
        <f>SUMIF(RiepilogoGen!$D$2:$D$1249,'Riep StPatrim'!C264,RiepilogoGen!$O$2:$O$1249)</f>
        <v>449427.53</v>
      </c>
      <c r="G264" s="140">
        <f>SUMIF(RiepilogoGen!$D$2:$D$1249,'Riep StPatrim'!C264,RiepilogoGen!$R$2:$R$1249)</f>
        <v>788577.09000000008</v>
      </c>
      <c r="H264" s="140">
        <f>SUMIF(RiepilogoGen!$D$2:$D$1249,'Riep StPatrim'!C264,RiepilogoGen!$U$2:$U$1249)</f>
        <v>898707.15000000014</v>
      </c>
      <c r="I264" s="140">
        <f>SUMIF(RiepilogoGen!$D$2:$D$1249,'Riep StPatrim'!C264,RiepilogoGen!$X$2:$X$1249)</f>
        <v>0</v>
      </c>
      <c r="J264" s="140">
        <f>SUMIF(RiepilogoGen!$D$2:$D$1249,'Riep StPatrim'!C264,RiepilogoGen!$AA$2:$AA$1249)</f>
        <v>654636.15999999992</v>
      </c>
      <c r="K264" s="140">
        <f>SUMIF(RiepilogoGen!$D$2:$D$1249,'Riep StPatrim'!C264,RiepilogoGen!$AD$2:$AD$1249)</f>
        <v>-542987.27</v>
      </c>
    </row>
    <row r="265" spans="2:11" ht="12.75" customHeight="1">
      <c r="B265" s="30">
        <v>1302</v>
      </c>
      <c r="E265" s="138" t="s">
        <v>269</v>
      </c>
      <c r="F265" s="49">
        <f t="shared" ref="F265:K265" si="70">+F266+F267</f>
        <v>232039.54</v>
      </c>
      <c r="G265" s="49">
        <f t="shared" si="70"/>
        <v>188040.33</v>
      </c>
      <c r="H265" s="49">
        <f t="shared" si="70"/>
        <v>142514.45000000004</v>
      </c>
      <c r="I265" s="49">
        <f t="shared" si="70"/>
        <v>0</v>
      </c>
      <c r="J265" s="49">
        <f t="shared" si="70"/>
        <v>130066.01999999996</v>
      </c>
      <c r="K265" s="49">
        <f t="shared" si="70"/>
        <v>-130066.02</v>
      </c>
    </row>
    <row r="266" spans="2:11" ht="12.75" customHeight="1">
      <c r="C266" s="30">
        <f>RiepilogoGen!D171</f>
        <v>13020101</v>
      </c>
      <c r="D266" s="30" t="str">
        <f>RiepilogoGen!E171</f>
        <v>RISCONTI ATTIVI</v>
      </c>
      <c r="E266" s="139" t="str">
        <f>C266&amp;" "&amp;D266</f>
        <v>13020101 RISCONTI ATTIVI</v>
      </c>
      <c r="F266" s="140">
        <f>SUMIF(RiepilogoGen!$D$2:$D$1249,'Riep StPatrim'!C266,RiepilogoGen!$O$2:$O$1249)</f>
        <v>232039.54</v>
      </c>
      <c r="G266" s="140">
        <f>SUMIF(RiepilogoGen!$D$2:$D$1249,'Riep StPatrim'!C266,RiepilogoGen!$R$2:$R$1249)</f>
        <v>188040.33</v>
      </c>
      <c r="H266" s="140">
        <f>SUMIF(RiepilogoGen!$D$2:$D$1249,'Riep StPatrim'!C266,RiepilogoGen!$U$2:$U$1249)</f>
        <v>142514.45000000004</v>
      </c>
      <c r="I266" s="140">
        <f>SUMIF(RiepilogoGen!$D$2:$D$1249,'Riep StPatrim'!C266,RiepilogoGen!$X$2:$X$1249)</f>
        <v>0</v>
      </c>
      <c r="J266" s="140">
        <f>SUMIF(RiepilogoGen!$D$2:$D$1249,'Riep StPatrim'!C266,RiepilogoGen!$AA$2:$AA$1249)</f>
        <v>130066.01999999996</v>
      </c>
      <c r="K266" s="140">
        <f>SUMIF(RiepilogoGen!$D$2:$D$1249,'Riep StPatrim'!C266,RiepilogoGen!$AD$2:$AD$1249)</f>
        <v>-130066.02</v>
      </c>
    </row>
    <row r="267" spans="2:11" ht="12.75" customHeight="1">
      <c r="C267" s="30">
        <f>RiepilogoGen!D172</f>
        <v>13020102</v>
      </c>
      <c r="D267" s="30" t="str">
        <f>RiepilogoGen!E172</f>
        <v>RISCONTI ATTIVI PLURIENNALI</v>
      </c>
      <c r="E267" s="139" t="str">
        <f>C267&amp;" "&amp;D267</f>
        <v>13020102 RISCONTI ATTIVI PLURIENNALI</v>
      </c>
      <c r="F267" s="140">
        <f>SUMIF(RiepilogoGen!$D$2:$D$1249,'Riep StPatrim'!C267,RiepilogoGen!$O$2:$O$1249)</f>
        <v>0</v>
      </c>
      <c r="G267" s="140">
        <f>SUMIF(RiepilogoGen!$D$2:$D$1249,'Riep StPatrim'!C267,RiepilogoGen!$R$2:$R$1249)</f>
        <v>0</v>
      </c>
      <c r="H267" s="140">
        <f>SUMIF(RiepilogoGen!$D$2:$D$1249,'Riep StPatrim'!C267,RiepilogoGen!$U$2:$U$1249)</f>
        <v>0</v>
      </c>
      <c r="I267" s="140">
        <f>SUMIF(RiepilogoGen!$D$2:$D$1249,'Riep StPatrim'!C267,RiepilogoGen!$X$2:$X$1249)</f>
        <v>0</v>
      </c>
      <c r="J267" s="140">
        <f>SUMIF(RiepilogoGen!$D$2:$D$1249,'Riep StPatrim'!C267,RiepilogoGen!$AA$2:$AA$1249)</f>
        <v>0</v>
      </c>
      <c r="K267" s="140">
        <f>SUMIF(RiepilogoGen!$D$2:$D$1249,'Riep StPatrim'!C267,RiepilogoGen!$AD$2:$AD$1249)</f>
        <v>0</v>
      </c>
    </row>
    <row r="268" spans="2:11" ht="18.75">
      <c r="E268" s="51" t="s">
        <v>245</v>
      </c>
      <c r="F268" s="52">
        <f t="shared" ref="F268:K268" si="71">+F265+F263</f>
        <v>681467.07000000007</v>
      </c>
      <c r="G268" s="52">
        <f t="shared" si="71"/>
        <v>976617.42</v>
      </c>
      <c r="H268" s="52">
        <f t="shared" si="71"/>
        <v>1041221.6000000002</v>
      </c>
      <c r="I268" s="52">
        <f t="shared" si="71"/>
        <v>0</v>
      </c>
      <c r="J268" s="52">
        <f t="shared" si="71"/>
        <v>784702.17999999993</v>
      </c>
      <c r="K268" s="52">
        <f t="shared" si="71"/>
        <v>-673053.29</v>
      </c>
    </row>
    <row r="269" spans="2:11">
      <c r="E269" s="62"/>
      <c r="F269" s="49"/>
      <c r="G269" s="49"/>
      <c r="H269" s="49"/>
      <c r="I269" s="49"/>
      <c r="J269" s="49"/>
      <c r="K269" s="49"/>
    </row>
    <row r="270" spans="2:11" ht="21">
      <c r="E270" s="63" t="s">
        <v>246</v>
      </c>
      <c r="F270" s="64">
        <f t="shared" ref="F270:K270" si="72">+F268+F260+F128+F19</f>
        <v>189818573.59000003</v>
      </c>
      <c r="G270" s="64">
        <f t="shared" si="72"/>
        <v>182855268.75000003</v>
      </c>
      <c r="H270" s="64">
        <f t="shared" si="72"/>
        <v>168450540.91000006</v>
      </c>
      <c r="I270" s="64">
        <f t="shared" si="72"/>
        <v>0</v>
      </c>
      <c r="J270" s="64">
        <f t="shared" si="72"/>
        <v>173991537.40999997</v>
      </c>
      <c r="K270" s="64">
        <f t="shared" si="72"/>
        <v>-16829423.570000004</v>
      </c>
    </row>
    <row r="271" spans="2:11">
      <c r="E271" s="142"/>
      <c r="F271" s="68"/>
      <c r="G271" s="68"/>
      <c r="H271" s="68"/>
      <c r="I271" s="68"/>
      <c r="J271" s="68"/>
      <c r="K271" s="68"/>
    </row>
    <row r="272" spans="2:11">
      <c r="E272" s="142"/>
      <c r="F272" s="68"/>
      <c r="G272" s="68"/>
      <c r="H272" s="68"/>
      <c r="I272" s="68"/>
      <c r="J272" s="68"/>
      <c r="K272" s="68"/>
    </row>
    <row r="273" spans="2:11" ht="12.75" customHeight="1">
      <c r="E273" s="62" t="s">
        <v>705</v>
      </c>
      <c r="F273" s="49"/>
      <c r="G273" s="49"/>
      <c r="H273" s="49"/>
      <c r="I273" s="49"/>
      <c r="J273" s="49"/>
      <c r="K273" s="49"/>
    </row>
    <row r="274" spans="2:11" ht="12.75" customHeight="1">
      <c r="B274" s="30">
        <v>9101</v>
      </c>
      <c r="E274" s="138" t="s">
        <v>1432</v>
      </c>
      <c r="F274" s="49">
        <f t="shared" ref="F274:K274" si="73">+F275+F276</f>
        <v>0</v>
      </c>
      <c r="G274" s="49">
        <f t="shared" si="73"/>
        <v>0</v>
      </c>
      <c r="H274" s="49">
        <f t="shared" si="73"/>
        <v>0</v>
      </c>
      <c r="I274" s="49">
        <f t="shared" si="73"/>
        <v>0</v>
      </c>
      <c r="J274" s="49">
        <f t="shared" si="73"/>
        <v>0</v>
      </c>
      <c r="K274" s="49">
        <f t="shared" si="73"/>
        <v>0</v>
      </c>
    </row>
    <row r="275" spans="2:11" ht="12.75" customHeight="1">
      <c r="C275" s="30">
        <f>RiepilogoGen!D683</f>
        <v>91010101</v>
      </c>
      <c r="D275" s="30" t="str">
        <f>RiepilogoGen!E683</f>
        <v>BENI DI TERZI PRESSO DI NOI</v>
      </c>
      <c r="E275" s="139" t="str">
        <f>C275&amp;" "&amp;D275</f>
        <v>91010101 BENI DI TERZI PRESSO DI NOI</v>
      </c>
      <c r="F275" s="140">
        <f>SUMIF(RiepilogoGen!$D$2:$D$1249,'Riep StPatrim'!C275,RiepilogoGen!$O$2:$O$1249)</f>
        <v>0</v>
      </c>
      <c r="G275" s="140">
        <f>SUMIF(RiepilogoGen!$D$2:$D$1249,'Riep StPatrim'!C275,RiepilogoGen!$R$2:$R$1249)</f>
        <v>0</v>
      </c>
      <c r="H275" s="140">
        <f>SUMIF(RiepilogoGen!$D$2:$D$1249,'Riep StPatrim'!C275,RiepilogoGen!$U$2:$U$1249)</f>
        <v>0</v>
      </c>
      <c r="I275" s="140">
        <f>SUMIF(RiepilogoGen!$D$2:$D$1249,'Riep StPatrim'!C275,RiepilogoGen!$X$2:$X$1249)</f>
        <v>0</v>
      </c>
      <c r="J275" s="140">
        <f>SUMIF(RiepilogoGen!$D$2:$D$1249,'Riep StPatrim'!C275,RiepilogoGen!$AA$2:$AA$1249)</f>
        <v>0</v>
      </c>
      <c r="K275" s="140">
        <f>SUMIF(RiepilogoGen!$D$2:$D$1249,'Riep StPatrim'!C275,RiepilogoGen!$AD$2:$AD$1249)</f>
        <v>0</v>
      </c>
    </row>
    <row r="276" spans="2:11" ht="12.75" customHeight="1">
      <c r="C276" s="30">
        <f>RiepilogoGen!D684</f>
        <v>91010102</v>
      </c>
      <c r="D276" s="30" t="str">
        <f>RiepilogoGen!E684</f>
        <v>PENSIONI IN CONTO RETTA CONTO '000103050735"</v>
      </c>
      <c r="E276" s="139" t="str">
        <f>C276&amp;" "&amp;D276</f>
        <v>91010102 PENSIONI IN CONTO RETTA CONTO '000103050735"</v>
      </c>
      <c r="F276" s="140">
        <f>SUMIF(RiepilogoGen!$D$2:$D$1249,'Riep StPatrim'!C276,RiepilogoGen!$O$2:$O$1249)</f>
        <v>0</v>
      </c>
      <c r="G276" s="140">
        <f>SUMIF(RiepilogoGen!$D$2:$D$1249,'Riep StPatrim'!C276,RiepilogoGen!$R$2:$R$1249)</f>
        <v>0</v>
      </c>
      <c r="H276" s="140">
        <f>SUMIF(RiepilogoGen!$D$2:$D$1249,'Riep StPatrim'!C276,RiepilogoGen!$U$2:$U$1249)</f>
        <v>0</v>
      </c>
      <c r="I276" s="140">
        <f>SUMIF(RiepilogoGen!$D$2:$D$1249,'Riep StPatrim'!C276,RiepilogoGen!$X$2:$X$1249)</f>
        <v>0</v>
      </c>
      <c r="J276" s="140">
        <f>SUMIF(RiepilogoGen!$D$2:$D$1249,'Riep StPatrim'!C276,RiepilogoGen!$AA$2:$AA$1249)</f>
        <v>0</v>
      </c>
      <c r="K276" s="140">
        <f>SUMIF(RiepilogoGen!$D$2:$D$1249,'Riep StPatrim'!C276,RiepilogoGen!$AD$2:$AD$1249)</f>
        <v>0</v>
      </c>
    </row>
    <row r="277" spans="2:11" ht="12.75" customHeight="1">
      <c r="B277" s="30">
        <v>9102</v>
      </c>
      <c r="E277" s="138" t="s">
        <v>1433</v>
      </c>
      <c r="F277" s="49">
        <f t="shared" ref="F277:K277" si="74">+F278</f>
        <v>2881979.24</v>
      </c>
      <c r="G277" s="49">
        <f t="shared" si="74"/>
        <v>2881979.24</v>
      </c>
      <c r="H277" s="49">
        <f t="shared" si="74"/>
        <v>2881979.24</v>
      </c>
      <c r="I277" s="49">
        <f t="shared" si="74"/>
        <v>0</v>
      </c>
      <c r="J277" s="49">
        <f t="shared" si="74"/>
        <v>2881979.24</v>
      </c>
      <c r="K277" s="49">
        <f t="shared" si="74"/>
        <v>0</v>
      </c>
    </row>
    <row r="278" spans="2:11" ht="12.75" customHeight="1">
      <c r="C278" s="30">
        <f>RiepilogoGen!D685</f>
        <v>91020101</v>
      </c>
      <c r="D278" s="30" t="str">
        <f>RiepilogoGen!E685</f>
        <v>BENI NOSTRI PRESSO TERZI</v>
      </c>
      <c r="E278" s="139" t="str">
        <f>C278&amp;" "&amp;D278</f>
        <v>91020101 BENI NOSTRI PRESSO TERZI</v>
      </c>
      <c r="F278" s="140">
        <f>SUMIF(RiepilogoGen!$D$2:$D$1249,'Riep StPatrim'!C278,RiepilogoGen!$O$2:$O$1249)</f>
        <v>2881979.24</v>
      </c>
      <c r="G278" s="140">
        <f>SUMIF(RiepilogoGen!$D$2:$D$1249,'Riep StPatrim'!C278,RiepilogoGen!$R$2:$R$1249)</f>
        <v>2881979.24</v>
      </c>
      <c r="H278" s="140">
        <f>SUMIF(RiepilogoGen!$D$2:$D$1249,'Riep StPatrim'!C278,RiepilogoGen!$U$2:$U$1249)</f>
        <v>2881979.24</v>
      </c>
      <c r="I278" s="140">
        <f>SUMIF(RiepilogoGen!$D$2:$D$1249,'Riep StPatrim'!C278,RiepilogoGen!$X$2:$X$1249)</f>
        <v>0</v>
      </c>
      <c r="J278" s="140">
        <f>SUMIF(RiepilogoGen!$D$2:$D$1249,'Riep StPatrim'!C278,RiepilogoGen!$AA$2:$AA$1249)</f>
        <v>2881979.24</v>
      </c>
      <c r="K278" s="140">
        <f>SUMIF(RiepilogoGen!$D$2:$D$1249,'Riep StPatrim'!C278,RiepilogoGen!$AD$2:$AD$1249)</f>
        <v>0</v>
      </c>
    </row>
    <row r="279" spans="2:11" ht="12.75" customHeight="1">
      <c r="B279" s="30">
        <v>9103</v>
      </c>
      <c r="E279" s="138" t="s">
        <v>1434</v>
      </c>
      <c r="F279" s="49">
        <f t="shared" ref="F279:K279" si="75">+F280+F281</f>
        <v>0</v>
      </c>
      <c r="G279" s="49">
        <f t="shared" si="75"/>
        <v>0</v>
      </c>
      <c r="H279" s="49">
        <f t="shared" si="75"/>
        <v>0</v>
      </c>
      <c r="I279" s="49">
        <f t="shared" si="75"/>
        <v>0</v>
      </c>
      <c r="J279" s="49">
        <f t="shared" si="75"/>
        <v>0</v>
      </c>
      <c r="K279" s="49">
        <f t="shared" si="75"/>
        <v>0</v>
      </c>
    </row>
    <row r="280" spans="2:11" ht="12.75" customHeight="1">
      <c r="C280" s="30">
        <f>RiepilogoGen!D686</f>
        <v>91030101</v>
      </c>
      <c r="D280" s="30" t="str">
        <f>RiepilogoGen!E686</f>
        <v>CONTI D'ORDINE PER LEASING</v>
      </c>
      <c r="E280" s="139" t="str">
        <f>C280&amp;" "&amp;D280</f>
        <v>91030101 CONTI D'ORDINE PER LEASING</v>
      </c>
      <c r="F280" s="140">
        <f>SUMIF(RiepilogoGen!$D$2:$D$1249,'Riep StPatrim'!C280,RiepilogoGen!$O$2:$O$1249)</f>
        <v>0</v>
      </c>
      <c r="G280" s="140">
        <f>SUMIF(RiepilogoGen!$D$2:$D$1249,'Riep StPatrim'!C280,RiepilogoGen!$R$2:$R$1249)</f>
        <v>0</v>
      </c>
      <c r="H280" s="140">
        <f>SUMIF(RiepilogoGen!$D$2:$D$1249,'Riep StPatrim'!C280,RiepilogoGen!$U$2:$U$1249)</f>
        <v>0</v>
      </c>
      <c r="I280" s="140">
        <f>SUMIF(RiepilogoGen!$D$2:$D$1249,'Riep StPatrim'!C280,RiepilogoGen!$X$2:$X$1249)</f>
        <v>0</v>
      </c>
      <c r="J280" s="140">
        <f>SUMIF(RiepilogoGen!$D$2:$D$1249,'Riep StPatrim'!C280,RiepilogoGen!$AA$2:$AA$1249)</f>
        <v>0</v>
      </c>
      <c r="K280" s="140">
        <f>SUMIF(RiepilogoGen!$D$2:$D$1249,'Riep StPatrim'!C280,RiepilogoGen!$AD$2:$AD$1249)</f>
        <v>0</v>
      </c>
    </row>
    <row r="281" spans="2:11" ht="12.75" customHeight="1">
      <c r="C281" s="30">
        <f>RiepilogoGen!D687</f>
        <v>91030102</v>
      </c>
      <c r="D281" s="30" t="str">
        <f>RiepilogoGen!E687</f>
        <v>ALTRI IMPEGNI DIVERSI</v>
      </c>
      <c r="E281" s="139" t="str">
        <f>C281&amp;" "&amp;D281</f>
        <v>91030102 ALTRI IMPEGNI DIVERSI</v>
      </c>
      <c r="F281" s="140">
        <f>SUMIF(RiepilogoGen!$D$2:$D$1249,'Riep StPatrim'!C281,RiepilogoGen!$O$2:$O$1249)</f>
        <v>0</v>
      </c>
      <c r="G281" s="140">
        <f>SUMIF(RiepilogoGen!$D$2:$D$1249,'Riep StPatrim'!C281,RiepilogoGen!$R$2:$R$1249)</f>
        <v>0</v>
      </c>
      <c r="H281" s="140">
        <f>SUMIF(RiepilogoGen!$D$2:$D$1249,'Riep StPatrim'!C281,RiepilogoGen!$U$2:$U$1249)</f>
        <v>0</v>
      </c>
      <c r="I281" s="140">
        <f>SUMIF(RiepilogoGen!$D$2:$D$1249,'Riep StPatrim'!C281,RiepilogoGen!$X$2:$X$1249)</f>
        <v>0</v>
      </c>
      <c r="J281" s="140">
        <f>SUMIF(RiepilogoGen!$D$2:$D$1249,'Riep StPatrim'!C281,RiepilogoGen!$AA$2:$AA$1249)</f>
        <v>0</v>
      </c>
      <c r="K281" s="140">
        <f>SUMIF(RiepilogoGen!$D$2:$D$1249,'Riep StPatrim'!C281,RiepilogoGen!$AD$2:$AD$1249)</f>
        <v>0</v>
      </c>
    </row>
    <row r="282" spans="2:11" ht="12.75" customHeight="1">
      <c r="B282" s="30">
        <v>9104</v>
      </c>
      <c r="E282" s="138" t="s">
        <v>1435</v>
      </c>
      <c r="F282" s="49">
        <f>+F283</f>
        <v>0</v>
      </c>
      <c r="G282" s="49">
        <f>+G283</f>
        <v>0</v>
      </c>
      <c r="H282" s="49">
        <f>+H283</f>
        <v>0</v>
      </c>
      <c r="I282" s="49">
        <f>+I283+I284</f>
        <v>0</v>
      </c>
      <c r="J282" s="49">
        <f>+J283+J284</f>
        <v>0</v>
      </c>
      <c r="K282" s="49">
        <f>+K283+K284</f>
        <v>0</v>
      </c>
    </row>
    <row r="283" spans="2:11" ht="12.75" customHeight="1">
      <c r="C283" s="30">
        <f>RiepilogoGen!D688</f>
        <v>91040101</v>
      </c>
      <c r="D283" s="30" t="str">
        <f>RiepilogoGen!E688</f>
        <v>FIDEJUSSIONI PASSIVE</v>
      </c>
      <c r="E283" s="139" t="str">
        <f>C283&amp;" "&amp;D283</f>
        <v>91040101 FIDEJUSSIONI PASSIVE</v>
      </c>
      <c r="F283" s="140">
        <f>SUMIF(RiepilogoGen!$D$2:$D$1249,'Riep StPatrim'!C283,RiepilogoGen!$O$2:$O$1249)</f>
        <v>0</v>
      </c>
      <c r="G283" s="140">
        <f>SUMIF(RiepilogoGen!$D$2:$D$1249,'Riep StPatrim'!C283,RiepilogoGen!$R$2:$R$1249)</f>
        <v>0</v>
      </c>
      <c r="H283" s="140">
        <f>SUMIF(RiepilogoGen!$D$2:$D$1249,'Riep StPatrim'!C283,RiepilogoGen!$U$2:$U$1249)</f>
        <v>0</v>
      </c>
      <c r="I283" s="140">
        <f>SUMIF(RiepilogoGen!$D$2:$D$1249,'Riep StPatrim'!C283,RiepilogoGen!$X$2:$X$1249)</f>
        <v>0</v>
      </c>
      <c r="J283" s="140">
        <f>SUMIF(RiepilogoGen!$D$2:$D$1249,'Riep StPatrim'!C283,RiepilogoGen!$AA$2:$AA$1249)</f>
        <v>0</v>
      </c>
      <c r="K283" s="140">
        <f>SUMIF(RiepilogoGen!$D$2:$D$1249,'Riep StPatrim'!C283,RiepilogoGen!$AD$2:$AD$1249)</f>
        <v>0</v>
      </c>
    </row>
    <row r="284" spans="2:11" ht="12.75" customHeight="1">
      <c r="C284" s="30">
        <f>RiepilogoGen!D689</f>
        <v>91040102</v>
      </c>
      <c r="D284" s="30" t="str">
        <f>RiepilogoGen!E689</f>
        <v>GARANZIA PRESTATE DIVERSE</v>
      </c>
      <c r="E284" s="139" t="str">
        <f>C284&amp;" "&amp;D284</f>
        <v>91040102 GARANZIA PRESTATE DIVERSE</v>
      </c>
      <c r="F284" s="140">
        <f>SUMIF(RiepilogoGen!$D$2:$D$1249,'Riep StPatrim'!C284,RiepilogoGen!$O$2:$O$1249)</f>
        <v>0</v>
      </c>
      <c r="G284" s="140">
        <f>SUMIF(RiepilogoGen!$D$2:$D$1249,'Riep StPatrim'!C284,RiepilogoGen!$R$2:$R$1249)</f>
        <v>0</v>
      </c>
      <c r="H284" s="140">
        <f>SUMIF(RiepilogoGen!$D$2:$D$1249,'Riep StPatrim'!C284,RiepilogoGen!$U$2:$U$1249)</f>
        <v>0</v>
      </c>
      <c r="I284" s="140">
        <f>SUMIF(RiepilogoGen!$D$2:$D$1249,'Riep StPatrim'!C284,RiepilogoGen!$X$2:$X$1249)</f>
        <v>0</v>
      </c>
      <c r="J284" s="140">
        <f>SUMIF(RiepilogoGen!$D$2:$D$1249,'Riep StPatrim'!C284,RiepilogoGen!$AA$2:$AA$1249)</f>
        <v>0</v>
      </c>
      <c r="K284" s="140">
        <f>SUMIF(RiepilogoGen!$D$2:$D$1249,'Riep StPatrim'!C284,RiepilogoGen!$AD$2:$AD$1249)</f>
        <v>0</v>
      </c>
    </row>
    <row r="285" spans="2:11" ht="12.75" customHeight="1">
      <c r="B285" s="30">
        <v>9105</v>
      </c>
      <c r="E285" s="138" t="s">
        <v>1436</v>
      </c>
      <c r="F285" s="49">
        <f t="shared" ref="F285:K285" si="76">SUM(F286:F288)</f>
        <v>6622192.7199999997</v>
      </c>
      <c r="G285" s="49">
        <f t="shared" si="76"/>
        <v>10667146.91</v>
      </c>
      <c r="H285" s="49">
        <f t="shared" si="76"/>
        <v>10734795.390000001</v>
      </c>
      <c r="I285" s="49">
        <f t="shared" si="76"/>
        <v>0</v>
      </c>
      <c r="J285" s="49">
        <f t="shared" si="76"/>
        <v>4756893.21</v>
      </c>
      <c r="K285" s="49">
        <f t="shared" si="76"/>
        <v>0</v>
      </c>
    </row>
    <row r="286" spans="2:11" ht="12.75" customHeight="1">
      <c r="C286" s="30">
        <f>RiepilogoGen!D690</f>
        <v>91050101</v>
      </c>
      <c r="D286" s="30" t="str">
        <f>RiepilogoGen!E690</f>
        <v>DEPOSITI CAUZIONALI INDISPONIBILI PRESSO IL TESORIERE CONTO '000103049393"</v>
      </c>
      <c r="E286" s="139" t="str">
        <f>C286&amp;" "&amp;D286</f>
        <v>91050101 DEPOSITI CAUZIONALI INDISPONIBILI PRESSO IL TESORIERE CONTO '000103049393"</v>
      </c>
      <c r="F286" s="140">
        <f>SUMIF(RiepilogoGen!$D$2:$D$1249,'Riep StPatrim'!C286,RiepilogoGen!$O$2:$O$1249)</f>
        <v>0</v>
      </c>
      <c r="G286" s="140">
        <f>SUMIF(RiepilogoGen!$D$2:$D$1249,'Riep StPatrim'!C286,RiepilogoGen!$R$2:$R$1249)</f>
        <v>0</v>
      </c>
      <c r="H286" s="140">
        <f>SUMIF(RiepilogoGen!$D$2:$D$1249,'Riep StPatrim'!C286,RiepilogoGen!$U$2:$U$1249)</f>
        <v>0</v>
      </c>
      <c r="I286" s="140">
        <f>SUMIF(RiepilogoGen!$D$2:$D$1249,'Riep StPatrim'!C286,RiepilogoGen!$X$2:$X$1249)</f>
        <v>0</v>
      </c>
      <c r="J286" s="140">
        <f>SUMIF(RiepilogoGen!$D$2:$D$1249,'Riep StPatrim'!C286,RiepilogoGen!$AA$2:$AA$1249)</f>
        <v>0</v>
      </c>
      <c r="K286" s="140">
        <f>SUMIF(RiepilogoGen!$D$2:$D$1249,'Riep StPatrim'!C286,RiepilogoGen!$AD$2:$AD$1249)</f>
        <v>0</v>
      </c>
    </row>
    <row r="287" spans="2:11" ht="12.75" customHeight="1">
      <c r="C287" s="30">
        <f>RiepilogoGen!D691</f>
        <v>91050102</v>
      </c>
      <c r="D287" s="30" t="str">
        <f>RiepilogoGen!E691</f>
        <v>FIDEJUSSIONI ATTIVE</v>
      </c>
      <c r="E287" s="139" t="str">
        <f>C287&amp;" "&amp;D287</f>
        <v>91050102 FIDEJUSSIONI ATTIVE</v>
      </c>
      <c r="F287" s="140">
        <f>SUMIF(RiepilogoGen!$D$2:$D$1249,'Riep StPatrim'!C287,RiepilogoGen!$O$2:$O$1249)</f>
        <v>1497229.42</v>
      </c>
      <c r="G287" s="140">
        <f>SUMIF(RiepilogoGen!$D$2:$D$1249,'Riep StPatrim'!C287,RiepilogoGen!$R$2:$R$1249)</f>
        <v>1480606.09</v>
      </c>
      <c r="H287" s="140">
        <f>SUMIF(RiepilogoGen!$D$2:$D$1249,'Riep StPatrim'!C287,RiepilogoGen!$U$2:$U$1249)</f>
        <v>1497069.89</v>
      </c>
      <c r="I287" s="140">
        <f>SUMIF(RiepilogoGen!$D$2:$D$1249,'Riep StPatrim'!C287,RiepilogoGen!$X$2:$X$1249)</f>
        <v>0</v>
      </c>
      <c r="J287" s="140">
        <f>SUMIF(RiepilogoGen!$D$2:$D$1249,'Riep StPatrim'!C287,RiepilogoGen!$AA$2:$AA$1249)</f>
        <v>1316698.17</v>
      </c>
      <c r="K287" s="140">
        <f>SUMIF(RiepilogoGen!$D$2:$D$1249,'Riep StPatrim'!C287,RiepilogoGen!$AD$2:$AD$1249)</f>
        <v>0</v>
      </c>
    </row>
    <row r="288" spans="2:11" ht="12.75" customHeight="1">
      <c r="C288" s="30">
        <f>RiepilogoGen!D692</f>
        <v>91050103</v>
      </c>
      <c r="D288" s="30" t="str">
        <f>RiepilogoGen!E692</f>
        <v>FIDEJUSSIONI ATTIVE PER LAVORI E APPALTI</v>
      </c>
      <c r="E288" s="139" t="str">
        <f>C288&amp;" "&amp;D288</f>
        <v>91050103 FIDEJUSSIONI ATTIVE PER LAVORI E APPALTI</v>
      </c>
      <c r="F288" s="140">
        <f>SUMIF(RiepilogoGen!$D$2:$D$1249,'Riep StPatrim'!C288,RiepilogoGen!$O$2:$O$1249)</f>
        <v>5124963.3</v>
      </c>
      <c r="G288" s="140">
        <f>SUMIF(RiepilogoGen!$D$2:$D$1249,'Riep StPatrim'!C288,RiepilogoGen!$R$2:$R$1249)</f>
        <v>9186540.8200000003</v>
      </c>
      <c r="H288" s="140">
        <f>SUMIF(RiepilogoGen!$D$2:$D$1249,'Riep StPatrim'!C288,RiepilogoGen!$U$2:$U$1249)</f>
        <v>9237725.5</v>
      </c>
      <c r="I288" s="140">
        <f>SUMIF(RiepilogoGen!$D$2:$D$1249,'Riep StPatrim'!C288,RiepilogoGen!$X$2:$X$1249)</f>
        <v>0</v>
      </c>
      <c r="J288" s="140">
        <f>SUMIF(RiepilogoGen!$D$2:$D$1249,'Riep StPatrim'!C288,RiepilogoGen!$AA$2:$AA$1249)</f>
        <v>3440195.04</v>
      </c>
      <c r="K288" s="140">
        <f>SUMIF(RiepilogoGen!$D$2:$D$1249,'Riep StPatrim'!C288,RiepilogoGen!$AD$2:$AD$1249)</f>
        <v>0</v>
      </c>
    </row>
    <row r="289" spans="2:11">
      <c r="E289" s="143"/>
      <c r="F289" s="69"/>
      <c r="G289" s="69"/>
      <c r="H289" s="69"/>
      <c r="I289" s="69"/>
      <c r="J289" s="69"/>
      <c r="K289" s="69"/>
    </row>
    <row r="290" spans="2:11">
      <c r="E290" s="143"/>
      <c r="F290" s="69"/>
      <c r="G290" s="69"/>
      <c r="H290" s="69"/>
      <c r="I290" s="69"/>
      <c r="J290" s="69"/>
      <c r="K290" s="69"/>
    </row>
    <row r="291" spans="2:11" ht="15.75">
      <c r="E291" s="136" t="s">
        <v>695</v>
      </c>
      <c r="F291" s="43"/>
      <c r="G291" s="43"/>
      <c r="H291" s="43"/>
      <c r="I291" s="43"/>
      <c r="J291" s="43"/>
      <c r="K291" s="43"/>
    </row>
    <row r="292" spans="2:11">
      <c r="E292" s="62"/>
      <c r="F292" s="43"/>
      <c r="G292" s="43"/>
      <c r="H292" s="43"/>
      <c r="I292" s="43"/>
      <c r="J292" s="43"/>
      <c r="K292" s="43"/>
    </row>
    <row r="293" spans="2:11">
      <c r="E293" s="62" t="s">
        <v>247</v>
      </c>
      <c r="F293" s="43"/>
      <c r="G293" s="43"/>
      <c r="H293" s="43"/>
      <c r="I293" s="43"/>
      <c r="J293" s="43"/>
      <c r="K293" s="43"/>
    </row>
    <row r="294" spans="2:11" ht="15.75">
      <c r="E294" s="138" t="s">
        <v>248</v>
      </c>
      <c r="F294" s="42">
        <f t="shared" ref="F294:K294" si="77">+F295+F297</f>
        <v>37216424.030000001</v>
      </c>
      <c r="G294" s="42">
        <f t="shared" si="77"/>
        <v>37282548.959999993</v>
      </c>
      <c r="H294" s="42">
        <f t="shared" si="77"/>
        <v>37239548.959999993</v>
      </c>
      <c r="I294" s="42">
        <f t="shared" si="77"/>
        <v>0</v>
      </c>
      <c r="J294" s="42">
        <f t="shared" si="77"/>
        <v>37748448.959999993</v>
      </c>
      <c r="K294" s="42">
        <f t="shared" si="77"/>
        <v>0</v>
      </c>
    </row>
    <row r="295" spans="2:11">
      <c r="E295" s="138" t="s">
        <v>994</v>
      </c>
      <c r="F295" s="49">
        <f t="shared" ref="F295:K295" si="78">+F296</f>
        <v>46727128.729999997</v>
      </c>
      <c r="G295" s="49">
        <f t="shared" si="78"/>
        <v>46727128.729999997</v>
      </c>
      <c r="H295" s="49">
        <f t="shared" si="78"/>
        <v>46727128.729999997</v>
      </c>
      <c r="I295" s="49">
        <f t="shared" si="78"/>
        <v>0</v>
      </c>
      <c r="J295" s="49">
        <f t="shared" si="78"/>
        <v>46727128.729999997</v>
      </c>
      <c r="K295" s="49">
        <f t="shared" si="78"/>
        <v>0</v>
      </c>
    </row>
    <row r="296" spans="2:11">
      <c r="C296" s="30">
        <f>RiepilogoGen!D173</f>
        <v>20010101</v>
      </c>
      <c r="D296" s="30" t="str">
        <f>RiepilogoGen!E173</f>
        <v>FONDO DI DOTAZIONE ALL'1/1/2014</v>
      </c>
      <c r="E296" s="139" t="str">
        <f>C296&amp;" "&amp;D296</f>
        <v>20010101 FONDO DI DOTAZIONE ALL'1/1/2014</v>
      </c>
      <c r="F296" s="140">
        <f>-1*SUMIF(RiepilogoGen!$D$2:$D$1249,'Riep StPatrim'!C296,RiepilogoGen!$O$2:$O$1249)</f>
        <v>46727128.729999997</v>
      </c>
      <c r="G296" s="140">
        <f>-1*SUMIF(RiepilogoGen!$D$2:$D$1249,'Riep StPatrim'!C296,RiepilogoGen!$R$2:$R$1249)</f>
        <v>46727128.729999997</v>
      </c>
      <c r="H296" s="140">
        <f>-1*SUMIF(RiepilogoGen!$D$2:$D$1249,'Riep StPatrim'!C296,RiepilogoGen!$U$2:$U$1249)</f>
        <v>46727128.729999997</v>
      </c>
      <c r="I296" s="140">
        <f>-1*SUMIF(RiepilogoGen!$D$2:$D$1249,'Riep StPatrim'!C296,RiepilogoGen!$X$2:$X$1249)</f>
        <v>0</v>
      </c>
      <c r="J296" s="140">
        <f>-1*SUMIF(RiepilogoGen!$D$2:$D$1249,'Riep StPatrim'!C296,RiepilogoGen!$AA$2:$AA$1249)</f>
        <v>46727128.729999997</v>
      </c>
      <c r="K296" s="140">
        <f>-1*SUMIF(RiepilogoGen!$D$2:$D$1249,'Riep StPatrim'!C296,RiepilogoGen!$AD$2:$AD$1249)</f>
        <v>0</v>
      </c>
    </row>
    <row r="297" spans="2:11">
      <c r="E297" s="138" t="s">
        <v>249</v>
      </c>
      <c r="F297" s="49">
        <f t="shared" ref="F297:K297" si="79">+F298</f>
        <v>-9510704.6999999993</v>
      </c>
      <c r="G297" s="49">
        <f t="shared" si="79"/>
        <v>-9444579.7699999996</v>
      </c>
      <c r="H297" s="49">
        <f t="shared" si="79"/>
        <v>-9487579.7699999996</v>
      </c>
      <c r="I297" s="49">
        <f t="shared" si="79"/>
        <v>0</v>
      </c>
      <c r="J297" s="49">
        <f t="shared" si="79"/>
        <v>-8978679.7699999996</v>
      </c>
      <c r="K297" s="49">
        <f t="shared" si="79"/>
        <v>0</v>
      </c>
    </row>
    <row r="298" spans="2:11">
      <c r="C298" s="30">
        <f>RiepilogoGen!D174</f>
        <v>20010201</v>
      </c>
      <c r="D298" s="30" t="str">
        <f>RiepilogoGen!E174</f>
        <v>VARIAZIONI AL FONDO DI DOTAZIONE</v>
      </c>
      <c r="E298" s="139" t="str">
        <f>C298&amp;" "&amp;D298</f>
        <v>20010201 VARIAZIONI AL FONDO DI DOTAZIONE</v>
      </c>
      <c r="F298" s="140">
        <f>-1*SUMIF(RiepilogoGen!$D$2:$D$1249,'Riep StPatrim'!C298,RiepilogoGen!$O$2:$O$1249)</f>
        <v>-9510704.6999999993</v>
      </c>
      <c r="G298" s="140">
        <f>-1*SUMIF(RiepilogoGen!$D$2:$D$1249,'Riep StPatrim'!C298,RiepilogoGen!$R$2:$R$1249)</f>
        <v>-9444579.7699999996</v>
      </c>
      <c r="H298" s="140">
        <f>-1*SUMIF(RiepilogoGen!$D$2:$D$1249,'Riep StPatrim'!C298,RiepilogoGen!$U$2:$U$1249)</f>
        <v>-9487579.7699999996</v>
      </c>
      <c r="I298" s="140">
        <f>-1*SUMIF(RiepilogoGen!$D$2:$D$1249,'Riep StPatrim'!C298,RiepilogoGen!$X$2:$X$1249)</f>
        <v>0</v>
      </c>
      <c r="J298" s="140">
        <f>-1*SUMIF(RiepilogoGen!$D$2:$D$1249,'Riep StPatrim'!C298,RiepilogoGen!$AA$2:$AA$1249)</f>
        <v>-8978679.7699999996</v>
      </c>
      <c r="K298" s="140">
        <f>-1*SUMIF(RiepilogoGen!$D$2:$D$1249,'Riep StPatrim'!C298,RiepilogoGen!$AD$2:$AD$1249)</f>
        <v>0</v>
      </c>
    </row>
    <row r="299" spans="2:11">
      <c r="B299" s="30">
        <v>2002</v>
      </c>
      <c r="E299" s="138" t="s">
        <v>995</v>
      </c>
      <c r="F299" s="49">
        <f t="shared" ref="F299:K299" si="80">+F300</f>
        <v>80013139.859999999</v>
      </c>
      <c r="G299" s="49">
        <f t="shared" si="80"/>
        <v>75813063.409999996</v>
      </c>
      <c r="H299" s="49">
        <f t="shared" si="80"/>
        <v>71431346.289999992</v>
      </c>
      <c r="I299" s="49">
        <f t="shared" si="80"/>
        <v>0</v>
      </c>
      <c r="J299" s="49">
        <f t="shared" si="80"/>
        <v>67271575.180000007</v>
      </c>
      <c r="K299" s="49">
        <f t="shared" si="80"/>
        <v>0</v>
      </c>
    </row>
    <row r="300" spans="2:11">
      <c r="C300" s="30">
        <f>RiepilogoGen!D175</f>
        <v>20020101</v>
      </c>
      <c r="D300" s="30" t="str">
        <f>RiepilogoGen!E175</f>
        <v>CONTRIBUTI  C/C  1/1/2014 E INCORP.SUCCESSIVE</v>
      </c>
      <c r="E300" s="139" t="str">
        <f>C300&amp;" "&amp;D300</f>
        <v>20020101 CONTRIBUTI  C/C  1/1/2014 E INCORP.SUCCESSIVE</v>
      </c>
      <c r="F300" s="140">
        <f>-1*SUMIF(RiepilogoGen!$D$2:$D$1249,'Riep StPatrim'!C300,RiepilogoGen!$O$2:$O$1249)</f>
        <v>80013139.859999999</v>
      </c>
      <c r="G300" s="140">
        <f>-1*SUMIF(RiepilogoGen!$D$2:$D$1249,'Riep StPatrim'!C300,RiepilogoGen!$R$2:$R$1249)</f>
        <v>75813063.409999996</v>
      </c>
      <c r="H300" s="140">
        <f>-1*SUMIF(RiepilogoGen!$D$2:$D$1249,'Riep StPatrim'!C300,RiepilogoGen!$U$2:$U$1249)</f>
        <v>71431346.289999992</v>
      </c>
      <c r="I300" s="140">
        <f>-1*SUMIF(RiepilogoGen!$D$2:$D$1249,'Riep StPatrim'!C300,RiepilogoGen!$X$2:$X$1249)</f>
        <v>0</v>
      </c>
      <c r="J300" s="140">
        <f>-1*SUMIF(RiepilogoGen!$D$2:$D$1249,'Riep StPatrim'!C300,RiepilogoGen!$AA$2:$AA$1249)</f>
        <v>67271575.180000007</v>
      </c>
      <c r="K300" s="140">
        <f>-1*SUMIF(RiepilogoGen!$D$2:$D$1249,'Riep StPatrim'!C300,RiepilogoGen!$AD$2:$AD$1249)</f>
        <v>0</v>
      </c>
    </row>
    <row r="301" spans="2:11">
      <c r="B301" s="30">
        <v>2003</v>
      </c>
      <c r="E301" s="138" t="s">
        <v>250</v>
      </c>
      <c r="F301" s="49">
        <f t="shared" ref="F301:K301" si="81">SUM(F302:F312)</f>
        <v>27851966.799999997</v>
      </c>
      <c r="G301" s="49">
        <f t="shared" si="81"/>
        <v>27101287.32</v>
      </c>
      <c r="H301" s="49">
        <f t="shared" si="81"/>
        <v>27378700.250000004</v>
      </c>
      <c r="I301" s="49">
        <f t="shared" si="81"/>
        <v>0</v>
      </c>
      <c r="J301" s="49">
        <f t="shared" si="81"/>
        <v>30234410.270000003</v>
      </c>
      <c r="K301" s="49">
        <f t="shared" si="81"/>
        <v>-52196</v>
      </c>
    </row>
    <row r="302" spans="2:11">
      <c r="C302" s="30">
        <f>RiepilogoGen!D176</f>
        <v>20030101</v>
      </c>
      <c r="D302" s="30" t="str">
        <f>RiepilogoGen!E176</f>
        <v>CONTRIBUTI STATALI UTILIZZATI</v>
      </c>
      <c r="E302" s="139" t="str">
        <f t="shared" ref="E302:E309" si="82">C302&amp;" "&amp;D302</f>
        <v>20030101 CONTRIBUTI STATALI UTILIZZATI</v>
      </c>
      <c r="F302" s="140">
        <f>-1*SUMIF(RiepilogoGen!$D$2:$D$1249,'Riep StPatrim'!C302,RiepilogoGen!$O$2:$O$1249)</f>
        <v>0</v>
      </c>
      <c r="G302" s="140">
        <f>-1*SUMIF(RiepilogoGen!$D$2:$D$1249,'Riep StPatrim'!C302,RiepilogoGen!$R$2:$R$1249)</f>
        <v>0</v>
      </c>
      <c r="H302" s="140">
        <f>-1*SUMIF(RiepilogoGen!$D$2:$D$1249,'Riep StPatrim'!C302,RiepilogoGen!$U$2:$U$1249)</f>
        <v>0</v>
      </c>
      <c r="I302" s="140">
        <f>-1*SUMIF(RiepilogoGen!$D$2:$D$1249,'Riep StPatrim'!C302,RiepilogoGen!$X$2:$X$1249)</f>
        <v>0</v>
      </c>
      <c r="J302" s="140">
        <f>-1*SUMIF(RiepilogoGen!$D$2:$D$1249,'Riep StPatrim'!C302,RiepilogoGen!$AA$2:$AA$1249)</f>
        <v>0</v>
      </c>
      <c r="K302" s="140">
        <f>-1*SUMIF(RiepilogoGen!$D$2:$D$1249,'Riep StPatrim'!C302,RiepilogoGen!$AD$2:$AD$1249)</f>
        <v>0</v>
      </c>
    </row>
    <row r="303" spans="2:11">
      <c r="C303" s="30">
        <f>RiepilogoGen!D177</f>
        <v>20030102</v>
      </c>
      <c r="D303" s="30" t="str">
        <f>RiepilogoGen!E177</f>
        <v>CONTRIBUTI STATALI DA UTILIZZARE</v>
      </c>
      <c r="E303" s="139" t="str">
        <f t="shared" si="82"/>
        <v>20030102 CONTRIBUTI STATALI DA UTILIZZARE</v>
      </c>
      <c r="F303" s="140">
        <f>-1*SUMIF(RiepilogoGen!$D$2:$D$1249,'Riep StPatrim'!C303,RiepilogoGen!$O$2:$O$1249)</f>
        <v>0</v>
      </c>
      <c r="G303" s="140">
        <f>-1*SUMIF(RiepilogoGen!$D$2:$D$1249,'Riep StPatrim'!C303,RiepilogoGen!$R$2:$R$1249)</f>
        <v>0</v>
      </c>
      <c r="H303" s="140">
        <f>-1*SUMIF(RiepilogoGen!$D$2:$D$1249,'Riep StPatrim'!C303,RiepilogoGen!$U$2:$U$1249)</f>
        <v>510000</v>
      </c>
      <c r="I303" s="140">
        <f>-1*SUMIF(RiepilogoGen!$D$2:$D$1249,'Riep StPatrim'!C303,RiepilogoGen!$X$2:$X$1249)</f>
        <v>0</v>
      </c>
      <c r="J303" s="140">
        <f>-1*SUMIF(RiepilogoGen!$D$2:$D$1249,'Riep StPatrim'!C303,RiepilogoGen!$AA$2:$AA$1249)</f>
        <v>0</v>
      </c>
      <c r="K303" s="140">
        <f>-1*SUMIF(RiepilogoGen!$D$2:$D$1249,'Riep StPatrim'!C303,RiepilogoGen!$AD$2:$AD$1249)</f>
        <v>0</v>
      </c>
    </row>
    <row r="304" spans="2:11">
      <c r="C304" s="30">
        <f>RiepilogoGen!D178</f>
        <v>20030103</v>
      </c>
      <c r="D304" s="30" t="str">
        <f>RiepilogoGen!E178</f>
        <v>CONTRIBUTI REGIONALI UTILIZZATI</v>
      </c>
      <c r="E304" s="139" t="str">
        <f t="shared" si="82"/>
        <v>20030103 CONTRIBUTI REGIONALI UTILIZZATI</v>
      </c>
      <c r="F304" s="140">
        <f>-1*SUMIF(RiepilogoGen!$D$2:$D$1249,'Riep StPatrim'!C304,RiepilogoGen!$O$2:$O$1249)</f>
        <v>1150207.98</v>
      </c>
      <c r="G304" s="140">
        <f>-1*SUMIF(RiepilogoGen!$D$2:$D$1249,'Riep StPatrim'!C304,RiepilogoGen!$R$2:$R$1249)</f>
        <v>1112244.31</v>
      </c>
      <c r="H304" s="140">
        <f>-1*SUMIF(RiepilogoGen!$D$2:$D$1249,'Riep StPatrim'!C304,RiepilogoGen!$U$2:$U$1249)</f>
        <v>1074280.6400000001</v>
      </c>
      <c r="I304" s="140">
        <f>-1*SUMIF(RiepilogoGen!$D$2:$D$1249,'Riep StPatrim'!C304,RiepilogoGen!$X$2:$X$1249)</f>
        <v>0</v>
      </c>
      <c r="J304" s="140">
        <f>-1*SUMIF(RiepilogoGen!$D$2:$D$1249,'Riep StPatrim'!C304,RiepilogoGen!$AA$2:$AA$1249)</f>
        <v>1036316.9699999999</v>
      </c>
      <c r="K304" s="140">
        <f>-1*SUMIF(RiepilogoGen!$D$2:$D$1249,'Riep StPatrim'!C304,RiepilogoGen!$AD$2:$AD$1249)</f>
        <v>0</v>
      </c>
    </row>
    <row r="305" spans="2:11">
      <c r="C305" s="30">
        <f>RiepilogoGen!D179</f>
        <v>20030104</v>
      </c>
      <c r="D305" s="30" t="str">
        <f>RiepilogoGen!E179</f>
        <v>CONTRIBUTI REGIONALI DA UTILIZZARE</v>
      </c>
      <c r="E305" s="139" t="str">
        <f t="shared" si="82"/>
        <v>20030104 CONTRIBUTI REGIONALI DA UTILIZZARE</v>
      </c>
      <c r="F305" s="140">
        <f>-1*SUMIF(RiepilogoGen!$D$2:$D$1249,'Riep StPatrim'!C305,RiepilogoGen!$O$2:$O$1249)</f>
        <v>0</v>
      </c>
      <c r="G305" s="140">
        <f>-1*SUMIF(RiepilogoGen!$D$2:$D$1249,'Riep StPatrim'!C305,RiepilogoGen!$R$2:$R$1249)</f>
        <v>0</v>
      </c>
      <c r="H305" s="140">
        <f>-1*SUMIF(RiepilogoGen!$D$2:$D$1249,'Riep StPatrim'!C305,RiepilogoGen!$U$2:$U$1249)</f>
        <v>0</v>
      </c>
      <c r="I305" s="140">
        <f>-1*SUMIF(RiepilogoGen!$D$2:$D$1249,'Riep StPatrim'!C305,RiepilogoGen!$X$2:$X$1249)</f>
        <v>0</v>
      </c>
      <c r="J305" s="140">
        <f>-1*SUMIF(RiepilogoGen!$D$2:$D$1249,'Riep StPatrim'!C305,RiepilogoGen!$AA$2:$AA$1249)</f>
        <v>0</v>
      </c>
      <c r="K305" s="140">
        <f>-1*SUMIF(RiepilogoGen!$D$2:$D$1249,'Riep StPatrim'!C305,RiepilogoGen!$AD$2:$AD$1249)</f>
        <v>0</v>
      </c>
    </row>
    <row r="306" spans="2:11">
      <c r="C306" s="30">
        <f>RiepilogoGen!D180</f>
        <v>20030105</v>
      </c>
      <c r="D306" s="30" t="str">
        <f>RiepilogoGen!E180</f>
        <v>CONTRIBUTI PNRR UTILIZZATI</v>
      </c>
      <c r="E306" s="139" t="str">
        <f>C306&amp;" "&amp;D306</f>
        <v>20030105 CONTRIBUTI PNRR UTILIZZATI</v>
      </c>
      <c r="F306" s="140">
        <f>-1*SUMIF(RiepilogoGen!$D$2:$D$1249,'Riep StPatrim'!C306,RiepilogoGen!$O$2:$O$1249)</f>
        <v>0</v>
      </c>
      <c r="G306" s="140">
        <f>-1*SUMIF(RiepilogoGen!$D$2:$D$1249,'Riep StPatrim'!C306,RiepilogoGen!$R$2:$R$1249)</f>
        <v>0</v>
      </c>
      <c r="H306" s="140">
        <f>-1*SUMIF(RiepilogoGen!$D$2:$D$1249,'Riep StPatrim'!C306,RiepilogoGen!$U$2:$U$1249)</f>
        <v>0</v>
      </c>
      <c r="I306" s="140">
        <f>-1*SUMIF(RiepilogoGen!$D$2:$D$1249,'Riep StPatrim'!C306,RiepilogoGen!$X$2:$X$1249)</f>
        <v>0</v>
      </c>
      <c r="J306" s="140">
        <f>-1*SUMIF(RiepilogoGen!$D$2:$D$1249,'Riep StPatrim'!C306,RiepilogoGen!$AA$2:$AA$1249)</f>
        <v>368093.30000000005</v>
      </c>
      <c r="K306" s="140">
        <f>-1*SUMIF(RiepilogoGen!$D$2:$D$1249,'Riep StPatrim'!C306,RiepilogoGen!$AD$2:$AD$1249)</f>
        <v>0</v>
      </c>
    </row>
    <row r="307" spans="2:11">
      <c r="C307" s="30">
        <f>RiepilogoGen!D181</f>
        <v>20030106</v>
      </c>
      <c r="D307" s="30" t="str">
        <f>RiepilogoGen!E181</f>
        <v>CONTRIBUTI PNRR DA UTILIZZARE</v>
      </c>
      <c r="E307" s="139" t="str">
        <f>C307&amp;" "&amp;D307</f>
        <v>20030106 CONTRIBUTI PNRR DA UTILIZZARE</v>
      </c>
      <c r="F307" s="140">
        <f>-1*SUMIF(RiepilogoGen!$D$2:$D$1249,'Riep StPatrim'!C307,RiepilogoGen!$O$2:$O$1249)</f>
        <v>0</v>
      </c>
      <c r="G307" s="140">
        <f>-1*SUMIF(RiepilogoGen!$D$2:$D$1249,'Riep StPatrim'!C307,RiepilogoGen!$R$2:$R$1249)</f>
        <v>0</v>
      </c>
      <c r="H307" s="140">
        <f>-1*SUMIF(RiepilogoGen!$D$2:$D$1249,'Riep StPatrim'!C307,RiepilogoGen!$U$2:$U$1249)</f>
        <v>0</v>
      </c>
      <c r="I307" s="140">
        <f>-1*SUMIF(RiepilogoGen!$D$2:$D$1249,'Riep StPatrim'!C307,RiepilogoGen!$X$2:$X$1249)</f>
        <v>0</v>
      </c>
      <c r="J307" s="140">
        <f>-1*SUMIF(RiepilogoGen!$D$2:$D$1249,'Riep StPatrim'!C307,RiepilogoGen!$AA$2:$AA$1249)</f>
        <v>2899946</v>
      </c>
      <c r="K307" s="140">
        <f>-1*SUMIF(RiepilogoGen!$D$2:$D$1249,'Riep StPatrim'!C307,RiepilogoGen!$AD$2:$AD$1249)</f>
        <v>-52196</v>
      </c>
    </row>
    <row r="308" spans="2:11">
      <c r="C308" s="30">
        <f>RiepilogoGen!D182</f>
        <v>20030201</v>
      </c>
      <c r="D308" s="30" t="str">
        <f>RiepilogoGen!E182</f>
        <v>ALTRI CONTRIBUTI VINCOLATI AD INVESTIMENTI UTILIZZATI</v>
      </c>
      <c r="E308" s="139" t="str">
        <f t="shared" si="82"/>
        <v>20030201 ALTRI CONTRIBUTI VINCOLATI AD INVESTIMENTI UTILIZZATI</v>
      </c>
      <c r="F308" s="140">
        <f>-1*SUMIF(RiepilogoGen!$D$2:$D$1249,'Riep StPatrim'!C308,RiepilogoGen!$O$2:$O$1249)</f>
        <v>19541271.059999999</v>
      </c>
      <c r="G308" s="140">
        <f>-1*SUMIF(RiepilogoGen!$D$2:$D$1249,'Riep StPatrim'!C308,RiepilogoGen!$R$2:$R$1249)</f>
        <v>19533892.150000002</v>
      </c>
      <c r="H308" s="140">
        <f>-1*SUMIF(RiepilogoGen!$D$2:$D$1249,'Riep StPatrim'!C308,RiepilogoGen!$U$2:$U$1249)</f>
        <v>19237320.020000003</v>
      </c>
      <c r="I308" s="140">
        <f>-1*SUMIF(RiepilogoGen!$D$2:$D$1249,'Riep StPatrim'!C308,RiepilogoGen!$X$2:$X$1249)</f>
        <v>0</v>
      </c>
      <c r="J308" s="140">
        <f>-1*SUMIF(RiepilogoGen!$D$2:$D$1249,'Riep StPatrim'!C308,RiepilogoGen!$AA$2:$AA$1249)</f>
        <v>19005569.400000002</v>
      </c>
      <c r="K308" s="140">
        <f>-1*SUMIF(RiepilogoGen!$D$2:$D$1249,'Riep StPatrim'!C308,RiepilogoGen!$AD$2:$AD$1249)</f>
        <v>0</v>
      </c>
    </row>
    <row r="309" spans="2:11">
      <c r="C309" s="30">
        <f>RiepilogoGen!D183</f>
        <v>20030202</v>
      </c>
      <c r="D309" s="30" t="str">
        <f>RiepilogoGen!E183</f>
        <v>ALTRI CONTRIBUTI VINCOLATI AD INVESTIMENTI DA UTILIZZARE</v>
      </c>
      <c r="E309" s="139" t="str">
        <f t="shared" si="82"/>
        <v>20030202 ALTRI CONTRIBUTI VINCOLATI AD INVESTIMENTI DA UTILIZZARE</v>
      </c>
      <c r="F309" s="140">
        <f>-1*SUMIF(RiepilogoGen!$D$2:$D$1249,'Riep StPatrim'!C309,RiepilogoGen!$O$2:$O$1249)</f>
        <v>7160487.7599999998</v>
      </c>
      <c r="G309" s="140">
        <f>-1*SUMIF(RiepilogoGen!$D$2:$D$1249,'Riep StPatrim'!C309,RiepilogoGen!$R$2:$R$1249)</f>
        <v>6455150.8599999994</v>
      </c>
      <c r="H309" s="140">
        <f>-1*SUMIF(RiepilogoGen!$D$2:$D$1249,'Riep StPatrim'!C309,RiepilogoGen!$U$2:$U$1249)</f>
        <v>6124378.7299999995</v>
      </c>
      <c r="I309" s="140">
        <f>-1*SUMIF(RiepilogoGen!$D$2:$D$1249,'Riep StPatrim'!C309,RiepilogoGen!$X$2:$X$1249)</f>
        <v>0</v>
      </c>
      <c r="J309" s="140">
        <f>-1*SUMIF(RiepilogoGen!$D$2:$D$1249,'Riep StPatrim'!C309,RiepilogoGen!$AA$2:$AA$1249)</f>
        <v>6924484.5999999996</v>
      </c>
      <c r="K309" s="140">
        <f>-1*SUMIF(RiepilogoGen!$D$2:$D$1249,'Riep StPatrim'!C309,RiepilogoGen!$AD$2:$AD$1249)</f>
        <v>0</v>
      </c>
    </row>
    <row r="310" spans="2:11">
      <c r="C310" s="30">
        <f>RiepilogoGen!D184</f>
        <v>20030203</v>
      </c>
      <c r="D310" s="30" t="str">
        <f>RiepilogoGen!E184</f>
        <v>ALTRI CONTRIBUTI VINCOLATI AD INVESTIMENTI DA DESTINARE</v>
      </c>
      <c r="E310" s="139" t="str">
        <f>C310&amp;" "&amp;D310</f>
        <v>20030203 ALTRI CONTRIBUTI VINCOLATI AD INVESTIMENTI DA DESTINARE</v>
      </c>
      <c r="F310" s="140">
        <f>-1*SUMIF(RiepilogoGen!$D$2:$D$1249,'Riep StPatrim'!C310,RiepilogoGen!$O$2:$O$1249)</f>
        <v>0</v>
      </c>
      <c r="G310" s="140">
        <f>-1*SUMIF(RiepilogoGen!$D$2:$D$1249,'Riep StPatrim'!C310,RiepilogoGen!$R$2:$R$1249)</f>
        <v>0</v>
      </c>
      <c r="H310" s="140">
        <f>-1*SUMIF(RiepilogoGen!$D$2:$D$1249,'Riep StPatrim'!C310,RiepilogoGen!$U$2:$U$1249)</f>
        <v>0</v>
      </c>
      <c r="I310" s="140">
        <f>-1*SUMIF(RiepilogoGen!$D$2:$D$1249,'Riep StPatrim'!C310,RiepilogoGen!$X$2:$X$1249)</f>
        <v>0</v>
      </c>
      <c r="J310" s="140">
        <f>-1*SUMIF(RiepilogoGen!$D$2:$D$1249,'Riep StPatrim'!C310,RiepilogoGen!$AA$2:$AA$1249)</f>
        <v>0</v>
      </c>
      <c r="K310" s="140">
        <f>-1*SUMIF(RiepilogoGen!$D$2:$D$1249,'Riep StPatrim'!C310,RiepilogoGen!$AD$2:$AD$1249)</f>
        <v>0</v>
      </c>
    </row>
    <row r="311" spans="2:11">
      <c r="C311" s="30">
        <f>RiepilogoGen!D185</f>
        <v>20030301</v>
      </c>
      <c r="D311" s="30" t="str">
        <f>RiepilogoGen!E185</f>
        <v>CONTRIBUTI IN C/C DA INVESTIMENTI DA UTILIZZARE</v>
      </c>
      <c r="E311" s="139" t="str">
        <f>C311&amp;" "&amp;D311</f>
        <v>20030301 CONTRIBUTI IN C/C DA INVESTIMENTI DA UTILIZZARE</v>
      </c>
      <c r="F311" s="140">
        <f>-1*SUMIF(RiepilogoGen!$D$2:$D$1249,'Riep StPatrim'!C311,RiepilogoGen!$O$2:$O$1249)</f>
        <v>0</v>
      </c>
      <c r="G311" s="140">
        <f>-1*SUMIF(RiepilogoGen!$D$2:$D$1249,'Riep StPatrim'!C311,RiepilogoGen!$R$2:$R$1249)</f>
        <v>0</v>
      </c>
      <c r="H311" s="140">
        <f>-1*SUMIF(RiepilogoGen!$D$2:$D$1249,'Riep StPatrim'!C311,RiepilogoGen!$U$2:$U$1249)</f>
        <v>0</v>
      </c>
      <c r="I311" s="140">
        <f>-1*SUMIF(RiepilogoGen!$D$2:$D$1249,'Riep StPatrim'!C311,RiepilogoGen!$X$2:$X$1249)</f>
        <v>0</v>
      </c>
      <c r="J311" s="140">
        <f>-1*SUMIF(RiepilogoGen!$D$2:$D$1249,'Riep StPatrim'!C311,RiepilogoGen!$AA$2:$AA$1249)</f>
        <v>0</v>
      </c>
      <c r="K311" s="140">
        <f>-1*SUMIF(RiepilogoGen!$D$2:$D$1249,'Riep StPatrim'!C311,RiepilogoGen!$AD$2:$AD$1249)</f>
        <v>0</v>
      </c>
    </row>
    <row r="312" spans="2:11">
      <c r="C312" s="30">
        <f>RiepilogoGen!D186</f>
        <v>20030302</v>
      </c>
      <c r="D312" s="30" t="str">
        <f>RiepilogoGen!E186</f>
        <v>CONTRIBUTI IN C/C DA INVESTIMENTI UTILIZZATI</v>
      </c>
      <c r="E312" s="139" t="str">
        <f>C312&amp;" "&amp;D312</f>
        <v>20030302 CONTRIBUTI IN C/C DA INVESTIMENTI UTILIZZATI</v>
      </c>
      <c r="F312" s="140">
        <f>-1*SUMIF(RiepilogoGen!$D$2:$D$1249,'Riep StPatrim'!C312,RiepilogoGen!$O$2:$O$1249)</f>
        <v>0</v>
      </c>
      <c r="G312" s="140">
        <f>-1*SUMIF(RiepilogoGen!$D$2:$D$1249,'Riep StPatrim'!C312,RiepilogoGen!$R$2:$R$1249)</f>
        <v>0</v>
      </c>
      <c r="H312" s="140">
        <f>-1*SUMIF(RiepilogoGen!$D$2:$D$1249,'Riep StPatrim'!C312,RiepilogoGen!$U$2:$U$1249)</f>
        <v>432720.86000000004</v>
      </c>
      <c r="I312" s="140">
        <f>-1*SUMIF(RiepilogoGen!$D$2:$D$1249,'Riep StPatrim'!C312,RiepilogoGen!$X$2:$X$1249)</f>
        <v>0</v>
      </c>
      <c r="J312" s="140">
        <f>-1*SUMIF(RiepilogoGen!$D$2:$D$1249,'Riep StPatrim'!C312,RiepilogoGen!$AA$2:$AA$1249)</f>
        <v>0</v>
      </c>
      <c r="K312" s="140">
        <f>-1*SUMIF(RiepilogoGen!$D$2:$D$1249,'Riep StPatrim'!C312,RiepilogoGen!$AD$2:$AD$1249)</f>
        <v>0</v>
      </c>
    </row>
    <row r="313" spans="2:11">
      <c r="B313" s="30">
        <v>2004</v>
      </c>
      <c r="E313" s="138" t="s">
        <v>251</v>
      </c>
      <c r="F313" s="49">
        <f t="shared" ref="F313:K313" si="83">+F314+F315+F316</f>
        <v>1222808.4099999999</v>
      </c>
      <c r="G313" s="49">
        <f t="shared" si="83"/>
        <v>1186736.6200000001</v>
      </c>
      <c r="H313" s="49">
        <f t="shared" si="83"/>
        <v>1157347.22</v>
      </c>
      <c r="I313" s="49">
        <f t="shared" si="83"/>
        <v>0</v>
      </c>
      <c r="J313" s="49">
        <f t="shared" si="83"/>
        <v>1128191.22</v>
      </c>
      <c r="K313" s="49">
        <f t="shared" si="83"/>
        <v>0</v>
      </c>
    </row>
    <row r="314" spans="2:11">
      <c r="C314" s="30">
        <f>RiepilogoGen!D187</f>
        <v>20040101</v>
      </c>
      <c r="D314" s="30" t="str">
        <f>RiepilogoGen!E187</f>
        <v>DONAZIONI VINCOLATE AD INVESTIMENTI UTILIZZATE</v>
      </c>
      <c r="E314" s="139" t="str">
        <f>C314&amp;" "&amp;D314</f>
        <v>20040101 DONAZIONI VINCOLATE AD INVESTIMENTI UTILIZZATE</v>
      </c>
      <c r="F314" s="140">
        <f>-1*SUMIF(RiepilogoGen!$D$2:$D$1249,'Riep StPatrim'!C314,RiepilogoGen!$O$2:$O$1249)</f>
        <v>876581.79999999993</v>
      </c>
      <c r="G314" s="140">
        <f>-1*SUMIF(RiepilogoGen!$D$2:$D$1249,'Riep StPatrim'!C314,RiepilogoGen!$R$2:$R$1249)</f>
        <v>840510.01</v>
      </c>
      <c r="H314" s="140">
        <f>-1*SUMIF(RiepilogoGen!$D$2:$D$1249,'Riep StPatrim'!C314,RiepilogoGen!$U$2:$U$1249)</f>
        <v>811120.61</v>
      </c>
      <c r="I314" s="140">
        <f>-1*SUMIF(RiepilogoGen!$D$2:$D$1249,'Riep StPatrim'!C314,RiepilogoGen!$X$2:$X$1249)</f>
        <v>0</v>
      </c>
      <c r="J314" s="140">
        <f>-1*SUMIF(RiepilogoGen!$D$2:$D$1249,'Riep StPatrim'!C314,RiepilogoGen!$AA$2:$AA$1249)</f>
        <v>781964.61</v>
      </c>
      <c r="K314" s="140">
        <f>-1*SUMIF(RiepilogoGen!$D$2:$D$1249,'Riep StPatrim'!C314,RiepilogoGen!$AD$2:$AD$1249)</f>
        <v>0</v>
      </c>
    </row>
    <row r="315" spans="2:11">
      <c r="C315" s="30">
        <f>RiepilogoGen!D188</f>
        <v>20040102</v>
      </c>
      <c r="D315" s="30" t="str">
        <f>RiepilogoGen!E188</f>
        <v>DONAZIONI VINCOLATE AD INVESTIMENTI DA UTILIZZARE</v>
      </c>
      <c r="E315" s="139" t="str">
        <f>C315&amp;" "&amp;D315</f>
        <v>20040102 DONAZIONI VINCOLATE AD INVESTIMENTI DA UTILIZZARE</v>
      </c>
      <c r="F315" s="140">
        <f>-1*SUMIF(RiepilogoGen!$D$2:$D$1249,'Riep StPatrim'!C315,RiepilogoGen!$O$2:$O$1249)</f>
        <v>346226.61</v>
      </c>
      <c r="G315" s="140">
        <f>-1*SUMIF(RiepilogoGen!$D$2:$D$1249,'Riep StPatrim'!C315,RiepilogoGen!$R$2:$R$1249)</f>
        <v>346226.61</v>
      </c>
      <c r="H315" s="140">
        <f>-1*SUMIF(RiepilogoGen!$D$2:$D$1249,'Riep StPatrim'!C315,RiepilogoGen!$U$2:$U$1249)</f>
        <v>346226.61</v>
      </c>
      <c r="I315" s="140">
        <f>-1*SUMIF(RiepilogoGen!$D$2:$D$1249,'Riep StPatrim'!C315,RiepilogoGen!$X$2:$X$1249)</f>
        <v>0</v>
      </c>
      <c r="J315" s="140">
        <f>-1*SUMIF(RiepilogoGen!$D$2:$D$1249,'Riep StPatrim'!C315,RiepilogoGen!$AA$2:$AA$1249)</f>
        <v>346226.61</v>
      </c>
      <c r="K315" s="140">
        <f>-1*SUMIF(RiepilogoGen!$D$2:$D$1249,'Riep StPatrim'!C315,RiepilogoGen!$AD$2:$AD$1249)</f>
        <v>0</v>
      </c>
    </row>
    <row r="316" spans="2:11">
      <c r="C316" s="30">
        <f>RiepilogoGen!D189</f>
        <v>20040103</v>
      </c>
      <c r="D316" s="30" t="str">
        <f>RiepilogoGen!E189</f>
        <v>DONAZIONI VINCOLATE AGLI INVESTIMENTI DA DESTINARE</v>
      </c>
      <c r="E316" s="139" t="str">
        <f>C316&amp;" "&amp;D316</f>
        <v>20040103 DONAZIONI VINCOLATE AGLI INVESTIMENTI DA DESTINARE</v>
      </c>
      <c r="F316" s="140">
        <f>-1*SUMIF(RiepilogoGen!$D$2:$D$1249,'Riep StPatrim'!C316,RiepilogoGen!$O$2:$O$1249)</f>
        <v>0</v>
      </c>
      <c r="G316" s="140">
        <f>-1*SUMIF(RiepilogoGen!$D$2:$D$1249,'Riep StPatrim'!C316,RiepilogoGen!$R$2:$R$1249)</f>
        <v>0</v>
      </c>
      <c r="H316" s="140">
        <f>-1*SUMIF(RiepilogoGen!$D$2:$D$1249,'Riep StPatrim'!C316,RiepilogoGen!$U$2:$U$1249)</f>
        <v>0</v>
      </c>
      <c r="I316" s="140">
        <f>-1*SUMIF(RiepilogoGen!$D$2:$D$1249,'Riep StPatrim'!C316,RiepilogoGen!$X$2:$X$1249)</f>
        <v>0</v>
      </c>
      <c r="J316" s="140">
        <f>-1*SUMIF(RiepilogoGen!$D$2:$D$1249,'Riep StPatrim'!C316,RiepilogoGen!$AA$2:$AA$1249)</f>
        <v>0</v>
      </c>
      <c r="K316" s="140">
        <f>-1*SUMIF(RiepilogoGen!$D$2:$D$1249,'Riep StPatrim'!C316,RiepilogoGen!$AD$2:$AD$1249)</f>
        <v>0</v>
      </c>
    </row>
    <row r="317" spans="2:11">
      <c r="B317" s="30">
        <v>2005</v>
      </c>
      <c r="E317" s="138" t="s">
        <v>252</v>
      </c>
      <c r="F317" s="49">
        <f t="shared" ref="F317:K317" si="84">+F318</f>
        <v>616332.96</v>
      </c>
      <c r="G317" s="49">
        <f t="shared" si="84"/>
        <v>672875.67</v>
      </c>
      <c r="H317" s="49">
        <f t="shared" si="84"/>
        <v>646793.33000000007</v>
      </c>
      <c r="I317" s="49">
        <f t="shared" si="84"/>
        <v>0</v>
      </c>
      <c r="J317" s="49">
        <f t="shared" si="84"/>
        <v>620864.12</v>
      </c>
      <c r="K317" s="49">
        <f t="shared" si="84"/>
        <v>0</v>
      </c>
    </row>
    <row r="318" spans="2:11">
      <c r="C318" s="30">
        <f>RiepilogoGen!D190</f>
        <v>20050101</v>
      </c>
      <c r="D318" s="30" t="str">
        <f>RiepilogoGen!E190</f>
        <v>DONAZIONI DI IMMOBILIZZAZIONI</v>
      </c>
      <c r="E318" s="139" t="str">
        <f>C318&amp;" "&amp;D318</f>
        <v>20050101 DONAZIONI DI IMMOBILIZZAZIONI</v>
      </c>
      <c r="F318" s="140">
        <f>-1*SUMIF(RiepilogoGen!$D$2:$D$1249,'Riep StPatrim'!C318,RiepilogoGen!$O$2:$O$1249)</f>
        <v>616332.96</v>
      </c>
      <c r="G318" s="140">
        <f>-1*SUMIF(RiepilogoGen!$D$2:$D$1249,'Riep StPatrim'!C318,RiepilogoGen!$R$2:$R$1249)</f>
        <v>672875.67</v>
      </c>
      <c r="H318" s="140">
        <f>-1*SUMIF(RiepilogoGen!$D$2:$D$1249,'Riep StPatrim'!C318,RiepilogoGen!$U$2:$U$1249)</f>
        <v>646793.33000000007</v>
      </c>
      <c r="I318" s="140">
        <f>-1*SUMIF(RiepilogoGen!$D$2:$D$1249,'Riep StPatrim'!C318,RiepilogoGen!$X$2:$X$1249)</f>
        <v>0</v>
      </c>
      <c r="J318" s="140">
        <f>-1*SUMIF(RiepilogoGen!$D$2:$D$1249,'Riep StPatrim'!C318,RiepilogoGen!$AA$2:$AA$1249)</f>
        <v>620864.12</v>
      </c>
      <c r="K318" s="140">
        <f>-1*SUMIF(RiepilogoGen!$D$2:$D$1249,'Riep StPatrim'!C318,RiepilogoGen!$AD$2:$AD$1249)</f>
        <v>0</v>
      </c>
    </row>
    <row r="319" spans="2:11">
      <c r="B319" s="30">
        <v>2006</v>
      </c>
      <c r="E319" s="138" t="s">
        <v>253</v>
      </c>
      <c r="F319" s="49">
        <f t="shared" ref="F319:K319" si="85">+F320</f>
        <v>0</v>
      </c>
      <c r="G319" s="49">
        <f t="shared" si="85"/>
        <v>0</v>
      </c>
      <c r="H319" s="49">
        <f t="shared" si="85"/>
        <v>0</v>
      </c>
      <c r="I319" s="49">
        <f t="shared" si="85"/>
        <v>0</v>
      </c>
      <c r="J319" s="49">
        <f t="shared" si="85"/>
        <v>3</v>
      </c>
      <c r="K319" s="49">
        <f t="shared" si="85"/>
        <v>0</v>
      </c>
    </row>
    <row r="320" spans="2:11">
      <c r="C320" s="30">
        <f>RiepilogoGen!D191</f>
        <v>20060101</v>
      </c>
      <c r="D320" s="30" t="str">
        <f>RiepilogoGen!E191</f>
        <v>RISERVE STATUTARIE</v>
      </c>
      <c r="E320" s="139" t="str">
        <f>C320&amp;" "&amp;D320</f>
        <v>20060101 RISERVE STATUTARIE</v>
      </c>
      <c r="F320" s="140">
        <f>-1*SUMIF(RiepilogoGen!$D$2:$D$1249,'Riep StPatrim'!C320,RiepilogoGen!$O$2:$O$1249)</f>
        <v>0</v>
      </c>
      <c r="G320" s="140">
        <f>-1*SUMIF(RiepilogoGen!$D$2:$D$1249,'Riep StPatrim'!C320,RiepilogoGen!$R$2:$R$1249)</f>
        <v>0</v>
      </c>
      <c r="H320" s="140">
        <f>-1*SUMIF(RiepilogoGen!$D$2:$D$1249,'Riep StPatrim'!C320,RiepilogoGen!$U$2:$U$1249)</f>
        <v>0</v>
      </c>
      <c r="I320" s="140">
        <f>-1*SUMIF(RiepilogoGen!$D$2:$D$1249,'Riep StPatrim'!C320,RiepilogoGen!$X$2:$X$1249)</f>
        <v>0</v>
      </c>
      <c r="J320" s="140">
        <f>-1*SUMIF(RiepilogoGen!$D$2:$D$1249,'Riep StPatrim'!C320,RiepilogoGen!$AA$2:$AA$1249)+3</f>
        <v>3</v>
      </c>
      <c r="K320" s="140">
        <f>-1*SUMIF(RiepilogoGen!$D$2:$D$1249,'Riep StPatrim'!C320,RiepilogoGen!$AD$2:$AD$1249)</f>
        <v>0</v>
      </c>
    </row>
    <row r="321" spans="2:11">
      <c r="B321" s="30">
        <v>2007</v>
      </c>
      <c r="E321" s="138" t="s">
        <v>254</v>
      </c>
      <c r="F321" s="49">
        <f t="shared" ref="F321:K321" si="86">SUM(F322:F342)</f>
        <v>-1113975.44</v>
      </c>
      <c r="G321" s="49">
        <f t="shared" si="86"/>
        <v>-973975.44</v>
      </c>
      <c r="H321" s="49">
        <f t="shared" si="86"/>
        <v>-3485458.62</v>
      </c>
      <c r="I321" s="49">
        <f t="shared" si="86"/>
        <v>0</v>
      </c>
      <c r="J321" s="49">
        <f t="shared" si="86"/>
        <v>-3482501.2</v>
      </c>
      <c r="K321" s="49">
        <f t="shared" si="86"/>
        <v>0</v>
      </c>
    </row>
    <row r="322" spans="2:11" hidden="1">
      <c r="C322" s="30">
        <f>RiepilogoGen!D192</f>
        <v>20070101</v>
      </c>
      <c r="D322" s="30" t="str">
        <f>RiepilogoGen!E192</f>
        <v>UTILI PORTATI A NUOVO</v>
      </c>
      <c r="E322" s="139" t="str">
        <f>C322&amp;" "&amp;D322</f>
        <v>20070101 UTILI PORTATI A NUOVO</v>
      </c>
      <c r="F322" s="140">
        <f>-1*SUMIF(RiepilogoGen!$D$2:$D$1249,'Riep StPatrim'!C322,RiepilogoGen!$O$2:$O$1249)</f>
        <v>0</v>
      </c>
      <c r="G322" s="140">
        <f>-1*SUMIF(RiepilogoGen!$D$2:$D$1249,'Riep StPatrim'!C322,RiepilogoGen!$R$2:$R$1249)</f>
        <v>0</v>
      </c>
      <c r="H322" s="140">
        <f>-1*SUMIF(RiepilogoGen!$D$2:$D$1249,'Riep StPatrim'!C322,RiepilogoGen!$U$2:$U$1249)</f>
        <v>0</v>
      </c>
      <c r="I322" s="140">
        <f>-1*SUMIF(RiepilogoGen!$D$2:$D$1249,'Riep StPatrim'!C322,RiepilogoGen!$X$2:$X$1249)</f>
        <v>0</v>
      </c>
      <c r="J322" s="140">
        <f>-1*SUMIF(RiepilogoGen!$D$2:$D$1249,'Riep StPatrim'!C322,RiepilogoGen!$AA$2:$AA$1249)</f>
        <v>0</v>
      </c>
      <c r="K322" s="140">
        <f>-1*SUMIF(RiepilogoGen!$D$2:$D$1249,'Riep StPatrim'!C322,RiepilogoGen!$AD$2:$AD$1249)</f>
        <v>0</v>
      </c>
    </row>
    <row r="323" spans="2:11" hidden="1">
      <c r="C323" s="30">
        <f>RiepilogoGen!D193</f>
        <v>20070108</v>
      </c>
      <c r="D323" s="30" t="str">
        <f>RiepilogoGen!E193</f>
        <v>PERDITE PORTATE A NUOVO</v>
      </c>
      <c r="E323" s="139" t="str">
        <f t="shared" ref="E323:E331" si="87">C323&amp;" "&amp;D323</f>
        <v>20070108 PERDITE PORTATE A NUOVO</v>
      </c>
      <c r="F323" s="140">
        <f>-1*SUMIF(RiepilogoGen!$D$2:$D$1249,'Riep StPatrim'!C323,RiepilogoGen!$O$2:$O$1249)</f>
        <v>0</v>
      </c>
      <c r="G323" s="140">
        <f>-1*SUMIF(RiepilogoGen!$D$2:$D$1249,'Riep StPatrim'!C323,RiepilogoGen!$R$2:$R$1249)</f>
        <v>0</v>
      </c>
      <c r="H323" s="140">
        <f>-1*SUMIF(RiepilogoGen!$D$2:$D$1249,'Riep StPatrim'!C323,RiepilogoGen!$U$2:$U$1249)</f>
        <v>0</v>
      </c>
      <c r="I323" s="140">
        <f>-1*SUMIF(RiepilogoGen!$D$2:$D$1249,'Riep StPatrim'!C323,RiepilogoGen!$X$2:$X$1249)</f>
        <v>0</v>
      </c>
      <c r="J323" s="140">
        <f>-1*SUMIF(RiepilogoGen!$D$2:$D$1249,'Riep StPatrim'!C323,RiepilogoGen!$AA$2:$AA$1249)</f>
        <v>0</v>
      </c>
      <c r="K323" s="140">
        <f>-1*SUMIF(RiepilogoGen!$D$2:$D$1249,'Riep StPatrim'!C323,RiepilogoGen!$AD$2:$AD$1249)</f>
        <v>0</v>
      </c>
    </row>
    <row r="324" spans="2:11" hidden="1">
      <c r="C324" s="30">
        <f>RiepilogoGen!D194</f>
        <v>20070109</v>
      </c>
      <c r="D324" s="30" t="str">
        <f>RiepilogoGen!E194</f>
        <v>PERDITE PORTATE A NUOVO 2013</v>
      </c>
      <c r="E324" s="139" t="str">
        <f t="shared" si="87"/>
        <v>20070109 PERDITE PORTATE A NUOVO 2013</v>
      </c>
      <c r="F324" s="140">
        <f>-1*SUMIF(RiepilogoGen!$D$2:$D$1249,'Riep StPatrim'!C324,RiepilogoGen!$O$2:$O$1249)</f>
        <v>0</v>
      </c>
      <c r="G324" s="140">
        <f>-1*SUMIF(RiepilogoGen!$D$2:$D$1249,'Riep StPatrim'!C324,RiepilogoGen!$R$2:$R$1249)</f>
        <v>0</v>
      </c>
      <c r="H324" s="140">
        <f>-1*SUMIF(RiepilogoGen!$D$2:$D$1249,'Riep StPatrim'!C324,RiepilogoGen!$U$2:$U$1249)</f>
        <v>0</v>
      </c>
      <c r="I324" s="140">
        <f>-1*SUMIF(RiepilogoGen!$D$2:$D$1249,'Riep StPatrim'!C324,RiepilogoGen!$X$2:$X$1249)</f>
        <v>0</v>
      </c>
      <c r="J324" s="140">
        <f>-1*SUMIF(RiepilogoGen!$D$2:$D$1249,'Riep StPatrim'!C324,RiepilogoGen!$AA$2:$AA$1249)</f>
        <v>0</v>
      </c>
      <c r="K324" s="140">
        <f>-1*SUMIF(RiepilogoGen!$D$2:$D$1249,'Riep StPatrim'!C324,RiepilogoGen!$AD$2:$AD$1249)</f>
        <v>0</v>
      </c>
    </row>
    <row r="325" spans="2:11" hidden="1">
      <c r="C325" s="30">
        <f>RiepilogoGen!D195</f>
        <v>20070110</v>
      </c>
      <c r="D325" s="30" t="str">
        <f>RiepilogoGen!E195</f>
        <v>UTILI PORTATI A NUOVO 2008</v>
      </c>
      <c r="E325" s="139" t="str">
        <f t="shared" si="87"/>
        <v>20070110 UTILI PORTATI A NUOVO 2008</v>
      </c>
      <c r="F325" s="140">
        <f>-1*SUMIF(RiepilogoGen!$D$2:$D$1249,'Riep StPatrim'!C325,RiepilogoGen!$O$2:$O$1249)</f>
        <v>0</v>
      </c>
      <c r="G325" s="140">
        <f>-1*SUMIF(RiepilogoGen!$D$2:$D$1249,'Riep StPatrim'!C325,RiepilogoGen!$R$2:$R$1249)</f>
        <v>0</v>
      </c>
      <c r="H325" s="140">
        <f>-1*SUMIF(RiepilogoGen!$D$2:$D$1249,'Riep StPatrim'!C325,RiepilogoGen!$U$2:$U$1249)</f>
        <v>0</v>
      </c>
      <c r="I325" s="140">
        <f>-1*SUMIF(RiepilogoGen!$D$2:$D$1249,'Riep StPatrim'!C325,RiepilogoGen!$X$2:$X$1249)</f>
        <v>0</v>
      </c>
      <c r="J325" s="140">
        <f>-1*SUMIF(RiepilogoGen!$D$2:$D$1249,'Riep StPatrim'!C325,RiepilogoGen!$AA$2:$AA$1249)</f>
        <v>0</v>
      </c>
      <c r="K325" s="140">
        <f>-1*SUMIF(RiepilogoGen!$D$2:$D$1249,'Riep StPatrim'!C325,RiepilogoGen!$AD$2:$AD$1249)</f>
        <v>0</v>
      </c>
    </row>
    <row r="326" spans="2:11" hidden="1">
      <c r="C326" s="30">
        <f>RiepilogoGen!D196</f>
        <v>20070111</v>
      </c>
      <c r="D326" s="30" t="str">
        <f>RiepilogoGen!E196</f>
        <v>UTILI PORTATI A NUOVO 2009</v>
      </c>
      <c r="E326" s="139" t="str">
        <f t="shared" si="87"/>
        <v>20070111 UTILI PORTATI A NUOVO 2009</v>
      </c>
      <c r="F326" s="140">
        <f>-1*SUMIF(RiepilogoGen!$D$2:$D$1249,'Riep StPatrim'!C326,RiepilogoGen!$O$2:$O$1249)</f>
        <v>0</v>
      </c>
      <c r="G326" s="140">
        <f>-1*SUMIF(RiepilogoGen!$D$2:$D$1249,'Riep StPatrim'!C326,RiepilogoGen!$R$2:$R$1249)</f>
        <v>0</v>
      </c>
      <c r="H326" s="140">
        <f>-1*SUMIF(RiepilogoGen!$D$2:$D$1249,'Riep StPatrim'!C326,RiepilogoGen!$U$2:$U$1249)</f>
        <v>0</v>
      </c>
      <c r="I326" s="140">
        <f>-1*SUMIF(RiepilogoGen!$D$2:$D$1249,'Riep StPatrim'!C326,RiepilogoGen!$X$2:$X$1249)</f>
        <v>0</v>
      </c>
      <c r="J326" s="140">
        <f>-1*SUMIF(RiepilogoGen!$D$2:$D$1249,'Riep StPatrim'!C326,RiepilogoGen!$AA$2:$AA$1249)</f>
        <v>0</v>
      </c>
      <c r="K326" s="140">
        <f>-1*SUMIF(RiepilogoGen!$D$2:$D$1249,'Riep StPatrim'!C326,RiepilogoGen!$AD$2:$AD$1249)</f>
        <v>0</v>
      </c>
    </row>
    <row r="327" spans="2:11" hidden="1">
      <c r="C327" s="30">
        <f>RiepilogoGen!D197</f>
        <v>20070112</v>
      </c>
      <c r="D327" s="30" t="str">
        <f>RiepilogoGen!E197</f>
        <v>UTILI PORTATI A NUOVO 2010</v>
      </c>
      <c r="E327" s="139" t="str">
        <f t="shared" si="87"/>
        <v>20070112 UTILI PORTATI A NUOVO 2010</v>
      </c>
      <c r="F327" s="140">
        <f>-1*SUMIF(RiepilogoGen!$D$2:$D$1249,'Riep StPatrim'!C327,RiepilogoGen!$O$2:$O$1249)</f>
        <v>0</v>
      </c>
      <c r="G327" s="140">
        <f>-1*SUMIF(RiepilogoGen!$D$2:$D$1249,'Riep StPatrim'!C327,RiepilogoGen!$R$2:$R$1249)</f>
        <v>0</v>
      </c>
      <c r="H327" s="140">
        <f>-1*SUMIF(RiepilogoGen!$D$2:$D$1249,'Riep StPatrim'!C327,RiepilogoGen!$U$2:$U$1249)</f>
        <v>0</v>
      </c>
      <c r="I327" s="140">
        <f>-1*SUMIF(RiepilogoGen!$D$2:$D$1249,'Riep StPatrim'!C327,RiepilogoGen!$X$2:$X$1249)</f>
        <v>0</v>
      </c>
      <c r="J327" s="140">
        <f>-1*SUMIF(RiepilogoGen!$D$2:$D$1249,'Riep StPatrim'!C327,RiepilogoGen!$AA$2:$AA$1249)</f>
        <v>0</v>
      </c>
      <c r="K327" s="140">
        <f>-1*SUMIF(RiepilogoGen!$D$2:$D$1249,'Riep StPatrim'!C327,RiepilogoGen!$AD$2:$AD$1249)</f>
        <v>0</v>
      </c>
    </row>
    <row r="328" spans="2:11" hidden="1">
      <c r="C328" s="30">
        <f>RiepilogoGen!D198</f>
        <v>20070113</v>
      </c>
      <c r="D328" s="30" t="str">
        <f>RiepilogoGen!E198</f>
        <v>UTILI PORTATI A NUOVO 2011</v>
      </c>
      <c r="E328" s="139" t="str">
        <f t="shared" si="87"/>
        <v>20070113 UTILI PORTATI A NUOVO 2011</v>
      </c>
      <c r="F328" s="140">
        <f>-1*SUMIF(RiepilogoGen!$D$2:$D$1249,'Riep StPatrim'!C328,RiepilogoGen!$O$2:$O$1249)</f>
        <v>0</v>
      </c>
      <c r="G328" s="140">
        <f>-1*SUMIF(RiepilogoGen!$D$2:$D$1249,'Riep StPatrim'!C328,RiepilogoGen!$R$2:$R$1249)</f>
        <v>0</v>
      </c>
      <c r="H328" s="140">
        <f>-1*SUMIF(RiepilogoGen!$D$2:$D$1249,'Riep StPatrim'!C328,RiepilogoGen!$U$2:$U$1249)</f>
        <v>0</v>
      </c>
      <c r="I328" s="140">
        <f>-1*SUMIF(RiepilogoGen!$D$2:$D$1249,'Riep StPatrim'!C328,RiepilogoGen!$X$2:$X$1249)</f>
        <v>0</v>
      </c>
      <c r="J328" s="140">
        <f>-1*SUMIF(RiepilogoGen!$D$2:$D$1249,'Riep StPatrim'!C328,RiepilogoGen!$AA$2:$AA$1249)</f>
        <v>0</v>
      </c>
      <c r="K328" s="140">
        <f>-1*SUMIF(RiepilogoGen!$D$2:$D$1249,'Riep StPatrim'!C328,RiepilogoGen!$AD$2:$AD$1249)</f>
        <v>0</v>
      </c>
    </row>
    <row r="329" spans="2:11" hidden="1">
      <c r="C329" s="30">
        <f>RiepilogoGen!D199</f>
        <v>20070114</v>
      </c>
      <c r="D329" s="30" t="str">
        <f>RiepilogoGen!E199</f>
        <v>UTILI PORTATI A NUOVO 2012</v>
      </c>
      <c r="E329" s="139" t="str">
        <f t="shared" si="87"/>
        <v>20070114 UTILI PORTATI A NUOVO 2012</v>
      </c>
      <c r="F329" s="140">
        <f>-1*SUMIF(RiepilogoGen!$D$2:$D$1249,'Riep StPatrim'!C329,RiepilogoGen!$O$2:$O$1249)</f>
        <v>0</v>
      </c>
      <c r="G329" s="140">
        <f>-1*SUMIF(RiepilogoGen!$D$2:$D$1249,'Riep StPatrim'!C329,RiepilogoGen!$R$2:$R$1249)</f>
        <v>0</v>
      </c>
      <c r="H329" s="140">
        <f>-1*SUMIF(RiepilogoGen!$D$2:$D$1249,'Riep StPatrim'!C329,RiepilogoGen!$U$2:$U$1249)</f>
        <v>0</v>
      </c>
      <c r="I329" s="140">
        <f>-1*SUMIF(RiepilogoGen!$D$2:$D$1249,'Riep StPatrim'!C329,RiepilogoGen!$X$2:$X$1249)</f>
        <v>0</v>
      </c>
      <c r="J329" s="140">
        <f>-1*SUMIF(RiepilogoGen!$D$2:$D$1249,'Riep StPatrim'!C329,RiepilogoGen!$AA$2:$AA$1249)</f>
        <v>0</v>
      </c>
      <c r="K329" s="140">
        <f>-1*SUMIF(RiepilogoGen!$D$2:$D$1249,'Riep StPatrim'!C329,RiepilogoGen!$AD$2:$AD$1249)</f>
        <v>0</v>
      </c>
    </row>
    <row r="330" spans="2:11" hidden="1">
      <c r="C330" s="30">
        <f>RiepilogoGen!D200</f>
        <v>20070115</v>
      </c>
      <c r="D330" s="30" t="str">
        <f>RiepilogoGen!E200</f>
        <v>UTILI PORTATI A NUOVO 2013</v>
      </c>
      <c r="E330" s="139" t="str">
        <f t="shared" si="87"/>
        <v>20070115 UTILI PORTATI A NUOVO 2013</v>
      </c>
      <c r="F330" s="140">
        <f>-1*SUMIF(RiepilogoGen!$D$2:$D$1249,'Riep StPatrim'!C330,RiepilogoGen!$O$2:$O$1249)</f>
        <v>0</v>
      </c>
      <c r="G330" s="140">
        <f>-1*SUMIF(RiepilogoGen!$D$2:$D$1249,'Riep StPatrim'!C330,RiepilogoGen!$R$2:$R$1249)</f>
        <v>0</v>
      </c>
      <c r="H330" s="140">
        <f>-1*SUMIF(RiepilogoGen!$D$2:$D$1249,'Riep StPatrim'!C330,RiepilogoGen!$U$2:$U$1249)</f>
        <v>0</v>
      </c>
      <c r="I330" s="140">
        <f>-1*SUMIF(RiepilogoGen!$D$2:$D$1249,'Riep StPatrim'!C330,RiepilogoGen!$X$2:$X$1249)</f>
        <v>0</v>
      </c>
      <c r="J330" s="140">
        <f>-1*SUMIF(RiepilogoGen!$D$2:$D$1249,'Riep StPatrim'!C330,RiepilogoGen!$AA$2:$AA$1249)</f>
        <v>0</v>
      </c>
      <c r="K330" s="140">
        <f>-1*SUMIF(RiepilogoGen!$D$2:$D$1249,'Riep StPatrim'!C330,RiepilogoGen!$AD$2:$AD$1249)</f>
        <v>0</v>
      </c>
    </row>
    <row r="331" spans="2:11" hidden="1">
      <c r="C331" s="30">
        <f>RiepilogoGen!D201</f>
        <v>20070116</v>
      </c>
      <c r="D331" s="30" t="str">
        <f>RiepilogoGen!E201</f>
        <v>UTILI PORTATI A NUOVO 2014</v>
      </c>
      <c r="E331" s="139" t="str">
        <f t="shared" si="87"/>
        <v>20070116 UTILI PORTATI A NUOVO 2014</v>
      </c>
      <c r="F331" s="140">
        <f>-1*SUMIF(RiepilogoGen!$D$2:$D$1249,'Riep StPatrim'!C331,RiepilogoGen!$O$2:$O$1249)</f>
        <v>0</v>
      </c>
      <c r="G331" s="140">
        <f>-1*SUMIF(RiepilogoGen!$D$2:$D$1249,'Riep StPatrim'!C331,RiepilogoGen!$R$2:$R$1249)</f>
        <v>0</v>
      </c>
      <c r="H331" s="140">
        <f>-1*SUMIF(RiepilogoGen!$D$2:$D$1249,'Riep StPatrim'!C331,RiepilogoGen!$U$2:$U$1249)</f>
        <v>0</v>
      </c>
      <c r="I331" s="140">
        <f>-1*SUMIF(RiepilogoGen!$D$2:$D$1249,'Riep StPatrim'!C331,RiepilogoGen!$X$2:$X$1249)</f>
        <v>0</v>
      </c>
      <c r="J331" s="140">
        <f>-1*SUMIF(RiepilogoGen!$D$2:$D$1249,'Riep StPatrim'!C331,RiepilogoGen!$AA$2:$AA$1249)</f>
        <v>0</v>
      </c>
      <c r="K331" s="140">
        <f>-1*SUMIF(RiepilogoGen!$D$2:$D$1249,'Riep StPatrim'!C331,RiepilogoGen!$AD$2:$AD$1249)</f>
        <v>0</v>
      </c>
    </row>
    <row r="332" spans="2:11">
      <c r="C332" s="30">
        <f>RiepilogoGen!D202</f>
        <v>20070102</v>
      </c>
      <c r="D332" s="30" t="str">
        <f>RiepilogoGen!E202</f>
        <v>PERDITE PORTATE A NUOVO</v>
      </c>
      <c r="E332" s="139" t="str">
        <f>C332&amp;" "&amp;D332</f>
        <v>20070102 PERDITE PORTATE A NUOVO</v>
      </c>
      <c r="F332" s="140">
        <f>-1*SUMIF(RiepilogoGen!$D$2:$D$1249,'Riep StPatrim'!C332,RiepilogoGen!$O$2:$O$1249)</f>
        <v>-1113975.44</v>
      </c>
      <c r="G332" s="140">
        <f>-1*SUMIF(RiepilogoGen!$D$2:$D$1249,'Riep StPatrim'!C332,RiepilogoGen!$R$2:$R$1249)</f>
        <v>-973975.44</v>
      </c>
      <c r="H332" s="140">
        <f>-1*SUMIF(RiepilogoGen!$D$2:$D$1249,'Riep StPatrim'!C332,RiepilogoGen!$U$2:$U$1249)</f>
        <v>-3485458.62</v>
      </c>
      <c r="I332" s="140">
        <f>-1*SUMIF(RiepilogoGen!$D$2:$D$1249,'Riep StPatrim'!C332,RiepilogoGen!$X$2:$X$1249)</f>
        <v>0</v>
      </c>
      <c r="J332" s="140">
        <f>-1*SUMIF(RiepilogoGen!$D$2:$D$1249,'Riep StPatrim'!C332,RiepilogoGen!$AA$2:$AA$1249)</f>
        <v>-3482501.2</v>
      </c>
      <c r="K332" s="140">
        <f>-1*SUMIF(RiepilogoGen!$D$2:$D$1249,'Riep StPatrim'!C332,RiepilogoGen!$AD$2:$AD$1249)</f>
        <v>0</v>
      </c>
    </row>
    <row r="333" spans="2:11" hidden="1">
      <c r="C333" s="30">
        <f>RiepilogoGen!D203</f>
        <v>20070103</v>
      </c>
      <c r="D333" s="30" t="str">
        <f>RiepilogoGen!E203</f>
        <v>UTILI PORTATI A NUOVO 2016</v>
      </c>
      <c r="E333" s="139" t="str">
        <f>C333&amp;" "&amp;D333</f>
        <v>20070103 UTILI PORTATI A NUOVO 2016</v>
      </c>
      <c r="F333" s="140">
        <f>-1*SUMIF(RiepilogoGen!$D$2:$D$1249,'Riep StPatrim'!C333,RiepilogoGen!$O$2:$O$1249)</f>
        <v>0</v>
      </c>
      <c r="G333" s="140">
        <f>-1*SUMIF(RiepilogoGen!$D$2:$D$1249,'Riep StPatrim'!C333,RiepilogoGen!$R$2:$R$1249)</f>
        <v>0</v>
      </c>
      <c r="H333" s="140">
        <f>-1*SUMIF(RiepilogoGen!$D$2:$D$1249,'Riep StPatrim'!C333,RiepilogoGen!$U$2:$U$1249)</f>
        <v>0</v>
      </c>
      <c r="I333" s="140">
        <f>-1*SUMIF(RiepilogoGen!$D$2:$D$1249,'Riep StPatrim'!C333,RiepilogoGen!$X$2:$X$1249)</f>
        <v>0</v>
      </c>
      <c r="J333" s="140">
        <f>-1*SUMIF(RiepilogoGen!$D$2:$D$1249,'Riep StPatrim'!C333,RiepilogoGen!$AA$2:$AA$1249)</f>
        <v>0</v>
      </c>
      <c r="K333" s="140">
        <f>-1*SUMIF(RiepilogoGen!$D$2:$D$1249,'Riep StPatrim'!C333,RiepilogoGen!$AD$2:$AD$1249)</f>
        <v>0</v>
      </c>
    </row>
    <row r="334" spans="2:11" hidden="1">
      <c r="C334" s="30">
        <f>RiepilogoGen!D204</f>
        <v>20070208</v>
      </c>
      <c r="D334" s="30" t="str">
        <f>RiepilogoGen!E204</f>
        <v>PERDITE PORTATE A NUOVO 2008</v>
      </c>
      <c r="E334" s="139" t="str">
        <f t="shared" ref="E334:E342" si="88">C334&amp;" "&amp;D334</f>
        <v>20070208 PERDITE PORTATE A NUOVO 2008</v>
      </c>
      <c r="F334" s="140">
        <f>-1*SUMIF(RiepilogoGen!$D$2:$D$1249,'Riep StPatrim'!C334,RiepilogoGen!$O$2:$O$1249)</f>
        <v>0</v>
      </c>
      <c r="G334" s="140">
        <f>-1*SUMIF(RiepilogoGen!$D$2:$D$1249,'Riep StPatrim'!C334,RiepilogoGen!$R$2:$R$1249)</f>
        <v>0</v>
      </c>
      <c r="H334" s="140">
        <f>-1*SUMIF(RiepilogoGen!$D$2:$D$1249,'Riep StPatrim'!C334,RiepilogoGen!$U$2:$U$1249)</f>
        <v>0</v>
      </c>
      <c r="I334" s="140">
        <f>-1*SUMIF(RiepilogoGen!$D$2:$D$1249,'Riep StPatrim'!C334,RiepilogoGen!$X$2:$X$1249)</f>
        <v>0</v>
      </c>
      <c r="J334" s="140">
        <f>-1*SUMIF(RiepilogoGen!$D$2:$D$1249,'Riep StPatrim'!C334,RiepilogoGen!$AA$2:$AA$1249)</f>
        <v>0</v>
      </c>
      <c r="K334" s="140">
        <f>-1*SUMIF(RiepilogoGen!$D$2:$D$1249,'Riep StPatrim'!C334,RiepilogoGen!$AD$2:$AD$1249)</f>
        <v>0</v>
      </c>
    </row>
    <row r="335" spans="2:11" hidden="1">
      <c r="C335" s="30">
        <f>RiepilogoGen!D205</f>
        <v>20070209</v>
      </c>
      <c r="D335" s="30" t="str">
        <f>RiepilogoGen!E205</f>
        <v>PERDITE PORTATE A NUOVO 2009</v>
      </c>
      <c r="E335" s="139" t="str">
        <f t="shared" si="88"/>
        <v>20070209 PERDITE PORTATE A NUOVO 2009</v>
      </c>
      <c r="F335" s="140">
        <f>-1*SUMIF(RiepilogoGen!$D$2:$D$1249,'Riep StPatrim'!C335,RiepilogoGen!$O$2:$O$1249)</f>
        <v>0</v>
      </c>
      <c r="G335" s="140">
        <f>-1*SUMIF(RiepilogoGen!$D$2:$D$1249,'Riep StPatrim'!C335,RiepilogoGen!$R$2:$R$1249)</f>
        <v>0</v>
      </c>
      <c r="H335" s="140">
        <f>-1*SUMIF(RiepilogoGen!$D$2:$D$1249,'Riep StPatrim'!C335,RiepilogoGen!$U$2:$U$1249)</f>
        <v>0</v>
      </c>
      <c r="I335" s="140">
        <f>-1*SUMIF(RiepilogoGen!$D$2:$D$1249,'Riep StPatrim'!C335,RiepilogoGen!$X$2:$X$1249)</f>
        <v>0</v>
      </c>
      <c r="J335" s="140">
        <f>-1*SUMIF(RiepilogoGen!$D$2:$D$1249,'Riep StPatrim'!C335,RiepilogoGen!$AA$2:$AA$1249)</f>
        <v>0</v>
      </c>
      <c r="K335" s="140">
        <f>-1*SUMIF(RiepilogoGen!$D$2:$D$1249,'Riep StPatrim'!C335,RiepilogoGen!$AD$2:$AD$1249)</f>
        <v>0</v>
      </c>
    </row>
    <row r="336" spans="2:11" hidden="1">
      <c r="C336" s="30">
        <f>RiepilogoGen!D206</f>
        <v>20070210</v>
      </c>
      <c r="D336" s="30" t="str">
        <f>RiepilogoGen!E206</f>
        <v>PERDITE PORTATE A NUOVO 2010</v>
      </c>
      <c r="E336" s="139" t="str">
        <f t="shared" si="88"/>
        <v>20070210 PERDITE PORTATE A NUOVO 2010</v>
      </c>
      <c r="F336" s="140">
        <f>-1*SUMIF(RiepilogoGen!$D$2:$D$1249,'Riep StPatrim'!C336,RiepilogoGen!$O$2:$O$1249)</f>
        <v>0</v>
      </c>
      <c r="G336" s="140">
        <f>-1*SUMIF(RiepilogoGen!$D$2:$D$1249,'Riep StPatrim'!C336,RiepilogoGen!$R$2:$R$1249)</f>
        <v>0</v>
      </c>
      <c r="H336" s="140">
        <f>-1*SUMIF(RiepilogoGen!$D$2:$D$1249,'Riep StPatrim'!C336,RiepilogoGen!$U$2:$U$1249)</f>
        <v>0</v>
      </c>
      <c r="I336" s="140">
        <f>-1*SUMIF(RiepilogoGen!$D$2:$D$1249,'Riep StPatrim'!C336,RiepilogoGen!$X$2:$X$1249)</f>
        <v>0</v>
      </c>
      <c r="J336" s="140">
        <f>-1*SUMIF(RiepilogoGen!$D$2:$D$1249,'Riep StPatrim'!C336,RiepilogoGen!$AA$2:$AA$1249)</f>
        <v>0</v>
      </c>
      <c r="K336" s="140">
        <f>-1*SUMIF(RiepilogoGen!$D$2:$D$1249,'Riep StPatrim'!C336,RiepilogoGen!$AD$2:$AD$1249)</f>
        <v>0</v>
      </c>
    </row>
    <row r="337" spans="2:11" hidden="1">
      <c r="C337" s="30">
        <f>RiepilogoGen!D207</f>
        <v>20070211</v>
      </c>
      <c r="D337" s="30" t="str">
        <f>RiepilogoGen!E207</f>
        <v>PERDITE PORTATE A NUOVO 2011</v>
      </c>
      <c r="E337" s="139" t="str">
        <f t="shared" si="88"/>
        <v>20070211 PERDITE PORTATE A NUOVO 2011</v>
      </c>
      <c r="F337" s="140">
        <f>-1*SUMIF(RiepilogoGen!$D$2:$D$1249,'Riep StPatrim'!C337,RiepilogoGen!$O$2:$O$1249)</f>
        <v>0</v>
      </c>
      <c r="G337" s="140">
        <f>-1*SUMIF(RiepilogoGen!$D$2:$D$1249,'Riep StPatrim'!C337,RiepilogoGen!$R$2:$R$1249)</f>
        <v>0</v>
      </c>
      <c r="H337" s="140">
        <f>-1*SUMIF(RiepilogoGen!$D$2:$D$1249,'Riep StPatrim'!C337,RiepilogoGen!$U$2:$U$1249)</f>
        <v>0</v>
      </c>
      <c r="I337" s="140">
        <f>-1*SUMIF(RiepilogoGen!$D$2:$D$1249,'Riep StPatrim'!C337,RiepilogoGen!$X$2:$X$1249)</f>
        <v>0</v>
      </c>
      <c r="J337" s="140">
        <f>-1*SUMIF(RiepilogoGen!$D$2:$D$1249,'Riep StPatrim'!C337,RiepilogoGen!$AA$2:$AA$1249)</f>
        <v>0</v>
      </c>
      <c r="K337" s="140">
        <f>-1*SUMIF(RiepilogoGen!$D$2:$D$1249,'Riep StPatrim'!C337,RiepilogoGen!$AD$2:$AD$1249)</f>
        <v>0</v>
      </c>
    </row>
    <row r="338" spans="2:11" hidden="1">
      <c r="C338" s="30">
        <f>RiepilogoGen!D208</f>
        <v>20070212</v>
      </c>
      <c r="D338" s="30" t="str">
        <f>RiepilogoGen!E208</f>
        <v>PERDITE PORTATE A NUOVO 2012</v>
      </c>
      <c r="E338" s="139" t="str">
        <f t="shared" si="88"/>
        <v>20070212 PERDITE PORTATE A NUOVO 2012</v>
      </c>
      <c r="F338" s="140">
        <f>-1*SUMIF(RiepilogoGen!$D$2:$D$1249,'Riep StPatrim'!C338,RiepilogoGen!$O$2:$O$1249)</f>
        <v>0</v>
      </c>
      <c r="G338" s="140">
        <f>-1*SUMIF(RiepilogoGen!$D$2:$D$1249,'Riep StPatrim'!C338,RiepilogoGen!$R$2:$R$1249)</f>
        <v>0</v>
      </c>
      <c r="H338" s="140">
        <f>-1*SUMIF(RiepilogoGen!$D$2:$D$1249,'Riep StPatrim'!C338,RiepilogoGen!$U$2:$U$1249)</f>
        <v>0</v>
      </c>
      <c r="I338" s="140">
        <f>-1*SUMIF(RiepilogoGen!$D$2:$D$1249,'Riep StPatrim'!C338,RiepilogoGen!$X$2:$X$1249)</f>
        <v>0</v>
      </c>
      <c r="J338" s="140">
        <f>-1*SUMIF(RiepilogoGen!$D$2:$D$1249,'Riep StPatrim'!C338,RiepilogoGen!$AA$2:$AA$1249)</f>
        <v>0</v>
      </c>
      <c r="K338" s="140">
        <f>-1*SUMIF(RiepilogoGen!$D$2:$D$1249,'Riep StPatrim'!C338,RiepilogoGen!$AD$2:$AD$1249)</f>
        <v>0</v>
      </c>
    </row>
    <row r="339" spans="2:11" hidden="1">
      <c r="C339" s="30">
        <f>RiepilogoGen!D209</f>
        <v>20070213</v>
      </c>
      <c r="D339" s="30" t="str">
        <f>RiepilogoGen!E209</f>
        <v>PERDITE PORTATE A NUOVO 2013</v>
      </c>
      <c r="E339" s="139" t="str">
        <f t="shared" si="88"/>
        <v>20070213 PERDITE PORTATE A NUOVO 2013</v>
      </c>
      <c r="F339" s="140">
        <f>-1*SUMIF(RiepilogoGen!$D$2:$D$1249,'Riep StPatrim'!C339,RiepilogoGen!$O$2:$O$1249)</f>
        <v>0</v>
      </c>
      <c r="G339" s="140">
        <f>-1*SUMIF(RiepilogoGen!$D$2:$D$1249,'Riep StPatrim'!C339,RiepilogoGen!$R$2:$R$1249)</f>
        <v>0</v>
      </c>
      <c r="H339" s="140">
        <f>-1*SUMIF(RiepilogoGen!$D$2:$D$1249,'Riep StPatrim'!C339,RiepilogoGen!$U$2:$U$1249)</f>
        <v>0</v>
      </c>
      <c r="I339" s="140">
        <f>-1*SUMIF(RiepilogoGen!$D$2:$D$1249,'Riep StPatrim'!C339,RiepilogoGen!$X$2:$X$1249)</f>
        <v>0</v>
      </c>
      <c r="J339" s="140">
        <f>-1*SUMIF(RiepilogoGen!$D$2:$D$1249,'Riep StPatrim'!C339,RiepilogoGen!$AA$2:$AA$1249)</f>
        <v>0</v>
      </c>
      <c r="K339" s="140">
        <f>-1*SUMIF(RiepilogoGen!$D$2:$D$1249,'Riep StPatrim'!C339,RiepilogoGen!$AD$2:$AD$1249)</f>
        <v>0</v>
      </c>
    </row>
    <row r="340" spans="2:11" hidden="1">
      <c r="C340" s="30">
        <f>RiepilogoGen!D210</f>
        <v>20070214</v>
      </c>
      <c r="D340" s="30" t="str">
        <f>RiepilogoGen!E210</f>
        <v>PERDITE PORTATE A NUOVO 2014</v>
      </c>
      <c r="E340" s="139" t="str">
        <f t="shared" si="88"/>
        <v>20070214 PERDITE PORTATE A NUOVO 2014</v>
      </c>
      <c r="F340" s="140">
        <f>-1*SUMIF(RiepilogoGen!$D$2:$D$1249,'Riep StPatrim'!C340,RiepilogoGen!$O$2:$O$1249)</f>
        <v>0</v>
      </c>
      <c r="G340" s="140">
        <f>-1*SUMIF(RiepilogoGen!$D$2:$D$1249,'Riep StPatrim'!C340,RiepilogoGen!$R$2:$R$1249)</f>
        <v>0</v>
      </c>
      <c r="H340" s="140">
        <f>-1*SUMIF(RiepilogoGen!$D$2:$D$1249,'Riep StPatrim'!C340,RiepilogoGen!$U$2:$U$1249)</f>
        <v>0</v>
      </c>
      <c r="I340" s="140">
        <f>-1*SUMIF(RiepilogoGen!$D$2:$D$1249,'Riep StPatrim'!C340,RiepilogoGen!$X$2:$X$1249)</f>
        <v>0</v>
      </c>
      <c r="J340" s="140">
        <f>-1*SUMIF(RiepilogoGen!$D$2:$D$1249,'Riep StPatrim'!C340,RiepilogoGen!$AA$2:$AA$1249)</f>
        <v>0</v>
      </c>
      <c r="K340" s="140">
        <f>-1*SUMIF(RiepilogoGen!$D$2:$D$1249,'Riep StPatrim'!C340,RiepilogoGen!$AD$2:$AD$1249)</f>
        <v>0</v>
      </c>
    </row>
    <row r="341" spans="2:11" hidden="1">
      <c r="C341" s="30">
        <f>RiepilogoGen!D211</f>
        <v>20070215</v>
      </c>
      <c r="D341" s="30" t="str">
        <f>RiepilogoGen!E211</f>
        <v>PERDITE PORTATE A NUOVO 2015</v>
      </c>
      <c r="E341" s="139" t="str">
        <f t="shared" si="88"/>
        <v>20070215 PERDITE PORTATE A NUOVO 2015</v>
      </c>
      <c r="F341" s="140">
        <f>-1*SUMIF(RiepilogoGen!$D$2:$D$1249,'Riep StPatrim'!C341,RiepilogoGen!$O$2:$O$1249)</f>
        <v>0</v>
      </c>
      <c r="G341" s="140">
        <f>-1*SUMIF(RiepilogoGen!$D$2:$D$1249,'Riep StPatrim'!C341,RiepilogoGen!$R$2:$R$1249)</f>
        <v>0</v>
      </c>
      <c r="H341" s="140">
        <f>-1*SUMIF(RiepilogoGen!$D$2:$D$1249,'Riep StPatrim'!C341,RiepilogoGen!$U$2:$U$1249)</f>
        <v>0</v>
      </c>
      <c r="I341" s="140">
        <f>-1*SUMIF(RiepilogoGen!$D$2:$D$1249,'Riep StPatrim'!C341,RiepilogoGen!$X$2:$X$1249)</f>
        <v>0</v>
      </c>
      <c r="J341" s="140">
        <f>-1*SUMIF(RiepilogoGen!$D$2:$D$1249,'Riep StPatrim'!C341,RiepilogoGen!$AA$2:$AA$1249)</f>
        <v>0</v>
      </c>
      <c r="K341" s="140">
        <f>-1*SUMIF(RiepilogoGen!$D$2:$D$1249,'Riep StPatrim'!C341,RiepilogoGen!$AD$2:$AD$1249)</f>
        <v>0</v>
      </c>
    </row>
    <row r="342" spans="2:11" hidden="1">
      <c r="C342" s="30">
        <f>RiepilogoGen!D212</f>
        <v>20070216</v>
      </c>
      <c r="D342" s="30" t="str">
        <f>RiepilogoGen!E212</f>
        <v>PERDITE PORTATE A NUOVO 2016</v>
      </c>
      <c r="E342" s="139" t="str">
        <f t="shared" si="88"/>
        <v>20070216 PERDITE PORTATE A NUOVO 2016</v>
      </c>
      <c r="F342" s="140">
        <f>-1*SUMIF(RiepilogoGen!$D$2:$D$1249,'Riep StPatrim'!C342,RiepilogoGen!$O$2:$O$1249)</f>
        <v>0</v>
      </c>
      <c r="G342" s="140">
        <f>-1*SUMIF(RiepilogoGen!$D$2:$D$1249,'Riep StPatrim'!C342,RiepilogoGen!$R$2:$R$1249)</f>
        <v>0</v>
      </c>
      <c r="H342" s="140">
        <f>-1*SUMIF(RiepilogoGen!$D$2:$D$1249,'Riep StPatrim'!C342,RiepilogoGen!$U$2:$U$1249)</f>
        <v>0</v>
      </c>
      <c r="I342" s="140">
        <f>-1*SUMIF(RiepilogoGen!$D$2:$D$1249,'Riep StPatrim'!C342,RiepilogoGen!$X$2:$X$1249)</f>
        <v>0</v>
      </c>
      <c r="J342" s="140">
        <f>-1*SUMIF(RiepilogoGen!$D$2:$D$1249,'Riep StPatrim'!C342,RiepilogoGen!$AA$2:$AA$1249)</f>
        <v>0</v>
      </c>
      <c r="K342" s="140">
        <f>-1*SUMIF(RiepilogoGen!$D$2:$D$1249,'Riep StPatrim'!C342,RiepilogoGen!$AD$2:$AD$1249)</f>
        <v>0</v>
      </c>
    </row>
    <row r="343" spans="2:11">
      <c r="B343" s="30">
        <v>2008</v>
      </c>
      <c r="E343" s="138" t="s">
        <v>255</v>
      </c>
      <c r="F343" s="49">
        <f t="shared" ref="F343:K343" si="89">+F344+F345</f>
        <v>0</v>
      </c>
      <c r="G343" s="49">
        <f t="shared" si="89"/>
        <v>0</v>
      </c>
      <c r="H343" s="49">
        <f t="shared" si="89"/>
        <v>2957.4200000057463</v>
      </c>
      <c r="I343" s="49">
        <f t="shared" si="89"/>
        <v>0</v>
      </c>
      <c r="J343" s="49">
        <f t="shared" si="89"/>
        <v>372280.27000000468</v>
      </c>
      <c r="K343" s="49">
        <f t="shared" si="89"/>
        <v>0</v>
      </c>
    </row>
    <row r="344" spans="2:11">
      <c r="C344" s="30">
        <f>RiepilogoGen!D213</f>
        <v>20080101</v>
      </c>
      <c r="D344" s="30" t="str">
        <f>RiepilogoGen!E213</f>
        <v>UTILE DELL'ESERCIZIO</v>
      </c>
      <c r="E344" s="139" t="str">
        <f>C344&amp;" "&amp;D344</f>
        <v>20080101 UTILE DELL'ESERCIZIO</v>
      </c>
      <c r="F344" s="140">
        <f>-1*SUMIF(RiepilogoGen!$D$2:$D$1249,'Riep StPatrim'!C344,RiepilogoGen!$O$2:$O$1249)</f>
        <v>0</v>
      </c>
      <c r="G344" s="140">
        <f>-1*SUMIF(RiepilogoGen!$D$2:$D$1249,'Riep StPatrim'!C344,RiepilogoGen!$R$2:$R$1249)</f>
        <v>0</v>
      </c>
      <c r="H344" s="140">
        <f>-1*SUMIF(RiepilogoGen!$D$2:$D$1249,'Riep StPatrim'!C344,RiepilogoGen!$U$2:$U$1249)+'Riep ContEcon'!F494</f>
        <v>2957.4200000057463</v>
      </c>
      <c r="I344" s="140">
        <f>-1*SUMIF(RiepilogoGen!$D$2:$D$1249,'Riep StPatrim'!C344,RiepilogoGen!$X$2:$X$1249)</f>
        <v>0</v>
      </c>
      <c r="J344" s="140">
        <f>-1*SUMIF(RiepilogoGen!$D$2:$D$1249,'Riep StPatrim'!C344,RiepilogoGen!$AA$2:$AA$1249)+'Riep ContEcon'!H494</f>
        <v>372280.27000000468</v>
      </c>
      <c r="K344" s="140">
        <f>-1*SUMIF(RiepilogoGen!$D$2:$D$1249,'Riep StPatrim'!C344,RiepilogoGen!$AD$2:$AD$1249)</f>
        <v>0</v>
      </c>
    </row>
    <row r="345" spans="2:11">
      <c r="C345" s="30">
        <f>RiepilogoGen!D214</f>
        <v>20080102</v>
      </c>
      <c r="D345" s="30" t="str">
        <f>RiepilogoGen!E214</f>
        <v>PERDITA DELL'ESERCIZIO</v>
      </c>
      <c r="E345" s="139" t="str">
        <f>C345&amp;" "&amp;D345</f>
        <v>20080102 PERDITA DELL'ESERCIZIO</v>
      </c>
      <c r="F345" s="140">
        <f>-1*SUMIF(RiepilogoGen!$D$2:$D$1249,'Riep StPatrim'!C345,RiepilogoGen!$O$2:$O$1249)</f>
        <v>0</v>
      </c>
      <c r="G345" s="140">
        <f>-1*SUMIF(RiepilogoGen!$D$2:$D$1249,'Riep StPatrim'!C345,RiepilogoGen!$R$2:$R$1249)</f>
        <v>0</v>
      </c>
      <c r="H345" s="140">
        <f>-1*SUMIF(RiepilogoGen!$D$2:$D$1249,'Riep StPatrim'!C345,RiepilogoGen!$U$2:$U$1249)</f>
        <v>0</v>
      </c>
      <c r="I345" s="140">
        <f>-1*SUMIF(RiepilogoGen!$D$2:$D$1249,'Riep StPatrim'!C345,RiepilogoGen!$X$2:$X$1249)</f>
        <v>0</v>
      </c>
      <c r="J345" s="140">
        <f>-1*SUMIF(RiepilogoGen!$D$2:$D$1249,'Riep StPatrim'!C345,RiepilogoGen!$AA$2:$AA$1249)</f>
        <v>0</v>
      </c>
      <c r="K345" s="140">
        <f>-1*SUMIF(RiepilogoGen!$D$2:$D$1249,'Riep StPatrim'!C345,RiepilogoGen!$AD$2:$AD$1249)</f>
        <v>0</v>
      </c>
    </row>
    <row r="346" spans="2:11">
      <c r="E346" s="139"/>
      <c r="F346" s="140"/>
      <c r="G346" s="140"/>
      <c r="H346" s="140"/>
      <c r="I346" s="140"/>
      <c r="J346" s="140"/>
      <c r="K346" s="140"/>
    </row>
    <row r="347" spans="2:11" ht="18.75">
      <c r="E347" s="51" t="s">
        <v>256</v>
      </c>
      <c r="F347" s="52">
        <f t="shared" ref="F347:K347" si="90">+F343+F321+F319+F317+F313+F301+F299+F294</f>
        <v>145806696.62</v>
      </c>
      <c r="G347" s="52">
        <f t="shared" si="90"/>
        <v>141082536.53999999</v>
      </c>
      <c r="H347" s="52">
        <f t="shared" si="90"/>
        <v>134371234.84999999</v>
      </c>
      <c r="I347" s="52">
        <f t="shared" si="90"/>
        <v>0</v>
      </c>
      <c r="J347" s="52">
        <f t="shared" si="90"/>
        <v>133893271.82000001</v>
      </c>
      <c r="K347" s="52">
        <f t="shared" si="90"/>
        <v>-52196</v>
      </c>
    </row>
    <row r="348" spans="2:11">
      <c r="E348" s="62"/>
      <c r="F348" s="43"/>
      <c r="G348" s="43"/>
      <c r="H348" s="43"/>
      <c r="I348" s="43"/>
      <c r="J348" s="43"/>
      <c r="K348" s="43"/>
    </row>
    <row r="349" spans="2:11">
      <c r="E349" s="62" t="s">
        <v>257</v>
      </c>
      <c r="F349" s="43"/>
      <c r="G349" s="43"/>
      <c r="H349" s="43"/>
      <c r="I349" s="43"/>
      <c r="J349" s="43"/>
      <c r="K349" s="43"/>
    </row>
    <row r="350" spans="2:11">
      <c r="B350" s="30">
        <v>2101</v>
      </c>
      <c r="E350" s="138" t="s">
        <v>324</v>
      </c>
      <c r="F350" s="49">
        <f t="shared" ref="F350:K350" si="91">+F351+F352</f>
        <v>20000</v>
      </c>
      <c r="G350" s="49">
        <f t="shared" si="91"/>
        <v>16335.66</v>
      </c>
      <c r="H350" s="49">
        <f t="shared" si="91"/>
        <v>13654.31</v>
      </c>
      <c r="I350" s="49">
        <f t="shared" si="91"/>
        <v>0</v>
      </c>
      <c r="J350" s="49">
        <f t="shared" si="91"/>
        <v>12609.31</v>
      </c>
      <c r="K350" s="49">
        <f t="shared" si="91"/>
        <v>-3591</v>
      </c>
    </row>
    <row r="351" spans="2:11">
      <c r="C351" s="30">
        <f>RiepilogoGen!D215</f>
        <v>21010101</v>
      </c>
      <c r="D351" s="30" t="str">
        <f>RiepilogoGen!E215</f>
        <v>FONDO IMPOSTE PER ACCERTAMENTI IN ATTO O PRESUNTI</v>
      </c>
      <c r="E351" s="139" t="str">
        <f>C351&amp;" "&amp;D351</f>
        <v>21010101 FONDO IMPOSTE PER ACCERTAMENTI IN ATTO O PRESUNTI</v>
      </c>
      <c r="F351" s="140">
        <f>-1*SUMIF(RiepilogoGen!$D$2:$D$1249,'Riep StPatrim'!C351,RiepilogoGen!$O$2:$O$1249)</f>
        <v>20000</v>
      </c>
      <c r="G351" s="140">
        <f>-1*SUMIF(RiepilogoGen!$D$2:$D$1249,'Riep StPatrim'!C351,RiepilogoGen!$R$2:$R$1249)</f>
        <v>16335.66</v>
      </c>
      <c r="H351" s="140">
        <f>-1*SUMIF(RiepilogoGen!$D$2:$D$1249,'Riep StPatrim'!C351,RiepilogoGen!$U$2:$U$1249)</f>
        <v>13654.31</v>
      </c>
      <c r="I351" s="140">
        <f>-1*SUMIF(RiepilogoGen!$D$2:$D$1249,'Riep StPatrim'!C351,RiepilogoGen!$X$2:$X$1249)</f>
        <v>0</v>
      </c>
      <c r="J351" s="140">
        <f>-1*SUMIF(RiepilogoGen!$D$2:$D$1249,'Riep StPatrim'!C351,RiepilogoGen!$AA$2:$AA$1249)</f>
        <v>12609.31</v>
      </c>
      <c r="K351" s="140">
        <f>-1*SUMIF(RiepilogoGen!$D$2:$D$1249,'Riep StPatrim'!C351,RiepilogoGen!$AD$2:$AD$1249)</f>
        <v>-3591</v>
      </c>
    </row>
    <row r="352" spans="2:11">
      <c r="C352" s="30">
        <f>RiepilogoGen!D216</f>
        <v>21010102</v>
      </c>
      <c r="D352" s="30" t="str">
        <f>RiepilogoGen!E216</f>
        <v>FONDO IMPOSTE DIFFERITE</v>
      </c>
      <c r="E352" s="139" t="str">
        <f>C352&amp;" "&amp;D352</f>
        <v>21010102 FONDO IMPOSTE DIFFERITE</v>
      </c>
      <c r="F352" s="140">
        <f>-1*SUMIF(RiepilogoGen!$D$2:$D$1249,'Riep StPatrim'!C352,RiepilogoGen!$O$2:$O$1249)</f>
        <v>0</v>
      </c>
      <c r="G352" s="140">
        <f>-1*SUMIF(RiepilogoGen!$D$2:$D$1249,'Riep StPatrim'!C352,RiepilogoGen!$R$2:$R$1249)</f>
        <v>0</v>
      </c>
      <c r="H352" s="140">
        <f>-1*SUMIF(RiepilogoGen!$D$2:$D$1249,'Riep StPatrim'!C352,RiepilogoGen!$U$2:$U$1249)</f>
        <v>0</v>
      </c>
      <c r="I352" s="140">
        <f>-1*SUMIF(RiepilogoGen!$D$2:$D$1249,'Riep StPatrim'!C352,RiepilogoGen!$X$2:$X$1249)</f>
        <v>0</v>
      </c>
      <c r="J352" s="140">
        <f>-1*SUMIF(RiepilogoGen!$D$2:$D$1249,'Riep StPatrim'!C352,RiepilogoGen!$AA$2:$AA$1249)</f>
        <v>0</v>
      </c>
      <c r="K352" s="140">
        <f>-1*SUMIF(RiepilogoGen!$D$2:$D$1249,'Riep StPatrim'!C352,RiepilogoGen!$AD$2:$AD$1249)</f>
        <v>0</v>
      </c>
    </row>
    <row r="353" spans="2:11">
      <c r="B353" s="30">
        <v>2102</v>
      </c>
      <c r="E353" s="138" t="s">
        <v>325</v>
      </c>
      <c r="F353" s="49">
        <f t="shared" ref="F353:K353" si="92">SUM(F354:F360)</f>
        <v>34895.020000000019</v>
      </c>
      <c r="G353" s="49">
        <f t="shared" si="92"/>
        <v>27837.350000000006</v>
      </c>
      <c r="H353" s="49">
        <f t="shared" si="92"/>
        <v>10057.780000000002</v>
      </c>
      <c r="I353" s="49">
        <f t="shared" si="92"/>
        <v>0</v>
      </c>
      <c r="J353" s="49">
        <f t="shared" si="92"/>
        <v>10407.780000000001</v>
      </c>
      <c r="K353" s="49">
        <f t="shared" si="92"/>
        <v>0</v>
      </c>
    </row>
    <row r="354" spans="2:11">
      <c r="C354" s="30">
        <f>RiepilogoGen!D217</f>
        <v>21020101</v>
      </c>
      <c r="D354" s="30" t="str">
        <f>RiepilogoGen!E217</f>
        <v>FONDO PER CONTROVERSIE LEGALI IN CORSO O PRESUNTE</v>
      </c>
      <c r="E354" s="139" t="str">
        <f t="shared" ref="E354:E360" si="93">C354&amp;" "&amp;D354</f>
        <v>21020101 FONDO PER CONTROVERSIE LEGALI IN CORSO O PRESUNTE</v>
      </c>
      <c r="F354" s="140">
        <f>-1*SUMIF(RiepilogoGen!$D$2:$D$1249,'Riep StPatrim'!C354,RiepilogoGen!$O$2:$O$1249)</f>
        <v>34895.020000000019</v>
      </c>
      <c r="G354" s="140">
        <f>-1*SUMIF(RiepilogoGen!$D$2:$D$1249,'Riep StPatrim'!C354,RiepilogoGen!$R$2:$R$1249)</f>
        <v>26837.350000000006</v>
      </c>
      <c r="H354" s="140">
        <f>-1*SUMIF(RiepilogoGen!$D$2:$D$1249,'Riep StPatrim'!C354,RiepilogoGen!$U$2:$U$1249)</f>
        <v>9407.7800000000025</v>
      </c>
      <c r="I354" s="140">
        <f>-1*SUMIF(RiepilogoGen!$D$2:$D$1249,'Riep StPatrim'!C354,RiepilogoGen!$X$2:$X$1249)</f>
        <v>0</v>
      </c>
      <c r="J354" s="140">
        <f>-1*SUMIF(RiepilogoGen!$D$2:$D$1249,'Riep StPatrim'!C354,RiepilogoGen!$AA$2:$AA$1249)</f>
        <v>9407.7800000000007</v>
      </c>
      <c r="K354" s="140">
        <f>-1*SUMIF(RiepilogoGen!$D$2:$D$1249,'Riep StPatrim'!C354,RiepilogoGen!$AD$2:$AD$1249)</f>
        <v>0</v>
      </c>
    </row>
    <row r="355" spans="2:11">
      <c r="C355" s="30">
        <f>RiepilogoGen!D218</f>
        <v>21020102</v>
      </c>
      <c r="D355" s="30" t="str">
        <f>RiepilogoGen!E218</f>
        <v>FONDO RISCHI NON COPERTI DA ASSICURAZIONI (COMPRESO FRANCHIGIE)</v>
      </c>
      <c r="E355" s="139" t="str">
        <f t="shared" si="93"/>
        <v>21020102 FONDO RISCHI NON COPERTI DA ASSICURAZIONI (COMPRESO FRANCHIGIE)</v>
      </c>
      <c r="F355" s="140">
        <f>-1*SUMIF(RiepilogoGen!$D$2:$D$1249,'Riep StPatrim'!C355,RiepilogoGen!$O$2:$O$1249)</f>
        <v>0</v>
      </c>
      <c r="G355" s="140">
        <f>-1*SUMIF(RiepilogoGen!$D$2:$D$1249,'Riep StPatrim'!C355,RiepilogoGen!$R$2:$R$1249)</f>
        <v>1000</v>
      </c>
      <c r="H355" s="140">
        <f>-1*SUMIF(RiepilogoGen!$D$2:$D$1249,'Riep StPatrim'!C355,RiepilogoGen!$U$2:$U$1249)</f>
        <v>650</v>
      </c>
      <c r="I355" s="140">
        <f>-1*SUMIF(RiepilogoGen!$D$2:$D$1249,'Riep StPatrim'!C355,RiepilogoGen!$X$2:$X$1249)</f>
        <v>0</v>
      </c>
      <c r="J355" s="140">
        <f>-1*SUMIF(RiepilogoGen!$D$2:$D$1249,'Riep StPatrim'!C355,RiepilogoGen!$AA$2:$AA$1249)</f>
        <v>1000</v>
      </c>
      <c r="K355" s="140">
        <f>-1*SUMIF(RiepilogoGen!$D$2:$D$1249,'Riep StPatrim'!C355,RiepilogoGen!$AD$2:$AD$1249)</f>
        <v>0</v>
      </c>
    </row>
    <row r="356" spans="2:11">
      <c r="C356" s="30">
        <f>RiepilogoGen!D219</f>
        <v>21020103</v>
      </c>
      <c r="D356" s="30" t="str">
        <f>RiepilogoGen!E219</f>
        <v>FONDO RISCHI SU CREDITI</v>
      </c>
      <c r="E356" s="139" t="str">
        <f t="shared" si="93"/>
        <v>21020103 FONDO RISCHI SU CREDITI</v>
      </c>
      <c r="F356" s="140">
        <f>-1*SUMIF(RiepilogoGen!$D$2:$D$1249,'Riep StPatrim'!C356,RiepilogoGen!$O$2:$O$1249)</f>
        <v>0</v>
      </c>
      <c r="G356" s="140">
        <f>-1*SUMIF(RiepilogoGen!$D$2:$D$1249,'Riep StPatrim'!C356,RiepilogoGen!$R$2:$R$1249)</f>
        <v>0</v>
      </c>
      <c r="H356" s="140">
        <f>-1*SUMIF(RiepilogoGen!$D$2:$D$1249,'Riep StPatrim'!C356,RiepilogoGen!$U$2:$U$1249)</f>
        <v>0</v>
      </c>
      <c r="I356" s="140">
        <f>-1*SUMIF(RiepilogoGen!$D$2:$D$1249,'Riep StPatrim'!C356,RiepilogoGen!$X$2:$X$1249)</f>
        <v>0</v>
      </c>
      <c r="J356" s="140">
        <f>-1*SUMIF(RiepilogoGen!$D$2:$D$1249,'Riep StPatrim'!C356,RiepilogoGen!$AA$2:$AA$1249)</f>
        <v>0</v>
      </c>
      <c r="K356" s="140">
        <f>-1*SUMIF(RiepilogoGen!$D$2:$D$1249,'Riep StPatrim'!C356,RiepilogoGen!$AD$2:$AD$1249)</f>
        <v>0</v>
      </c>
    </row>
    <row r="357" spans="2:11">
      <c r="C357" s="30">
        <f>RiepilogoGen!D220</f>
        <v>21020104</v>
      </c>
      <c r="D357" s="30" t="str">
        <f>RiepilogoGen!E220</f>
        <v>FONDO PER LA CORRESPONSIONE DELL'EQUO INDENNIZZO</v>
      </c>
      <c r="E357" s="139" t="str">
        <f t="shared" si="93"/>
        <v>21020104 FONDO PER LA CORRESPONSIONE DELL'EQUO INDENNIZZO</v>
      </c>
      <c r="F357" s="140">
        <f>-1*SUMIF(RiepilogoGen!$D$2:$D$1249,'Riep StPatrim'!C357,RiepilogoGen!$O$2:$O$1249)</f>
        <v>0</v>
      </c>
      <c r="G357" s="140">
        <f>-1*SUMIF(RiepilogoGen!$D$2:$D$1249,'Riep StPatrim'!C357,RiepilogoGen!$R$2:$R$1249)</f>
        <v>0</v>
      </c>
      <c r="H357" s="140">
        <f>-1*SUMIF(RiepilogoGen!$D$2:$D$1249,'Riep StPatrim'!C357,RiepilogoGen!$U$2:$U$1249)</f>
        <v>0</v>
      </c>
      <c r="I357" s="140">
        <f>-1*SUMIF(RiepilogoGen!$D$2:$D$1249,'Riep StPatrim'!C357,RiepilogoGen!$X$2:$X$1249)</f>
        <v>0</v>
      </c>
      <c r="J357" s="140">
        <f>-1*SUMIF(RiepilogoGen!$D$2:$D$1249,'Riep StPatrim'!C357,RiepilogoGen!$AA$2:$AA$1249)</f>
        <v>0</v>
      </c>
      <c r="K357" s="140">
        <f>-1*SUMIF(RiepilogoGen!$D$2:$D$1249,'Riep StPatrim'!C357,RiepilogoGen!$AD$2:$AD$1249)</f>
        <v>0</v>
      </c>
    </row>
    <row r="358" spans="2:11">
      <c r="C358" s="30">
        <f>RiepilogoGen!D221</f>
        <v>21020105</v>
      </c>
      <c r="D358" s="30" t="str">
        <f>RiepilogoGen!E221</f>
        <v>FONDO PRESTITI D'ONORE</v>
      </c>
      <c r="E358" s="139" t="str">
        <f t="shared" si="93"/>
        <v>21020105 FONDO PRESTITI D'ONORE</v>
      </c>
      <c r="F358" s="140">
        <f>-1*SUMIF(RiepilogoGen!$D$2:$D$1249,'Riep StPatrim'!C358,RiepilogoGen!$O$2:$O$1249)</f>
        <v>0</v>
      </c>
      <c r="G358" s="140">
        <f>-1*SUMIF(RiepilogoGen!$D$2:$D$1249,'Riep StPatrim'!C358,RiepilogoGen!$R$2:$R$1249)</f>
        <v>0</v>
      </c>
      <c r="H358" s="140">
        <f>-1*SUMIF(RiepilogoGen!$D$2:$D$1249,'Riep StPatrim'!C358,RiepilogoGen!$U$2:$U$1249)</f>
        <v>0</v>
      </c>
      <c r="I358" s="140">
        <f>-1*SUMIF(RiepilogoGen!$D$2:$D$1249,'Riep StPatrim'!C358,RiepilogoGen!$X$2:$X$1249)</f>
        <v>0</v>
      </c>
      <c r="J358" s="140">
        <f>-1*SUMIF(RiepilogoGen!$D$2:$D$1249,'Riep StPatrim'!C358,RiepilogoGen!$AA$2:$AA$1249)</f>
        <v>0</v>
      </c>
      <c r="K358" s="140">
        <f>-1*SUMIF(RiepilogoGen!$D$2:$D$1249,'Riep StPatrim'!C358,RiepilogoGen!$AD$2:$AD$1249)</f>
        <v>0</v>
      </c>
    </row>
    <row r="359" spans="2:11">
      <c r="C359" s="30">
        <f>RiepilogoGen!D222</f>
        <v>21020106</v>
      </c>
      <c r="D359" s="30" t="str">
        <f>RiepilogoGen!E222</f>
        <v>FONDO RISCHI PER GARANZIA MICROCREDITO PER LA CASA</v>
      </c>
      <c r="E359" s="139" t="str">
        <f t="shared" si="93"/>
        <v>21020106 FONDO RISCHI PER GARANZIA MICROCREDITO PER LA CASA</v>
      </c>
      <c r="F359" s="140">
        <f>-1*SUMIF(RiepilogoGen!$D$2:$D$1249,'Riep StPatrim'!C359,RiepilogoGen!$O$2:$O$1249)</f>
        <v>0</v>
      </c>
      <c r="G359" s="140">
        <f>-1*SUMIF(RiepilogoGen!$D$2:$D$1249,'Riep StPatrim'!C359,RiepilogoGen!$R$2:$R$1249)</f>
        <v>0</v>
      </c>
      <c r="H359" s="140">
        <f>-1*SUMIF(RiepilogoGen!$D$2:$D$1249,'Riep StPatrim'!C359,RiepilogoGen!$U$2:$U$1249)</f>
        <v>0</v>
      </c>
      <c r="I359" s="140">
        <f>-1*SUMIF(RiepilogoGen!$D$2:$D$1249,'Riep StPatrim'!C359,RiepilogoGen!$X$2:$X$1249)</f>
        <v>0</v>
      </c>
      <c r="J359" s="140">
        <f>-1*SUMIF(RiepilogoGen!$D$2:$D$1249,'Riep StPatrim'!C359,RiepilogoGen!$AA$2:$AA$1249)</f>
        <v>0</v>
      </c>
      <c r="K359" s="140">
        <f>-1*SUMIF(RiepilogoGen!$D$2:$D$1249,'Riep StPatrim'!C359,RiepilogoGen!$AD$2:$AD$1249)</f>
        <v>0</v>
      </c>
    </row>
    <row r="360" spans="2:11">
      <c r="C360" s="30">
        <f>RiepilogoGen!D223</f>
        <v>21020107</v>
      </c>
      <c r="D360" s="30" t="str">
        <f>RiepilogoGen!E223</f>
        <v>FONDO RISCHI PER GARANZIA MICROCREDITO ALLE INGIUNZIONI DI PAGAMENTO</v>
      </c>
      <c r="E360" s="139" t="str">
        <f t="shared" si="93"/>
        <v>21020107 FONDO RISCHI PER GARANZIA MICROCREDITO ALLE INGIUNZIONI DI PAGAMENTO</v>
      </c>
      <c r="F360" s="140">
        <f>-1*SUMIF(RiepilogoGen!$D$2:$D$1249,'Riep StPatrim'!C360,RiepilogoGen!$O$2:$O$1249)</f>
        <v>0</v>
      </c>
      <c r="G360" s="140">
        <f>-1*SUMIF(RiepilogoGen!$D$2:$D$1249,'Riep StPatrim'!C360,RiepilogoGen!$R$2:$R$1249)</f>
        <v>0</v>
      </c>
      <c r="H360" s="140">
        <f>-1*SUMIF(RiepilogoGen!$D$2:$D$1249,'Riep StPatrim'!C360,RiepilogoGen!$U$2:$U$1249)</f>
        <v>0</v>
      </c>
      <c r="I360" s="140">
        <f>-1*SUMIF(RiepilogoGen!$D$2:$D$1249,'Riep StPatrim'!C360,RiepilogoGen!$X$2:$X$1249)</f>
        <v>0</v>
      </c>
      <c r="J360" s="140">
        <f>-1*SUMIF(RiepilogoGen!$D$2:$D$1249,'Riep StPatrim'!C360,RiepilogoGen!$AA$2:$AA$1249)</f>
        <v>0</v>
      </c>
      <c r="K360" s="140">
        <f>-1*SUMIF(RiepilogoGen!$D$2:$D$1249,'Riep StPatrim'!C360,RiepilogoGen!$AD$2:$AD$1249)</f>
        <v>0</v>
      </c>
    </row>
    <row r="361" spans="2:11">
      <c r="B361" s="30">
        <v>2103</v>
      </c>
      <c r="E361" s="138" t="s">
        <v>326</v>
      </c>
      <c r="F361" s="49">
        <f t="shared" ref="F361:K361" si="94">SUM(F362:F374)</f>
        <v>2153101.9499999997</v>
      </c>
      <c r="G361" s="49">
        <f t="shared" si="94"/>
        <v>2257476.4999999995</v>
      </c>
      <c r="H361" s="49">
        <f t="shared" si="94"/>
        <v>2153012.81</v>
      </c>
      <c r="I361" s="49">
        <f t="shared" si="94"/>
        <v>0</v>
      </c>
      <c r="J361" s="49">
        <f t="shared" si="94"/>
        <v>2380473.4099999997</v>
      </c>
      <c r="K361" s="49">
        <f t="shared" si="94"/>
        <v>-121838.05</v>
      </c>
    </row>
    <row r="362" spans="2:11">
      <c r="C362" s="30">
        <f>RiepilogoGen!D224</f>
        <v>21030101</v>
      </c>
      <c r="D362" s="30" t="str">
        <f>RiepilogoGen!E224</f>
        <v>FONDO PER RENDITE VITALIZIE E LEGATI</v>
      </c>
      <c r="E362" s="139" t="str">
        <f t="shared" ref="E362:E371" si="95">C362&amp;" "&amp;D362</f>
        <v>21030101 FONDO PER RENDITE VITALIZIE E LEGATI</v>
      </c>
      <c r="F362" s="140">
        <f>-1*SUMIF(RiepilogoGen!$D$2:$D$1249,'Riep StPatrim'!C362,RiepilogoGen!$O$2:$O$1249)</f>
        <v>340908.66</v>
      </c>
      <c r="G362" s="140">
        <f>-1*SUMIF(RiepilogoGen!$D$2:$D$1249,'Riep StPatrim'!C362,RiepilogoGen!$R$2:$R$1249)</f>
        <v>477136.18</v>
      </c>
      <c r="H362" s="140">
        <f>-1*SUMIF(RiepilogoGen!$D$2:$D$1249,'Riep StPatrim'!C362,RiepilogoGen!$U$2:$U$1249)</f>
        <v>479783.73</v>
      </c>
      <c r="I362" s="140">
        <f>-1*SUMIF(RiepilogoGen!$D$2:$D$1249,'Riep StPatrim'!C362,RiepilogoGen!$X$2:$X$1249)</f>
        <v>0</v>
      </c>
      <c r="J362" s="140">
        <f>-1*SUMIF(RiepilogoGen!$D$2:$D$1249,'Riep StPatrim'!C362,RiepilogoGen!$AA$2:$AA$1249)</f>
        <v>436861.56</v>
      </c>
      <c r="K362" s="140">
        <f>-1*SUMIF(RiepilogoGen!$D$2:$D$1249,'Riep StPatrim'!C362,RiepilogoGen!$AD$2:$AD$1249)</f>
        <v>0</v>
      </c>
    </row>
    <row r="363" spans="2:11">
      <c r="C363" s="30">
        <f>RiepilogoGen!D225</f>
        <v>21030102</v>
      </c>
      <c r="D363" s="30" t="str">
        <f>RiepilogoGen!E225</f>
        <v>FONDO ARRETRATI CONTRATTUALI PERSONALE DIPENDENTE</v>
      </c>
      <c r="E363" s="139" t="str">
        <f t="shared" si="95"/>
        <v>21030102 FONDO ARRETRATI CONTRATTUALI PERSONALE DIPENDENTE</v>
      </c>
      <c r="F363" s="140">
        <f>-1*SUMIF(RiepilogoGen!$D$2:$D$1249,'Riep StPatrim'!C363,RiepilogoGen!$O$2:$O$1249)</f>
        <v>197704.53000000003</v>
      </c>
      <c r="G363" s="140">
        <f>-1*SUMIF(RiepilogoGen!$D$2:$D$1249,'Riep StPatrim'!C363,RiepilogoGen!$R$2:$R$1249)</f>
        <v>63437.389999999985</v>
      </c>
      <c r="H363" s="140">
        <f>-1*SUMIF(RiepilogoGen!$D$2:$D$1249,'Riep StPatrim'!C363,RiepilogoGen!$U$2:$U$1249)</f>
        <v>60872.35</v>
      </c>
      <c r="I363" s="140">
        <f>-1*SUMIF(RiepilogoGen!$D$2:$D$1249,'Riep StPatrim'!C363,RiepilogoGen!$X$2:$X$1249)</f>
        <v>0</v>
      </c>
      <c r="J363" s="140">
        <f>-1*SUMIF(RiepilogoGen!$D$2:$D$1249,'Riep StPatrim'!C363,RiepilogoGen!$AA$2:$AA$1249)</f>
        <v>335948.02</v>
      </c>
      <c r="K363" s="140">
        <f>-1*SUMIF(RiepilogoGen!$D$2:$D$1249,'Riep StPatrim'!C363,RiepilogoGen!$AD$2:$AD$1249)</f>
        <v>0</v>
      </c>
    </row>
    <row r="364" spans="2:11">
      <c r="C364" s="30">
        <f>RiepilogoGen!D226</f>
        <v>21030103</v>
      </c>
      <c r="D364" s="30" t="str">
        <f>RiepilogoGen!E226</f>
        <v>FONDO ONERI A UTILITÀ RIPARTITA PERSONALE IN QUIESCENZA</v>
      </c>
      <c r="E364" s="139" t="str">
        <f t="shared" si="95"/>
        <v>21030103 FONDO ONERI A UTILITÀ RIPARTITA PERSONALE IN QUIESCENZA</v>
      </c>
      <c r="F364" s="140">
        <f>-1*SUMIF(RiepilogoGen!$D$2:$D$1249,'Riep StPatrim'!C364,RiepilogoGen!$O$2:$O$1249)</f>
        <v>0</v>
      </c>
      <c r="G364" s="140">
        <f>-1*SUMIF(RiepilogoGen!$D$2:$D$1249,'Riep StPatrim'!C364,RiepilogoGen!$R$2:$R$1249)</f>
        <v>0</v>
      </c>
      <c r="H364" s="140">
        <f>-1*SUMIF(RiepilogoGen!$D$2:$D$1249,'Riep StPatrim'!C364,RiepilogoGen!$U$2:$U$1249)</f>
        <v>0</v>
      </c>
      <c r="I364" s="140">
        <f>-1*SUMIF(RiepilogoGen!$D$2:$D$1249,'Riep StPatrim'!C364,RiepilogoGen!$X$2:$X$1249)</f>
        <v>0</v>
      </c>
      <c r="J364" s="140">
        <f>-1*SUMIF(RiepilogoGen!$D$2:$D$1249,'Riep StPatrim'!C364,RiepilogoGen!$AA$2:$AA$1249)</f>
        <v>0</v>
      </c>
      <c r="K364" s="140">
        <f>-1*SUMIF(RiepilogoGen!$D$2:$D$1249,'Riep StPatrim'!C364,RiepilogoGen!$AD$2:$AD$1249)</f>
        <v>0</v>
      </c>
    </row>
    <row r="365" spans="2:11">
      <c r="C365" s="30">
        <f>RiepilogoGen!D227</f>
        <v>21030104</v>
      </c>
      <c r="D365" s="30" t="str">
        <f>RiepilogoGen!E227</f>
        <v>FONDO PER IL MIGLIORAMENTO E L'EFFICIENZA DEI SERVIZI</v>
      </c>
      <c r="E365" s="139" t="str">
        <f>C365&amp;" "&amp;D365</f>
        <v>21030104 FONDO PER IL MIGLIORAMENTO E L'EFFICIENZA DEI SERVIZI</v>
      </c>
      <c r="F365" s="140">
        <f>-1*SUMIF(RiepilogoGen!$D$2:$D$1249,'Riep StPatrim'!C365,RiepilogoGen!$O$2:$O$1249)</f>
        <v>0</v>
      </c>
      <c r="G365" s="140">
        <f>-1*SUMIF(RiepilogoGen!$D$2:$D$1249,'Riep StPatrim'!C365,RiepilogoGen!$R$2:$R$1249)</f>
        <v>0</v>
      </c>
      <c r="H365" s="140">
        <f>-1*SUMIF(RiepilogoGen!$D$2:$D$1249,'Riep StPatrim'!C365,RiepilogoGen!$U$2:$U$1249)</f>
        <v>0</v>
      </c>
      <c r="I365" s="140">
        <f>-1*SUMIF(RiepilogoGen!$D$2:$D$1249,'Riep StPatrim'!C365,RiepilogoGen!$X$2:$X$1249)</f>
        <v>0</v>
      </c>
      <c r="J365" s="140">
        <f>-1*SUMIF(RiepilogoGen!$D$2:$D$1249,'Riep StPatrim'!C365,RiepilogoGen!$AA$2:$AA$1249)</f>
        <v>0</v>
      </c>
      <c r="K365" s="140">
        <f>-1*SUMIF(RiepilogoGen!$D$2:$D$1249,'Riep StPatrim'!C365,RiepilogoGen!$AD$2:$AD$1249)</f>
        <v>0</v>
      </c>
    </row>
    <row r="366" spans="2:11">
      <c r="C366" s="30">
        <f>RiepilogoGen!D228</f>
        <v>21030105</v>
      </c>
      <c r="D366" s="30" t="str">
        <f>RiepilogoGen!E228</f>
        <v>FONDO PER FERIE E FESTIVITÀ NON GODUTE PERSONALE DIPENDENTE</v>
      </c>
      <c r="E366" s="139" t="str">
        <f t="shared" si="95"/>
        <v>21030105 FONDO PER FERIE E FESTIVITÀ NON GODUTE PERSONALE DIPENDENTE</v>
      </c>
      <c r="F366" s="140">
        <f>-1*SUMIF(RiepilogoGen!$D$2:$D$1249,'Riep StPatrim'!C366,RiepilogoGen!$O$2:$O$1249)</f>
        <v>585228.51</v>
      </c>
      <c r="G366" s="140">
        <f>-1*SUMIF(RiepilogoGen!$D$2:$D$1249,'Riep StPatrim'!C366,RiepilogoGen!$R$2:$R$1249)</f>
        <v>616856.36</v>
      </c>
      <c r="H366" s="140">
        <f>-1*SUMIF(RiepilogoGen!$D$2:$D$1249,'Riep StPatrim'!C366,RiepilogoGen!$U$2:$U$1249)</f>
        <v>587526.18999999994</v>
      </c>
      <c r="I366" s="140">
        <f>-1*SUMIF(RiepilogoGen!$D$2:$D$1249,'Riep StPatrim'!C366,RiepilogoGen!$X$2:$X$1249)</f>
        <v>0</v>
      </c>
      <c r="J366" s="140">
        <f>-1*SUMIF(RiepilogoGen!$D$2:$D$1249,'Riep StPatrim'!C366,RiepilogoGen!$AA$2:$AA$1249)</f>
        <v>463410.83999999997</v>
      </c>
      <c r="K366" s="140">
        <f>-1*SUMIF(RiepilogoGen!$D$2:$D$1249,'Riep StPatrim'!C366,RiepilogoGen!$AD$2:$AD$1249)</f>
        <v>0</v>
      </c>
    </row>
    <row r="367" spans="2:11">
      <c r="C367" s="30">
        <f>RiepilogoGen!D229</f>
        <v>21030106</v>
      </c>
      <c r="D367" s="30" t="str">
        <f>RiepilogoGen!E229</f>
        <v>FONDO RECUPERO ORE STRAORDINARIE</v>
      </c>
      <c r="E367" s="139" t="str">
        <f t="shared" si="95"/>
        <v>21030106 FONDO RECUPERO ORE STRAORDINARIE</v>
      </c>
      <c r="F367" s="140">
        <f>-1*SUMIF(RiepilogoGen!$D$2:$D$1249,'Riep StPatrim'!C367,RiepilogoGen!$O$2:$O$1249)</f>
        <v>379680.12</v>
      </c>
      <c r="G367" s="140">
        <f>-1*SUMIF(RiepilogoGen!$D$2:$D$1249,'Riep StPatrim'!C367,RiepilogoGen!$R$2:$R$1249)</f>
        <v>387269.22000000003</v>
      </c>
      <c r="H367" s="140">
        <f>-1*SUMIF(RiepilogoGen!$D$2:$D$1249,'Riep StPatrim'!C367,RiepilogoGen!$U$2:$U$1249)</f>
        <v>498229.36000000004</v>
      </c>
      <c r="I367" s="140">
        <f>-1*SUMIF(RiepilogoGen!$D$2:$D$1249,'Riep StPatrim'!C367,RiepilogoGen!$X$2:$X$1249)</f>
        <v>0</v>
      </c>
      <c r="J367" s="140">
        <f>-1*SUMIF(RiepilogoGen!$D$2:$D$1249,'Riep StPatrim'!C367,RiepilogoGen!$AA$2:$AA$1249)</f>
        <v>521700.42999999993</v>
      </c>
      <c r="K367" s="140">
        <f>-1*SUMIF(RiepilogoGen!$D$2:$D$1249,'Riep StPatrim'!C367,RiepilogoGen!$AD$2:$AD$1249)</f>
        <v>-13160.74</v>
      </c>
    </row>
    <row r="368" spans="2:11">
      <c r="C368" s="30">
        <f>RiepilogoGen!D230</f>
        <v>21030109</v>
      </c>
      <c r="D368" s="30" t="str">
        <f>RiepilogoGen!E230</f>
        <v>FONDO SPESE LEGALI</v>
      </c>
      <c r="E368" s="139" t="str">
        <f t="shared" si="95"/>
        <v>21030109 FONDO SPESE LEGALI</v>
      </c>
      <c r="F368" s="140">
        <f>-1*SUMIF(RiepilogoGen!$D$2:$D$1249,'Riep StPatrim'!C368,RiepilogoGen!$O$2:$O$1249)</f>
        <v>126989.03000000003</v>
      </c>
      <c r="G368" s="140">
        <f>-1*SUMIF(RiepilogoGen!$D$2:$D$1249,'Riep StPatrim'!C368,RiepilogoGen!$R$2:$R$1249)</f>
        <v>147793.21</v>
      </c>
      <c r="H368" s="140">
        <f>-1*SUMIF(RiepilogoGen!$D$2:$D$1249,'Riep StPatrim'!C368,RiepilogoGen!$U$2:$U$1249)</f>
        <v>109463.35000000002</v>
      </c>
      <c r="I368" s="140">
        <f>-1*SUMIF(RiepilogoGen!$D$2:$D$1249,'Riep StPatrim'!C368,RiepilogoGen!$X$2:$X$1249)</f>
        <v>0</v>
      </c>
      <c r="J368" s="140">
        <f>-1*SUMIF(RiepilogoGen!$D$2:$D$1249,'Riep StPatrim'!C368,RiepilogoGen!$AA$2:$AA$1249)</f>
        <v>105996.43999999999</v>
      </c>
      <c r="K368" s="140">
        <f>-1*SUMIF(RiepilogoGen!$D$2:$D$1249,'Riep StPatrim'!C368,RiepilogoGen!$AD$2:$AD$1249)</f>
        <v>-17124.32</v>
      </c>
    </row>
    <row r="369" spans="2:11">
      <c r="C369" s="30">
        <f>RiepilogoGen!D231</f>
        <v>21030111</v>
      </c>
      <c r="D369" s="30" t="str">
        <f>RiepilogoGen!E231</f>
        <v>FONDO MANUTENZIONI CICLICHE FABBRICATI ISTITUZIONALI</v>
      </c>
      <c r="E369" s="139" t="str">
        <f t="shared" si="95"/>
        <v>21030111 FONDO MANUTENZIONI CICLICHE FABBRICATI ISTITUZIONALI</v>
      </c>
      <c r="F369" s="140">
        <f>-1*SUMIF(RiepilogoGen!$D$2:$D$1249,'Riep StPatrim'!C369,RiepilogoGen!$O$2:$O$1249)</f>
        <v>162249.99999999994</v>
      </c>
      <c r="G369" s="140">
        <f>-1*SUMIF(RiepilogoGen!$D$2:$D$1249,'Riep StPatrim'!C369,RiepilogoGen!$R$2:$R$1249)</f>
        <v>215481.36</v>
      </c>
      <c r="H369" s="140">
        <f>-1*SUMIF(RiepilogoGen!$D$2:$D$1249,'Riep StPatrim'!C369,RiepilogoGen!$U$2:$U$1249)</f>
        <v>146133.62999999998</v>
      </c>
      <c r="I369" s="140">
        <f>-1*SUMIF(RiepilogoGen!$D$2:$D$1249,'Riep StPatrim'!C369,RiepilogoGen!$X$2:$X$1249)</f>
        <v>0</v>
      </c>
      <c r="J369" s="140">
        <f>-1*SUMIF(RiepilogoGen!$D$2:$D$1249,'Riep StPatrim'!C369,RiepilogoGen!$AA$2:$AA$1249)</f>
        <v>172226.40000000002</v>
      </c>
      <c r="K369" s="140">
        <f>-1*SUMIF(RiepilogoGen!$D$2:$D$1249,'Riep StPatrim'!C369,RiepilogoGen!$AD$2:$AD$1249)</f>
        <v>-30338.560000000001</v>
      </c>
    </row>
    <row r="370" spans="2:11">
      <c r="C370" s="30">
        <f>RiepilogoGen!D232</f>
        <v>21030112</v>
      </c>
      <c r="D370" s="30" t="str">
        <f>RiepilogoGen!E232</f>
        <v>FONDO MANUTENZIONI CICLICHE FABBRICATI URBANI E FONDI</v>
      </c>
      <c r="E370" s="139" t="str">
        <f t="shared" si="95"/>
        <v>21030112 FONDO MANUTENZIONI CICLICHE FABBRICATI URBANI E FONDI</v>
      </c>
      <c r="F370" s="140">
        <f>-1*SUMIF(RiepilogoGen!$D$2:$D$1249,'Riep StPatrim'!C370,RiepilogoGen!$O$2:$O$1249)</f>
        <v>333350</v>
      </c>
      <c r="G370" s="140">
        <f>-1*SUMIF(RiepilogoGen!$D$2:$D$1249,'Riep StPatrim'!C370,RiepilogoGen!$R$2:$R$1249)</f>
        <v>321918.33999999997</v>
      </c>
      <c r="H370" s="140">
        <f>-1*SUMIF(RiepilogoGen!$D$2:$D$1249,'Riep StPatrim'!C370,RiepilogoGen!$U$2:$U$1249)</f>
        <v>238734.17</v>
      </c>
      <c r="I370" s="140">
        <f>-1*SUMIF(RiepilogoGen!$D$2:$D$1249,'Riep StPatrim'!C370,RiepilogoGen!$X$2:$X$1249)</f>
        <v>0</v>
      </c>
      <c r="J370" s="140">
        <f>-1*SUMIF(RiepilogoGen!$D$2:$D$1249,'Riep StPatrim'!C370,RiepilogoGen!$AA$2:$AA$1249)</f>
        <v>228274.27999999997</v>
      </c>
      <c r="K370" s="140">
        <f>-1*SUMIF(RiepilogoGen!$D$2:$D$1249,'Riep StPatrim'!C370,RiepilogoGen!$AD$2:$AD$1249)</f>
        <v>-55246.58</v>
      </c>
    </row>
    <row r="371" spans="2:11">
      <c r="C371" s="30">
        <f>RiepilogoGen!D233</f>
        <v>21030113</v>
      </c>
      <c r="D371" s="30" t="str">
        <f>RiepilogoGen!E233</f>
        <v>FONDO INTERESSI PASSIVI FORNITORI</v>
      </c>
      <c r="E371" s="139" t="str">
        <f t="shared" si="95"/>
        <v>21030113 FONDO INTERESSI PASSIVI FORNITORI</v>
      </c>
      <c r="F371" s="140">
        <f>-1*SUMIF(RiepilogoGen!$D$2:$D$1249,'Riep StPatrim'!C371,RiepilogoGen!$O$2:$O$1249)</f>
        <v>0</v>
      </c>
      <c r="G371" s="140">
        <f>-1*SUMIF(RiepilogoGen!$D$2:$D$1249,'Riep StPatrim'!C371,RiepilogoGen!$R$2:$R$1249)</f>
        <v>0</v>
      </c>
      <c r="H371" s="140">
        <f>-1*SUMIF(RiepilogoGen!$D$2:$D$1249,'Riep StPatrim'!C371,RiepilogoGen!$U$2:$U$1249)</f>
        <v>0</v>
      </c>
      <c r="I371" s="140">
        <f>-1*SUMIF(RiepilogoGen!$D$2:$D$1249,'Riep StPatrim'!C371,RiepilogoGen!$X$2:$X$1249)</f>
        <v>0</v>
      </c>
      <c r="J371" s="140">
        <f>-1*SUMIF(RiepilogoGen!$D$2:$D$1249,'Riep StPatrim'!C371,RiepilogoGen!$AA$2:$AA$1249)</f>
        <v>0</v>
      </c>
      <c r="K371" s="140">
        <f>-1*SUMIF(RiepilogoGen!$D$2:$D$1249,'Riep StPatrim'!C371,RiepilogoGen!$AD$2:$AD$1249)</f>
        <v>0</v>
      </c>
    </row>
    <row r="372" spans="2:11">
      <c r="C372" s="30">
        <f>RiepilogoGen!D234</f>
        <v>21030114</v>
      </c>
      <c r="D372" s="30" t="str">
        <f>RiepilogoGen!E234</f>
        <v>FONDO MANUTENZIONI CICLICHE BENI MOBILI E ATTREZZATURE</v>
      </c>
      <c r="E372" s="139" t="str">
        <f>C372&amp;" "&amp;D372</f>
        <v>21030114 FONDO MANUTENZIONI CICLICHE BENI MOBILI E ATTREZZATURE</v>
      </c>
      <c r="F372" s="140">
        <f>-1*SUMIF(RiepilogoGen!$D$2:$D$1249,'Riep StPatrim'!C372,RiepilogoGen!$O$2:$O$1249)</f>
        <v>26991.1</v>
      </c>
      <c r="G372" s="140">
        <f>-1*SUMIF(RiepilogoGen!$D$2:$D$1249,'Riep StPatrim'!C372,RiepilogoGen!$R$2:$R$1249)</f>
        <v>27584.440000000002</v>
      </c>
      <c r="H372" s="140">
        <f>-1*SUMIF(RiepilogoGen!$D$2:$D$1249,'Riep StPatrim'!C372,RiepilogoGen!$U$2:$U$1249)</f>
        <v>32270.03</v>
      </c>
      <c r="I372" s="140">
        <f>-1*SUMIF(RiepilogoGen!$D$2:$D$1249,'Riep StPatrim'!C372,RiepilogoGen!$X$2:$X$1249)</f>
        <v>0</v>
      </c>
      <c r="J372" s="140">
        <f>-1*SUMIF(RiepilogoGen!$D$2:$D$1249,'Riep StPatrim'!C372,RiepilogoGen!$AA$2:$AA$1249)</f>
        <v>116055.44</v>
      </c>
      <c r="K372" s="140">
        <f>-1*SUMIF(RiepilogoGen!$D$2:$D$1249,'Riep StPatrim'!C372,RiepilogoGen!$AD$2:$AD$1249)</f>
        <v>-5967.85</v>
      </c>
    </row>
    <row r="373" spans="2:11">
      <c r="C373" s="30">
        <f>RiepilogoGen!D235</f>
        <v>21030115</v>
      </c>
      <c r="D373" s="30" t="str">
        <f>RiepilogoGen!E235</f>
        <v>FONDO EROGAZIONE ALLA TRANSIZIONE ABITATIVA</v>
      </c>
      <c r="E373" s="139" t="str">
        <f>C373&amp;" "&amp;D373</f>
        <v>21030115 FONDO EROGAZIONE ALLA TRANSIZIONE ABITATIVA</v>
      </c>
      <c r="F373" s="140">
        <f>-1*SUMIF(RiepilogoGen!$D$2:$D$1249,'Riep StPatrim'!C373,RiepilogoGen!$O$2:$O$1249)</f>
        <v>0</v>
      </c>
      <c r="G373" s="140">
        <f>-1*SUMIF(RiepilogoGen!$D$2:$D$1249,'Riep StPatrim'!C373,RiepilogoGen!$R$2:$R$1249)</f>
        <v>0</v>
      </c>
      <c r="H373" s="140">
        <f>-1*SUMIF(RiepilogoGen!$D$2:$D$1249,'Riep StPatrim'!C373,RiepilogoGen!$U$2:$U$1249)</f>
        <v>0</v>
      </c>
      <c r="I373" s="140">
        <f>-1*SUMIF(RiepilogoGen!$D$2:$D$1249,'Riep StPatrim'!C373,RiepilogoGen!$X$2:$X$1249)</f>
        <v>0</v>
      </c>
      <c r="J373" s="140">
        <f>-1*SUMIF(RiepilogoGen!$D$2:$D$1249,'Riep StPatrim'!C373,RiepilogoGen!$AA$2:$AA$1249)</f>
        <v>0</v>
      </c>
      <c r="K373" s="140">
        <f>-1*SUMIF(RiepilogoGen!$D$2:$D$1249,'Riep StPatrim'!C373,RiepilogoGen!$AD$2:$AD$1249)</f>
        <v>0</v>
      </c>
    </row>
    <row r="374" spans="2:11">
      <c r="C374" s="30">
        <f>RiepilogoGen!D236</f>
        <v>21030116</v>
      </c>
      <c r="D374" s="30" t="str">
        <f>RiepilogoGen!E236</f>
        <v>FONDO SPESE FORMAZIONE CCNL</v>
      </c>
      <c r="E374" s="139" t="str">
        <f>C374&amp;" "&amp;D374</f>
        <v>21030116 FONDO SPESE FORMAZIONE CCNL</v>
      </c>
      <c r="F374" s="140">
        <f>-1*SUMIF(RiepilogoGen!$D$2:$D$1249,'Riep StPatrim'!C374,RiepilogoGen!$O$2:$O$1249)</f>
        <v>0</v>
      </c>
      <c r="G374" s="140">
        <f>-1*SUMIF(RiepilogoGen!$D$2:$D$1249,'Riep StPatrim'!C374,RiepilogoGen!$R$2:$R$1249)</f>
        <v>0</v>
      </c>
      <c r="H374" s="140">
        <f>-1*SUMIF(RiepilogoGen!$D$2:$D$1249,'Riep StPatrim'!C374,RiepilogoGen!$U$2:$U$1249)</f>
        <v>0</v>
      </c>
      <c r="I374" s="140">
        <f>-1*SUMIF(RiepilogoGen!$D$2:$D$1249,'Riep StPatrim'!C374,RiepilogoGen!$X$2:$X$1249)</f>
        <v>0</v>
      </c>
      <c r="J374" s="140">
        <f>-1*SUMIF(RiepilogoGen!$D$2:$D$1249,'Riep StPatrim'!C374,RiepilogoGen!$AA$2:$AA$1249)</f>
        <v>0</v>
      </c>
      <c r="K374" s="140">
        <f>-1*SUMIF(RiepilogoGen!$D$2:$D$1249,'Riep StPatrim'!C374,RiepilogoGen!$AD$2:$AD$1249)</f>
        <v>0</v>
      </c>
    </row>
    <row r="375" spans="2:11" ht="18.75">
      <c r="E375" s="51" t="s">
        <v>258</v>
      </c>
      <c r="F375" s="52">
        <f t="shared" ref="F375:K375" si="96">+F361+F353+F350</f>
        <v>2207996.9699999997</v>
      </c>
      <c r="G375" s="52">
        <f t="shared" si="96"/>
        <v>2301649.5099999998</v>
      </c>
      <c r="H375" s="52">
        <f t="shared" si="96"/>
        <v>2176724.9</v>
      </c>
      <c r="I375" s="52">
        <f t="shared" si="96"/>
        <v>0</v>
      </c>
      <c r="J375" s="52">
        <f t="shared" si="96"/>
        <v>2403490.4999999995</v>
      </c>
      <c r="K375" s="52">
        <f t="shared" si="96"/>
        <v>-125429.05</v>
      </c>
    </row>
    <row r="376" spans="2:11">
      <c r="E376" s="62"/>
      <c r="F376" s="43"/>
      <c r="G376" s="43"/>
      <c r="H376" s="43"/>
      <c r="I376" s="43"/>
      <c r="J376" s="43"/>
      <c r="K376" s="43"/>
    </row>
    <row r="377" spans="2:11" ht="18.75">
      <c r="B377" s="30">
        <v>2201</v>
      </c>
      <c r="C377" s="30">
        <f>RiepilogoGen!D237</f>
        <v>22010101</v>
      </c>
      <c r="D377" s="30" t="str">
        <f>RiepilogoGen!E237</f>
        <v>TRATTAMENTO DI FINE RAPPORTO DI LAVORO SUBORDINATO</v>
      </c>
      <c r="E377" s="51" t="s">
        <v>259</v>
      </c>
      <c r="F377" s="52">
        <f>-1*SUMIF(RiepilogoGen!$D$2:$D$1249,'Riep StPatrim'!C377,RiepilogoGen!$O$2:$O$1249)</f>
        <v>0</v>
      </c>
      <c r="G377" s="52">
        <f>-1*SUMIF(RiepilogoGen!$D$2:$D$1249,'Riep StPatrim'!C377,RiepilogoGen!$R$2:$R$1249)</f>
        <v>0</v>
      </c>
      <c r="H377" s="52">
        <f>-1*SUMIF(RiepilogoGen!$D$2:$D$1249,'Riep StPatrim'!C377,RiepilogoGen!$U$2:$U$1249)</f>
        <v>0</v>
      </c>
      <c r="I377" s="52">
        <f>-1*SUMIF(RiepilogoGen!$D$2:$D$1249,'Riep StPatrim'!C377,RiepilogoGen!$X$2:$X$1249)</f>
        <v>0</v>
      </c>
      <c r="J377" s="52">
        <f>-1*SUMIF(RiepilogoGen!$D$2:$D$1249,'Riep StPatrim'!C377,RiepilogoGen!$AA$2:$AA$1249)</f>
        <v>0</v>
      </c>
      <c r="K377" s="52">
        <f>-1*SUMIF(RiepilogoGen!$D$2:$D$1249,'Riep StPatrim'!C377,RiepilogoGen!$AD$2:$AD$1249)</f>
        <v>0</v>
      </c>
    </row>
    <row r="378" spans="2:11">
      <c r="E378" s="62"/>
      <c r="F378" s="43"/>
      <c r="G378" s="43"/>
      <c r="H378" s="43"/>
      <c r="I378" s="43"/>
      <c r="J378" s="43"/>
      <c r="K378" s="43"/>
    </row>
    <row r="379" spans="2:11" ht="25.5">
      <c r="E379" s="62" t="s">
        <v>1437</v>
      </c>
      <c r="F379" s="43"/>
      <c r="G379" s="43"/>
      <c r="H379" s="43"/>
      <c r="I379" s="43"/>
      <c r="J379" s="43"/>
      <c r="K379" s="43"/>
    </row>
    <row r="380" spans="2:11">
      <c r="B380" s="30">
        <v>2301</v>
      </c>
      <c r="E380" s="138" t="s">
        <v>1438</v>
      </c>
      <c r="F380" s="49">
        <f t="shared" ref="F380:K380" si="97">+F381</f>
        <v>0</v>
      </c>
      <c r="G380" s="49">
        <f t="shared" si="97"/>
        <v>0</v>
      </c>
      <c r="H380" s="49">
        <f t="shared" si="97"/>
        <v>0</v>
      </c>
      <c r="I380" s="49">
        <f t="shared" si="97"/>
        <v>0</v>
      </c>
      <c r="J380" s="49">
        <f t="shared" si="97"/>
        <v>0</v>
      </c>
      <c r="K380" s="49">
        <f t="shared" si="97"/>
        <v>0</v>
      </c>
    </row>
    <row r="381" spans="2:11">
      <c r="C381" s="30">
        <f>RiepilogoGen!D238</f>
        <v>23010101</v>
      </c>
      <c r="D381" s="30" t="str">
        <f>RiepilogoGen!E238</f>
        <v xml:space="preserve">DEBITI VERSO SOCI PER FINANZIAMENTI </v>
      </c>
      <c r="E381" s="139" t="str">
        <f>C381&amp;" "&amp;D381</f>
        <v xml:space="preserve">23010101 DEBITI VERSO SOCI PER FINANZIAMENTI </v>
      </c>
      <c r="F381" s="140">
        <f>-1*SUMIF(RiepilogoGen!$D$2:$D$1249,'Riep StPatrim'!C381,RiepilogoGen!$O$2:$O$1249)</f>
        <v>0</v>
      </c>
      <c r="G381" s="140">
        <f>-1*SUMIF(RiepilogoGen!$D$2:$D$1249,'Riep StPatrim'!C381,RiepilogoGen!$R$2:$R$1249)</f>
        <v>0</v>
      </c>
      <c r="H381" s="140">
        <f>-1*SUMIF(RiepilogoGen!$D$2:$D$1249,'Riep StPatrim'!C381,RiepilogoGen!$U$2:$U$1249)</f>
        <v>0</v>
      </c>
      <c r="I381" s="140">
        <f>-1*SUMIF(RiepilogoGen!$D$2:$D$1249,'Riep StPatrim'!C381,RiepilogoGen!$X$2:$X$1249)</f>
        <v>0</v>
      </c>
      <c r="J381" s="140">
        <f>-1*SUMIF(RiepilogoGen!$D$2:$D$1249,'Riep StPatrim'!C381,RiepilogoGen!$AA$2:$AA$1249)</f>
        <v>0</v>
      </c>
      <c r="K381" s="140">
        <f>-1*SUMIF(RiepilogoGen!$D$2:$D$1249,'Riep StPatrim'!C381,RiepilogoGen!$AD$2:$AD$1249)</f>
        <v>0</v>
      </c>
    </row>
    <row r="382" spans="2:11">
      <c r="B382" s="30">
        <v>2302</v>
      </c>
      <c r="E382" s="138" t="s">
        <v>1439</v>
      </c>
      <c r="F382" s="49">
        <f t="shared" ref="F382:K382" si="98">+F383+F384</f>
        <v>2317450.58</v>
      </c>
      <c r="G382" s="49">
        <f t="shared" si="98"/>
        <v>2072213.0100000002</v>
      </c>
      <c r="H382" s="49">
        <f t="shared" si="98"/>
        <v>1810980.19</v>
      </c>
      <c r="I382" s="49">
        <f t="shared" si="98"/>
        <v>0</v>
      </c>
      <c r="J382" s="49">
        <f t="shared" si="98"/>
        <v>1522728.74</v>
      </c>
      <c r="K382" s="49">
        <f t="shared" si="98"/>
        <v>-89927.739999999991</v>
      </c>
    </row>
    <row r="383" spans="2:11">
      <c r="C383" s="30">
        <f>RiepilogoGen!D239</f>
        <v>23020101</v>
      </c>
      <c r="D383" s="30" t="str">
        <f>RiepilogoGen!E239</f>
        <v>MUTUO IPOTECARIO EMILBANCA N. 16137</v>
      </c>
      <c r="E383" s="139" t="str">
        <f>C383&amp;" "&amp;D383</f>
        <v>23020101 MUTUO IPOTECARIO EMILBANCA N. 16137</v>
      </c>
      <c r="F383" s="140">
        <f>-1*SUMIF(RiepilogoGen!$D$2:$D$1249,'Riep StPatrim'!C383,RiepilogoGen!$O$2:$O$1249)</f>
        <v>874779.49</v>
      </c>
      <c r="G383" s="140">
        <f>-1*SUMIF(RiepilogoGen!$D$2:$D$1249,'Riep StPatrim'!C383,RiepilogoGen!$R$2:$R$1249)</f>
        <v>770214.19000000006</v>
      </c>
      <c r="H383" s="140">
        <f>-1*SUMIF(RiepilogoGen!$D$2:$D$1249,'Riep StPatrim'!C383,RiepilogoGen!$U$2:$U$1249)</f>
        <v>663644.78</v>
      </c>
      <c r="I383" s="140">
        <f>-1*SUMIF(RiepilogoGen!$D$2:$D$1249,'Riep StPatrim'!C383,RiepilogoGen!$X$2:$X$1249)</f>
        <v>0</v>
      </c>
      <c r="J383" s="140">
        <f>-1*SUMIF(RiepilogoGen!$D$2:$D$1249,'Riep StPatrim'!C383,RiepilogoGen!$AA$2:$AA$1249)</f>
        <v>555032.79</v>
      </c>
      <c r="K383" s="140">
        <f>-1*SUMIF(RiepilogoGen!$D$2:$D$1249,'Riep StPatrim'!C383,RiepilogoGen!$AD$2:$AD$1249)</f>
        <v>-35282.329999999994</v>
      </c>
    </row>
    <row r="384" spans="2:11">
      <c r="C384" s="30">
        <f>RiepilogoGen!D240</f>
        <v>23020102</v>
      </c>
      <c r="D384" s="30" t="str">
        <f>RiepilogoGen!E240</f>
        <v>MUTUO IPOTECARIO BPER-EX CARIGE P.2128287201</v>
      </c>
      <c r="E384" s="139" t="str">
        <f>C384&amp;" "&amp;D384</f>
        <v>23020102 MUTUO IPOTECARIO BPER-EX CARIGE P.2128287201</v>
      </c>
      <c r="F384" s="140">
        <f>-1*SUMIF(RiepilogoGen!$D$2:$D$1249,'Riep StPatrim'!C384,RiepilogoGen!$O$2:$O$1249)</f>
        <v>1442671.09</v>
      </c>
      <c r="G384" s="140">
        <f>-1*SUMIF(RiepilogoGen!$D$2:$D$1249,'Riep StPatrim'!C384,RiepilogoGen!$R$2:$R$1249)</f>
        <v>1301998.82</v>
      </c>
      <c r="H384" s="140">
        <f>-1*SUMIF(RiepilogoGen!$D$2:$D$1249,'Riep StPatrim'!C384,RiepilogoGen!$U$2:$U$1249)</f>
        <v>1147335.4099999999</v>
      </c>
      <c r="I384" s="140">
        <f>-1*SUMIF(RiepilogoGen!$D$2:$D$1249,'Riep StPatrim'!C384,RiepilogoGen!$X$2:$X$1249)</f>
        <v>0</v>
      </c>
      <c r="J384" s="140">
        <f>-1*SUMIF(RiepilogoGen!$D$2:$D$1249,'Riep StPatrim'!C384,RiepilogoGen!$AA$2:$AA$1249)</f>
        <v>967695.95</v>
      </c>
      <c r="K384" s="140">
        <f>-1*SUMIF(RiepilogoGen!$D$2:$D$1249,'Riep StPatrim'!C384,RiepilogoGen!$AD$2:$AD$1249)</f>
        <v>-54645.41</v>
      </c>
    </row>
    <row r="385" spans="2:11">
      <c r="B385" s="30">
        <v>2303</v>
      </c>
      <c r="E385" s="138" t="s">
        <v>1440</v>
      </c>
      <c r="F385" s="49">
        <f t="shared" ref="F385:K385" si="99">SUM(F386:F387)</f>
        <v>0</v>
      </c>
      <c r="G385" s="49">
        <f t="shared" si="99"/>
        <v>0</v>
      </c>
      <c r="H385" s="49">
        <f t="shared" si="99"/>
        <v>82244.88</v>
      </c>
      <c r="I385" s="49">
        <f t="shared" si="99"/>
        <v>0</v>
      </c>
      <c r="J385" s="49">
        <f t="shared" si="99"/>
        <v>2790250.7800000003</v>
      </c>
      <c r="K385" s="49">
        <f t="shared" si="99"/>
        <v>-2790250.78</v>
      </c>
    </row>
    <row r="386" spans="2:11">
      <c r="C386" s="30">
        <f>RiepilogoGen!D241</f>
        <v>23030101</v>
      </c>
      <c r="D386" s="30" t="str">
        <f>RiepilogoGen!E241</f>
        <v>DEBITI VERSO ISTITUTO TESORIERE</v>
      </c>
      <c r="E386" s="139" t="str">
        <f>C386&amp;" "&amp;D386</f>
        <v>23030101 DEBITI VERSO ISTITUTO TESORIERE</v>
      </c>
      <c r="F386" s="140">
        <f>-1*SUMIF(RiepilogoGen!$D$2:$D$1249,'Riep StPatrim'!C386,RiepilogoGen!$O$2:$O$1249)</f>
        <v>0</v>
      </c>
      <c r="G386" s="140">
        <f>-1*SUMIF(RiepilogoGen!$D$2:$D$1249,'Riep StPatrim'!C386,RiepilogoGen!$R$2:$R$1249)</f>
        <v>0</v>
      </c>
      <c r="H386" s="140">
        <f>-1*SUMIF(RiepilogoGen!$D$2:$D$1249,'Riep StPatrim'!C386,RiepilogoGen!$U$2:$U$1249)</f>
        <v>0</v>
      </c>
      <c r="I386" s="140">
        <f>-1*SUMIF(RiepilogoGen!$D$2:$D$1249,'Riep StPatrim'!C386,RiepilogoGen!$X$2:$X$1249)</f>
        <v>0</v>
      </c>
      <c r="J386" s="140">
        <f>-1*SUMIF(RiepilogoGen!$D$2:$D$1249,'Riep StPatrim'!C386,RiepilogoGen!$AA$2:$AA$1249)</f>
        <v>0</v>
      </c>
      <c r="K386" s="140">
        <f>-1*SUMIF(RiepilogoGen!$D$2:$D$1249,'Riep StPatrim'!C386,RiepilogoGen!$AD$2:$AD$1249)</f>
        <v>0</v>
      </c>
    </row>
    <row r="387" spans="2:11">
      <c r="C387" s="30">
        <f>RiepilogoGen!D242</f>
        <v>23030201</v>
      </c>
      <c r="D387" s="30" t="str">
        <f>RiepilogoGen!E242</f>
        <v>C/C TESORIERE UNICO</v>
      </c>
      <c r="E387" s="139" t="str">
        <f>C387&amp;" "&amp;D387</f>
        <v>23030201 C/C TESORIERE UNICO</v>
      </c>
      <c r="F387" s="140">
        <f>-1*SUMIF(RiepilogoGen!$D$2:$D$1249,'Riep StPatrim'!C387,RiepilogoGen!$O$2:$O$1249)</f>
        <v>0</v>
      </c>
      <c r="G387" s="140">
        <f>-1*SUMIF(RiepilogoGen!$D$2:$D$1249,'Riep StPatrim'!C387,RiepilogoGen!$R$2:$R$1249)</f>
        <v>0</v>
      </c>
      <c r="H387" s="140">
        <f>-1*SUMIF(RiepilogoGen!$D$2:$D$1249,'Riep StPatrim'!C387,RiepilogoGen!$U$2:$U$1249)</f>
        <v>82244.88</v>
      </c>
      <c r="I387" s="140">
        <f>-1*SUMIF(RiepilogoGen!$D$2:$D$1249,'Riep StPatrim'!C387,RiepilogoGen!$X$2:$X$1249)</f>
        <v>0</v>
      </c>
      <c r="J387" s="140">
        <f>-1*SUMIF(RiepilogoGen!$D$2:$D$1249,'Riep StPatrim'!C387,RiepilogoGen!$AA$2:$AA$1249)</f>
        <v>2790250.7800000003</v>
      </c>
      <c r="K387" s="140">
        <f>-1*SUMIF(RiepilogoGen!$D$2:$D$1249,'Riep StPatrim'!C387,RiepilogoGen!$AD$2:$AD$1249)</f>
        <v>-2790250.78</v>
      </c>
    </row>
    <row r="388" spans="2:11">
      <c r="B388" s="30">
        <v>2304</v>
      </c>
      <c r="E388" s="138" t="s">
        <v>1441</v>
      </c>
      <c r="F388" s="49">
        <f t="shared" ref="F388:K388" si="100">+F389</f>
        <v>59272.600000000006</v>
      </c>
      <c r="G388" s="49">
        <f t="shared" si="100"/>
        <v>76500.929999999993</v>
      </c>
      <c r="H388" s="49">
        <f t="shared" si="100"/>
        <v>138124.77000000002</v>
      </c>
      <c r="I388" s="49">
        <f t="shared" si="100"/>
        <v>0</v>
      </c>
      <c r="J388" s="49">
        <f t="shared" si="100"/>
        <v>17228.330000000075</v>
      </c>
      <c r="K388" s="49">
        <f t="shared" si="100"/>
        <v>51890.3</v>
      </c>
    </row>
    <row r="389" spans="2:11">
      <c r="C389" s="30">
        <f>RiepilogoGen!D243</f>
        <v>23040101</v>
      </c>
      <c r="D389" s="30" t="str">
        <f>RiepilogoGen!E243</f>
        <v>CLIENTI CONTO ANTICIPI</v>
      </c>
      <c r="E389" s="139" t="str">
        <f>C389&amp;" "&amp;D389</f>
        <v>23040101 CLIENTI CONTO ANTICIPI</v>
      </c>
      <c r="F389" s="140">
        <f>-1*SUMIF(RiepilogoGen!$D$2:$D$1249,'Riep StPatrim'!C389,RiepilogoGen!$O$2:$O$1249)</f>
        <v>59272.600000000006</v>
      </c>
      <c r="G389" s="140">
        <f>-1*SUMIF(RiepilogoGen!$D$2:$D$1249,'Riep StPatrim'!C389,RiepilogoGen!$R$2:$R$1249)</f>
        <v>76500.929999999993</v>
      </c>
      <c r="H389" s="140">
        <f>-1*SUMIF(RiepilogoGen!$D$2:$D$1249,'Riep StPatrim'!C389,RiepilogoGen!$U$2:$U$1249)</f>
        <v>138124.77000000002</v>
      </c>
      <c r="I389" s="140">
        <f>-1*SUMIF(RiepilogoGen!$D$2:$D$1249,'Riep StPatrim'!C389,RiepilogoGen!$X$2:$X$1249)</f>
        <v>0</v>
      </c>
      <c r="J389" s="140">
        <f>-1*SUMIF(RiepilogoGen!$D$2:$D$1249,'Riep StPatrim'!C389,RiepilogoGen!$AA$2:$AA$1249)</f>
        <v>17228.330000000075</v>
      </c>
      <c r="K389" s="140">
        <f>-1*SUMIF(RiepilogoGen!$D$2:$D$1249,'Riep StPatrim'!C389,RiepilogoGen!$AD$2:$AD$1249)</f>
        <v>51890.3</v>
      </c>
    </row>
    <row r="390" spans="2:11">
      <c r="B390" s="30">
        <v>2305</v>
      </c>
      <c r="E390" s="138" t="s">
        <v>1442</v>
      </c>
      <c r="F390" s="49">
        <f>SUM(F391:F391)</f>
        <v>18449196.369999997</v>
      </c>
      <c r="G390" s="49">
        <f>SUM(G391:G392)</f>
        <v>16178446.620000005</v>
      </c>
      <c r="H390" s="49">
        <f>SUM(H391:H392)</f>
        <v>11430094.679999992</v>
      </c>
      <c r="I390" s="49">
        <f>SUM(I391:I392)</f>
        <v>0</v>
      </c>
      <c r="J390" s="49">
        <f>SUM(J391:J392)</f>
        <v>11339947.560000002</v>
      </c>
      <c r="K390" s="49">
        <f>SUM(K391:K392)</f>
        <v>-7565626.129999999</v>
      </c>
    </row>
    <row r="391" spans="2:11">
      <c r="C391" s="30">
        <f>RiepilogoGen!D244</f>
        <v>23050101</v>
      </c>
      <c r="D391" s="30" t="str">
        <f>RiepilogoGen!E244</f>
        <v>DEBITI VERSO FORNITORI</v>
      </c>
      <c r="E391" s="139" t="str">
        <f>C391&amp;" "&amp;D391</f>
        <v>23050101 DEBITI VERSO FORNITORI</v>
      </c>
      <c r="F391" s="140">
        <f>-1*SUMIF(RiepilogoGen!$D$2:$D$1249,'Riep StPatrim'!C391,RiepilogoGen!$O$2:$O$1249)</f>
        <v>18449196.369999997</v>
      </c>
      <c r="G391" s="140">
        <f>-1*SUMIF(RiepilogoGen!$D$2:$D$1249,'Riep StPatrim'!C391,RiepilogoGen!$R$2:$R$1249)</f>
        <v>16178446.620000005</v>
      </c>
      <c r="H391" s="140">
        <f>-1*SUMIF(RiepilogoGen!$D$2:$D$1249,'Riep StPatrim'!C391,RiepilogoGen!$U$2:$U$1249)</f>
        <v>11430094.679999992</v>
      </c>
      <c r="I391" s="140">
        <f>-1*SUMIF(RiepilogoGen!$D$2:$D$1249,'Riep StPatrim'!C391,RiepilogoGen!$X$2:$X$1249)</f>
        <v>0</v>
      </c>
      <c r="J391" s="140">
        <f>-1*SUMIF(RiepilogoGen!$D$2:$D$1249,'Riep StPatrim'!C391,RiepilogoGen!$AA$2:$AA$1249)</f>
        <v>11339947.560000002</v>
      </c>
      <c r="K391" s="140">
        <f>-1*SUMIF(RiepilogoGen!$D$2:$D$1249,'Riep StPatrim'!C391,RiepilogoGen!$AD$2:$AD$1249)</f>
        <v>-7562379.0599999987</v>
      </c>
    </row>
    <row r="392" spans="2:11">
      <c r="C392" s="30">
        <f>RiepilogoGen!D245</f>
        <v>23050102</v>
      </c>
      <c r="D392" s="30" t="str">
        <f>RiepilogoGen!E245</f>
        <v>FORNITORI C/ANTICIPI</v>
      </c>
      <c r="E392" s="139" t="str">
        <f>C392&amp;" "&amp;D392</f>
        <v>23050102 FORNITORI C/ANTICIPI</v>
      </c>
      <c r="F392" s="140">
        <f>-1*SUMIF(RiepilogoGen!$D$2:$D$1249,'Riep StPatrim'!C392,RiepilogoGen!$O$2:$O$1249)</f>
        <v>0</v>
      </c>
      <c r="G392" s="140">
        <f>-1*SUMIF(RiepilogoGen!$D$2:$D$1249,'Riep StPatrim'!C392,RiepilogoGen!$R$2:$R$1249)</f>
        <v>0</v>
      </c>
      <c r="H392" s="140">
        <f>-1*SUMIF(RiepilogoGen!$D$2:$D$1249,'Riep StPatrim'!C392,RiepilogoGen!$U$2:$U$1249)</f>
        <v>0</v>
      </c>
      <c r="I392" s="140">
        <f>-1*SUMIF(RiepilogoGen!$D$2:$D$1249,'Riep StPatrim'!C392,RiepilogoGen!$X$2:$X$1249)</f>
        <v>0</v>
      </c>
      <c r="J392" s="140">
        <f>-1*SUMIF(RiepilogoGen!$D$2:$D$1249,'Riep StPatrim'!C392,RiepilogoGen!$AA$2:$AA$1249)</f>
        <v>0</v>
      </c>
      <c r="K392" s="140">
        <f>-1*SUMIF(RiepilogoGen!$D$2:$D$1249,'Riep StPatrim'!C392,RiepilogoGen!$AD$2:$AD$1249)</f>
        <v>-3247.0700000000006</v>
      </c>
    </row>
    <row r="393" spans="2:11">
      <c r="B393" s="30">
        <v>2306</v>
      </c>
      <c r="E393" s="138" t="s">
        <v>1443</v>
      </c>
      <c r="F393" s="49">
        <f t="shared" ref="F393:K393" si="101">+F394</f>
        <v>0</v>
      </c>
      <c r="G393" s="49">
        <f t="shared" si="101"/>
        <v>0</v>
      </c>
      <c r="H393" s="49">
        <f t="shared" si="101"/>
        <v>0</v>
      </c>
      <c r="I393" s="49">
        <f t="shared" si="101"/>
        <v>0</v>
      </c>
      <c r="J393" s="49">
        <f t="shared" si="101"/>
        <v>0</v>
      </c>
      <c r="K393" s="49">
        <f t="shared" si="101"/>
        <v>0</v>
      </c>
    </row>
    <row r="394" spans="2:11">
      <c r="C394" s="30">
        <f>RiepilogoGen!D246</f>
        <v>23060101</v>
      </c>
      <c r="D394" s="30" t="str">
        <f>RiepilogoGen!E246</f>
        <v>DEBITI VERSO SOCIETÀ PARTECIPATE</v>
      </c>
      <c r="E394" s="139" t="str">
        <f>C394&amp;" "&amp;D394</f>
        <v>23060101 DEBITI VERSO SOCIETÀ PARTECIPATE</v>
      </c>
      <c r="F394" s="140">
        <f>-1*SUMIF(RiepilogoGen!$D$2:$D$1249,'Riep StPatrim'!C394,RiepilogoGen!$O$2:$O$1249)</f>
        <v>0</v>
      </c>
      <c r="G394" s="140">
        <f>-1*SUMIF(RiepilogoGen!$D$2:$D$1249,'Riep StPatrim'!C394,RiepilogoGen!$R$2:$R$1249)</f>
        <v>0</v>
      </c>
      <c r="H394" s="140">
        <f>-1*SUMIF(RiepilogoGen!$D$2:$D$1249,'Riep StPatrim'!C394,RiepilogoGen!$U$2:$U$1249)</f>
        <v>0</v>
      </c>
      <c r="I394" s="140">
        <f>-1*SUMIF(RiepilogoGen!$D$2:$D$1249,'Riep StPatrim'!C394,RiepilogoGen!$X$2:$X$1249)</f>
        <v>0</v>
      </c>
      <c r="J394" s="140">
        <f>-1*SUMIF(RiepilogoGen!$D$2:$D$1249,'Riep StPatrim'!C394,RiepilogoGen!$AA$2:$AA$1249)</f>
        <v>0</v>
      </c>
      <c r="K394" s="140">
        <f>-1*SUMIF(RiepilogoGen!$D$2:$D$1249,'Riep StPatrim'!C394,RiepilogoGen!$AD$2:$AD$1249)</f>
        <v>0</v>
      </c>
    </row>
    <row r="395" spans="2:11">
      <c r="B395" s="30">
        <v>2307</v>
      </c>
      <c r="E395" s="138" t="s">
        <v>1444</v>
      </c>
      <c r="F395" s="49">
        <f t="shared" ref="F395:K395" si="102">+F396</f>
        <v>0</v>
      </c>
      <c r="G395" s="49">
        <f t="shared" si="102"/>
        <v>0</v>
      </c>
      <c r="H395" s="49">
        <f t="shared" si="102"/>
        <v>0</v>
      </c>
      <c r="I395" s="49">
        <f t="shared" si="102"/>
        <v>0</v>
      </c>
      <c r="J395" s="49">
        <f t="shared" si="102"/>
        <v>0</v>
      </c>
      <c r="K395" s="49">
        <f t="shared" si="102"/>
        <v>0</v>
      </c>
    </row>
    <row r="396" spans="2:11">
      <c r="C396" s="30">
        <f>RiepilogoGen!D247</f>
        <v>23070101</v>
      </c>
      <c r="D396" s="30" t="str">
        <f>RiepilogoGen!E247</f>
        <v>DEBITI VERSO LA REGIONE EMILIA-ROMAGNA</v>
      </c>
      <c r="E396" s="139" t="str">
        <f>C396&amp;" "&amp;D396</f>
        <v>23070101 DEBITI VERSO LA REGIONE EMILIA-ROMAGNA</v>
      </c>
      <c r="F396" s="140">
        <f>-1*SUMIF(RiepilogoGen!$D$2:$D$1249,'Riep StPatrim'!C396,RiepilogoGen!$O$2:$O$1249)</f>
        <v>0</v>
      </c>
      <c r="G396" s="140">
        <f>-1*SUMIF(RiepilogoGen!$D$2:$D$1249,'Riep StPatrim'!C396,RiepilogoGen!$R$2:$R$1249)</f>
        <v>0</v>
      </c>
      <c r="H396" s="140">
        <f>-1*SUMIF(RiepilogoGen!$D$2:$D$1249,'Riep StPatrim'!C396,RiepilogoGen!$U$2:$U$1249)</f>
        <v>0</v>
      </c>
      <c r="I396" s="140">
        <f>-1*SUMIF(RiepilogoGen!$D$2:$D$1249,'Riep StPatrim'!C396,RiepilogoGen!$X$2:$X$1249)</f>
        <v>0</v>
      </c>
      <c r="J396" s="140">
        <f>-1*SUMIF(RiepilogoGen!$D$2:$D$1249,'Riep StPatrim'!C396,RiepilogoGen!$AA$2:$AA$1249)</f>
        <v>0</v>
      </c>
      <c r="K396" s="140">
        <f>-1*SUMIF(RiepilogoGen!$D$2:$D$1249,'Riep StPatrim'!C396,RiepilogoGen!$AD$2:$AD$1249)</f>
        <v>0</v>
      </c>
    </row>
    <row r="397" spans="2:11">
      <c r="B397" s="30">
        <v>2308</v>
      </c>
      <c r="E397" s="138" t="s">
        <v>1445</v>
      </c>
      <c r="F397" s="49">
        <f t="shared" ref="F397:K397" si="103">+F398</f>
        <v>0</v>
      </c>
      <c r="G397" s="49">
        <f t="shared" si="103"/>
        <v>0</v>
      </c>
      <c r="H397" s="49">
        <f t="shared" si="103"/>
        <v>0</v>
      </c>
      <c r="I397" s="49">
        <f t="shared" si="103"/>
        <v>0</v>
      </c>
      <c r="J397" s="49">
        <f t="shared" si="103"/>
        <v>0</v>
      </c>
      <c r="K397" s="49">
        <f t="shared" si="103"/>
        <v>0</v>
      </c>
    </row>
    <row r="398" spans="2:11">
      <c r="C398" s="30">
        <f>RiepilogoGen!D248</f>
        <v>23080101</v>
      </c>
      <c r="D398" s="30" t="str">
        <f>RiepilogoGen!E248</f>
        <v>DEBITI VERSO LA PROVINCIA DI BOLOGNA</v>
      </c>
      <c r="E398" s="139" t="str">
        <f>C398&amp;" "&amp;D398</f>
        <v>23080101 DEBITI VERSO LA PROVINCIA DI BOLOGNA</v>
      </c>
      <c r="F398" s="140">
        <f>-1*SUMIF(RiepilogoGen!$D$2:$D$1249,'Riep StPatrim'!C398,RiepilogoGen!$O$2:$O$1249)</f>
        <v>0</v>
      </c>
      <c r="G398" s="140">
        <f>-1*SUMIF(RiepilogoGen!$D$2:$D$1249,'Riep StPatrim'!C398,RiepilogoGen!$R$2:$R$1249)</f>
        <v>0</v>
      </c>
      <c r="H398" s="140">
        <f>-1*SUMIF(RiepilogoGen!$D$2:$D$1249,'Riep StPatrim'!C398,RiepilogoGen!$U$2:$U$1249)</f>
        <v>0</v>
      </c>
      <c r="I398" s="140">
        <f>-1*SUMIF(RiepilogoGen!$D$2:$D$1249,'Riep StPatrim'!C398,RiepilogoGen!$X$2:$X$1249)</f>
        <v>0</v>
      </c>
      <c r="J398" s="140">
        <f>-1*SUMIF(RiepilogoGen!$D$2:$D$1249,'Riep StPatrim'!C398,RiepilogoGen!$AA$2:$AA$1249)</f>
        <v>0</v>
      </c>
      <c r="K398" s="140">
        <f>-1*SUMIF(RiepilogoGen!$D$2:$D$1249,'Riep StPatrim'!C398,RiepilogoGen!$AD$2:$AD$1249)</f>
        <v>0</v>
      </c>
    </row>
    <row r="399" spans="2:11">
      <c r="B399" s="30">
        <v>2309</v>
      </c>
      <c r="E399" s="138" t="s">
        <v>1446</v>
      </c>
      <c r="F399" s="49">
        <f t="shared" ref="F399:K399" si="104">SUM(F400:F402)</f>
        <v>1323593.2599999998</v>
      </c>
      <c r="G399" s="49">
        <f t="shared" si="104"/>
        <v>1367178.06</v>
      </c>
      <c r="H399" s="49">
        <f t="shared" si="104"/>
        <v>1397125.3800000001</v>
      </c>
      <c r="I399" s="49">
        <f t="shared" si="104"/>
        <v>0</v>
      </c>
      <c r="J399" s="49">
        <f t="shared" si="104"/>
        <v>1629769.32</v>
      </c>
      <c r="K399" s="49">
        <f t="shared" si="104"/>
        <v>-33660.31</v>
      </c>
    </row>
    <row r="400" spans="2:11">
      <c r="C400" s="30">
        <f>RiepilogoGen!D249</f>
        <v>23090101</v>
      </c>
      <c r="D400" s="30" t="str">
        <f>RiepilogoGen!E249</f>
        <v>DEBITI VERSO IL COMUNE DI BOLOGNA</v>
      </c>
      <c r="E400" s="139" t="str">
        <f>C400&amp;" "&amp;D400</f>
        <v>23090101 DEBITI VERSO IL COMUNE DI BOLOGNA</v>
      </c>
      <c r="F400" s="140">
        <f>-1*SUMIF(RiepilogoGen!$D$2:$D$1249,'Riep StPatrim'!C400,RiepilogoGen!$O$2:$O$1249)</f>
        <v>973051.28999999992</v>
      </c>
      <c r="G400" s="140">
        <f>-1*SUMIF(RiepilogoGen!$D$2:$D$1249,'Riep StPatrim'!C400,RiepilogoGen!$R$2:$R$1249)</f>
        <v>30489.070000000065</v>
      </c>
      <c r="H400" s="140">
        <f>-1*SUMIF(RiepilogoGen!$D$2:$D$1249,'Riep StPatrim'!C400,RiepilogoGen!$U$2:$U$1249)</f>
        <v>39450.989999999991</v>
      </c>
      <c r="I400" s="140">
        <f>-1*SUMIF(RiepilogoGen!$D$2:$D$1249,'Riep StPatrim'!C400,RiepilogoGen!$X$2:$X$1249)</f>
        <v>0</v>
      </c>
      <c r="J400" s="140">
        <f>-1*SUMIF(RiepilogoGen!$D$2:$D$1249,'Riep StPatrim'!C400,RiepilogoGen!$AA$2:$AA$1249)</f>
        <v>229980.07999999996</v>
      </c>
      <c r="K400" s="140">
        <f>-1*SUMIF(RiepilogoGen!$D$2:$D$1249,'Riep StPatrim'!C400,RiepilogoGen!$AD$2:$AD$1249)</f>
        <v>-47880.81</v>
      </c>
    </row>
    <row r="401" spans="2:11">
      <c r="C401" s="30">
        <f>RiepilogoGen!D250</f>
        <v>23090102</v>
      </c>
      <c r="D401" s="30" t="str">
        <f>RiepilogoGen!E250</f>
        <v>DEBITI VERSO ALTRI COMUNI</v>
      </c>
      <c r="E401" s="139" t="str">
        <f>C401&amp;" "&amp;D401</f>
        <v>23090102 DEBITI VERSO ALTRI COMUNI</v>
      </c>
      <c r="F401" s="140">
        <f>-1*SUMIF(RiepilogoGen!$D$2:$D$1249,'Riep StPatrim'!C401,RiepilogoGen!$O$2:$O$1249)</f>
        <v>0</v>
      </c>
      <c r="G401" s="140">
        <f>-1*SUMIF(RiepilogoGen!$D$2:$D$1249,'Riep StPatrim'!C401,RiepilogoGen!$R$2:$R$1249)</f>
        <v>0</v>
      </c>
      <c r="H401" s="140">
        <f>-1*SUMIF(RiepilogoGen!$D$2:$D$1249,'Riep StPatrim'!C401,RiepilogoGen!$U$2:$U$1249)</f>
        <v>0</v>
      </c>
      <c r="I401" s="140">
        <f>-1*SUMIF(RiepilogoGen!$D$2:$D$1249,'Riep StPatrim'!C401,RiepilogoGen!$X$2:$X$1249)</f>
        <v>0</v>
      </c>
      <c r="J401" s="140">
        <f>-1*SUMIF(RiepilogoGen!$D$2:$D$1249,'Riep StPatrim'!C401,RiepilogoGen!$AA$2:$AA$1249)</f>
        <v>7.6500000000000909</v>
      </c>
      <c r="K401" s="140">
        <f>-1*SUMIF(RiepilogoGen!$D$2:$D$1249,'Riep StPatrim'!C401,RiepilogoGen!$AD$2:$AD$1249)</f>
        <v>0</v>
      </c>
    </row>
    <row r="402" spans="2:11">
      <c r="C402" s="30">
        <f>RiepilogoGen!D251</f>
        <v>23090109</v>
      </c>
      <c r="D402" s="30" t="str">
        <f>RiepilogoGen!E251</f>
        <v>DEBITI VS COMUNE GESTIONE EX ACER IN NOME E PER CONTO</v>
      </c>
      <c r="E402" s="139" t="str">
        <f>C402&amp;" "&amp;D402</f>
        <v>23090109 DEBITI VS COMUNE GESTIONE EX ACER IN NOME E PER CONTO</v>
      </c>
      <c r="F402" s="140">
        <f>-1*SUMIF(RiepilogoGen!$D$2:$D$1249,'Riep StPatrim'!C402,RiepilogoGen!$O$2:$O$1249)</f>
        <v>350541.97</v>
      </c>
      <c r="G402" s="140">
        <f>-1*SUMIF(RiepilogoGen!$D$2:$D$1249,'Riep StPatrim'!C402,RiepilogoGen!$R$2:$R$1249)</f>
        <v>1336688.99</v>
      </c>
      <c r="H402" s="140">
        <f>-1*SUMIF(RiepilogoGen!$D$2:$D$1249,'Riep StPatrim'!C402,RiepilogoGen!$U$2:$U$1249)</f>
        <v>1357674.3900000001</v>
      </c>
      <c r="I402" s="140">
        <f>-1*SUMIF(RiepilogoGen!$D$2:$D$1249,'Riep StPatrim'!C402,RiepilogoGen!$X$2:$X$1249)</f>
        <v>0</v>
      </c>
      <c r="J402" s="140">
        <f>-1*SUMIF(RiepilogoGen!$D$2:$D$1249,'Riep StPatrim'!C402,RiepilogoGen!$AA$2:$AA$1249)</f>
        <v>1399781.59</v>
      </c>
      <c r="K402" s="140">
        <f>-1*SUMIF(RiepilogoGen!$D$2:$D$1249,'Riep StPatrim'!C402,RiepilogoGen!$AD$2:$AD$1249)</f>
        <v>14220.5</v>
      </c>
    </row>
    <row r="403" spans="2:11">
      <c r="B403" s="30">
        <v>2310</v>
      </c>
      <c r="E403" s="138" t="s">
        <v>1447</v>
      </c>
      <c r="F403" s="49">
        <f t="shared" ref="F403:K403" si="105">+F404</f>
        <v>3813.3199999999997</v>
      </c>
      <c r="G403" s="49">
        <f t="shared" si="105"/>
        <v>3991.8500000000022</v>
      </c>
      <c r="H403" s="49">
        <f t="shared" si="105"/>
        <v>77.239999999997963</v>
      </c>
      <c r="I403" s="49">
        <f t="shared" si="105"/>
        <v>0</v>
      </c>
      <c r="J403" s="49">
        <f t="shared" si="105"/>
        <v>2165.17</v>
      </c>
      <c r="K403" s="49">
        <f t="shared" si="105"/>
        <v>-2165.1699999999996</v>
      </c>
    </row>
    <row r="404" spans="2:11">
      <c r="C404" s="30">
        <f>RiepilogoGen!D252</f>
        <v>23100101</v>
      </c>
      <c r="D404" s="30" t="str">
        <f>RiepilogoGen!E252</f>
        <v>DEBITI VERSO L'AZIENDA SANITARIA DI BOLOGNA</v>
      </c>
      <c r="E404" s="139" t="str">
        <f>C404&amp;" "&amp;D404</f>
        <v>23100101 DEBITI VERSO L'AZIENDA SANITARIA DI BOLOGNA</v>
      </c>
      <c r="F404" s="140">
        <f>-1*SUMIF(RiepilogoGen!$D$2:$D$1249,'Riep StPatrim'!C404,RiepilogoGen!$O$2:$O$1249)</f>
        <v>3813.3199999999997</v>
      </c>
      <c r="G404" s="140">
        <f>-1*SUMIF(RiepilogoGen!$D$2:$D$1249,'Riep StPatrim'!C404,RiepilogoGen!$R$2:$R$1249)</f>
        <v>3991.8500000000022</v>
      </c>
      <c r="H404" s="140">
        <f>-1*SUMIF(RiepilogoGen!$D$2:$D$1249,'Riep StPatrim'!C404,RiepilogoGen!$U$2:$U$1249)</f>
        <v>77.239999999997963</v>
      </c>
      <c r="I404" s="140">
        <f>-1*SUMIF(RiepilogoGen!$D$2:$D$1249,'Riep StPatrim'!C404,RiepilogoGen!$X$2:$X$1249)</f>
        <v>0</v>
      </c>
      <c r="J404" s="140">
        <f>-1*SUMIF(RiepilogoGen!$D$2:$D$1249,'Riep StPatrim'!C404,RiepilogoGen!$AA$2:$AA$1249)</f>
        <v>2165.17</v>
      </c>
      <c r="K404" s="140">
        <f>-1*SUMIF(RiepilogoGen!$D$2:$D$1249,'Riep StPatrim'!C404,RiepilogoGen!$AD$2:$AD$1249)</f>
        <v>-2165.1699999999996</v>
      </c>
    </row>
    <row r="405" spans="2:11">
      <c r="B405" s="30">
        <v>2311</v>
      </c>
      <c r="E405" s="138" t="s">
        <v>1448</v>
      </c>
      <c r="F405" s="49">
        <f t="shared" ref="F405:K405" si="106">+F406</f>
        <v>36295.58</v>
      </c>
      <c r="G405" s="49">
        <f t="shared" si="106"/>
        <v>40881.599999999977</v>
      </c>
      <c r="H405" s="49">
        <f t="shared" si="106"/>
        <v>95320.48000000001</v>
      </c>
      <c r="I405" s="49">
        <f t="shared" si="106"/>
        <v>0</v>
      </c>
      <c r="J405" s="49">
        <f t="shared" si="106"/>
        <v>141142.07</v>
      </c>
      <c r="K405" s="49">
        <f t="shared" si="106"/>
        <v>-20278</v>
      </c>
    </row>
    <row r="406" spans="2:11">
      <c r="C406" s="30">
        <f>RiepilogoGen!D253</f>
        <v>23110101</v>
      </c>
      <c r="D406" s="30" t="str">
        <f>RiepilogoGen!E253</f>
        <v>DEBITI VERSO LO STATO ED ALTRI ENTI PUBBLICI</v>
      </c>
      <c r="E406" s="139" t="str">
        <f>C406&amp;" "&amp;D406</f>
        <v>23110101 DEBITI VERSO LO STATO ED ALTRI ENTI PUBBLICI</v>
      </c>
      <c r="F406" s="140">
        <f>-1*SUMIF(RiepilogoGen!$D$2:$D$1249,'Riep StPatrim'!C406,RiepilogoGen!$O$2:$O$1249)</f>
        <v>36295.58</v>
      </c>
      <c r="G406" s="140">
        <f>-1*SUMIF(RiepilogoGen!$D$2:$D$1249,'Riep StPatrim'!C406,RiepilogoGen!$R$2:$R$1249)</f>
        <v>40881.599999999977</v>
      </c>
      <c r="H406" s="140">
        <f>-1*SUMIF(RiepilogoGen!$D$2:$D$1249,'Riep StPatrim'!C406,RiepilogoGen!$U$2:$U$1249)</f>
        <v>95320.48000000001</v>
      </c>
      <c r="I406" s="140">
        <f>-1*SUMIF(RiepilogoGen!$D$2:$D$1249,'Riep StPatrim'!C406,RiepilogoGen!$X$2:$X$1249)</f>
        <v>0</v>
      </c>
      <c r="J406" s="140">
        <f>-1*SUMIF(RiepilogoGen!$D$2:$D$1249,'Riep StPatrim'!C406,RiepilogoGen!$AA$2:$AA$1249)</f>
        <v>141142.07</v>
      </c>
      <c r="K406" s="140">
        <f>-1*SUMIF(RiepilogoGen!$D$2:$D$1249,'Riep StPatrim'!C406,RiepilogoGen!$AD$2:$AD$1249)</f>
        <v>-20278</v>
      </c>
    </row>
    <row r="407" spans="2:11">
      <c r="B407" s="30">
        <v>2312</v>
      </c>
      <c r="E407" s="138" t="s">
        <v>1449</v>
      </c>
      <c r="F407" s="49">
        <f t="shared" ref="F407:K407" si="107">SUM(F408:F420)</f>
        <v>1026630.08</v>
      </c>
      <c r="G407" s="49">
        <f t="shared" si="107"/>
        <v>876966.33000000066</v>
      </c>
      <c r="H407" s="49">
        <f t="shared" si="107"/>
        <v>763765.44000000006</v>
      </c>
      <c r="I407" s="49">
        <f t="shared" si="107"/>
        <v>0</v>
      </c>
      <c r="J407" s="49">
        <f t="shared" si="107"/>
        <v>786850.2899999998</v>
      </c>
      <c r="K407" s="49">
        <f t="shared" si="107"/>
        <v>1134020.3600000001</v>
      </c>
    </row>
    <row r="408" spans="2:11">
      <c r="C408" s="30">
        <f>RiepilogoGen!D254</f>
        <v>23120101</v>
      </c>
      <c r="D408" s="30" t="str">
        <f>RiepilogoGen!E254</f>
        <v>IVA A DEBITO</v>
      </c>
      <c r="E408" s="139" t="str">
        <f t="shared" ref="E408:E420" si="108">C408&amp;" "&amp;D408</f>
        <v>23120101 IVA A DEBITO</v>
      </c>
      <c r="F408" s="140">
        <f>-1*SUMIF(RiepilogoGen!$D$2:$D$1249,'Riep StPatrim'!C408,RiepilogoGen!$O$2:$O$1249)</f>
        <v>0</v>
      </c>
      <c r="G408" s="140">
        <f>-1*SUMIF(RiepilogoGen!$D$2:$D$1249,'Riep StPatrim'!C408,RiepilogoGen!$R$2:$R$1249)</f>
        <v>0</v>
      </c>
      <c r="H408" s="140">
        <f>-1*SUMIF(RiepilogoGen!$D$2:$D$1249,'Riep StPatrim'!C408,RiepilogoGen!$U$2:$U$1249)</f>
        <v>0</v>
      </c>
      <c r="I408" s="140">
        <f>-1*SUMIF(RiepilogoGen!$D$2:$D$1249,'Riep StPatrim'!C408,RiepilogoGen!$X$2:$X$1249)</f>
        <v>0</v>
      </c>
      <c r="J408" s="140">
        <f>-1*SUMIF(RiepilogoGen!$D$2:$D$1249,'Riep StPatrim'!C408,RiepilogoGen!$AA$2:$AA$1249)</f>
        <v>0</v>
      </c>
      <c r="K408" s="140">
        <f>-1*SUMIF(RiepilogoGen!$D$2:$D$1249,'Riep StPatrim'!C408,RiepilogoGen!$AD$2:$AD$1249)</f>
        <v>0</v>
      </c>
    </row>
    <row r="409" spans="2:11">
      <c r="C409" s="30">
        <f>RiepilogoGen!D255</f>
        <v>23120102</v>
      </c>
      <c r="D409" s="30" t="str">
        <f>RiepilogoGen!E255</f>
        <v>ERARIO C/IVA</v>
      </c>
      <c r="E409" s="139" t="str">
        <f>C409&amp;" "&amp;D409</f>
        <v>23120102 ERARIO C/IVA</v>
      </c>
      <c r="F409" s="140">
        <f>-1*SUMIF(RiepilogoGen!$D$2:$D$1249,'Riep StPatrim'!C409,RiepilogoGen!$O$2:$O$1249)</f>
        <v>2.5</v>
      </c>
      <c r="G409" s="140">
        <f>-1*SUMIF(RiepilogoGen!$D$2:$D$1249,'Riep StPatrim'!C409,RiepilogoGen!$R$2:$R$1249)</f>
        <v>0</v>
      </c>
      <c r="H409" s="140">
        <f>-1*SUMIF(RiepilogoGen!$D$2:$D$1249,'Riep StPatrim'!C409,RiepilogoGen!$U$2:$U$1249)</f>
        <v>9070.6500000000015</v>
      </c>
      <c r="I409" s="140">
        <f>-1*SUMIF(RiepilogoGen!$D$2:$D$1249,'Riep StPatrim'!C409,RiepilogoGen!$X$2:$X$1249)</f>
        <v>0</v>
      </c>
      <c r="J409" s="140">
        <f>-1*SUMIF(RiepilogoGen!$D$2:$D$1249,'Riep StPatrim'!C409,RiepilogoGen!$AA$2:$AA$1249)</f>
        <v>0</v>
      </c>
      <c r="K409" s="140">
        <f>-1*SUMIF(RiepilogoGen!$D$2:$D$1249,'Riep StPatrim'!C409,RiepilogoGen!$AD$2:$AD$1249)</f>
        <v>26.690000000000509</v>
      </c>
    </row>
    <row r="410" spans="2:11">
      <c r="C410" s="30">
        <f>RiepilogoGen!D256</f>
        <v>23120103</v>
      </c>
      <c r="D410" s="30" t="str">
        <f>RiepilogoGen!E256</f>
        <v>ERARIO PER SPLIT PAYMENT</v>
      </c>
      <c r="E410" s="139" t="str">
        <f>C410&amp;" "&amp;D410</f>
        <v>23120103 ERARIO PER SPLIT PAYMENT</v>
      </c>
      <c r="F410" s="140">
        <f>-1*SUMIF(RiepilogoGen!$D$2:$D$1249,'Riep StPatrim'!C410,RiepilogoGen!$O$2:$O$1249)</f>
        <v>339178.87000000011</v>
      </c>
      <c r="G410" s="140">
        <f>-1*SUMIF(RiepilogoGen!$D$2:$D$1249,'Riep StPatrim'!C410,RiepilogoGen!$R$2:$R$1249)</f>
        <v>68296.830000000075</v>
      </c>
      <c r="H410" s="140">
        <f>-1*SUMIF(RiepilogoGen!$D$2:$D$1249,'Riep StPatrim'!C410,RiepilogoGen!$U$2:$U$1249)</f>
        <v>170614.09000000032</v>
      </c>
      <c r="I410" s="140">
        <f>-1*SUMIF(RiepilogoGen!$D$2:$D$1249,'Riep StPatrim'!C410,RiepilogoGen!$X$2:$X$1249)</f>
        <v>0</v>
      </c>
      <c r="J410" s="140">
        <f>-1*SUMIF(RiepilogoGen!$D$2:$D$1249,'Riep StPatrim'!C410,RiepilogoGen!$AA$2:$AA$1249)</f>
        <v>268163.08999999985</v>
      </c>
      <c r="K410" s="140">
        <f>-1*SUMIF(RiepilogoGen!$D$2:$D$1249,'Riep StPatrim'!C410,RiepilogoGen!$AD$2:$AD$1249)</f>
        <v>620978.88000000012</v>
      </c>
    </row>
    <row r="411" spans="2:11">
      <c r="C411" s="30">
        <f>RiepilogoGen!D257</f>
        <v>23120104</v>
      </c>
      <c r="D411" s="30" t="str">
        <f>RiepilogoGen!E257</f>
        <v>ERARIO PER SPLIT PAYMENT GESTIONE COMMERCIALE IN SOSPENSIONE</v>
      </c>
      <c r="E411" s="139" t="str">
        <f>C411&amp;" "&amp;D411</f>
        <v>23120104 ERARIO PER SPLIT PAYMENT GESTIONE COMMERCIALE IN SOSPENSIONE</v>
      </c>
      <c r="F411" s="140">
        <f>-1*SUMIF(RiepilogoGen!$D$2:$D$1249,'Riep StPatrim'!C411,RiepilogoGen!$O$2:$O$1249)</f>
        <v>0</v>
      </c>
      <c r="G411" s="140">
        <f>-1*SUMIF(RiepilogoGen!$D$2:$D$1249,'Riep StPatrim'!C411,RiepilogoGen!$R$2:$R$1249)</f>
        <v>0</v>
      </c>
      <c r="H411" s="140">
        <f>-1*SUMIF(RiepilogoGen!$D$2:$D$1249,'Riep StPatrim'!C411,RiepilogoGen!$U$2:$U$1249)</f>
        <v>0</v>
      </c>
      <c r="I411" s="140">
        <f>-1*SUMIF(RiepilogoGen!$D$2:$D$1249,'Riep StPatrim'!C411,RiepilogoGen!$X$2:$X$1249)</f>
        <v>0</v>
      </c>
      <c r="J411" s="140">
        <f>-1*SUMIF(RiepilogoGen!$D$2:$D$1249,'Riep StPatrim'!C411,RiepilogoGen!$AA$2:$AA$1249)</f>
        <v>0</v>
      </c>
      <c r="K411" s="140">
        <f>-1*SUMIF(RiepilogoGen!$D$2:$D$1249,'Riep StPatrim'!C411,RiepilogoGen!$AD$2:$AD$1249)</f>
        <v>0</v>
      </c>
    </row>
    <row r="412" spans="2:11">
      <c r="C412" s="30">
        <f>RiepilogoGen!D258</f>
        <v>23120111</v>
      </c>
      <c r="D412" s="30" t="str">
        <f>RiepilogoGen!E258</f>
        <v>ERARIO CONTO RITENUTE LAVORO AUTONOMO</v>
      </c>
      <c r="E412" s="139" t="str">
        <f t="shared" si="108"/>
        <v>23120111 ERARIO CONTO RITENUTE LAVORO AUTONOMO</v>
      </c>
      <c r="F412" s="140">
        <f>-1*SUMIF(RiepilogoGen!$D$2:$D$1249,'Riep StPatrim'!C412,RiepilogoGen!$O$2:$O$1249)</f>
        <v>22365.839999999997</v>
      </c>
      <c r="G412" s="140">
        <f>-1*SUMIF(RiepilogoGen!$D$2:$D$1249,'Riep StPatrim'!C412,RiepilogoGen!$R$2:$R$1249)</f>
        <v>8656.8600000000151</v>
      </c>
      <c r="H412" s="140">
        <f>-1*SUMIF(RiepilogoGen!$D$2:$D$1249,'Riep StPatrim'!C412,RiepilogoGen!$U$2:$U$1249)</f>
        <v>3580.4099999999744</v>
      </c>
      <c r="I412" s="140">
        <f>-1*SUMIF(RiepilogoGen!$D$2:$D$1249,'Riep StPatrim'!C412,RiepilogoGen!$X$2:$X$1249)</f>
        <v>0</v>
      </c>
      <c r="J412" s="140">
        <f>-1*SUMIF(RiepilogoGen!$D$2:$D$1249,'Riep StPatrim'!C412,RiepilogoGen!$AA$2:$AA$1249)</f>
        <v>11496.24000000002</v>
      </c>
      <c r="K412" s="140">
        <f>-1*SUMIF(RiepilogoGen!$D$2:$D$1249,'Riep StPatrim'!C412,RiepilogoGen!$AD$2:$AD$1249)</f>
        <v>18982.119999999995</v>
      </c>
    </row>
    <row r="413" spans="2:11">
      <c r="C413" s="30">
        <f>RiepilogoGen!D259</f>
        <v>23120112</v>
      </c>
      <c r="D413" s="30" t="str">
        <f>RiepilogoGen!E259</f>
        <v>ERARIO CONTO RITENUTE LAVORO DIPENDENTE E ASSIMILATO</v>
      </c>
      <c r="E413" s="139" t="str">
        <f t="shared" si="108"/>
        <v>23120112 ERARIO CONTO RITENUTE LAVORO DIPENDENTE E ASSIMILATO</v>
      </c>
      <c r="F413" s="140">
        <f>-1*SUMIF(RiepilogoGen!$D$2:$D$1249,'Riep StPatrim'!C413,RiepilogoGen!$O$2:$O$1249)</f>
        <v>256571.37000000011</v>
      </c>
      <c r="G413" s="140">
        <f>-1*SUMIF(RiepilogoGen!$D$2:$D$1249,'Riep StPatrim'!C413,RiepilogoGen!$R$2:$R$1249)</f>
        <v>398019.4700000002</v>
      </c>
      <c r="H413" s="140">
        <f>-1*SUMIF(RiepilogoGen!$D$2:$D$1249,'Riep StPatrim'!C413,RiepilogoGen!$U$2:$U$1249)</f>
        <v>292311.74</v>
      </c>
      <c r="I413" s="140">
        <f>-1*SUMIF(RiepilogoGen!$D$2:$D$1249,'Riep StPatrim'!C413,RiepilogoGen!$X$2:$X$1249)</f>
        <v>0</v>
      </c>
      <c r="J413" s="140">
        <f>-1*SUMIF(RiepilogoGen!$D$2:$D$1249,'Riep StPatrim'!C413,RiepilogoGen!$AA$2:$AA$1249)</f>
        <v>303516.33999999985</v>
      </c>
      <c r="K413" s="140">
        <f>-1*SUMIF(RiepilogoGen!$D$2:$D$1249,'Riep StPatrim'!C413,RiepilogoGen!$AD$2:$AD$1249)</f>
        <v>-68512.659999999974</v>
      </c>
    </row>
    <row r="414" spans="2:11">
      <c r="C414" s="30">
        <f>RiepilogoGen!D260</f>
        <v>23120121</v>
      </c>
      <c r="D414" s="30" t="str">
        <f>RiepilogoGen!E260</f>
        <v>DEBITI PER IRAP</v>
      </c>
      <c r="E414" s="139" t="str">
        <f t="shared" si="108"/>
        <v>23120121 DEBITI PER IRAP</v>
      </c>
      <c r="F414" s="140">
        <f>-1*SUMIF(RiepilogoGen!$D$2:$D$1249,'Riep StPatrim'!C414,RiepilogoGen!$O$2:$O$1249)</f>
        <v>358996.80000000005</v>
      </c>
      <c r="G414" s="140">
        <f>-1*SUMIF(RiepilogoGen!$D$2:$D$1249,'Riep StPatrim'!C414,RiepilogoGen!$R$2:$R$1249)</f>
        <v>394232.68999999994</v>
      </c>
      <c r="H414" s="140">
        <f>-1*SUMIF(RiepilogoGen!$D$2:$D$1249,'Riep StPatrim'!C414,RiepilogoGen!$U$2:$U$1249)</f>
        <v>288188.54999999981</v>
      </c>
      <c r="I414" s="140">
        <f>-1*SUMIF(RiepilogoGen!$D$2:$D$1249,'Riep StPatrim'!C414,RiepilogoGen!$X$2:$X$1249)</f>
        <v>0</v>
      </c>
      <c r="J414" s="140">
        <f>-1*SUMIF(RiepilogoGen!$D$2:$D$1249,'Riep StPatrim'!C414,RiepilogoGen!$AA$2:$AA$1249)</f>
        <v>0</v>
      </c>
      <c r="K414" s="140">
        <f>-1*SUMIF(RiepilogoGen!$D$2:$D$1249,'Riep StPatrim'!C414,RiepilogoGen!$AD$2:$AD$1249)</f>
        <v>487827.79999999993</v>
      </c>
    </row>
    <row r="415" spans="2:11">
      <c r="C415" s="30">
        <f>RiepilogoGen!D261</f>
        <v>23120122</v>
      </c>
      <c r="D415" s="30" t="str">
        <f>RiepilogoGen!E261</f>
        <v>DEBITI PER IRES</v>
      </c>
      <c r="E415" s="139" t="str">
        <f t="shared" si="108"/>
        <v>23120122 DEBITI PER IRES</v>
      </c>
      <c r="F415" s="140">
        <f>-1*SUMIF(RiepilogoGen!$D$2:$D$1249,'Riep StPatrim'!C415,RiepilogoGen!$O$2:$O$1249)</f>
        <v>31350</v>
      </c>
      <c r="G415" s="140">
        <f>-1*SUMIF(RiepilogoGen!$D$2:$D$1249,'Riep StPatrim'!C415,RiepilogoGen!$R$2:$R$1249)</f>
        <v>0</v>
      </c>
      <c r="H415" s="140">
        <f>-1*SUMIF(RiepilogoGen!$D$2:$D$1249,'Riep StPatrim'!C415,RiepilogoGen!$U$2:$U$1249)</f>
        <v>0</v>
      </c>
      <c r="I415" s="140">
        <f>-1*SUMIF(RiepilogoGen!$D$2:$D$1249,'Riep StPatrim'!C415,RiepilogoGen!$X$2:$X$1249)</f>
        <v>0</v>
      </c>
      <c r="J415" s="140">
        <f>-1*SUMIF(RiepilogoGen!$D$2:$D$1249,'Riep StPatrim'!C415,RiepilogoGen!$AA$2:$AA$1249)</f>
        <v>0</v>
      </c>
      <c r="K415" s="140">
        <f>-1*SUMIF(RiepilogoGen!$D$2:$D$1249,'Riep StPatrim'!C415,RiepilogoGen!$AD$2:$AD$1249)</f>
        <v>0</v>
      </c>
    </row>
    <row r="416" spans="2:11">
      <c r="C416" s="30">
        <f>RiepilogoGen!D262</f>
        <v>23120123</v>
      </c>
      <c r="D416" s="30" t="str">
        <f>RiepilogoGen!E262</f>
        <v>DEBITI PER ADDIZIONALE REGIONALE</v>
      </c>
      <c r="E416" s="139" t="str">
        <f>C416&amp;" "&amp;D416</f>
        <v>23120123 DEBITI PER ADDIZIONALE REGIONALE</v>
      </c>
      <c r="F416" s="140">
        <f>-1*SUMIF(RiepilogoGen!$D$2:$D$1249,'Riep StPatrim'!C416,RiepilogoGen!$O$2:$O$1249)</f>
        <v>0</v>
      </c>
      <c r="G416" s="140">
        <f>-1*SUMIF(RiepilogoGen!$D$2:$D$1249,'Riep StPatrim'!C416,RiepilogoGen!$R$2:$R$1249)</f>
        <v>0</v>
      </c>
      <c r="H416" s="140">
        <f>-1*SUMIF(RiepilogoGen!$D$2:$D$1249,'Riep StPatrim'!C416,RiepilogoGen!$U$2:$U$1249)</f>
        <v>0</v>
      </c>
      <c r="I416" s="140">
        <f>-1*SUMIF(RiepilogoGen!$D$2:$D$1249,'Riep StPatrim'!C416,RiepilogoGen!$X$2:$X$1249)</f>
        <v>0</v>
      </c>
      <c r="J416" s="140">
        <f>-1*SUMIF(RiepilogoGen!$D$2:$D$1249,'Riep StPatrim'!C416,RiepilogoGen!$AA$2:$AA$1249)</f>
        <v>0</v>
      </c>
      <c r="K416" s="140">
        <f>-1*SUMIF(RiepilogoGen!$D$2:$D$1249,'Riep StPatrim'!C416,RiepilogoGen!$AD$2:$AD$1249)</f>
        <v>0</v>
      </c>
    </row>
    <row r="417" spans="2:11">
      <c r="C417" s="30">
        <f>RiepilogoGen!D263</f>
        <v>23120124</v>
      </c>
      <c r="D417" s="30" t="str">
        <f>RiepilogoGen!E263</f>
        <v>DEBITI PER ADDIZIONALE COMUNALE</v>
      </c>
      <c r="E417" s="139" t="str">
        <f>C417&amp;" "&amp;D417</f>
        <v>23120124 DEBITI PER ADDIZIONALE COMUNALE</v>
      </c>
      <c r="F417" s="140">
        <f>-1*SUMIF(RiepilogoGen!$D$2:$D$1249,'Riep StPatrim'!C417,RiepilogoGen!$O$2:$O$1249)</f>
        <v>0</v>
      </c>
      <c r="G417" s="140">
        <f>-1*SUMIF(RiepilogoGen!$D$2:$D$1249,'Riep StPatrim'!C417,RiepilogoGen!$R$2:$R$1249)</f>
        <v>0</v>
      </c>
      <c r="H417" s="140">
        <f>-1*SUMIF(RiepilogoGen!$D$2:$D$1249,'Riep StPatrim'!C417,RiepilogoGen!$U$2:$U$1249)</f>
        <v>0</v>
      </c>
      <c r="I417" s="140">
        <f>-1*SUMIF(RiepilogoGen!$D$2:$D$1249,'Riep StPatrim'!C417,RiepilogoGen!$X$2:$X$1249)</f>
        <v>0</v>
      </c>
      <c r="J417" s="140">
        <f>-1*SUMIF(RiepilogoGen!$D$2:$D$1249,'Riep StPatrim'!C417,RiepilogoGen!$AA$2:$AA$1249)</f>
        <v>0</v>
      </c>
      <c r="K417" s="140">
        <f>-1*SUMIF(RiepilogoGen!$D$2:$D$1249,'Riep StPatrim'!C417,RiepilogoGen!$AD$2:$AD$1249)</f>
        <v>0</v>
      </c>
    </row>
    <row r="418" spans="2:11">
      <c r="C418" s="30">
        <f>RiepilogoGen!D264</f>
        <v>23120125</v>
      </c>
      <c r="D418" s="30" t="str">
        <f>RiepilogoGen!E264</f>
        <v>DEBITI PER IMPOSTA SOSTITUTIVA TFR</v>
      </c>
      <c r="E418" s="139" t="str">
        <f>C418&amp;" "&amp;D418</f>
        <v>23120125 DEBITI PER IMPOSTA SOSTITUTIVA TFR</v>
      </c>
      <c r="F418" s="140">
        <f>-1*SUMIF(RiepilogoGen!$D$2:$D$1249,'Riep StPatrim'!C418,RiepilogoGen!$O$2:$O$1249)</f>
        <v>0</v>
      </c>
      <c r="G418" s="140">
        <f>-1*SUMIF(RiepilogoGen!$D$2:$D$1249,'Riep StPatrim'!C418,RiepilogoGen!$R$2:$R$1249)</f>
        <v>0</v>
      </c>
      <c r="H418" s="140">
        <f>-1*SUMIF(RiepilogoGen!$D$2:$D$1249,'Riep StPatrim'!C418,RiepilogoGen!$U$2:$U$1249)</f>
        <v>0</v>
      </c>
      <c r="I418" s="140">
        <f>-1*SUMIF(RiepilogoGen!$D$2:$D$1249,'Riep StPatrim'!C418,RiepilogoGen!$X$2:$X$1249)</f>
        <v>0</v>
      </c>
      <c r="J418" s="140">
        <f>-1*SUMIF(RiepilogoGen!$D$2:$D$1249,'Riep StPatrim'!C418,RiepilogoGen!$AA$2:$AA$1249)</f>
        <v>0</v>
      </c>
      <c r="K418" s="140">
        <f>-1*SUMIF(RiepilogoGen!$D$2:$D$1249,'Riep StPatrim'!C418,RiepilogoGen!$AD$2:$AD$1249)</f>
        <v>0</v>
      </c>
    </row>
    <row r="419" spans="2:11">
      <c r="C419" s="30">
        <f>RiepilogoGen!D265</f>
        <v>23120131</v>
      </c>
      <c r="D419" s="30" t="str">
        <f>RiepilogoGen!E265</f>
        <v>DEBITI IMPOSTA DI BOLLO D.M.17 GIUGNO 2014</v>
      </c>
      <c r="E419" s="139" t="str">
        <f>C419&amp;" "&amp;D419</f>
        <v>23120131 DEBITI IMPOSTA DI BOLLO D.M.17 GIUGNO 2014</v>
      </c>
      <c r="F419" s="140">
        <f>-1*SUMIF(RiepilogoGen!$D$2:$D$1249,'Riep StPatrim'!C419,RiepilogoGen!$O$2:$O$1249)</f>
        <v>374</v>
      </c>
      <c r="G419" s="140">
        <f>-1*SUMIF(RiepilogoGen!$D$2:$D$1249,'Riep StPatrim'!C419,RiepilogoGen!$R$2:$R$1249)</f>
        <v>366</v>
      </c>
      <c r="H419" s="140">
        <f>-1*SUMIF(RiepilogoGen!$D$2:$D$1249,'Riep StPatrim'!C419,RiepilogoGen!$U$2:$U$1249)</f>
        <v>0</v>
      </c>
      <c r="I419" s="140">
        <f>-1*SUMIF(RiepilogoGen!$D$2:$D$1249,'Riep StPatrim'!C419,RiepilogoGen!$X$2:$X$1249)</f>
        <v>0</v>
      </c>
      <c r="J419" s="140">
        <f>-1*SUMIF(RiepilogoGen!$D$2:$D$1249,'Riep StPatrim'!C419,RiepilogoGen!$AA$2:$AA$1249)</f>
        <v>0</v>
      </c>
      <c r="K419" s="140">
        <f>-1*SUMIF(RiepilogoGen!$D$2:$D$1249,'Riep StPatrim'!C419,RiepilogoGen!$AD$2:$AD$1249)</f>
        <v>304</v>
      </c>
    </row>
    <row r="420" spans="2:11">
      <c r="C420" s="30">
        <f>RiepilogoGen!D266</f>
        <v>23120188</v>
      </c>
      <c r="D420" s="30" t="str">
        <f>RiepilogoGen!E266</f>
        <v>ALTRI DEBITI TRIBUTARI</v>
      </c>
      <c r="E420" s="139" t="str">
        <f t="shared" si="108"/>
        <v>23120188 ALTRI DEBITI TRIBUTARI</v>
      </c>
      <c r="F420" s="140">
        <f>-1*SUMIF(RiepilogoGen!$D$2:$D$1249,'Riep StPatrim'!C420,RiepilogoGen!$O$2:$O$1249)</f>
        <v>17790.699999999721</v>
      </c>
      <c r="G420" s="140">
        <f>-1*SUMIF(RiepilogoGen!$D$2:$D$1249,'Riep StPatrim'!C420,RiepilogoGen!$R$2:$R$1249)</f>
        <v>7394.480000000447</v>
      </c>
      <c r="H420" s="140">
        <f>-1*SUMIF(RiepilogoGen!$D$2:$D$1249,'Riep StPatrim'!C420,RiepilogoGen!$U$2:$U$1249)</f>
        <v>0</v>
      </c>
      <c r="I420" s="140">
        <f>-1*SUMIF(RiepilogoGen!$D$2:$D$1249,'Riep StPatrim'!C420,RiepilogoGen!$X$2:$X$1249)</f>
        <v>0</v>
      </c>
      <c r="J420" s="140">
        <f>-1*SUMIF(RiepilogoGen!$D$2:$D$1249,'Riep StPatrim'!C420,RiepilogoGen!$AA$2:$AA$1249)</f>
        <v>203674.62000000011</v>
      </c>
      <c r="K420" s="140">
        <f>-1*SUMIF(RiepilogoGen!$D$2:$D$1249,'Riep StPatrim'!C420,RiepilogoGen!$AD$2:$AD$1249)</f>
        <v>74413.53</v>
      </c>
    </row>
    <row r="421" spans="2:11">
      <c r="B421" s="30">
        <v>2313</v>
      </c>
      <c r="E421" s="138" t="s">
        <v>1450</v>
      </c>
      <c r="F421" s="49">
        <f t="shared" ref="F421:K421" si="109">SUM(F422:F426)</f>
        <v>614593.37999999989</v>
      </c>
      <c r="G421" s="49">
        <f t="shared" si="109"/>
        <v>849802.70000000054</v>
      </c>
      <c r="H421" s="49">
        <f t="shared" si="109"/>
        <v>660023.37999999977</v>
      </c>
      <c r="I421" s="49">
        <f t="shared" si="109"/>
        <v>0</v>
      </c>
      <c r="J421" s="49">
        <f t="shared" si="109"/>
        <v>723096.5499999997</v>
      </c>
      <c r="K421" s="49">
        <f t="shared" si="109"/>
        <v>90599.550000000047</v>
      </c>
    </row>
    <row r="422" spans="2:11">
      <c r="C422" s="30">
        <f>RiepilogoGen!D267</f>
        <v>23130101</v>
      </c>
      <c r="D422" s="30" t="str">
        <f>RiepilogoGen!E267</f>
        <v>DEBITI VERSO INPS</v>
      </c>
      <c r="E422" s="139" t="str">
        <f>C422&amp;" "&amp;D422</f>
        <v>23130101 DEBITI VERSO INPS</v>
      </c>
      <c r="F422" s="140">
        <f>-1*SUMIF(RiepilogoGen!$D$2:$D$1249,'Riep StPatrim'!C422,RiepilogoGen!$O$2:$O$1249)</f>
        <v>3976.0300000000025</v>
      </c>
      <c r="G422" s="140">
        <f>-1*SUMIF(RiepilogoGen!$D$2:$D$1249,'Riep StPatrim'!C422,RiepilogoGen!$R$2:$R$1249)</f>
        <v>3446.6100000000006</v>
      </c>
      <c r="H422" s="140">
        <f>-1*SUMIF(RiepilogoGen!$D$2:$D$1249,'Riep StPatrim'!C422,RiepilogoGen!$U$2:$U$1249)</f>
        <v>2789</v>
      </c>
      <c r="I422" s="140">
        <f>-1*SUMIF(RiepilogoGen!$D$2:$D$1249,'Riep StPatrim'!C422,RiepilogoGen!$X$2:$X$1249)</f>
        <v>0</v>
      </c>
      <c r="J422" s="140">
        <f>-1*SUMIF(RiepilogoGen!$D$2:$D$1249,'Riep StPatrim'!C422,RiepilogoGen!$AA$2:$AA$1249)</f>
        <v>2874</v>
      </c>
      <c r="K422" s="140">
        <f>-1*SUMIF(RiepilogoGen!$D$2:$D$1249,'Riep StPatrim'!C422,RiepilogoGen!$AD$2:$AD$1249)</f>
        <v>-662.57999999999993</v>
      </c>
    </row>
    <row r="423" spans="2:11">
      <c r="C423" s="30">
        <f>RiepilogoGen!D268</f>
        <v>23130102</v>
      </c>
      <c r="D423" s="30" t="str">
        <f>RiepilogoGen!E268</f>
        <v>DEBITI VERSO INPDAP</v>
      </c>
      <c r="E423" s="139" t="str">
        <f>C423&amp;" "&amp;D423</f>
        <v>23130102 DEBITI VERSO INPDAP</v>
      </c>
      <c r="F423" s="140">
        <f>-1*SUMIF(RiepilogoGen!$D$2:$D$1249,'Riep StPatrim'!C423,RiepilogoGen!$O$2:$O$1249)</f>
        <v>606887.33999999985</v>
      </c>
      <c r="G423" s="140">
        <f>-1*SUMIF(RiepilogoGen!$D$2:$D$1249,'Riep StPatrim'!C423,RiepilogoGen!$R$2:$R$1249)</f>
        <v>838975.31000000052</v>
      </c>
      <c r="H423" s="140">
        <f>-1*SUMIF(RiepilogoGen!$D$2:$D$1249,'Riep StPatrim'!C423,RiepilogoGen!$U$2:$U$1249)</f>
        <v>641524.71999999974</v>
      </c>
      <c r="I423" s="140">
        <f>-1*SUMIF(RiepilogoGen!$D$2:$D$1249,'Riep StPatrim'!C423,RiepilogoGen!$X$2:$X$1249)</f>
        <v>0</v>
      </c>
      <c r="J423" s="140">
        <f>-1*SUMIF(RiepilogoGen!$D$2:$D$1249,'Riep StPatrim'!C423,RiepilogoGen!$AA$2:$AA$1249)</f>
        <v>711032.4299999997</v>
      </c>
      <c r="K423" s="140">
        <f>-1*SUMIF(RiepilogoGen!$D$2:$D$1249,'Riep StPatrim'!C423,RiepilogoGen!$AD$2:$AD$1249)</f>
        <v>99967.040000000037</v>
      </c>
    </row>
    <row r="424" spans="2:11">
      <c r="C424" s="30">
        <f>RiepilogoGen!D269</f>
        <v>23130103</v>
      </c>
      <c r="D424" s="30" t="str">
        <f>RiepilogoGen!E269</f>
        <v>DEBITI VERSO INAIL</v>
      </c>
      <c r="E424" s="139" t="str">
        <f>C424&amp;" "&amp;D424</f>
        <v>23130103 DEBITI VERSO INAIL</v>
      </c>
      <c r="F424" s="140">
        <f>-1*SUMIF(RiepilogoGen!$D$2:$D$1249,'Riep StPatrim'!C424,RiepilogoGen!$O$2:$O$1249)</f>
        <v>46.080000000001746</v>
      </c>
      <c r="G424" s="140">
        <f>-1*SUMIF(RiepilogoGen!$D$2:$D$1249,'Riep StPatrim'!C424,RiepilogoGen!$R$2:$R$1249)</f>
        <v>0</v>
      </c>
      <c r="H424" s="140">
        <f>-1*SUMIF(RiepilogoGen!$D$2:$D$1249,'Riep StPatrim'!C424,RiepilogoGen!$U$2:$U$1249)</f>
        <v>7252.1499999999942</v>
      </c>
      <c r="I424" s="140">
        <f>-1*SUMIF(RiepilogoGen!$D$2:$D$1249,'Riep StPatrim'!C424,RiepilogoGen!$X$2:$X$1249)</f>
        <v>0</v>
      </c>
      <c r="J424" s="140">
        <f>-1*SUMIF(RiepilogoGen!$D$2:$D$1249,'Riep StPatrim'!C424,RiepilogoGen!$AA$2:$AA$1249)</f>
        <v>46.080000000001746</v>
      </c>
      <c r="K424" s="140">
        <f>-1*SUMIF(RiepilogoGen!$D$2:$D$1249,'Riep StPatrim'!C424,RiepilogoGen!$AD$2:$AD$1249)</f>
        <v>19.200000000011642</v>
      </c>
    </row>
    <row r="425" spans="2:11">
      <c r="C425" s="30">
        <f>RiepilogoGen!D270</f>
        <v>23130104</v>
      </c>
      <c r="D425" s="30" t="str">
        <f>RiepilogoGen!E270</f>
        <v>DEBITI VERSO ENPAPI</v>
      </c>
      <c r="E425" s="139" t="str">
        <f>C425&amp;" "&amp;D425</f>
        <v>23130104 DEBITI VERSO ENPAPI</v>
      </c>
      <c r="F425" s="140">
        <f>-1*SUMIF(RiepilogoGen!$D$2:$D$1249,'Riep StPatrim'!C425,RiepilogoGen!$O$2:$O$1249)</f>
        <v>0</v>
      </c>
      <c r="G425" s="140">
        <f>-1*SUMIF(RiepilogoGen!$D$2:$D$1249,'Riep StPatrim'!C425,RiepilogoGen!$R$2:$R$1249)</f>
        <v>0</v>
      </c>
      <c r="H425" s="140">
        <f>-1*SUMIF(RiepilogoGen!$D$2:$D$1249,'Riep StPatrim'!C425,RiepilogoGen!$U$2:$U$1249)</f>
        <v>0</v>
      </c>
      <c r="I425" s="140">
        <f>-1*SUMIF(RiepilogoGen!$D$2:$D$1249,'Riep StPatrim'!C425,RiepilogoGen!$X$2:$X$1249)</f>
        <v>0</v>
      </c>
      <c r="J425" s="140">
        <f>-1*SUMIF(RiepilogoGen!$D$2:$D$1249,'Riep StPatrim'!C425,RiepilogoGen!$AA$2:$AA$1249)</f>
        <v>0</v>
      </c>
      <c r="K425" s="140">
        <f>-1*SUMIF(RiepilogoGen!$D$2:$D$1249,'Riep StPatrim'!C425,RiepilogoGen!$AD$2:$AD$1249)</f>
        <v>0</v>
      </c>
    </row>
    <row r="426" spans="2:11">
      <c r="C426" s="30">
        <f>RiepilogoGen!D271</f>
        <v>23130105</v>
      </c>
      <c r="D426" s="30" t="str">
        <f>RiepilogoGen!E271</f>
        <v>DEBITI VERSO FONDO PERSEO</v>
      </c>
      <c r="E426" s="139" t="str">
        <f>C426&amp;" "&amp;D426</f>
        <v>23130105 DEBITI VERSO FONDO PERSEO</v>
      </c>
      <c r="F426" s="140">
        <f>-1*SUMIF(RiepilogoGen!$D$2:$D$1249,'Riep StPatrim'!C426,RiepilogoGen!$O$2:$O$1249)</f>
        <v>3683.9300000000003</v>
      </c>
      <c r="G426" s="140">
        <f>-1*SUMIF(RiepilogoGen!$D$2:$D$1249,'Riep StPatrim'!C426,RiepilogoGen!$R$2:$R$1249)</f>
        <v>7380.7799999999988</v>
      </c>
      <c r="H426" s="140">
        <f>-1*SUMIF(RiepilogoGen!$D$2:$D$1249,'Riep StPatrim'!C426,RiepilogoGen!$U$2:$U$1249)</f>
        <v>8457.510000000002</v>
      </c>
      <c r="I426" s="140">
        <f>-1*SUMIF(RiepilogoGen!$D$2:$D$1249,'Riep StPatrim'!C426,RiepilogoGen!$X$2:$X$1249)</f>
        <v>0</v>
      </c>
      <c r="J426" s="140">
        <f>-1*SUMIF(RiepilogoGen!$D$2:$D$1249,'Riep StPatrim'!C426,RiepilogoGen!$AA$2:$AA$1249)</f>
        <v>9144.0400000000009</v>
      </c>
      <c r="K426" s="140">
        <f>-1*SUMIF(RiepilogoGen!$D$2:$D$1249,'Riep StPatrim'!C426,RiepilogoGen!$AD$2:$AD$1249)</f>
        <v>-8724.1099999999969</v>
      </c>
    </row>
    <row r="427" spans="2:11">
      <c r="B427" s="30">
        <v>2314</v>
      </c>
      <c r="E427" s="138" t="s">
        <v>1451</v>
      </c>
      <c r="F427" s="49">
        <f t="shared" ref="F427:K427" si="110">+F428+F429+F430</f>
        <v>611072.35</v>
      </c>
      <c r="G427" s="49">
        <f t="shared" si="110"/>
        <v>727962.27000000025</v>
      </c>
      <c r="H427" s="49">
        <f t="shared" si="110"/>
        <v>784296.98999999894</v>
      </c>
      <c r="I427" s="49">
        <f t="shared" si="110"/>
        <v>0</v>
      </c>
      <c r="J427" s="49">
        <f t="shared" si="110"/>
        <v>709821.39999999991</v>
      </c>
      <c r="K427" s="49">
        <f t="shared" si="110"/>
        <v>-102897.41000000075</v>
      </c>
    </row>
    <row r="428" spans="2:11">
      <c r="C428" s="30">
        <f>RiepilogoGen!D272</f>
        <v>23140100</v>
      </c>
      <c r="D428" s="30" t="str">
        <f>RiepilogoGen!E272</f>
        <v>DEBITI PER RETRIBUZIONI PERSONALE DIPENDENTE</v>
      </c>
      <c r="E428" s="139" t="str">
        <f>C428&amp;" "&amp;D428</f>
        <v>23140100 DEBITI PER RETRIBUZIONI PERSONALE DIPENDENTE</v>
      </c>
      <c r="F428" s="140">
        <f>-1*SUMIF(RiepilogoGen!$D$2:$D$1249,'Riep StPatrim'!C428,RiepilogoGen!$O$2:$O$1249)</f>
        <v>98170.12</v>
      </c>
      <c r="G428" s="140">
        <f>-1*SUMIF(RiepilogoGen!$D$2:$D$1249,'Riep StPatrim'!C428,RiepilogoGen!$R$2:$R$1249)</f>
        <v>157611.95000000001</v>
      </c>
      <c r="H428" s="140">
        <f>-1*SUMIF(RiepilogoGen!$D$2:$D$1249,'Riep StPatrim'!C428,RiepilogoGen!$U$2:$U$1249)</f>
        <v>151148.87</v>
      </c>
      <c r="I428" s="140">
        <f>-1*SUMIF(RiepilogoGen!$D$2:$D$1249,'Riep StPatrim'!C428,RiepilogoGen!$X$2:$X$1249)</f>
        <v>0</v>
      </c>
      <c r="J428" s="140">
        <f>-1*SUMIF(RiepilogoGen!$D$2:$D$1249,'Riep StPatrim'!C428,RiepilogoGen!$AA$2:$AA$1249)</f>
        <v>112600.35999999999</v>
      </c>
      <c r="K428" s="140">
        <f>-1*SUMIF(RiepilogoGen!$D$2:$D$1249,'Riep StPatrim'!C428,RiepilogoGen!$AD$2:$AD$1249)</f>
        <v>-112600.36</v>
      </c>
    </row>
    <row r="429" spans="2:11">
      <c r="C429" s="30">
        <f>RiepilogoGen!D273</f>
        <v>23140101</v>
      </c>
      <c r="D429" s="30" t="str">
        <f>RiepilogoGen!E273</f>
        <v>DEBITI VERSO PERSONALE DIPENDENTE</v>
      </c>
      <c r="E429" s="139" t="str">
        <f>C429&amp;" "&amp;D429</f>
        <v>23140101 DEBITI VERSO PERSONALE DIPENDENTE</v>
      </c>
      <c r="F429" s="140">
        <f>-1*SUMIF(RiepilogoGen!$D$2:$D$1249,'Riep StPatrim'!C429,RiepilogoGen!$O$2:$O$1249)</f>
        <v>5003</v>
      </c>
      <c r="G429" s="140">
        <f>-1*SUMIF(RiepilogoGen!$D$2:$D$1249,'Riep StPatrim'!C429,RiepilogoGen!$R$2:$R$1249)</f>
        <v>1803.1500000003725</v>
      </c>
      <c r="H429" s="140">
        <f>-1*SUMIF(RiepilogoGen!$D$2:$D$1249,'Riep StPatrim'!C429,RiepilogoGen!$U$2:$U$1249)</f>
        <v>13094.959999999031</v>
      </c>
      <c r="I429" s="140">
        <f>-1*SUMIF(RiepilogoGen!$D$2:$D$1249,'Riep StPatrim'!C429,RiepilogoGen!$X$2:$X$1249)</f>
        <v>0</v>
      </c>
      <c r="J429" s="140">
        <f>-1*SUMIF(RiepilogoGen!$D$2:$D$1249,'Riep StPatrim'!C429,RiepilogoGen!$AA$2:$AA$1249)</f>
        <v>13144.669999999925</v>
      </c>
      <c r="K429" s="140">
        <f>-1*SUMIF(RiepilogoGen!$D$2:$D$1249,'Riep StPatrim'!C429,RiepilogoGen!$AD$2:$AD$1249)</f>
        <v>9702.9499999992549</v>
      </c>
    </row>
    <row r="430" spans="2:11">
      <c r="C430" s="30">
        <f>RiepilogoGen!D274</f>
        <v>23140102</v>
      </c>
      <c r="D430" s="30" t="str">
        <f>RiepilogoGen!E274</f>
        <v>DEBITI PER IL MIGLIORAMENTO E L'EFFICIENZA DEI SERVIZI</v>
      </c>
      <c r="E430" s="139" t="str">
        <f>C430&amp;" "&amp;D430</f>
        <v>23140102 DEBITI PER IL MIGLIORAMENTO E L'EFFICIENZA DEI SERVIZI</v>
      </c>
      <c r="F430" s="140">
        <f>-1*SUMIF(RiepilogoGen!$D$2:$D$1249,'Riep StPatrim'!C430,RiepilogoGen!$O$2:$O$1249)</f>
        <v>507899.23</v>
      </c>
      <c r="G430" s="140">
        <f>-1*SUMIF(RiepilogoGen!$D$2:$D$1249,'Riep StPatrim'!C430,RiepilogoGen!$R$2:$R$1249)</f>
        <v>568547.16999999993</v>
      </c>
      <c r="H430" s="140">
        <f>-1*SUMIF(RiepilogoGen!$D$2:$D$1249,'Riep StPatrim'!C430,RiepilogoGen!$U$2:$U$1249)</f>
        <v>620053.15999999992</v>
      </c>
      <c r="I430" s="140">
        <f>-1*SUMIF(RiepilogoGen!$D$2:$D$1249,'Riep StPatrim'!C430,RiepilogoGen!$X$2:$X$1249)</f>
        <v>0</v>
      </c>
      <c r="J430" s="140">
        <f>-1*SUMIF(RiepilogoGen!$D$2:$D$1249,'Riep StPatrim'!C430,RiepilogoGen!$AA$2:$AA$1249)</f>
        <v>584076.37</v>
      </c>
      <c r="K430" s="140">
        <f>-1*SUMIF(RiepilogoGen!$D$2:$D$1249,'Riep StPatrim'!C430,RiepilogoGen!$AD$2:$AD$1249)</f>
        <v>0</v>
      </c>
    </row>
    <row r="431" spans="2:11">
      <c r="B431" s="30">
        <v>2315</v>
      </c>
      <c r="E431" s="138" t="s">
        <v>1452</v>
      </c>
      <c r="F431" s="49">
        <f t="shared" ref="F431:K431" si="111">SUM(F432:F445)</f>
        <v>2220631.5200000005</v>
      </c>
      <c r="G431" s="49">
        <f t="shared" si="111"/>
        <v>2317865.02</v>
      </c>
      <c r="H431" s="49">
        <f t="shared" si="111"/>
        <v>2442368.7099999995</v>
      </c>
      <c r="I431" s="49">
        <f t="shared" si="111"/>
        <v>0</v>
      </c>
      <c r="J431" s="49">
        <f t="shared" si="111"/>
        <v>2798493.8000000007</v>
      </c>
      <c r="K431" s="49">
        <f t="shared" si="111"/>
        <v>-89523.830000000075</v>
      </c>
    </row>
    <row r="432" spans="2:11">
      <c r="C432" s="30">
        <f>RiepilogoGen!D275</f>
        <v>23150101</v>
      </c>
      <c r="D432" s="30" t="str">
        <f>RiepilogoGen!E275</f>
        <v>DEBITI VERSO UTENTI</v>
      </c>
      <c r="E432" s="139" t="str">
        <f t="shared" ref="E432:E445" si="112">C432&amp;" "&amp;D432</f>
        <v>23150101 DEBITI VERSO UTENTI</v>
      </c>
      <c r="F432" s="140">
        <f>-1*SUMIF(RiepilogoGen!$D$2:$D$1249,'Riep StPatrim'!C432,RiepilogoGen!$O$2:$O$1249)</f>
        <v>479667.02</v>
      </c>
      <c r="G432" s="140">
        <f>-1*SUMIF(RiepilogoGen!$D$2:$D$1249,'Riep StPatrim'!C432,RiepilogoGen!$R$2:$R$1249)</f>
        <v>534172.68999999994</v>
      </c>
      <c r="H432" s="140">
        <f>-1*SUMIF(RiepilogoGen!$D$2:$D$1249,'Riep StPatrim'!C432,RiepilogoGen!$U$2:$U$1249)</f>
        <v>565635.89</v>
      </c>
      <c r="I432" s="140">
        <f>-1*SUMIF(RiepilogoGen!$D$2:$D$1249,'Riep StPatrim'!C432,RiepilogoGen!$X$2:$X$1249)</f>
        <v>0</v>
      </c>
      <c r="J432" s="140">
        <f>-1*SUMIF(RiepilogoGen!$D$2:$D$1249,'Riep StPatrim'!C432,RiepilogoGen!$AA$2:$AA$1249)</f>
        <v>602114.42999999993</v>
      </c>
      <c r="K432" s="140">
        <f>-1*SUMIF(RiepilogoGen!$D$2:$D$1249,'Riep StPatrim'!C432,RiepilogoGen!$AD$2:$AD$1249)</f>
        <v>64685.909999999989</v>
      </c>
    </row>
    <row r="433" spans="2:11">
      <c r="C433" s="30">
        <f>RiepilogoGen!D276</f>
        <v>23150102</v>
      </c>
      <c r="D433" s="30" t="str">
        <f>RiepilogoGen!E276</f>
        <v>DEBITI VERSO PRIVATI DA PATRIMONIO (EX GV+ASP)</v>
      </c>
      <c r="E433" s="139" t="str">
        <f t="shared" si="112"/>
        <v>23150102 DEBITI VERSO PRIVATI DA PATRIMONIO (EX GV+ASP)</v>
      </c>
      <c r="F433" s="140">
        <f>-1*SUMIF(RiepilogoGen!$D$2:$D$1249,'Riep StPatrim'!C433,RiepilogoGen!$O$2:$O$1249)</f>
        <v>308073.40999999992</v>
      </c>
      <c r="G433" s="140">
        <f>-1*SUMIF(RiepilogoGen!$D$2:$D$1249,'Riep StPatrim'!C433,RiepilogoGen!$R$2:$R$1249)</f>
        <v>659793.34000000008</v>
      </c>
      <c r="H433" s="140">
        <f>-1*SUMIF(RiepilogoGen!$D$2:$D$1249,'Riep StPatrim'!C433,RiepilogoGen!$U$2:$U$1249)</f>
        <v>809695.3899999999</v>
      </c>
      <c r="I433" s="140">
        <f>-1*SUMIF(RiepilogoGen!$D$2:$D$1249,'Riep StPatrim'!C433,RiepilogoGen!$X$2:$X$1249)</f>
        <v>0</v>
      </c>
      <c r="J433" s="140">
        <f>-1*SUMIF(RiepilogoGen!$D$2:$D$1249,'Riep StPatrim'!C433,RiepilogoGen!$AA$2:$AA$1249)</f>
        <v>1104962.8700000001</v>
      </c>
      <c r="K433" s="140">
        <f>-1*SUMIF(RiepilogoGen!$D$2:$D$1249,'Riep StPatrim'!C433,RiepilogoGen!$AD$2:$AD$1249)</f>
        <v>-9030.93</v>
      </c>
    </row>
    <row r="434" spans="2:11">
      <c r="C434" s="30">
        <f>RiepilogoGen!D277</f>
        <v>23150103</v>
      </c>
      <c r="D434" s="30" t="str">
        <f>RiepilogoGen!E277</f>
        <v>DEBITI PER DEPOSITI CAUZIONALI GAPP</v>
      </c>
      <c r="E434" s="139" t="str">
        <f t="shared" si="112"/>
        <v>23150103 DEBITI PER DEPOSITI CAUZIONALI GAPP</v>
      </c>
      <c r="F434" s="140">
        <f>-1*SUMIF(RiepilogoGen!$D$2:$D$1249,'Riep StPatrim'!C434,RiepilogoGen!$O$2:$O$1249)</f>
        <v>2150</v>
      </c>
      <c r="G434" s="140">
        <f>-1*SUMIF(RiepilogoGen!$D$2:$D$1249,'Riep StPatrim'!C434,RiepilogoGen!$R$2:$R$1249)</f>
        <v>734.17000000000007</v>
      </c>
      <c r="H434" s="140">
        <f>-1*SUMIF(RiepilogoGen!$D$2:$D$1249,'Riep StPatrim'!C434,RiepilogoGen!$U$2:$U$1249)</f>
        <v>734.17000000000007</v>
      </c>
      <c r="I434" s="140">
        <f>-1*SUMIF(RiepilogoGen!$D$2:$D$1249,'Riep StPatrim'!C434,RiepilogoGen!$X$2:$X$1249)</f>
        <v>0</v>
      </c>
      <c r="J434" s="140">
        <f>-1*SUMIF(RiepilogoGen!$D$2:$D$1249,'Riep StPatrim'!C434,RiepilogoGen!$AA$2:$AA$1249)</f>
        <v>734.17</v>
      </c>
      <c r="K434" s="140">
        <f>-1*SUMIF(RiepilogoGen!$D$2:$D$1249,'Riep StPatrim'!C434,RiepilogoGen!$AD$2:$AD$1249)</f>
        <v>0</v>
      </c>
    </row>
    <row r="435" spans="2:11">
      <c r="C435" s="30">
        <f>RiepilogoGen!D278</f>
        <v>23150104</v>
      </c>
      <c r="D435" s="30" t="str">
        <f>RiepilogoGen!E278</f>
        <v>DEBITI PER DEPOSITI DENARO UTENTI</v>
      </c>
      <c r="E435" s="139" t="str">
        <f t="shared" si="112"/>
        <v>23150104 DEBITI PER DEPOSITI DENARO UTENTI</v>
      </c>
      <c r="F435" s="140">
        <f>-1*SUMIF(RiepilogoGen!$D$2:$D$1249,'Riep StPatrim'!C435,RiepilogoGen!$O$2:$O$1249)</f>
        <v>966696.94</v>
      </c>
      <c r="G435" s="140">
        <f>-1*SUMIF(RiepilogoGen!$D$2:$D$1249,'Riep StPatrim'!C435,RiepilogoGen!$R$2:$R$1249)</f>
        <v>627835.32999999996</v>
      </c>
      <c r="H435" s="140">
        <f>-1*SUMIF(RiepilogoGen!$D$2:$D$1249,'Riep StPatrim'!C435,RiepilogoGen!$U$2:$U$1249)</f>
        <v>616597.22</v>
      </c>
      <c r="I435" s="140">
        <f>-1*SUMIF(RiepilogoGen!$D$2:$D$1249,'Riep StPatrim'!C435,RiepilogoGen!$X$2:$X$1249)</f>
        <v>0</v>
      </c>
      <c r="J435" s="140">
        <f>-1*SUMIF(RiepilogoGen!$D$2:$D$1249,'Riep StPatrim'!C435,RiepilogoGen!$AA$2:$AA$1249)</f>
        <v>548095.98</v>
      </c>
      <c r="K435" s="140">
        <f>-1*SUMIF(RiepilogoGen!$D$2:$D$1249,'Riep StPatrim'!C435,RiepilogoGen!$AD$2:$AD$1249)</f>
        <v>8093.2299999999959</v>
      </c>
    </row>
    <row r="436" spans="2:11">
      <c r="C436" s="30">
        <f>RiepilogoGen!D279</f>
        <v>23150105</v>
      </c>
      <c r="D436" s="30" t="str">
        <f>RiepilogoGen!E279</f>
        <v>DEBITI PER COLLABORATORI</v>
      </c>
      <c r="E436" s="139" t="str">
        <f t="shared" si="112"/>
        <v>23150105 DEBITI PER COLLABORATORI</v>
      </c>
      <c r="F436" s="140">
        <f>-1*SUMIF(RiepilogoGen!$D$2:$D$1249,'Riep StPatrim'!C436,RiepilogoGen!$O$2:$O$1249)</f>
        <v>0</v>
      </c>
      <c r="G436" s="140">
        <f>-1*SUMIF(RiepilogoGen!$D$2:$D$1249,'Riep StPatrim'!C436,RiepilogoGen!$R$2:$R$1249)</f>
        <v>0</v>
      </c>
      <c r="H436" s="140">
        <f>-1*SUMIF(RiepilogoGen!$D$2:$D$1249,'Riep StPatrim'!C436,RiepilogoGen!$U$2:$U$1249)</f>
        <v>0</v>
      </c>
      <c r="I436" s="140">
        <f>-1*SUMIF(RiepilogoGen!$D$2:$D$1249,'Riep StPatrim'!C436,RiepilogoGen!$X$2:$X$1249)</f>
        <v>0</v>
      </c>
      <c r="J436" s="140">
        <f>-1*SUMIF(RiepilogoGen!$D$2:$D$1249,'Riep StPatrim'!C436,RiepilogoGen!$AA$2:$AA$1249)</f>
        <v>0</v>
      </c>
      <c r="K436" s="140">
        <f>-1*SUMIF(RiepilogoGen!$D$2:$D$1249,'Riep StPatrim'!C436,RiepilogoGen!$AD$2:$AD$1249)</f>
        <v>0</v>
      </c>
    </row>
    <row r="437" spans="2:11">
      <c r="C437" s="30">
        <f>RiepilogoGen!D280</f>
        <v>23150106</v>
      </c>
      <c r="D437" s="30" t="str">
        <f>RiepilogoGen!E280</f>
        <v>DEBITI VERSO SINDACATI</v>
      </c>
      <c r="E437" s="139" t="str">
        <f t="shared" si="112"/>
        <v>23150106 DEBITI VERSO SINDACATI</v>
      </c>
      <c r="F437" s="140">
        <f>-1*SUMIF(RiepilogoGen!$D$2:$D$1249,'Riep StPatrim'!C437,RiepilogoGen!$O$2:$O$1249)</f>
        <v>2922.5800000000017</v>
      </c>
      <c r="G437" s="140">
        <f>-1*SUMIF(RiepilogoGen!$D$2:$D$1249,'Riep StPatrim'!C437,RiepilogoGen!$R$2:$R$1249)</f>
        <v>2914.3000000000029</v>
      </c>
      <c r="H437" s="140">
        <f>-1*SUMIF(RiepilogoGen!$D$2:$D$1249,'Riep StPatrim'!C437,RiepilogoGen!$U$2:$U$1249)</f>
        <v>3387.4500000000044</v>
      </c>
      <c r="I437" s="140">
        <f>-1*SUMIF(RiepilogoGen!$D$2:$D$1249,'Riep StPatrim'!C437,RiepilogoGen!$X$2:$X$1249)</f>
        <v>0</v>
      </c>
      <c r="J437" s="140">
        <f>-1*SUMIF(RiepilogoGen!$D$2:$D$1249,'Riep StPatrim'!C437,RiepilogoGen!$AA$2:$AA$1249)</f>
        <v>4022.8800000000047</v>
      </c>
      <c r="K437" s="140">
        <f>-1*SUMIF(RiepilogoGen!$D$2:$D$1249,'Riep StPatrim'!C437,RiepilogoGen!$AD$2:$AD$1249)</f>
        <v>-4022.880000000001</v>
      </c>
    </row>
    <row r="438" spans="2:11">
      <c r="C438" s="30">
        <f>RiepilogoGen!D281</f>
        <v>23150107</v>
      </c>
      <c r="D438" s="30" t="str">
        <f>RiepilogoGen!E281</f>
        <v>DEBITI PER PENSIONI IN CONTO RETTA</v>
      </c>
      <c r="E438" s="139" t="str">
        <f t="shared" si="112"/>
        <v>23150107 DEBITI PER PENSIONI IN CONTO RETTA</v>
      </c>
      <c r="F438" s="140">
        <f>-1*SUMIF(RiepilogoGen!$D$2:$D$1249,'Riep StPatrim'!C438,RiepilogoGen!$O$2:$O$1249)</f>
        <v>21060.710000000079</v>
      </c>
      <c r="G438" s="140">
        <f>-1*SUMIF(RiepilogoGen!$D$2:$D$1249,'Riep StPatrim'!C438,RiepilogoGen!$R$2:$R$1249)</f>
        <v>40251.930000000051</v>
      </c>
      <c r="H438" s="140">
        <f>-1*SUMIF(RiepilogoGen!$D$2:$D$1249,'Riep StPatrim'!C438,RiepilogoGen!$U$2:$U$1249)</f>
        <v>41336.989999999991</v>
      </c>
      <c r="I438" s="140">
        <f>-1*SUMIF(RiepilogoGen!$D$2:$D$1249,'Riep StPatrim'!C438,RiepilogoGen!$X$2:$X$1249)</f>
        <v>0</v>
      </c>
      <c r="J438" s="140">
        <f>-1*SUMIF(RiepilogoGen!$D$2:$D$1249,'Riep StPatrim'!C438,RiepilogoGen!$AA$2:$AA$1249)</f>
        <v>40883.039999999921</v>
      </c>
      <c r="K438" s="140">
        <f>-1*SUMIF(RiepilogoGen!$D$2:$D$1249,'Riep StPatrim'!C438,RiepilogoGen!$AD$2:$AD$1249)</f>
        <v>-6180.6699999999837</v>
      </c>
    </row>
    <row r="439" spans="2:11">
      <c r="C439" s="30">
        <f>RiepilogoGen!D282</f>
        <v>23150108</v>
      </c>
      <c r="D439" s="30" t="str">
        <f>RiepilogoGen!E282</f>
        <v>DEBITI PER DEPOSITI DENARO INQUILINI (EC PV + IRIDES)</v>
      </c>
      <c r="E439" s="139" t="str">
        <f>C439&amp;" "&amp;D439</f>
        <v>23150108 DEBITI PER DEPOSITI DENARO INQUILINI (EC PV + IRIDES)</v>
      </c>
      <c r="F439" s="140">
        <f>-1*SUMIF(RiepilogoGen!$D$2:$D$1249,'Riep StPatrim'!C439,RiepilogoGen!$O$2:$O$1249)</f>
        <v>396788.81</v>
      </c>
      <c r="G439" s="140">
        <f>-1*SUMIF(RiepilogoGen!$D$2:$D$1249,'Riep StPatrim'!C439,RiepilogoGen!$R$2:$R$1249)</f>
        <v>380444.10000000003</v>
      </c>
      <c r="H439" s="140">
        <f>-1*SUMIF(RiepilogoGen!$D$2:$D$1249,'Riep StPatrim'!C439,RiepilogoGen!$U$2:$U$1249)</f>
        <v>299602.53000000003</v>
      </c>
      <c r="I439" s="140">
        <f>-1*SUMIF(RiepilogoGen!$D$2:$D$1249,'Riep StPatrim'!C439,RiepilogoGen!$X$2:$X$1249)</f>
        <v>0</v>
      </c>
      <c r="J439" s="140">
        <f>-1*SUMIF(RiepilogoGen!$D$2:$D$1249,'Riep StPatrim'!C439,RiepilogoGen!$AA$2:$AA$1249)</f>
        <v>247622.86999999997</v>
      </c>
      <c r="K439" s="140">
        <f>-1*SUMIF(RiepilogoGen!$D$2:$D$1249,'Riep StPatrim'!C439,RiepilogoGen!$AD$2:$AD$1249)</f>
        <v>-478.00999999999988</v>
      </c>
    </row>
    <row r="440" spans="2:11">
      <c r="C440" s="30">
        <f>RiepilogoGen!D283</f>
        <v>23150109</v>
      </c>
      <c r="D440" s="30" t="str">
        <f>RiepilogoGen!E283</f>
        <v>DEBITI PER CESSIONE DEL QUINTO E PIGNORAMENTI DELLO STIPENDIO</v>
      </c>
      <c r="E440" s="139" t="str">
        <f>C440&amp;" "&amp;D440</f>
        <v>23150109 DEBITI PER CESSIONE DEL QUINTO E PIGNORAMENTI DELLO STIPENDIO</v>
      </c>
      <c r="F440" s="140">
        <f>-1*SUMIF(RiepilogoGen!$D$2:$D$1249,'Riep StPatrim'!C440,RiepilogoGen!$O$2:$O$1249)</f>
        <v>22771.399999999994</v>
      </c>
      <c r="G440" s="140">
        <f>-1*SUMIF(RiepilogoGen!$D$2:$D$1249,'Riep StPatrim'!C440,RiepilogoGen!$R$2:$R$1249)</f>
        <v>20166.880000000034</v>
      </c>
      <c r="H440" s="140">
        <f>-1*SUMIF(RiepilogoGen!$D$2:$D$1249,'Riep StPatrim'!C440,RiepilogoGen!$U$2:$U$1249)</f>
        <v>20710.75999999998</v>
      </c>
      <c r="I440" s="140">
        <f>-1*SUMIF(RiepilogoGen!$D$2:$D$1249,'Riep StPatrim'!C440,RiepilogoGen!$X$2:$X$1249)</f>
        <v>0</v>
      </c>
      <c r="J440" s="140">
        <f>-1*SUMIF(RiepilogoGen!$D$2:$D$1249,'Riep StPatrim'!C440,RiepilogoGen!$AA$2:$AA$1249)</f>
        <v>21440.660000000003</v>
      </c>
      <c r="K440" s="140">
        <f>-1*SUMIF(RiepilogoGen!$D$2:$D$1249,'Riep StPatrim'!C440,RiepilogoGen!$AD$2:$AD$1249)</f>
        <v>-22080.53</v>
      </c>
    </row>
    <row r="441" spans="2:11">
      <c r="C441" s="30">
        <f>RiepilogoGen!D284</f>
        <v>23150110</v>
      </c>
      <c r="D441" s="30" t="str">
        <f>RiepilogoGen!E284</f>
        <v>DEBITI VS CIMAAV</v>
      </c>
      <c r="E441" s="139" t="str">
        <f>C441&amp;" "&amp;D441</f>
        <v>23150110 DEBITI VS CIMAAV</v>
      </c>
      <c r="F441" s="140">
        <f>-1*SUMIF(RiepilogoGen!$D$2:$D$1249,'Riep StPatrim'!C441,RiepilogoGen!$O$2:$O$1249)</f>
        <v>0</v>
      </c>
      <c r="G441" s="140">
        <f>-1*SUMIF(RiepilogoGen!$D$2:$D$1249,'Riep StPatrim'!C441,RiepilogoGen!$R$2:$R$1249)</f>
        <v>0</v>
      </c>
      <c r="H441" s="140">
        <f>-1*SUMIF(RiepilogoGen!$D$2:$D$1249,'Riep StPatrim'!C441,RiepilogoGen!$U$2:$U$1249)</f>
        <v>0</v>
      </c>
      <c r="I441" s="140">
        <f>-1*SUMIF(RiepilogoGen!$D$2:$D$1249,'Riep StPatrim'!C441,RiepilogoGen!$X$2:$X$1249)</f>
        <v>0</v>
      </c>
      <c r="J441" s="140">
        <f>-1*SUMIF(RiepilogoGen!$D$2:$D$1249,'Riep StPatrim'!C441,RiepilogoGen!$AA$2:$AA$1249)</f>
        <v>0</v>
      </c>
      <c r="K441" s="140">
        <f>-1*SUMIF(RiepilogoGen!$D$2:$D$1249,'Riep StPatrim'!C441,RiepilogoGen!$AD$2:$AD$1249)</f>
        <v>0</v>
      </c>
    </row>
    <row r="442" spans="2:11">
      <c r="C442" s="30">
        <f>RiepilogoGen!D285</f>
        <v>23150111</v>
      </c>
      <c r="D442" s="30" t="str">
        <f>RiepilogoGen!E285</f>
        <v>DEBITI PER EREDITA' VERSO ASP</v>
      </c>
      <c r="E442" s="139" t="str">
        <f>C442&amp;" "&amp;D442</f>
        <v>23150111 DEBITI PER EREDITA' VERSO ASP</v>
      </c>
      <c r="F442" s="140">
        <f>-1*SUMIF(RiepilogoGen!$D$2:$D$1249,'Riep StPatrim'!C442,RiepilogoGen!$O$2:$O$1249)</f>
        <v>0</v>
      </c>
      <c r="G442" s="140">
        <f>-1*SUMIF(RiepilogoGen!$D$2:$D$1249,'Riep StPatrim'!C442,RiepilogoGen!$R$2:$R$1249)</f>
        <v>0</v>
      </c>
      <c r="H442" s="140">
        <f>-1*SUMIF(RiepilogoGen!$D$2:$D$1249,'Riep StPatrim'!C442,RiepilogoGen!$U$2:$U$1249)</f>
        <v>0</v>
      </c>
      <c r="I442" s="140">
        <f>-1*SUMIF(RiepilogoGen!$D$2:$D$1249,'Riep StPatrim'!C442,RiepilogoGen!$X$2:$X$1249)</f>
        <v>0</v>
      </c>
      <c r="J442" s="140">
        <f>-1*SUMIF(RiepilogoGen!$D$2:$D$1249,'Riep StPatrim'!C442,RiepilogoGen!$AA$2:$AA$1249)</f>
        <v>0</v>
      </c>
      <c r="K442" s="140">
        <f>-1*SUMIF(RiepilogoGen!$D$2:$D$1249,'Riep StPatrim'!C442,RiepilogoGen!$AD$2:$AD$1249)</f>
        <v>0</v>
      </c>
    </row>
    <row r="443" spans="2:11">
      <c r="C443" s="30">
        <f>RiepilogoGen!D286</f>
        <v>23150120</v>
      </c>
      <c r="D443" s="30" t="str">
        <f>RiepilogoGen!E286</f>
        <v>DEBITI PER ALTRI DEPOSITI CAUZIONAL</v>
      </c>
      <c r="E443" s="139" t="str">
        <f>C443&amp;" "&amp;D443</f>
        <v>23150120 DEBITI PER ALTRI DEPOSITI CAUZIONAL</v>
      </c>
      <c r="F443" s="140">
        <f>-1*SUMIF(RiepilogoGen!$D$2:$D$1249,'Riep StPatrim'!C443,RiepilogoGen!$O$2:$O$1249)</f>
        <v>1301.81</v>
      </c>
      <c r="G443" s="140">
        <f>-1*SUMIF(RiepilogoGen!$D$2:$D$1249,'Riep StPatrim'!C443,RiepilogoGen!$R$2:$R$1249)</f>
        <v>21740.12</v>
      </c>
      <c r="H443" s="140">
        <f>-1*SUMIF(RiepilogoGen!$D$2:$D$1249,'Riep StPatrim'!C443,RiepilogoGen!$U$2:$U$1249)</f>
        <v>21740.12</v>
      </c>
      <c r="I443" s="140">
        <f>-1*SUMIF(RiepilogoGen!$D$2:$D$1249,'Riep StPatrim'!C443,RiepilogoGen!$X$2:$X$1249)</f>
        <v>0</v>
      </c>
      <c r="J443" s="140">
        <f>-1*SUMIF(RiepilogoGen!$D$2:$D$1249,'Riep StPatrim'!C443,RiepilogoGen!$AA$2:$AA$1249)</f>
        <v>24775.75</v>
      </c>
      <c r="K443" s="140">
        <f>-1*SUMIF(RiepilogoGen!$D$2:$D$1249,'Riep StPatrim'!C443,RiepilogoGen!$AD$2:$AD$1249)</f>
        <v>0</v>
      </c>
    </row>
    <row r="444" spans="2:11">
      <c r="C444" s="30">
        <f>RiepilogoGen!D287</f>
        <v>23150151</v>
      </c>
      <c r="D444" s="30" t="str">
        <f>RiepilogoGen!E287</f>
        <v>DEBITI VERSO UTENTI PER ANTICIPI INCONTO RETTA</v>
      </c>
      <c r="E444" s="139" t="str">
        <f t="shared" si="112"/>
        <v>23150151 DEBITI VERSO UTENTI PER ANTICIPI INCONTO RETTA</v>
      </c>
      <c r="F444" s="140">
        <f>-1*SUMIF(RiepilogoGen!$D$2:$D$1249,'Riep StPatrim'!C444,RiepilogoGen!$O$2:$O$1249)</f>
        <v>9760.0799999999872</v>
      </c>
      <c r="G444" s="140">
        <f>-1*SUMIF(RiepilogoGen!$D$2:$D$1249,'Riep StPatrim'!C444,RiepilogoGen!$R$2:$R$1249)</f>
        <v>3053.039999999979</v>
      </c>
      <c r="H444" s="140">
        <f>-1*SUMIF(RiepilogoGen!$D$2:$D$1249,'Riep StPatrim'!C444,RiepilogoGen!$U$2:$U$1249)</f>
        <v>3648.359999999986</v>
      </c>
      <c r="I444" s="140">
        <f>-1*SUMIF(RiepilogoGen!$D$2:$D$1249,'Riep StPatrim'!C444,RiepilogoGen!$X$2:$X$1249)</f>
        <v>0</v>
      </c>
      <c r="J444" s="140">
        <f>-1*SUMIF(RiepilogoGen!$D$2:$D$1249,'Riep StPatrim'!C444,RiepilogoGen!$AA$2:$AA$1249)</f>
        <v>1132.1999999999971</v>
      </c>
      <c r="K444" s="140">
        <f>-1*SUMIF(RiepilogoGen!$D$2:$D$1249,'Riep StPatrim'!C444,RiepilogoGen!$AD$2:$AD$1249)</f>
        <v>918</v>
      </c>
    </row>
    <row r="445" spans="2:11">
      <c r="C445" s="30">
        <f>RiepilogoGen!D288</f>
        <v>23150188</v>
      </c>
      <c r="D445" s="30" t="str">
        <f>RiepilogoGen!E288</f>
        <v>ALTRI DEBITI VERSO PRIVATI</v>
      </c>
      <c r="E445" s="139" t="str">
        <f t="shared" si="112"/>
        <v>23150188 ALTRI DEBITI VERSO PRIVATI</v>
      </c>
      <c r="F445" s="140">
        <f>-1*SUMIF(RiepilogoGen!$D$2:$D$1249,'Riep StPatrim'!C445,RiepilogoGen!$O$2:$O$1249)</f>
        <v>9438.7600000000093</v>
      </c>
      <c r="G445" s="140">
        <f>-1*SUMIF(RiepilogoGen!$D$2:$D$1249,'Riep StPatrim'!C445,RiepilogoGen!$R$2:$R$1249)</f>
        <v>26759.119999999995</v>
      </c>
      <c r="H445" s="140">
        <f>-1*SUMIF(RiepilogoGen!$D$2:$D$1249,'Riep StPatrim'!C445,RiepilogoGen!$U$2:$U$1249)</f>
        <v>59279.830000000075</v>
      </c>
      <c r="I445" s="140">
        <f>-1*SUMIF(RiepilogoGen!$D$2:$D$1249,'Riep StPatrim'!C445,RiepilogoGen!$X$2:$X$1249)</f>
        <v>0</v>
      </c>
      <c r="J445" s="140">
        <f>-1*SUMIF(RiepilogoGen!$D$2:$D$1249,'Riep StPatrim'!C445,RiepilogoGen!$AA$2:$AA$1249)</f>
        <v>202708.94999999995</v>
      </c>
      <c r="K445" s="140">
        <f>-1*SUMIF(RiepilogoGen!$D$2:$D$1249,'Riep StPatrim'!C445,RiepilogoGen!$AD$2:$AD$1249)</f>
        <v>-121427.95000000007</v>
      </c>
    </row>
    <row r="446" spans="2:11">
      <c r="B446" s="30">
        <v>2316</v>
      </c>
      <c r="E446" s="138" t="s">
        <v>1453</v>
      </c>
      <c r="F446" s="49">
        <f t="shared" ref="F446:K446" si="113">SUM(F447:F471)</f>
        <v>13867601.889999999</v>
      </c>
      <c r="G446" s="49">
        <f t="shared" si="113"/>
        <v>16471741.909999998</v>
      </c>
      <c r="H446" s="49">
        <f t="shared" si="113"/>
        <v>11898840.83</v>
      </c>
      <c r="I446" s="49">
        <f t="shared" si="113"/>
        <v>0</v>
      </c>
      <c r="J446" s="49">
        <f t="shared" si="113"/>
        <v>14160676.770000001</v>
      </c>
      <c r="K446" s="49">
        <f t="shared" si="113"/>
        <v>-12239289.68</v>
      </c>
    </row>
    <row r="447" spans="2:11" hidden="1">
      <c r="C447" s="30">
        <f>RiepilogoGen!D289</f>
        <v>23160109</v>
      </c>
      <c r="D447" s="30" t="str">
        <f>RiepilogoGen!E289</f>
        <v>DEBITI PER FATTURE DA RICEVERE EX ASP IRIDES</v>
      </c>
      <c r="E447" s="139" t="str">
        <f t="shared" ref="E447:E454" si="114">C447&amp;" "&amp;D447</f>
        <v>23160109 DEBITI PER FATTURE DA RICEVERE EX ASP IRIDES</v>
      </c>
      <c r="F447" s="140">
        <f>-1*SUMIF(RiepilogoGen!$D$2:$D$1249,'Riep StPatrim'!C447,RiepilogoGen!$O$2:$O$1249)</f>
        <v>0</v>
      </c>
      <c r="G447" s="140">
        <f>-1*SUMIF(RiepilogoGen!$D$2:$D$1249,'Riep StPatrim'!C447,RiepilogoGen!$R$2:$R$1249)</f>
        <v>0</v>
      </c>
      <c r="H447" s="140">
        <f>-1*SUMIF(RiepilogoGen!$D$2:$D$1249,'Riep StPatrim'!C447,RiepilogoGen!$U$2:$U$1249)</f>
        <v>0</v>
      </c>
      <c r="I447" s="140">
        <f>-1*SUMIF(RiepilogoGen!$D$2:$D$1249,'Riep StPatrim'!C447,RiepilogoGen!$X$2:$X$1249)</f>
        <v>0</v>
      </c>
      <c r="J447" s="140">
        <f>-1*SUMIF(RiepilogoGen!$D$2:$D$1249,'Riep StPatrim'!C447,RiepilogoGen!$AA$2:$AA$1249)</f>
        <v>0</v>
      </c>
      <c r="K447" s="140">
        <f>-1*SUMIF(RiepilogoGen!$D$2:$D$1249,'Riep StPatrim'!C447,RiepilogoGen!$AD$2:$AD$1249)</f>
        <v>0</v>
      </c>
    </row>
    <row r="448" spans="2:11" hidden="1">
      <c r="C448" s="30">
        <f>RiepilogoGen!D290</f>
        <v>23160112</v>
      </c>
      <c r="D448" s="30" t="str">
        <f>RiepilogoGen!E290</f>
        <v>ANNO 2002 DEBITI PER FATTURE DA RICEVERE</v>
      </c>
      <c r="E448" s="139" t="str">
        <f t="shared" si="114"/>
        <v>23160112 ANNO 2002 DEBITI PER FATTURE DA RICEVERE</v>
      </c>
      <c r="F448" s="140">
        <f>-1*SUMIF(RiepilogoGen!$D$2:$D$1249,'Riep StPatrim'!C448,RiepilogoGen!$O$2:$O$1249)</f>
        <v>0</v>
      </c>
      <c r="G448" s="140">
        <f>-1*SUMIF(RiepilogoGen!$D$2:$D$1249,'Riep StPatrim'!C448,RiepilogoGen!$R$2:$R$1249)</f>
        <v>0</v>
      </c>
      <c r="H448" s="140">
        <f>-1*SUMIF(RiepilogoGen!$D$2:$D$1249,'Riep StPatrim'!C448,RiepilogoGen!$U$2:$U$1249)</f>
        <v>0</v>
      </c>
      <c r="I448" s="140">
        <f>-1*SUMIF(RiepilogoGen!$D$2:$D$1249,'Riep StPatrim'!C448,RiepilogoGen!$X$2:$X$1249)</f>
        <v>0</v>
      </c>
      <c r="J448" s="140">
        <f>-1*SUMIF(RiepilogoGen!$D$2:$D$1249,'Riep StPatrim'!C448,RiepilogoGen!$AA$2:$AA$1249)</f>
        <v>0</v>
      </c>
      <c r="K448" s="140">
        <f>-1*SUMIF(RiepilogoGen!$D$2:$D$1249,'Riep StPatrim'!C448,RiepilogoGen!$AD$2:$AD$1249)</f>
        <v>0</v>
      </c>
    </row>
    <row r="449" spans="3:11" hidden="1">
      <c r="C449" s="30">
        <f>RiepilogoGen!D291</f>
        <v>23160113</v>
      </c>
      <c r="D449" s="30" t="str">
        <f>RiepilogoGen!E291</f>
        <v>ANNO 2003 DEBITI PER FATTURE DA RICEVERE</v>
      </c>
      <c r="E449" s="139" t="str">
        <f t="shared" si="114"/>
        <v>23160113 ANNO 2003 DEBITI PER FATTURE DA RICEVERE</v>
      </c>
      <c r="F449" s="140">
        <f>-1*SUMIF(RiepilogoGen!$D$2:$D$1249,'Riep StPatrim'!C449,RiepilogoGen!$O$2:$O$1249)</f>
        <v>0</v>
      </c>
      <c r="G449" s="140">
        <f>-1*SUMIF(RiepilogoGen!$D$2:$D$1249,'Riep StPatrim'!C449,RiepilogoGen!$R$2:$R$1249)</f>
        <v>0</v>
      </c>
      <c r="H449" s="140">
        <f>-1*SUMIF(RiepilogoGen!$D$2:$D$1249,'Riep StPatrim'!C449,RiepilogoGen!$U$2:$U$1249)</f>
        <v>0</v>
      </c>
      <c r="I449" s="140">
        <f>-1*SUMIF(RiepilogoGen!$D$2:$D$1249,'Riep StPatrim'!C449,RiepilogoGen!$X$2:$X$1249)</f>
        <v>0</v>
      </c>
      <c r="J449" s="140">
        <f>-1*SUMIF(RiepilogoGen!$D$2:$D$1249,'Riep StPatrim'!C449,RiepilogoGen!$AA$2:$AA$1249)</f>
        <v>0</v>
      </c>
      <c r="K449" s="140">
        <f>-1*SUMIF(RiepilogoGen!$D$2:$D$1249,'Riep StPatrim'!C449,RiepilogoGen!$AD$2:$AD$1249)</f>
        <v>0</v>
      </c>
    </row>
    <row r="450" spans="3:11" hidden="1">
      <c r="C450" s="30">
        <f>RiepilogoGen!D292</f>
        <v>23160114</v>
      </c>
      <c r="D450" s="30" t="str">
        <f>RiepilogoGen!E292</f>
        <v>ANNO 2004 DEBITI PER FATTURE DA RICEVERE</v>
      </c>
      <c r="E450" s="139" t="str">
        <f t="shared" si="114"/>
        <v>23160114 ANNO 2004 DEBITI PER FATTURE DA RICEVERE</v>
      </c>
      <c r="F450" s="140">
        <f>-1*SUMIF(RiepilogoGen!$D$2:$D$1249,'Riep StPatrim'!C450,RiepilogoGen!$O$2:$O$1249)</f>
        <v>0</v>
      </c>
      <c r="G450" s="140">
        <f>-1*SUMIF(RiepilogoGen!$D$2:$D$1249,'Riep StPatrim'!C450,RiepilogoGen!$R$2:$R$1249)</f>
        <v>0</v>
      </c>
      <c r="H450" s="140">
        <f>-1*SUMIF(RiepilogoGen!$D$2:$D$1249,'Riep StPatrim'!C450,RiepilogoGen!$U$2:$U$1249)</f>
        <v>0</v>
      </c>
      <c r="I450" s="140">
        <f>-1*SUMIF(RiepilogoGen!$D$2:$D$1249,'Riep StPatrim'!C450,RiepilogoGen!$X$2:$X$1249)</f>
        <v>0</v>
      </c>
      <c r="J450" s="140">
        <f>-1*SUMIF(RiepilogoGen!$D$2:$D$1249,'Riep StPatrim'!C450,RiepilogoGen!$AA$2:$AA$1249)</f>
        <v>0</v>
      </c>
      <c r="K450" s="140">
        <f>-1*SUMIF(RiepilogoGen!$D$2:$D$1249,'Riep StPatrim'!C450,RiepilogoGen!$AD$2:$AD$1249)</f>
        <v>0</v>
      </c>
    </row>
    <row r="451" spans="3:11" hidden="1">
      <c r="C451" s="30">
        <f>RiepilogoGen!D293</f>
        <v>23160115</v>
      </c>
      <c r="D451" s="30" t="str">
        <f>RiepilogoGen!E293</f>
        <v>ANNO 2005 DEBITI PER FATTURE DA RICEVERE</v>
      </c>
      <c r="E451" s="139" t="str">
        <f t="shared" si="114"/>
        <v>23160115 ANNO 2005 DEBITI PER FATTURE DA RICEVERE</v>
      </c>
      <c r="F451" s="140">
        <f>-1*SUMIF(RiepilogoGen!$D$2:$D$1249,'Riep StPatrim'!C451,RiepilogoGen!$O$2:$O$1249)</f>
        <v>0</v>
      </c>
      <c r="G451" s="140">
        <f>-1*SUMIF(RiepilogoGen!$D$2:$D$1249,'Riep StPatrim'!C451,RiepilogoGen!$R$2:$R$1249)</f>
        <v>0</v>
      </c>
      <c r="H451" s="140">
        <f>-1*SUMIF(RiepilogoGen!$D$2:$D$1249,'Riep StPatrim'!C451,RiepilogoGen!$U$2:$U$1249)</f>
        <v>0</v>
      </c>
      <c r="I451" s="140">
        <f>-1*SUMIF(RiepilogoGen!$D$2:$D$1249,'Riep StPatrim'!C451,RiepilogoGen!$X$2:$X$1249)</f>
        <v>0</v>
      </c>
      <c r="J451" s="140">
        <f>-1*SUMIF(RiepilogoGen!$D$2:$D$1249,'Riep StPatrim'!C451,RiepilogoGen!$AA$2:$AA$1249)</f>
        <v>0</v>
      </c>
      <c r="K451" s="140">
        <f>-1*SUMIF(RiepilogoGen!$D$2:$D$1249,'Riep StPatrim'!C451,RiepilogoGen!$AD$2:$AD$1249)</f>
        <v>0</v>
      </c>
    </row>
    <row r="452" spans="3:11" hidden="1">
      <c r="C452" s="30">
        <f>RiepilogoGen!D294</f>
        <v>23160116</v>
      </c>
      <c r="D452" s="30" t="str">
        <f>RiepilogoGen!E294</f>
        <v>ANNO 2006 DEBITI PER FATTURE DA RICEVERE</v>
      </c>
      <c r="E452" s="139" t="str">
        <f t="shared" si="114"/>
        <v>23160116 ANNO 2006 DEBITI PER FATTURE DA RICEVERE</v>
      </c>
      <c r="F452" s="140">
        <f>-1*SUMIF(RiepilogoGen!$D$2:$D$1249,'Riep StPatrim'!C452,RiepilogoGen!$O$2:$O$1249)</f>
        <v>0</v>
      </c>
      <c r="G452" s="140">
        <f>-1*SUMIF(RiepilogoGen!$D$2:$D$1249,'Riep StPatrim'!C452,RiepilogoGen!$R$2:$R$1249)</f>
        <v>0</v>
      </c>
      <c r="H452" s="140">
        <f>-1*SUMIF(RiepilogoGen!$D$2:$D$1249,'Riep StPatrim'!C452,RiepilogoGen!$U$2:$U$1249)</f>
        <v>0</v>
      </c>
      <c r="I452" s="140">
        <f>-1*SUMIF(RiepilogoGen!$D$2:$D$1249,'Riep StPatrim'!C452,RiepilogoGen!$X$2:$X$1249)</f>
        <v>0</v>
      </c>
      <c r="J452" s="140">
        <f>-1*SUMIF(RiepilogoGen!$D$2:$D$1249,'Riep StPatrim'!C452,RiepilogoGen!$AA$2:$AA$1249)</f>
        <v>0</v>
      </c>
      <c r="K452" s="140">
        <f>-1*SUMIF(RiepilogoGen!$D$2:$D$1249,'Riep StPatrim'!C452,RiepilogoGen!$AD$2:$AD$1249)</f>
        <v>0</v>
      </c>
    </row>
    <row r="453" spans="3:11" hidden="1">
      <c r="C453" s="30">
        <f>RiepilogoGen!D295</f>
        <v>23160117</v>
      </c>
      <c r="D453" s="30" t="str">
        <f>RiepilogoGen!E295</f>
        <v>ANNO 2007 DEBITI PER FATTURE DA RICEVERE</v>
      </c>
      <c r="E453" s="139" t="str">
        <f t="shared" si="114"/>
        <v>23160117 ANNO 2007 DEBITI PER FATTURE DA RICEVERE</v>
      </c>
      <c r="F453" s="140">
        <f>-1*SUMIF(RiepilogoGen!$D$2:$D$1249,'Riep StPatrim'!C453,RiepilogoGen!$O$2:$O$1249)</f>
        <v>0</v>
      </c>
      <c r="G453" s="140">
        <f>-1*SUMIF(RiepilogoGen!$D$2:$D$1249,'Riep StPatrim'!C453,RiepilogoGen!$R$2:$R$1249)</f>
        <v>0</v>
      </c>
      <c r="H453" s="140">
        <f>-1*SUMIF(RiepilogoGen!$D$2:$D$1249,'Riep StPatrim'!C453,RiepilogoGen!$U$2:$U$1249)</f>
        <v>0</v>
      </c>
      <c r="I453" s="140">
        <f>-1*SUMIF(RiepilogoGen!$D$2:$D$1249,'Riep StPatrim'!C453,RiepilogoGen!$X$2:$X$1249)</f>
        <v>0</v>
      </c>
      <c r="J453" s="140">
        <f>-1*SUMIF(RiepilogoGen!$D$2:$D$1249,'Riep StPatrim'!C453,RiepilogoGen!$AA$2:$AA$1249)</f>
        <v>0</v>
      </c>
      <c r="K453" s="140">
        <f>-1*SUMIF(RiepilogoGen!$D$2:$D$1249,'Riep StPatrim'!C453,RiepilogoGen!$AD$2:$AD$1249)</f>
        <v>0</v>
      </c>
    </row>
    <row r="454" spans="3:11" hidden="1">
      <c r="C454" s="30">
        <f>RiepilogoGen!D296</f>
        <v>23160118</v>
      </c>
      <c r="D454" s="30" t="str">
        <f>RiepilogoGen!E296</f>
        <v>ANNO 2008 DEBITI PER FATTURE DA RICEVERE</v>
      </c>
      <c r="E454" s="139" t="str">
        <f t="shared" si="114"/>
        <v>23160118 ANNO 2008 DEBITI PER FATTURE DA RICEVERE</v>
      </c>
      <c r="F454" s="140">
        <f>-1*SUMIF(RiepilogoGen!$D$2:$D$1249,'Riep StPatrim'!C454,RiepilogoGen!$O$2:$O$1249)</f>
        <v>0</v>
      </c>
      <c r="G454" s="140">
        <f>-1*SUMIF(RiepilogoGen!$D$2:$D$1249,'Riep StPatrim'!C454,RiepilogoGen!$R$2:$R$1249)</f>
        <v>0</v>
      </c>
      <c r="H454" s="140">
        <f>-1*SUMIF(RiepilogoGen!$D$2:$D$1249,'Riep StPatrim'!C454,RiepilogoGen!$U$2:$U$1249)</f>
        <v>0</v>
      </c>
      <c r="I454" s="140">
        <f>-1*SUMIF(RiepilogoGen!$D$2:$D$1249,'Riep StPatrim'!C454,RiepilogoGen!$X$2:$X$1249)</f>
        <v>0</v>
      </c>
      <c r="J454" s="140">
        <f>-1*SUMIF(RiepilogoGen!$D$2:$D$1249,'Riep StPatrim'!C454,RiepilogoGen!$AA$2:$AA$1249)</f>
        <v>0</v>
      </c>
      <c r="K454" s="140">
        <f>-1*SUMIF(RiepilogoGen!$D$2:$D$1249,'Riep StPatrim'!C454,RiepilogoGen!$AD$2:$AD$1249)</f>
        <v>0</v>
      </c>
    </row>
    <row r="455" spans="3:11" hidden="1">
      <c r="C455" s="30">
        <f>RiepilogoGen!D297</f>
        <v>23160119</v>
      </c>
      <c r="D455" s="30" t="str">
        <f>RiepilogoGen!E297</f>
        <v>ANNO 2009 DEBITI PER FATTURE DA RICEVERE</v>
      </c>
      <c r="E455" s="139" t="str">
        <f t="shared" ref="E455:E460" si="115">C455&amp;" "&amp;D455</f>
        <v>23160119 ANNO 2009 DEBITI PER FATTURE DA RICEVERE</v>
      </c>
      <c r="F455" s="140">
        <f>-1*SUMIF(RiepilogoGen!$D$2:$D$1249,'Riep StPatrim'!C455,RiepilogoGen!$O$2:$O$1249)</f>
        <v>0</v>
      </c>
      <c r="G455" s="140">
        <f>-1*SUMIF(RiepilogoGen!$D$2:$D$1249,'Riep StPatrim'!C455,RiepilogoGen!$R$2:$R$1249)</f>
        <v>0</v>
      </c>
      <c r="H455" s="140">
        <f>-1*SUMIF(RiepilogoGen!$D$2:$D$1249,'Riep StPatrim'!C455,RiepilogoGen!$U$2:$U$1249)</f>
        <v>0</v>
      </c>
      <c r="I455" s="140">
        <f>-1*SUMIF(RiepilogoGen!$D$2:$D$1249,'Riep StPatrim'!C455,RiepilogoGen!$X$2:$X$1249)</f>
        <v>0</v>
      </c>
      <c r="J455" s="140">
        <f>-1*SUMIF(RiepilogoGen!$D$2:$D$1249,'Riep StPatrim'!C455,RiepilogoGen!$AA$2:$AA$1249)</f>
        <v>0</v>
      </c>
      <c r="K455" s="140">
        <f>-1*SUMIF(RiepilogoGen!$D$2:$D$1249,'Riep StPatrim'!C455,RiepilogoGen!$AD$2:$AD$1249)</f>
        <v>0</v>
      </c>
    </row>
    <row r="456" spans="3:11" hidden="1">
      <c r="C456" s="30">
        <f>RiepilogoGen!D298</f>
        <v>23160120</v>
      </c>
      <c r="D456" s="30" t="str">
        <f>RiepilogoGen!E298</f>
        <v>ANNO 2010 DEBITI PER FATTURE DA RICEVERE</v>
      </c>
      <c r="E456" s="139" t="str">
        <f t="shared" si="115"/>
        <v>23160120 ANNO 2010 DEBITI PER FATTURE DA RICEVERE</v>
      </c>
      <c r="F456" s="140">
        <f>-1*SUMIF(RiepilogoGen!$D$2:$D$1249,'Riep StPatrim'!C456,RiepilogoGen!$O$2:$O$1249)</f>
        <v>0</v>
      </c>
      <c r="G456" s="140">
        <f>-1*SUMIF(RiepilogoGen!$D$2:$D$1249,'Riep StPatrim'!C456,RiepilogoGen!$R$2:$R$1249)</f>
        <v>0</v>
      </c>
      <c r="H456" s="140">
        <f>-1*SUMIF(RiepilogoGen!$D$2:$D$1249,'Riep StPatrim'!C456,RiepilogoGen!$U$2:$U$1249)</f>
        <v>0</v>
      </c>
      <c r="I456" s="140">
        <f>-1*SUMIF(RiepilogoGen!$D$2:$D$1249,'Riep StPatrim'!C456,RiepilogoGen!$X$2:$X$1249)</f>
        <v>0</v>
      </c>
      <c r="J456" s="140">
        <f>-1*SUMIF(RiepilogoGen!$D$2:$D$1249,'Riep StPatrim'!C456,RiepilogoGen!$AA$2:$AA$1249)</f>
        <v>0</v>
      </c>
      <c r="K456" s="140">
        <f>-1*SUMIF(RiepilogoGen!$D$2:$D$1249,'Riep StPatrim'!C456,RiepilogoGen!$AD$2:$AD$1249)</f>
        <v>0</v>
      </c>
    </row>
    <row r="457" spans="3:11">
      <c r="C457" s="30">
        <f>RiepilogoGen!D299</f>
        <v>23160121</v>
      </c>
      <c r="D457" s="30" t="str">
        <f>RiepilogoGen!E299</f>
        <v>ANNO 2011 DEBITI PER FATTURE DA RICEVERE</v>
      </c>
      <c r="E457" s="139" t="str">
        <f t="shared" si="115"/>
        <v>23160121 ANNO 2011 DEBITI PER FATTURE DA RICEVERE</v>
      </c>
      <c r="F457" s="140">
        <f>-1*SUMIF(RiepilogoGen!$D$2:$D$1249,'Riep StPatrim'!C457,RiepilogoGen!$O$2:$O$1249)</f>
        <v>0</v>
      </c>
      <c r="G457" s="140">
        <f>-1*SUMIF(RiepilogoGen!$D$2:$D$1249,'Riep StPatrim'!C457,RiepilogoGen!$R$2:$R$1249)</f>
        <v>0</v>
      </c>
      <c r="H457" s="140">
        <f>-1*SUMIF(RiepilogoGen!$D$2:$D$1249,'Riep StPatrim'!C457,RiepilogoGen!$U$2:$U$1249)</f>
        <v>0</v>
      </c>
      <c r="I457" s="140">
        <f>-1*SUMIF(RiepilogoGen!$D$2:$D$1249,'Riep StPatrim'!C457,RiepilogoGen!$X$2:$X$1249)</f>
        <v>0</v>
      </c>
      <c r="J457" s="140">
        <f>-1*SUMIF(RiepilogoGen!$D$2:$D$1249,'Riep StPatrim'!C457,RiepilogoGen!$AA$2:$AA$1249)</f>
        <v>0</v>
      </c>
      <c r="K457" s="140">
        <f>-1*SUMIF(RiepilogoGen!$D$2:$D$1249,'Riep StPatrim'!C457,RiepilogoGen!$AD$2:$AD$1249)</f>
        <v>0</v>
      </c>
    </row>
    <row r="458" spans="3:11">
      <c r="C458" s="30">
        <f>RiepilogoGen!D300</f>
        <v>23160122</v>
      </c>
      <c r="D458" s="30" t="str">
        <f>RiepilogoGen!E300</f>
        <v>ANNO 2012 DEBITI PER FATTURE DA RICEVERE</v>
      </c>
      <c r="E458" s="139" t="str">
        <f t="shared" si="115"/>
        <v>23160122 ANNO 2012 DEBITI PER FATTURE DA RICEVERE</v>
      </c>
      <c r="F458" s="140">
        <f>-1*SUMIF(RiepilogoGen!$D$2:$D$1249,'Riep StPatrim'!C458,RiepilogoGen!$O$2:$O$1249)</f>
        <v>0</v>
      </c>
      <c r="G458" s="140">
        <f>-1*SUMIF(RiepilogoGen!$D$2:$D$1249,'Riep StPatrim'!C458,RiepilogoGen!$R$2:$R$1249)</f>
        <v>0</v>
      </c>
      <c r="H458" s="140">
        <f>-1*SUMIF(RiepilogoGen!$D$2:$D$1249,'Riep StPatrim'!C458,RiepilogoGen!$U$2:$U$1249)</f>
        <v>0</v>
      </c>
      <c r="I458" s="140">
        <f>-1*SUMIF(RiepilogoGen!$D$2:$D$1249,'Riep StPatrim'!C458,RiepilogoGen!$X$2:$X$1249)</f>
        <v>0</v>
      </c>
      <c r="J458" s="140">
        <f>-1*SUMIF(RiepilogoGen!$D$2:$D$1249,'Riep StPatrim'!C458,RiepilogoGen!$AA$2:$AA$1249)</f>
        <v>0</v>
      </c>
      <c r="K458" s="140">
        <f>-1*SUMIF(RiepilogoGen!$D$2:$D$1249,'Riep StPatrim'!C458,RiepilogoGen!$AD$2:$AD$1249)</f>
        <v>0</v>
      </c>
    </row>
    <row r="459" spans="3:11">
      <c r="C459" s="30">
        <f>RiepilogoGen!D301</f>
        <v>23160123</v>
      </c>
      <c r="D459" s="30" t="str">
        <f>RiepilogoGen!E301</f>
        <v>ANNO 2013 DEBITI PER FATTURE DA RICEVERE</v>
      </c>
      <c r="E459" s="139" t="str">
        <f t="shared" si="115"/>
        <v>23160123 ANNO 2013 DEBITI PER FATTURE DA RICEVERE</v>
      </c>
      <c r="F459" s="140">
        <f>-1*SUMIF(RiepilogoGen!$D$2:$D$1249,'Riep StPatrim'!C459,RiepilogoGen!$O$2:$O$1249)</f>
        <v>0</v>
      </c>
      <c r="G459" s="140">
        <f>-1*SUMIF(RiepilogoGen!$D$2:$D$1249,'Riep StPatrim'!C459,RiepilogoGen!$R$2:$R$1249)</f>
        <v>0</v>
      </c>
      <c r="H459" s="140">
        <f>-1*SUMIF(RiepilogoGen!$D$2:$D$1249,'Riep StPatrim'!C459,RiepilogoGen!$U$2:$U$1249)</f>
        <v>0</v>
      </c>
      <c r="I459" s="140">
        <f>-1*SUMIF(RiepilogoGen!$D$2:$D$1249,'Riep StPatrim'!C459,RiepilogoGen!$X$2:$X$1249)</f>
        <v>0</v>
      </c>
      <c r="J459" s="140">
        <f>-1*SUMIF(RiepilogoGen!$D$2:$D$1249,'Riep StPatrim'!C459,RiepilogoGen!$AA$2:$AA$1249)</f>
        <v>0</v>
      </c>
      <c r="K459" s="140">
        <f>-1*SUMIF(RiepilogoGen!$D$2:$D$1249,'Riep StPatrim'!C459,RiepilogoGen!$AD$2:$AD$1249)</f>
        <v>0</v>
      </c>
    </row>
    <row r="460" spans="3:11">
      <c r="C460" s="30">
        <f>RiepilogoGen!D302</f>
        <v>23160124</v>
      </c>
      <c r="D460" s="30" t="str">
        <f>RiepilogoGen!E302</f>
        <v>ANNO 2014 DEBITI PER FATTURE DA RICEVERE</v>
      </c>
      <c r="E460" s="139" t="str">
        <f t="shared" si="115"/>
        <v>23160124 ANNO 2014 DEBITI PER FATTURE DA RICEVERE</v>
      </c>
      <c r="F460" s="140">
        <f>-1*SUMIF(RiepilogoGen!$D$2:$D$1249,'Riep StPatrim'!C460,RiepilogoGen!$O$2:$O$1249)</f>
        <v>0</v>
      </c>
      <c r="G460" s="140">
        <f>-1*SUMIF(RiepilogoGen!$D$2:$D$1249,'Riep StPatrim'!C460,RiepilogoGen!$R$2:$R$1249)</f>
        <v>0</v>
      </c>
      <c r="H460" s="140">
        <f>-1*SUMIF(RiepilogoGen!$D$2:$D$1249,'Riep StPatrim'!C460,RiepilogoGen!$U$2:$U$1249)</f>
        <v>0</v>
      </c>
      <c r="I460" s="140">
        <f>-1*SUMIF(RiepilogoGen!$D$2:$D$1249,'Riep StPatrim'!C460,RiepilogoGen!$X$2:$X$1249)</f>
        <v>0</v>
      </c>
      <c r="J460" s="140">
        <f>-1*SUMIF(RiepilogoGen!$D$2:$D$1249,'Riep StPatrim'!C460,RiepilogoGen!$AA$2:$AA$1249)</f>
        <v>0</v>
      </c>
      <c r="K460" s="140">
        <f>-1*SUMIF(RiepilogoGen!$D$2:$D$1249,'Riep StPatrim'!C460,RiepilogoGen!$AD$2:$AD$1249)</f>
        <v>0</v>
      </c>
    </row>
    <row r="461" spans="3:11">
      <c r="C461" s="30">
        <f>RiepilogoGen!D303</f>
        <v>23160125</v>
      </c>
      <c r="D461" s="30" t="str">
        <f>RiepilogoGen!E303</f>
        <v>ANNO 2015 DEBITI PER FATTURE DA RICEVERE</v>
      </c>
      <c r="E461" s="139" t="str">
        <f t="shared" ref="E461:E471" si="116">C461&amp;" "&amp;D461</f>
        <v>23160125 ANNO 2015 DEBITI PER FATTURE DA RICEVERE</v>
      </c>
      <c r="F461" s="140">
        <f>-1*SUMIF(RiepilogoGen!$D$2:$D$1249,'Riep StPatrim'!C461,RiepilogoGen!$O$2:$O$1249)</f>
        <v>0</v>
      </c>
      <c r="G461" s="140">
        <f>-1*SUMIF(RiepilogoGen!$D$2:$D$1249,'Riep StPatrim'!C461,RiepilogoGen!$R$2:$R$1249)</f>
        <v>0</v>
      </c>
      <c r="H461" s="140">
        <f>-1*SUMIF(RiepilogoGen!$D$2:$D$1249,'Riep StPatrim'!C461,RiepilogoGen!$U$2:$U$1249)</f>
        <v>0</v>
      </c>
      <c r="I461" s="140">
        <f>-1*SUMIF(RiepilogoGen!$D$2:$D$1249,'Riep StPatrim'!C461,RiepilogoGen!$X$2:$X$1249)</f>
        <v>0</v>
      </c>
      <c r="J461" s="140">
        <f>-1*SUMIF(RiepilogoGen!$D$2:$D$1249,'Riep StPatrim'!C461,RiepilogoGen!$AA$2:$AA$1249)</f>
        <v>0</v>
      </c>
      <c r="K461" s="140">
        <f>-1*SUMIF(RiepilogoGen!$D$2:$D$1249,'Riep StPatrim'!C461,RiepilogoGen!$AD$2:$AD$1249)</f>
        <v>0</v>
      </c>
    </row>
    <row r="462" spans="3:11">
      <c r="C462" s="30">
        <f>RiepilogoGen!D304</f>
        <v>23160126</v>
      </c>
      <c r="D462" s="30" t="str">
        <f>RiepilogoGen!E304</f>
        <v>ANNO 2016 DEBITI PER FATTURE DA RICEVERE</v>
      </c>
      <c r="E462" s="139" t="str">
        <f t="shared" si="116"/>
        <v>23160126 ANNO 2016 DEBITI PER FATTURE DA RICEVERE</v>
      </c>
      <c r="F462" s="140">
        <f>-1*SUMIF(RiepilogoGen!$D$2:$D$1249,'Riep StPatrim'!C462,RiepilogoGen!$O$2:$O$1249)</f>
        <v>7612.7999999999956</v>
      </c>
      <c r="G462" s="140">
        <f>-1*SUMIF(RiepilogoGen!$D$2:$D$1249,'Riep StPatrim'!C462,RiepilogoGen!$R$2:$R$1249)</f>
        <v>7612.8</v>
      </c>
      <c r="H462" s="140">
        <f>-1*SUMIF(RiepilogoGen!$D$2:$D$1249,'Riep StPatrim'!C462,RiepilogoGen!$U$2:$U$1249)</f>
        <v>0</v>
      </c>
      <c r="I462" s="140">
        <f>-1*SUMIF(RiepilogoGen!$D$2:$D$1249,'Riep StPatrim'!C462,RiepilogoGen!$X$2:$X$1249)</f>
        <v>0</v>
      </c>
      <c r="J462" s="140">
        <f>-1*SUMIF(RiepilogoGen!$D$2:$D$1249,'Riep StPatrim'!C462,RiepilogoGen!$AA$2:$AA$1249)</f>
        <v>0</v>
      </c>
      <c r="K462" s="140">
        <f>-1*SUMIF(RiepilogoGen!$D$2:$D$1249,'Riep StPatrim'!C462,RiepilogoGen!$AD$2:$AD$1249)</f>
        <v>0</v>
      </c>
    </row>
    <row r="463" spans="3:11">
      <c r="C463" s="30">
        <f>RiepilogoGen!D305</f>
        <v>23160127</v>
      </c>
      <c r="D463" s="30" t="str">
        <f>RiepilogoGen!E305</f>
        <v>ANNO 2017 DEBITI PER FATTURE DA RICEVERE</v>
      </c>
      <c r="E463" s="139" t="str">
        <f t="shared" si="116"/>
        <v>23160127 ANNO 2017 DEBITI PER FATTURE DA RICEVERE</v>
      </c>
      <c r="F463" s="140">
        <f>-1*SUMIF(RiepilogoGen!$D$2:$D$1249,'Riep StPatrim'!C463,RiepilogoGen!$O$2:$O$1249)</f>
        <v>10985.740000000005</v>
      </c>
      <c r="G463" s="140">
        <f>-1*SUMIF(RiepilogoGen!$D$2:$D$1249,'Riep StPatrim'!C463,RiepilogoGen!$R$2:$R$1249)</f>
        <v>0</v>
      </c>
      <c r="H463" s="140">
        <f>-1*SUMIF(RiepilogoGen!$D$2:$D$1249,'Riep StPatrim'!C463,RiepilogoGen!$U$2:$U$1249)</f>
        <v>0</v>
      </c>
      <c r="I463" s="140">
        <f>-1*SUMIF(RiepilogoGen!$D$2:$D$1249,'Riep StPatrim'!C463,RiepilogoGen!$X$2:$X$1249)</f>
        <v>0</v>
      </c>
      <c r="J463" s="140">
        <f>-1*SUMIF(RiepilogoGen!$D$2:$D$1249,'Riep StPatrim'!C463,RiepilogoGen!$AA$2:$AA$1249)</f>
        <v>0</v>
      </c>
      <c r="K463" s="140">
        <f>-1*SUMIF(RiepilogoGen!$D$2:$D$1249,'Riep StPatrim'!C463,RiepilogoGen!$AD$2:$AD$1249)</f>
        <v>0</v>
      </c>
    </row>
    <row r="464" spans="3:11">
      <c r="C464" s="30">
        <f>RiepilogoGen!D306</f>
        <v>23160128</v>
      </c>
      <c r="D464" s="30" t="str">
        <f>RiepilogoGen!E306</f>
        <v>ANNO 2018 DEBITI PER FATTURE DA RICEVERE</v>
      </c>
      <c r="E464" s="139" t="str">
        <f t="shared" si="116"/>
        <v>23160128 ANNO 2018 DEBITI PER FATTURE DA RICEVERE</v>
      </c>
      <c r="F464" s="140">
        <f>-1*SUMIF(RiepilogoGen!$D$2:$D$1249,'Riep StPatrim'!C464,RiepilogoGen!$O$2:$O$1249)</f>
        <v>0</v>
      </c>
      <c r="G464" s="140">
        <f>-1*SUMIF(RiepilogoGen!$D$2:$D$1249,'Riep StPatrim'!C464,RiepilogoGen!$R$2:$R$1249)</f>
        <v>0</v>
      </c>
      <c r="H464" s="140">
        <f>-1*SUMIF(RiepilogoGen!$D$2:$D$1249,'Riep StPatrim'!C464,RiepilogoGen!$U$2:$U$1249)</f>
        <v>0</v>
      </c>
      <c r="I464" s="140">
        <f>-1*SUMIF(RiepilogoGen!$D$2:$D$1249,'Riep StPatrim'!C464,RiepilogoGen!$X$2:$X$1249)</f>
        <v>0</v>
      </c>
      <c r="J464" s="140">
        <f>-1*SUMIF(RiepilogoGen!$D$2:$D$1249,'Riep StPatrim'!C464,RiepilogoGen!$AA$2:$AA$1249)</f>
        <v>0</v>
      </c>
      <c r="K464" s="140">
        <f>-1*SUMIF(RiepilogoGen!$D$2:$D$1249,'Riep StPatrim'!C464,RiepilogoGen!$AD$2:$AD$1249)</f>
        <v>0</v>
      </c>
    </row>
    <row r="465" spans="2:11">
      <c r="C465" s="30">
        <f>RiepilogoGen!D307</f>
        <v>23160129</v>
      </c>
      <c r="D465" s="30" t="str">
        <f>RiepilogoGen!E307</f>
        <v>ANNO 2019 DEBITI PER FATTURE DA RICEVERE</v>
      </c>
      <c r="E465" s="139" t="str">
        <f t="shared" si="116"/>
        <v>23160129 ANNO 2019 DEBITI PER FATTURE DA RICEVERE</v>
      </c>
      <c r="F465" s="140">
        <f>-1*SUMIF(RiepilogoGen!$D$2:$D$1249,'Riep StPatrim'!C465,RiepilogoGen!$O$2:$O$1249)</f>
        <v>58789.25</v>
      </c>
      <c r="G465" s="140">
        <f>-1*SUMIF(RiepilogoGen!$D$2:$D$1249,'Riep StPatrim'!C465,RiepilogoGen!$R$2:$R$1249)</f>
        <v>7972.489999999998</v>
      </c>
      <c r="H465" s="140">
        <f>-1*SUMIF(RiepilogoGen!$D$2:$D$1249,'Riep StPatrim'!C465,RiepilogoGen!$U$2:$U$1249)</f>
        <v>0</v>
      </c>
      <c r="I465" s="140">
        <f>-1*SUMIF(RiepilogoGen!$D$2:$D$1249,'Riep StPatrim'!C465,RiepilogoGen!$X$2:$X$1249)</f>
        <v>0</v>
      </c>
      <c r="J465" s="140">
        <f>-1*SUMIF(RiepilogoGen!$D$2:$D$1249,'Riep StPatrim'!C465,RiepilogoGen!$AA$2:$AA$1249)</f>
        <v>0</v>
      </c>
      <c r="K465" s="140">
        <f>-1*SUMIF(RiepilogoGen!$D$2:$D$1249,'Riep StPatrim'!C465,RiepilogoGen!$AD$2:$AD$1249)</f>
        <v>0</v>
      </c>
    </row>
    <row r="466" spans="2:11">
      <c r="C466" s="30">
        <f>RiepilogoGen!D308</f>
        <v>23160130</v>
      </c>
      <c r="D466" s="30" t="str">
        <f>RiepilogoGen!E308</f>
        <v>ANNO 2020 DEBITI PER FATTURE DA RICEVERE</v>
      </c>
      <c r="E466" s="139" t="str">
        <f>C466&amp;" "&amp;D466</f>
        <v>23160130 ANNO 2020 DEBITI PER FATTURE DA RICEVERE</v>
      </c>
      <c r="F466" s="140">
        <f>-1*SUMIF(RiepilogoGen!$D$2:$D$1249,'Riep StPatrim'!C466,RiepilogoGen!$O$2:$O$1249)</f>
        <v>198704.53999999911</v>
      </c>
      <c r="G466" s="140">
        <f>-1*SUMIF(RiepilogoGen!$D$2:$D$1249,'Riep StPatrim'!C466,RiepilogoGen!$R$2:$R$1249)</f>
        <v>15898.140000000014</v>
      </c>
      <c r="H466" s="140">
        <f>-1*SUMIF(RiepilogoGen!$D$2:$D$1249,'Riep StPatrim'!C466,RiepilogoGen!$U$2:$U$1249)</f>
        <v>5599.7999999999993</v>
      </c>
      <c r="I466" s="140">
        <f>-1*SUMIF(RiepilogoGen!$D$2:$D$1249,'Riep StPatrim'!C466,RiepilogoGen!$X$2:$X$1249)</f>
        <v>0</v>
      </c>
      <c r="J466" s="140">
        <f>-1*SUMIF(RiepilogoGen!$D$2:$D$1249,'Riep StPatrim'!C466,RiepilogoGen!$AA$2:$AA$1249)</f>
        <v>5599.8</v>
      </c>
      <c r="K466" s="140">
        <f>-1*SUMIF(RiepilogoGen!$D$2:$D$1249,'Riep StPatrim'!C466,RiepilogoGen!$AD$2:$AD$1249)</f>
        <v>0</v>
      </c>
    </row>
    <row r="467" spans="2:11">
      <c r="C467" s="30">
        <f>RiepilogoGen!D309</f>
        <v>23160131</v>
      </c>
      <c r="D467" s="30" t="str">
        <f>RiepilogoGen!E309</f>
        <v>ANNO 2021 DEBITI PER FATTURE DA RICEVERE</v>
      </c>
      <c r="E467" s="139" t="str">
        <f>C467&amp;" "&amp;D467</f>
        <v>23160131 ANNO 2021 DEBITI PER FATTURE DA RICEVERE</v>
      </c>
      <c r="F467" s="140">
        <f>-1*SUMIF(RiepilogoGen!$D$2:$D$1249,'Riep StPatrim'!C467,RiepilogoGen!$O$2:$O$1249)</f>
        <v>13515104.57</v>
      </c>
      <c r="G467" s="140">
        <f>-1*SUMIF(RiepilogoGen!$D$2:$D$1249,'Riep StPatrim'!C467,RiepilogoGen!$R$2:$R$1249)</f>
        <v>166002.22999999858</v>
      </c>
      <c r="H467" s="140">
        <f>-1*SUMIF(RiepilogoGen!$D$2:$D$1249,'Riep StPatrim'!C467,RiepilogoGen!$U$2:$U$1249)</f>
        <v>138966.78000000003</v>
      </c>
      <c r="I467" s="140">
        <f>-1*SUMIF(RiepilogoGen!$D$2:$D$1249,'Riep StPatrim'!C467,RiepilogoGen!$X$2:$X$1249)</f>
        <v>0</v>
      </c>
      <c r="J467" s="140">
        <f>-1*SUMIF(RiepilogoGen!$D$2:$D$1249,'Riep StPatrim'!C467,RiepilogoGen!$AA$2:$AA$1249)</f>
        <v>37070.000000000015</v>
      </c>
      <c r="K467" s="140">
        <f>-1*SUMIF(RiepilogoGen!$D$2:$D$1249,'Riep StPatrim'!C467,RiepilogoGen!$AD$2:$AD$1249)</f>
        <v>0</v>
      </c>
    </row>
    <row r="468" spans="2:11">
      <c r="C468" s="30">
        <f>RiepilogoGen!D310</f>
        <v>23160132</v>
      </c>
      <c r="D468" s="30" t="str">
        <f>RiepilogoGen!E310</f>
        <v>ANNO 2022 DEBITI PER FATTURE DA RICEVERE</v>
      </c>
      <c r="E468" s="139" t="str">
        <f>C468&amp;" "&amp;D468</f>
        <v>23160132 ANNO 2022 DEBITI PER FATTURE DA RICEVERE</v>
      </c>
      <c r="F468" s="140">
        <f>-1*SUMIF(RiepilogoGen!$D$2:$D$1249,'Riep StPatrim'!C468,RiepilogoGen!$O$2:$O$1249)</f>
        <v>0</v>
      </c>
      <c r="G468" s="140">
        <f>-1*SUMIF(RiepilogoGen!$D$2:$D$1249,'Riep StPatrim'!C468,RiepilogoGen!$R$2:$R$1249)</f>
        <v>16246152.1</v>
      </c>
      <c r="H468" s="140">
        <f>-1*SUMIF(RiepilogoGen!$D$2:$D$1249,'Riep StPatrim'!C468,RiepilogoGen!$U$2:$U$1249)</f>
        <v>403190.75</v>
      </c>
      <c r="I468" s="140">
        <f>-1*SUMIF(RiepilogoGen!$D$2:$D$1249,'Riep StPatrim'!C468,RiepilogoGen!$X$2:$X$1249)</f>
        <v>0</v>
      </c>
      <c r="J468" s="140">
        <f>-1*SUMIF(RiepilogoGen!$D$2:$D$1249,'Riep StPatrim'!C468,RiepilogoGen!$AA$2:$AA$1249)</f>
        <v>149746.30000000002</v>
      </c>
      <c r="K468" s="140">
        <f>-1*SUMIF(RiepilogoGen!$D$2:$D$1249,'Riep StPatrim'!C468,RiepilogoGen!$AD$2:$AD$1249)</f>
        <v>-2283.84</v>
      </c>
    </row>
    <row r="469" spans="2:11">
      <c r="C469" s="30">
        <f>RiepilogoGen!D311</f>
        <v>23160133</v>
      </c>
      <c r="D469" s="30" t="str">
        <f>RiepilogoGen!E311</f>
        <v>ANNO 2023 DEBITI PER FATTURE DA RICEVERE</v>
      </c>
      <c r="E469" s="139" t="str">
        <f>C469&amp;" "&amp;D469</f>
        <v>23160133 ANNO 2023 DEBITI PER FATTURE DA RICEVERE</v>
      </c>
      <c r="F469" s="140">
        <f>-1*SUMIF(RiepilogoGen!$D$2:$D$1249,'Riep StPatrim'!C469,RiepilogoGen!$O$2:$O$1249)</f>
        <v>0</v>
      </c>
      <c r="G469" s="140">
        <f>-1*SUMIF(RiepilogoGen!$D$2:$D$1249,'Riep StPatrim'!C469,RiepilogoGen!$R$2:$R$1249)</f>
        <v>0</v>
      </c>
      <c r="H469" s="140">
        <f>-1*SUMIF(RiepilogoGen!$D$2:$D$1249,'Riep StPatrim'!C469,RiepilogoGen!$U$2:$U$1249)</f>
        <v>11287381.210000001</v>
      </c>
      <c r="I469" s="140">
        <f>-1*SUMIF(RiepilogoGen!$D$2:$D$1249,'Riep StPatrim'!C469,RiepilogoGen!$X$2:$X$1249)</f>
        <v>0</v>
      </c>
      <c r="J469" s="140">
        <f>-1*SUMIF(RiepilogoGen!$D$2:$D$1249,'Riep StPatrim'!C469,RiepilogoGen!$AA$2:$AA$1249)</f>
        <v>717611.53000000119</v>
      </c>
      <c r="K469" s="140">
        <f>-1*SUMIF(RiepilogoGen!$D$2:$D$1249,'Riep StPatrim'!C469,RiepilogoGen!$AD$2:$AD$1249)</f>
        <v>-3861.3099999999995</v>
      </c>
    </row>
    <row r="470" spans="2:11">
      <c r="C470" s="30">
        <f>RiepilogoGen!D312</f>
        <v>23160134</v>
      </c>
      <c r="D470" s="30" t="str">
        <f>RiepilogoGen!E312</f>
        <v>ANNO 2024 DEBITI PER FATTURE DA RICEVERE</v>
      </c>
      <c r="E470" s="139" t="str">
        <f>C470&amp;" "&amp;D470</f>
        <v>23160134 ANNO 2024 DEBITI PER FATTURE DA RICEVERE</v>
      </c>
      <c r="F470" s="140">
        <f>-1*SUMIF(RiepilogoGen!$D$2:$D$1249,'Riep StPatrim'!C470,RiepilogoGen!$O$2:$O$1249)</f>
        <v>0</v>
      </c>
      <c r="G470" s="140">
        <f>-1*SUMIF(RiepilogoGen!$D$2:$D$1249,'Riep StPatrim'!C470,RiepilogoGen!$R$2:$R$1249)</f>
        <v>0</v>
      </c>
      <c r="H470" s="140">
        <f>-1*SUMIF(RiepilogoGen!$D$2:$D$1249,'Riep StPatrim'!C470,RiepilogoGen!$U$2:$U$1249)</f>
        <v>0</v>
      </c>
      <c r="I470" s="140">
        <f>-1*SUMIF(RiepilogoGen!$D$2:$D$1249,'Riep StPatrim'!C470,RiepilogoGen!$X$2:$X$1249)</f>
        <v>0</v>
      </c>
      <c r="J470" s="140">
        <f>-1*SUMIF(RiepilogoGen!$D$2:$D$1249,'Riep StPatrim'!C470,RiepilogoGen!$AA$2:$AA$1249)</f>
        <v>13241201.57</v>
      </c>
      <c r="K470" s="140">
        <f>-1*SUMIF(RiepilogoGen!$D$2:$D$1249,'Riep StPatrim'!C470,RiepilogoGen!$AD$2:$AD$1249)</f>
        <v>-12220531.439999999</v>
      </c>
    </row>
    <row r="471" spans="2:11">
      <c r="C471" s="30">
        <f>RiepilogoGen!D313</f>
        <v>23160201</v>
      </c>
      <c r="D471" s="30" t="str">
        <f>RiepilogoGen!E313</f>
        <v>NOTE DI ACCREDITO DA EMETTERE</v>
      </c>
      <c r="E471" s="139" t="str">
        <f t="shared" si="116"/>
        <v>23160201 NOTE DI ACCREDITO DA EMETTERE</v>
      </c>
      <c r="F471" s="140">
        <f>-1*SUMIF(RiepilogoGen!$D$2:$D$1249,'Riep StPatrim'!C471,RiepilogoGen!$O$2:$O$1249)</f>
        <v>76404.990000000224</v>
      </c>
      <c r="G471" s="140">
        <f>-1*SUMIF(RiepilogoGen!$D$2:$D$1249,'Riep StPatrim'!C471,RiepilogoGen!$R$2:$R$1249)</f>
        <v>28104.149999999994</v>
      </c>
      <c r="H471" s="140">
        <f>-1*SUMIF(RiepilogoGen!$D$2:$D$1249,'Riep StPatrim'!C471,RiepilogoGen!$U$2:$U$1249)</f>
        <v>63702.290000000008</v>
      </c>
      <c r="I471" s="140">
        <f>-1*SUMIF(RiepilogoGen!$D$2:$D$1249,'Riep StPatrim'!C471,RiepilogoGen!$X$2:$X$1249)</f>
        <v>0</v>
      </c>
      <c r="J471" s="140">
        <f>-1*SUMIF(RiepilogoGen!$D$2:$D$1249,'Riep StPatrim'!C471,RiepilogoGen!$AA$2:$AA$1249)</f>
        <v>9447.5699999999924</v>
      </c>
      <c r="K471" s="140">
        <f>-1*SUMIF(RiepilogoGen!$D$2:$D$1249,'Riep StPatrim'!C471,RiepilogoGen!$AD$2:$AD$1249)</f>
        <v>-12613.090000000002</v>
      </c>
    </row>
    <row r="472" spans="2:11">
      <c r="E472" s="138"/>
      <c r="F472" s="43"/>
      <c r="G472" s="43"/>
      <c r="H472" s="43"/>
      <c r="I472" s="43"/>
      <c r="J472" s="43"/>
      <c r="K472" s="43"/>
    </row>
    <row r="473" spans="2:11" ht="18.75">
      <c r="E473" s="51" t="s">
        <v>266</v>
      </c>
      <c r="F473" s="52">
        <f t="shared" ref="F473:K473" si="117">+F446+F431+F427+F421+F407+F405+F403+F399+F397+F395+F393+F390+F388+F385+F382+F380</f>
        <v>40530150.929999992</v>
      </c>
      <c r="G473" s="52">
        <f t="shared" si="117"/>
        <v>40983550.300000004</v>
      </c>
      <c r="H473" s="52">
        <f t="shared" si="117"/>
        <v>31503262.969999988</v>
      </c>
      <c r="I473" s="52">
        <f t="shared" si="117"/>
        <v>0</v>
      </c>
      <c r="J473" s="52">
        <f t="shared" si="117"/>
        <v>36622170.780000009</v>
      </c>
      <c r="K473" s="52">
        <f t="shared" si="117"/>
        <v>-21657108.839999996</v>
      </c>
    </row>
    <row r="474" spans="2:11">
      <c r="E474" s="62"/>
      <c r="F474" s="43"/>
      <c r="G474" s="43"/>
      <c r="H474" s="43"/>
      <c r="I474" s="43"/>
      <c r="J474" s="43"/>
      <c r="K474" s="43"/>
    </row>
    <row r="475" spans="2:11">
      <c r="E475" s="62" t="s">
        <v>267</v>
      </c>
      <c r="F475" s="43"/>
      <c r="G475" s="43"/>
      <c r="H475" s="43"/>
      <c r="I475" s="43"/>
      <c r="J475" s="43"/>
      <c r="K475" s="43"/>
    </row>
    <row r="476" spans="2:11">
      <c r="B476" s="30">
        <v>2401</v>
      </c>
      <c r="E476" s="138" t="s">
        <v>268</v>
      </c>
      <c r="F476" s="49">
        <f t="shared" ref="F476:K476" si="118">+F477</f>
        <v>41631.310000000005</v>
      </c>
      <c r="G476" s="49">
        <f t="shared" si="118"/>
        <v>205160.95</v>
      </c>
      <c r="H476" s="49">
        <f t="shared" si="118"/>
        <v>163753.23000000001</v>
      </c>
      <c r="I476" s="49">
        <f t="shared" si="118"/>
        <v>0</v>
      </c>
      <c r="J476" s="49">
        <f t="shared" si="118"/>
        <v>230128.89</v>
      </c>
      <c r="K476" s="49">
        <f t="shared" si="118"/>
        <v>-164743.94999999998</v>
      </c>
    </row>
    <row r="477" spans="2:11">
      <c r="C477" s="30">
        <f>RiepilogoGen!D314</f>
        <v>24010101</v>
      </c>
      <c r="D477" s="30" t="str">
        <f>RiepilogoGen!E314</f>
        <v>RATEI PASSIVI</v>
      </c>
      <c r="E477" s="139" t="str">
        <f>C477&amp;" "&amp;D477</f>
        <v>24010101 RATEI PASSIVI</v>
      </c>
      <c r="F477" s="140">
        <f>-1*SUMIF(RiepilogoGen!$D$2:$D$1249,'Riep StPatrim'!C477,RiepilogoGen!$O$2:$O$1249)</f>
        <v>41631.310000000005</v>
      </c>
      <c r="G477" s="140">
        <f>-1*SUMIF(RiepilogoGen!$D$2:$D$1249,'Riep StPatrim'!C477,RiepilogoGen!$R$2:$R$1249)</f>
        <v>205160.95</v>
      </c>
      <c r="H477" s="140">
        <f>-1*SUMIF(RiepilogoGen!$D$2:$D$1249,'Riep StPatrim'!C477,RiepilogoGen!$U$2:$U$1249)</f>
        <v>163753.23000000001</v>
      </c>
      <c r="I477" s="140">
        <f>-1*SUMIF(RiepilogoGen!$D$2:$D$1249,'Riep StPatrim'!C477,RiepilogoGen!$X$2:$X$1249)</f>
        <v>0</v>
      </c>
      <c r="J477" s="140">
        <f>-1*SUMIF(RiepilogoGen!$D$2:$D$1249,'Riep StPatrim'!C477,RiepilogoGen!$AA$2:$AA$1249)</f>
        <v>230128.89</v>
      </c>
      <c r="K477" s="140">
        <f>-1*SUMIF(RiepilogoGen!$D$2:$D$1249,'Riep StPatrim'!C477,RiepilogoGen!$AD$2:$AD$1249)</f>
        <v>-164743.94999999998</v>
      </c>
    </row>
    <row r="478" spans="2:11">
      <c r="B478" s="30">
        <v>2402</v>
      </c>
      <c r="E478" s="138" t="s">
        <v>269</v>
      </c>
      <c r="F478" s="49">
        <f t="shared" ref="F478:K478" si="119">+F479</f>
        <v>1063266.0099999998</v>
      </c>
      <c r="G478" s="49">
        <f t="shared" si="119"/>
        <v>793854.62999999989</v>
      </c>
      <c r="H478" s="49">
        <f t="shared" si="119"/>
        <v>235564.95999999996</v>
      </c>
      <c r="I478" s="49">
        <f t="shared" si="119"/>
        <v>0</v>
      </c>
      <c r="J478" s="49">
        <f t="shared" si="119"/>
        <v>842478.41999999993</v>
      </c>
      <c r="K478" s="49">
        <f t="shared" si="119"/>
        <v>-834998.86</v>
      </c>
    </row>
    <row r="479" spans="2:11">
      <c r="C479" s="30">
        <f>RiepilogoGen!D315</f>
        <v>24020101</v>
      </c>
      <c r="D479" s="30" t="str">
        <f>RiepilogoGen!E315</f>
        <v>RISCONTI PASSIVI</v>
      </c>
      <c r="E479" s="139" t="str">
        <f>C479&amp;" "&amp;D479</f>
        <v>24020101 RISCONTI PASSIVI</v>
      </c>
      <c r="F479" s="140">
        <f>-1*SUMIF(RiepilogoGen!$D$2:$D$1249,'Riep StPatrim'!C479,RiepilogoGen!$O$2:$O$1249)</f>
        <v>1063266.0099999998</v>
      </c>
      <c r="G479" s="140">
        <f>-1*SUMIF(RiepilogoGen!$D$2:$D$1249,'Riep StPatrim'!C479,RiepilogoGen!$R$2:$R$1249)</f>
        <v>793854.62999999989</v>
      </c>
      <c r="H479" s="140">
        <f>-1*SUMIF(RiepilogoGen!$D$2:$D$1249,'Riep StPatrim'!C479,RiepilogoGen!$U$2:$U$1249)</f>
        <v>235564.95999999996</v>
      </c>
      <c r="I479" s="140">
        <f>-1*SUMIF(RiepilogoGen!$D$2:$D$1249,'Riep StPatrim'!C479,RiepilogoGen!$X$2:$X$1249)</f>
        <v>0</v>
      </c>
      <c r="J479" s="140">
        <f>-1*SUMIF(RiepilogoGen!$D$2:$D$1249,'Riep StPatrim'!C479,RiepilogoGen!$AA$2:$AA$1249)</f>
        <v>842478.41999999993</v>
      </c>
      <c r="K479" s="140">
        <f>-1*SUMIF(RiepilogoGen!$D$2:$D$1249,'Riep StPatrim'!C479,RiepilogoGen!$AD$2:$AD$1249)</f>
        <v>-834998.86</v>
      </c>
    </row>
    <row r="480" spans="2:11" ht="18.75">
      <c r="E480" s="51" t="s">
        <v>270</v>
      </c>
      <c r="F480" s="52">
        <f t="shared" ref="F480:K480" si="120">+F478+F476</f>
        <v>1104897.3199999998</v>
      </c>
      <c r="G480" s="52">
        <f t="shared" si="120"/>
        <v>999015.57999999984</v>
      </c>
      <c r="H480" s="52">
        <f t="shared" si="120"/>
        <v>399318.18999999994</v>
      </c>
      <c r="I480" s="52">
        <f t="shared" si="120"/>
        <v>0</v>
      </c>
      <c r="J480" s="52">
        <f t="shared" si="120"/>
        <v>1072607.31</v>
      </c>
      <c r="K480" s="52">
        <f t="shared" si="120"/>
        <v>-999742.80999999994</v>
      </c>
    </row>
    <row r="481" spans="2:11">
      <c r="E481" s="62"/>
      <c r="F481" s="43"/>
      <c r="G481" s="43"/>
      <c r="H481" s="43"/>
      <c r="I481" s="43"/>
      <c r="J481" s="43"/>
      <c r="K481" s="43"/>
    </row>
    <row r="482" spans="2:11" ht="21">
      <c r="E482" s="63" t="s">
        <v>271</v>
      </c>
      <c r="F482" s="64">
        <f t="shared" ref="F482:K482" si="121">+F480+F473+F377+F375+F347</f>
        <v>189649741.84</v>
      </c>
      <c r="G482" s="64">
        <f t="shared" si="121"/>
        <v>185366751.93000001</v>
      </c>
      <c r="H482" s="64">
        <f t="shared" si="121"/>
        <v>168450540.90999997</v>
      </c>
      <c r="I482" s="64">
        <f t="shared" si="121"/>
        <v>0</v>
      </c>
      <c r="J482" s="64">
        <f t="shared" si="121"/>
        <v>173991540.41000003</v>
      </c>
      <c r="K482" s="64">
        <f t="shared" si="121"/>
        <v>-22834476.699999996</v>
      </c>
    </row>
    <row r="483" spans="2:11">
      <c r="E483" s="142"/>
      <c r="F483" s="69"/>
      <c r="G483" s="69"/>
      <c r="H483" s="69"/>
      <c r="I483" s="69"/>
      <c r="J483" s="69"/>
      <c r="K483" s="69"/>
    </row>
    <row r="484" spans="2:11">
      <c r="E484" s="142"/>
      <c r="F484" s="69"/>
      <c r="G484" s="69"/>
      <c r="H484" s="69"/>
      <c r="I484" s="69"/>
      <c r="J484" s="69"/>
      <c r="K484" s="69"/>
    </row>
    <row r="485" spans="2:11">
      <c r="E485" s="62" t="s">
        <v>183</v>
      </c>
      <c r="F485" s="43"/>
      <c r="G485" s="43"/>
      <c r="H485" s="43"/>
      <c r="I485" s="43"/>
      <c r="J485" s="43"/>
      <c r="K485" s="43"/>
    </row>
    <row r="486" spans="2:11">
      <c r="B486" s="30">
        <v>9201</v>
      </c>
      <c r="E486" s="138" t="s">
        <v>1432</v>
      </c>
      <c r="F486" s="49">
        <f t="shared" ref="F486:K486" si="122">+F487+F488</f>
        <v>0</v>
      </c>
      <c r="G486" s="49">
        <f t="shared" si="122"/>
        <v>0</v>
      </c>
      <c r="H486" s="49">
        <f t="shared" si="122"/>
        <v>0</v>
      </c>
      <c r="I486" s="49">
        <f t="shared" si="122"/>
        <v>0</v>
      </c>
      <c r="J486" s="49">
        <f t="shared" si="122"/>
        <v>0</v>
      </c>
      <c r="K486" s="49">
        <f t="shared" si="122"/>
        <v>0</v>
      </c>
    </row>
    <row r="487" spans="2:11">
      <c r="C487" s="30">
        <f>RiepilogoGen!D693</f>
        <v>92010101</v>
      </c>
      <c r="D487" s="30" t="str">
        <f>RiepilogoGen!E693</f>
        <v>BENI DI TERZI PRESSO DI NOI</v>
      </c>
      <c r="E487" s="139" t="str">
        <f>C487&amp;" "&amp;D487</f>
        <v>92010101 BENI DI TERZI PRESSO DI NOI</v>
      </c>
      <c r="F487" s="140">
        <f>-1*SUMIF(RiepilogoGen!$D$2:$D$1249,'Riep StPatrim'!C487,RiepilogoGen!$O$2:$O$1249)</f>
        <v>0</v>
      </c>
      <c r="G487" s="140">
        <f>-1*SUMIF(RiepilogoGen!$D$2:$D$1249,'Riep StPatrim'!C487,RiepilogoGen!$R$2:$R$1249)</f>
        <v>0</v>
      </c>
      <c r="H487" s="140">
        <f>-1*SUMIF(RiepilogoGen!$D$2:$D$1249,'Riep StPatrim'!C487,RiepilogoGen!$U$2:$U$1249)</f>
        <v>0</v>
      </c>
      <c r="I487" s="140">
        <f>-1*SUMIF(RiepilogoGen!$D$2:$D$1249,'Riep StPatrim'!C487,RiepilogoGen!$X$2:$X$1249)</f>
        <v>0</v>
      </c>
      <c r="J487" s="140">
        <f>-1*SUMIF(RiepilogoGen!$D$2:$D$1249,'Riep StPatrim'!C487,RiepilogoGen!$AA$2:$AA$1249)</f>
        <v>0</v>
      </c>
      <c r="K487" s="140">
        <f>-1*SUMIF(RiepilogoGen!$D$2:$D$1249,'Riep StPatrim'!C487,RiepilogoGen!$AD$2:$AD$1249)</f>
        <v>0</v>
      </c>
    </row>
    <row r="488" spans="2:11">
      <c r="C488" s="30">
        <f>RiepilogoGen!D694</f>
        <v>92010102</v>
      </c>
      <c r="D488" s="30" t="str">
        <f>RiepilogoGen!E694</f>
        <v>PENSIONI IN CONTO RETTA '000103050735"</v>
      </c>
      <c r="E488" s="139" t="str">
        <f>C488&amp;" "&amp;D488</f>
        <v>92010102 PENSIONI IN CONTO RETTA '000103050735"</v>
      </c>
      <c r="F488" s="140">
        <f>-1*SUMIF(RiepilogoGen!$D$2:$D$1249,'Riep StPatrim'!C488,RiepilogoGen!$O$2:$O$1249)</f>
        <v>0</v>
      </c>
      <c r="G488" s="140">
        <f>-1*SUMIF(RiepilogoGen!$D$2:$D$1249,'Riep StPatrim'!C488,RiepilogoGen!$R$2:$R$1249)</f>
        <v>0</v>
      </c>
      <c r="H488" s="140">
        <f>-1*SUMIF(RiepilogoGen!$D$2:$D$1249,'Riep StPatrim'!C488,RiepilogoGen!$U$2:$U$1249)</f>
        <v>0</v>
      </c>
      <c r="I488" s="140">
        <f>-1*SUMIF(RiepilogoGen!$D$2:$D$1249,'Riep StPatrim'!C488,RiepilogoGen!$X$2:$X$1249)</f>
        <v>0</v>
      </c>
      <c r="J488" s="140">
        <f>-1*SUMIF(RiepilogoGen!$D$2:$D$1249,'Riep StPatrim'!C488,RiepilogoGen!$AA$2:$AA$1249)</f>
        <v>0</v>
      </c>
      <c r="K488" s="140">
        <f>-1*SUMIF(RiepilogoGen!$D$2:$D$1249,'Riep StPatrim'!C488,RiepilogoGen!$AD$2:$AD$1249)</f>
        <v>0</v>
      </c>
    </row>
    <row r="489" spans="2:11">
      <c r="B489" s="30">
        <v>9202</v>
      </c>
      <c r="E489" s="138" t="s">
        <v>1433</v>
      </c>
      <c r="F489" s="49">
        <f t="shared" ref="F489:K489" si="123">+F490</f>
        <v>2881979.24</v>
      </c>
      <c r="G489" s="49">
        <f t="shared" si="123"/>
        <v>2881979.24</v>
      </c>
      <c r="H489" s="49">
        <f t="shared" si="123"/>
        <v>2881979.24</v>
      </c>
      <c r="I489" s="49">
        <f t="shared" si="123"/>
        <v>0</v>
      </c>
      <c r="J489" s="49">
        <f t="shared" si="123"/>
        <v>2881979.24</v>
      </c>
      <c r="K489" s="49">
        <f t="shared" si="123"/>
        <v>0</v>
      </c>
    </row>
    <row r="490" spans="2:11">
      <c r="C490" s="30">
        <f>RiepilogoGen!D695</f>
        <v>92020101</v>
      </c>
      <c r="D490" s="30" t="str">
        <f>RiepilogoGen!E695</f>
        <v>BENI NOSTRI PRESSO TERZI</v>
      </c>
      <c r="E490" s="139" t="str">
        <f>C490&amp;" "&amp;D490</f>
        <v>92020101 BENI NOSTRI PRESSO TERZI</v>
      </c>
      <c r="F490" s="140">
        <f>-1*SUMIF(RiepilogoGen!$D$2:$D$1249,'Riep StPatrim'!C490,RiepilogoGen!$O$2:$O$1249)</f>
        <v>2881979.24</v>
      </c>
      <c r="G490" s="140">
        <f>-1*SUMIF(RiepilogoGen!$D$2:$D$1249,'Riep StPatrim'!C490,RiepilogoGen!$R$2:$R$1249)</f>
        <v>2881979.24</v>
      </c>
      <c r="H490" s="140">
        <f>-1*SUMIF(RiepilogoGen!$D$2:$D$1249,'Riep StPatrim'!C490,RiepilogoGen!$U$2:$U$1249)</f>
        <v>2881979.24</v>
      </c>
      <c r="I490" s="140">
        <f>-1*SUMIF(RiepilogoGen!$D$2:$D$1249,'Riep StPatrim'!C490,RiepilogoGen!$X$2:$X$1249)</f>
        <v>0</v>
      </c>
      <c r="J490" s="140">
        <f>-1*SUMIF(RiepilogoGen!$D$2:$D$1249,'Riep StPatrim'!C490,RiepilogoGen!$AA$2:$AA$1249)</f>
        <v>2881979.24</v>
      </c>
      <c r="K490" s="140">
        <f>-1*SUMIF(RiepilogoGen!$D$2:$D$1249,'Riep StPatrim'!C490,RiepilogoGen!$AD$2:$AD$1249)</f>
        <v>0</v>
      </c>
    </row>
    <row r="491" spans="2:11">
      <c r="B491" s="30">
        <v>9203</v>
      </c>
      <c r="E491" s="138" t="s">
        <v>1434</v>
      </c>
      <c r="F491" s="49">
        <f t="shared" ref="F491:K491" si="124">+F492+F493</f>
        <v>0</v>
      </c>
      <c r="G491" s="49">
        <f t="shared" si="124"/>
        <v>0</v>
      </c>
      <c r="H491" s="49">
        <f t="shared" si="124"/>
        <v>0</v>
      </c>
      <c r="I491" s="49">
        <f t="shared" si="124"/>
        <v>0</v>
      </c>
      <c r="J491" s="49">
        <f t="shared" si="124"/>
        <v>0</v>
      </c>
      <c r="K491" s="49">
        <f t="shared" si="124"/>
        <v>0</v>
      </c>
    </row>
    <row r="492" spans="2:11">
      <c r="C492" s="30">
        <f>RiepilogoGen!D696</f>
        <v>92030101</v>
      </c>
      <c r="D492" s="30" t="str">
        <f>RiepilogoGen!E696</f>
        <v>CONTI D'ORDINE PER LEASING</v>
      </c>
      <c r="E492" s="139" t="str">
        <f>C492&amp;" "&amp;D492</f>
        <v>92030101 CONTI D'ORDINE PER LEASING</v>
      </c>
      <c r="F492" s="140">
        <f>-1*SUMIF(RiepilogoGen!$D$2:$D$1249,'Riep StPatrim'!C492,RiepilogoGen!$O$2:$O$1249)</f>
        <v>0</v>
      </c>
      <c r="G492" s="140">
        <f>-1*SUMIF(RiepilogoGen!$D$2:$D$1249,'Riep StPatrim'!C492,RiepilogoGen!$R$2:$R$1249)</f>
        <v>0</v>
      </c>
      <c r="H492" s="140">
        <f>-1*SUMIF(RiepilogoGen!$D$2:$D$1249,'Riep StPatrim'!C492,RiepilogoGen!$U$2:$U$1249)</f>
        <v>0</v>
      </c>
      <c r="I492" s="140">
        <f>-1*SUMIF(RiepilogoGen!$D$2:$D$1249,'Riep StPatrim'!C492,RiepilogoGen!$X$2:$X$1249)</f>
        <v>0</v>
      </c>
      <c r="J492" s="140">
        <f>-1*SUMIF(RiepilogoGen!$D$2:$D$1249,'Riep StPatrim'!C492,RiepilogoGen!$AA$2:$AA$1249)</f>
        <v>0</v>
      </c>
      <c r="K492" s="140">
        <f>-1*SUMIF(RiepilogoGen!$D$2:$D$1249,'Riep StPatrim'!C492,RiepilogoGen!$AD$2:$AD$1249)</f>
        <v>0</v>
      </c>
    </row>
    <row r="493" spans="2:11">
      <c r="C493" s="30">
        <f>RiepilogoGen!D697</f>
        <v>92030102</v>
      </c>
      <c r="D493" s="30" t="str">
        <f>RiepilogoGen!E697</f>
        <v>ALTRI IMPEGNI DIVERSI</v>
      </c>
      <c r="E493" s="139" t="str">
        <f>C493&amp;" "&amp;D493</f>
        <v>92030102 ALTRI IMPEGNI DIVERSI</v>
      </c>
      <c r="F493" s="140">
        <f>-1*SUMIF(RiepilogoGen!$D$2:$D$1249,'Riep StPatrim'!C493,RiepilogoGen!$O$2:$O$1249)</f>
        <v>0</v>
      </c>
      <c r="G493" s="140">
        <f>-1*SUMIF(RiepilogoGen!$D$2:$D$1249,'Riep StPatrim'!C493,RiepilogoGen!$R$2:$R$1249)</f>
        <v>0</v>
      </c>
      <c r="H493" s="140">
        <f>-1*SUMIF(RiepilogoGen!$D$2:$D$1249,'Riep StPatrim'!C493,RiepilogoGen!$U$2:$U$1249)</f>
        <v>0</v>
      </c>
      <c r="I493" s="140">
        <f>-1*SUMIF(RiepilogoGen!$D$2:$D$1249,'Riep StPatrim'!C493,RiepilogoGen!$X$2:$X$1249)</f>
        <v>0</v>
      </c>
      <c r="J493" s="140">
        <f>-1*SUMIF(RiepilogoGen!$D$2:$D$1249,'Riep StPatrim'!C493,RiepilogoGen!$AA$2:$AA$1249)</f>
        <v>0</v>
      </c>
      <c r="K493" s="140">
        <f>-1*SUMIF(RiepilogoGen!$D$2:$D$1249,'Riep StPatrim'!C493,RiepilogoGen!$AD$2:$AD$1249)</f>
        <v>0</v>
      </c>
    </row>
    <row r="494" spans="2:11">
      <c r="B494" s="30">
        <v>9204</v>
      </c>
      <c r="E494" s="138" t="s">
        <v>1435</v>
      </c>
      <c r="F494" s="49">
        <f t="shared" ref="F494:K494" si="125">+F495+F496</f>
        <v>0</v>
      </c>
      <c r="G494" s="49">
        <f t="shared" si="125"/>
        <v>0</v>
      </c>
      <c r="H494" s="49">
        <f t="shared" si="125"/>
        <v>0</v>
      </c>
      <c r="I494" s="49">
        <f t="shared" si="125"/>
        <v>0</v>
      </c>
      <c r="J494" s="49">
        <f t="shared" si="125"/>
        <v>0</v>
      </c>
      <c r="K494" s="49">
        <f t="shared" si="125"/>
        <v>0</v>
      </c>
    </row>
    <row r="495" spans="2:11">
      <c r="C495" s="30">
        <f>RiepilogoGen!D698</f>
        <v>92040101</v>
      </c>
      <c r="D495" s="30" t="str">
        <f>RiepilogoGen!E698</f>
        <v>FIDEJUSSIONI PASSIVE</v>
      </c>
      <c r="E495" s="139" t="str">
        <f>C495&amp;" "&amp;D495</f>
        <v>92040101 FIDEJUSSIONI PASSIVE</v>
      </c>
      <c r="F495" s="140">
        <f>-1*SUMIF(RiepilogoGen!$D$2:$D$1249,'Riep StPatrim'!C495,RiepilogoGen!$O$2:$O$1249)</f>
        <v>0</v>
      </c>
      <c r="G495" s="140">
        <f>-1*SUMIF(RiepilogoGen!$D$2:$D$1249,'Riep StPatrim'!C495,RiepilogoGen!$R$2:$R$1249)</f>
        <v>0</v>
      </c>
      <c r="H495" s="140">
        <f>-1*SUMIF(RiepilogoGen!$D$2:$D$1249,'Riep StPatrim'!C495,RiepilogoGen!$U$2:$U$1249)</f>
        <v>0</v>
      </c>
      <c r="I495" s="140">
        <f>-1*SUMIF(RiepilogoGen!$D$2:$D$1249,'Riep StPatrim'!C495,RiepilogoGen!$X$2:$X$1249)</f>
        <v>0</v>
      </c>
      <c r="J495" s="140">
        <f>-1*SUMIF(RiepilogoGen!$D$2:$D$1249,'Riep StPatrim'!C495,RiepilogoGen!$AA$2:$AA$1249)</f>
        <v>0</v>
      </c>
      <c r="K495" s="140">
        <f>-1*SUMIF(RiepilogoGen!$D$2:$D$1249,'Riep StPatrim'!C495,RiepilogoGen!$AD$2:$AD$1249)</f>
        <v>0</v>
      </c>
    </row>
    <row r="496" spans="2:11">
      <c r="C496" s="30">
        <f>RiepilogoGen!D699</f>
        <v>92040102</v>
      </c>
      <c r="D496" s="30" t="str">
        <f>RiepilogoGen!E699</f>
        <v>GARANZIE PRESTATE DIVERSEEX ASP IRIDES</v>
      </c>
      <c r="E496" s="139" t="str">
        <f>C496&amp;" "&amp;D496</f>
        <v>92040102 GARANZIE PRESTATE DIVERSEEX ASP IRIDES</v>
      </c>
      <c r="F496" s="140">
        <f>-1*SUMIF(RiepilogoGen!$D$2:$D$1249,'Riep StPatrim'!C496,RiepilogoGen!$O$2:$O$1249)</f>
        <v>0</v>
      </c>
      <c r="G496" s="140">
        <f>-1*SUMIF(RiepilogoGen!$D$2:$D$1249,'Riep StPatrim'!C496,RiepilogoGen!$R$2:$R$1249)</f>
        <v>0</v>
      </c>
      <c r="H496" s="140">
        <f>-1*SUMIF(RiepilogoGen!$D$2:$D$1249,'Riep StPatrim'!C496,RiepilogoGen!$U$2:$U$1249)</f>
        <v>0</v>
      </c>
      <c r="I496" s="140">
        <f>-1*SUMIF(RiepilogoGen!$D$2:$D$1249,'Riep StPatrim'!C496,RiepilogoGen!$X$2:$X$1249)</f>
        <v>0</v>
      </c>
      <c r="J496" s="140">
        <f>-1*SUMIF(RiepilogoGen!$D$2:$D$1249,'Riep StPatrim'!C496,RiepilogoGen!$AA$2:$AA$1249)</f>
        <v>0</v>
      </c>
      <c r="K496" s="140">
        <f>-1*SUMIF(RiepilogoGen!$D$2:$D$1249,'Riep StPatrim'!C496,RiepilogoGen!$AD$2:$AD$1249)</f>
        <v>0</v>
      </c>
    </row>
    <row r="497" spans="2:11">
      <c r="B497" s="30">
        <v>9205</v>
      </c>
      <c r="E497" s="138" t="s">
        <v>1436</v>
      </c>
      <c r="F497" s="49">
        <f t="shared" ref="F497:K497" si="126">SUM(F498:F500)</f>
        <v>6622192.7199999997</v>
      </c>
      <c r="G497" s="49">
        <f t="shared" si="126"/>
        <v>10667146.91</v>
      </c>
      <c r="H497" s="49">
        <f t="shared" si="126"/>
        <v>10734795.390000001</v>
      </c>
      <c r="I497" s="49">
        <f t="shared" si="126"/>
        <v>0</v>
      </c>
      <c r="J497" s="49">
        <f t="shared" si="126"/>
        <v>4756893.21</v>
      </c>
      <c r="K497" s="49">
        <f t="shared" si="126"/>
        <v>0</v>
      </c>
    </row>
    <row r="498" spans="2:11">
      <c r="C498" s="30">
        <f>RiepilogoGen!D700</f>
        <v>92050101</v>
      </c>
      <c r="D498" s="30" t="str">
        <f>RiepilogoGen!E700</f>
        <v>DEPOSITI CAUZIONALI INDISPONIBILI PRESSO IL TESORIERE CONTO "000103049393"</v>
      </c>
      <c r="E498" s="139" t="str">
        <f>C498&amp;" "&amp;D498</f>
        <v>92050101 DEPOSITI CAUZIONALI INDISPONIBILI PRESSO IL TESORIERE CONTO "000103049393"</v>
      </c>
      <c r="F498" s="140">
        <f>-1*SUMIF(RiepilogoGen!$D$2:$D$1249,'Riep StPatrim'!C498,RiepilogoGen!$O$2:$O$1249)</f>
        <v>0</v>
      </c>
      <c r="G498" s="140">
        <f>-1*SUMIF(RiepilogoGen!$D$2:$D$1249,'Riep StPatrim'!C498,RiepilogoGen!$R$2:$R$1249)</f>
        <v>0</v>
      </c>
      <c r="H498" s="140">
        <f>-1*SUMIF(RiepilogoGen!$D$2:$D$1249,'Riep StPatrim'!C498,RiepilogoGen!$U$2:$U$1249)</f>
        <v>0</v>
      </c>
      <c r="I498" s="140">
        <f>-1*SUMIF(RiepilogoGen!$D$2:$D$1249,'Riep StPatrim'!C498,RiepilogoGen!$X$2:$X$1249)</f>
        <v>0</v>
      </c>
      <c r="J498" s="140">
        <f>-1*SUMIF(RiepilogoGen!$D$2:$D$1249,'Riep StPatrim'!C498,RiepilogoGen!$AA$2:$AA$1249)</f>
        <v>0</v>
      </c>
      <c r="K498" s="140">
        <f>-1*SUMIF(RiepilogoGen!$D$2:$D$1249,'Riep StPatrim'!C498,RiepilogoGen!$AD$2:$AD$1249)</f>
        <v>0</v>
      </c>
    </row>
    <row r="499" spans="2:11">
      <c r="C499" s="30">
        <f>RiepilogoGen!D701</f>
        <v>92050102</v>
      </c>
      <c r="D499" s="30" t="str">
        <f>RiepilogoGen!E701</f>
        <v>FIDEJUSSIONI ATTIVE</v>
      </c>
      <c r="E499" s="139" t="str">
        <f>C499&amp;" "&amp;D499</f>
        <v>92050102 FIDEJUSSIONI ATTIVE</v>
      </c>
      <c r="F499" s="140">
        <f>-1*SUMIF(RiepilogoGen!$D$2:$D$1249,'Riep StPatrim'!C499,RiepilogoGen!$O$2:$O$1249)</f>
        <v>1497229.42</v>
      </c>
      <c r="G499" s="140">
        <f>-1*SUMIF(RiepilogoGen!$D$2:$D$1249,'Riep StPatrim'!C499,RiepilogoGen!$R$2:$R$1249)</f>
        <v>1480606.09</v>
      </c>
      <c r="H499" s="140">
        <f>-1*SUMIF(RiepilogoGen!$D$2:$D$1249,'Riep StPatrim'!C499,RiepilogoGen!$U$2:$U$1249)</f>
        <v>1497069.89</v>
      </c>
      <c r="I499" s="140">
        <f>-1*SUMIF(RiepilogoGen!$D$2:$D$1249,'Riep StPatrim'!C499,RiepilogoGen!$X$2:$X$1249)</f>
        <v>0</v>
      </c>
      <c r="J499" s="140">
        <f>-1*SUMIF(RiepilogoGen!$D$2:$D$1249,'Riep StPatrim'!C499,RiepilogoGen!$AA$2:$AA$1249)</f>
        <v>1316698.17</v>
      </c>
      <c r="K499" s="140">
        <f>-1*SUMIF(RiepilogoGen!$D$2:$D$1249,'Riep StPatrim'!C499,RiepilogoGen!$AD$2:$AD$1249)</f>
        <v>0</v>
      </c>
    </row>
    <row r="500" spans="2:11">
      <c r="C500" s="30">
        <f>RiepilogoGen!D702</f>
        <v>92050103</v>
      </c>
      <c r="D500" s="30" t="str">
        <f>RiepilogoGen!E702</f>
        <v>FIDEJUSSIONI ATTIVE PER LAVORI E APPALTI</v>
      </c>
      <c r="E500" s="139" t="str">
        <f>C500&amp;" "&amp;D500</f>
        <v>92050103 FIDEJUSSIONI ATTIVE PER LAVORI E APPALTI</v>
      </c>
      <c r="F500" s="140">
        <f>-1*SUMIF(RiepilogoGen!$D$2:$D$1249,'Riep StPatrim'!C500,RiepilogoGen!$O$2:$O$1249)</f>
        <v>5124963.3</v>
      </c>
      <c r="G500" s="140">
        <f>-1*SUMIF(RiepilogoGen!$D$2:$D$1249,'Riep StPatrim'!C500,RiepilogoGen!$R$2:$R$1249)</f>
        <v>9186540.8200000003</v>
      </c>
      <c r="H500" s="140">
        <f>-1*SUMIF(RiepilogoGen!$D$2:$D$1249,'Riep StPatrim'!C500,RiepilogoGen!$U$2:$U$1249)</f>
        <v>9237725.5</v>
      </c>
      <c r="I500" s="140">
        <f>-1*SUMIF(RiepilogoGen!$D$2:$D$1249,'Riep StPatrim'!C500,RiepilogoGen!$X$2:$X$1249)</f>
        <v>0</v>
      </c>
      <c r="J500" s="140">
        <f>-1*SUMIF(RiepilogoGen!$D$2:$D$1249,'Riep StPatrim'!C500,RiepilogoGen!$AA$2:$AA$1249)</f>
        <v>3440195.04</v>
      </c>
      <c r="K500" s="140">
        <f>-1*SUMIF(RiepilogoGen!$D$2:$D$1249,'Riep StPatrim'!C500,RiepilogoGen!$AD$2:$AD$1249)</f>
        <v>0</v>
      </c>
    </row>
  </sheetData>
  <phoneticPr fontId="0" type="noConversion"/>
  <pageMargins left="0.19685039370078741" right="0.19685039370078741" top="0.23622047244094491" bottom="0.43307086614173229" header="0.19685039370078741" footer="0.19685039370078741"/>
  <pageSetup paperSize="9" scale="94" fitToHeight="10" orientation="portrait" r:id="rId1"/>
  <headerFooter alignWithMargins="0">
    <oddFooter>&amp;L&amp;A&amp;RPagina &amp;P di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7">
    <pageSetUpPr fitToPage="1"/>
  </sheetPr>
  <dimension ref="A1:M907"/>
  <sheetViews>
    <sheetView tabSelected="1" topLeftCell="C4" zoomScaleNormal="100" workbookViewId="0">
      <selection activeCell="C5" sqref="A5:XFD7"/>
    </sheetView>
  </sheetViews>
  <sheetFormatPr defaultRowHeight="12.75"/>
  <cols>
    <col min="1" max="1" width="9" style="36" hidden="1" customWidth="1"/>
    <col min="2" max="2" width="77.7109375" style="36" hidden="1" customWidth="1"/>
    <col min="3" max="3" width="60.85546875" style="36" customWidth="1"/>
    <col min="4" max="4" width="17.42578125" style="90" hidden="1" customWidth="1"/>
    <col min="5" max="5" width="16.7109375" style="90" hidden="1" customWidth="1"/>
    <col min="6" max="6" width="19.7109375" style="90" customWidth="1"/>
    <col min="7" max="7" width="17.7109375" style="90" hidden="1" customWidth="1"/>
    <col min="8" max="8" width="19.7109375" style="90" customWidth="1"/>
    <col min="9" max="9" width="19.28515625" style="90" hidden="1" customWidth="1"/>
    <col min="10" max="10" width="19.28515625" style="36" hidden="1" customWidth="1"/>
    <col min="11" max="11" width="20.7109375" style="36" hidden="1" customWidth="1"/>
    <col min="12" max="12" width="18.42578125" style="167" hidden="1" customWidth="1"/>
    <col min="13" max="13" width="13.28515625" style="192" hidden="1" customWidth="1"/>
    <col min="14" max="16384" width="9.140625" style="36"/>
  </cols>
  <sheetData>
    <row r="1" spans="1:13" hidden="1">
      <c r="J1" s="90"/>
      <c r="K1" s="90"/>
      <c r="L1" s="168"/>
      <c r="M1" s="175"/>
    </row>
    <row r="2" spans="1:13" hidden="1">
      <c r="J2" s="90"/>
      <c r="K2" s="90"/>
      <c r="L2" s="168"/>
      <c r="M2" s="175"/>
    </row>
    <row r="3" spans="1:13" hidden="1">
      <c r="J3" s="90"/>
      <c r="K3" s="90"/>
      <c r="L3" s="168"/>
      <c r="M3" s="175"/>
    </row>
    <row r="4" spans="1:13" ht="15">
      <c r="C4" s="31" t="s">
        <v>996</v>
      </c>
      <c r="J4" s="90"/>
      <c r="K4" s="90"/>
      <c r="L4" s="168"/>
      <c r="M4" s="175"/>
    </row>
    <row r="5" spans="1:13" hidden="1">
      <c r="J5" s="90"/>
      <c r="K5" s="90"/>
      <c r="L5" s="168"/>
      <c r="M5" s="175"/>
    </row>
    <row r="6" spans="1:13" hidden="1">
      <c r="C6" s="92"/>
      <c r="J6" s="90"/>
      <c r="K6" s="90"/>
      <c r="L6" s="168"/>
      <c r="M6" s="175"/>
    </row>
    <row r="7" spans="1:13" hidden="1">
      <c r="C7" s="92"/>
      <c r="J7" s="90"/>
      <c r="K7" s="90"/>
      <c r="L7" s="168"/>
      <c r="M7" s="175"/>
    </row>
    <row r="8" spans="1:13" ht="34.5" customHeight="1">
      <c r="C8" s="144" t="s">
        <v>523</v>
      </c>
      <c r="D8" s="145" t="s">
        <v>1367</v>
      </c>
      <c r="E8" s="145" t="s">
        <v>1394</v>
      </c>
      <c r="F8" s="145" t="s">
        <v>1546</v>
      </c>
      <c r="G8" s="94" t="s">
        <v>2078</v>
      </c>
      <c r="H8" s="145" t="s">
        <v>2054</v>
      </c>
      <c r="I8" s="145" t="s">
        <v>2321</v>
      </c>
      <c r="J8" s="94" t="s">
        <v>2079</v>
      </c>
      <c r="K8" s="94" t="s">
        <v>2082</v>
      </c>
      <c r="L8" s="94" t="s">
        <v>2081</v>
      </c>
      <c r="M8" s="176" t="s">
        <v>2051</v>
      </c>
    </row>
    <row r="9" spans="1:13" ht="15">
      <c r="C9" s="146"/>
      <c r="D9" s="98"/>
      <c r="E9" s="98"/>
      <c r="F9" s="98"/>
      <c r="G9" s="98"/>
      <c r="H9" s="98"/>
      <c r="I9" s="98"/>
      <c r="J9" s="158"/>
      <c r="K9" s="158"/>
      <c r="L9" s="158"/>
      <c r="M9" s="177"/>
    </row>
    <row r="10" spans="1:13">
      <c r="C10" s="147" t="s">
        <v>272</v>
      </c>
      <c r="D10" s="102"/>
      <c r="E10" s="102"/>
      <c r="F10" s="102"/>
      <c r="G10" s="102"/>
      <c r="H10" s="102"/>
      <c r="I10" s="102"/>
      <c r="J10" s="159"/>
      <c r="K10" s="159"/>
      <c r="L10" s="159"/>
      <c r="M10" s="178"/>
    </row>
    <row r="11" spans="1:13">
      <c r="C11" s="148" t="s">
        <v>273</v>
      </c>
      <c r="D11" s="106">
        <f t="shared" ref="D11:J11" si="0">+D12+D22+D24+D47</f>
        <v>69208747.400000021</v>
      </c>
      <c r="E11" s="106">
        <f t="shared" si="0"/>
        <v>83876409.480000019</v>
      </c>
      <c r="F11" s="106">
        <f t="shared" si="0"/>
        <v>76655833.270000011</v>
      </c>
      <c r="G11" s="106">
        <f t="shared" si="0"/>
        <v>81163979.863199979</v>
      </c>
      <c r="H11" s="106">
        <f t="shared" si="0"/>
        <v>77063919.900000006</v>
      </c>
      <c r="I11" s="106">
        <f t="shared" si="0"/>
        <v>22879204.43</v>
      </c>
      <c r="J11" s="106">
        <f t="shared" si="0"/>
        <v>77353833.778484941</v>
      </c>
      <c r="K11" s="160">
        <f>H11-G11</f>
        <v>-4100059.9631999731</v>
      </c>
      <c r="L11" s="160">
        <f>H11-F11</f>
        <v>408086.62999999523</v>
      </c>
      <c r="M11" s="179">
        <f>IF(G11=0,IF(H11&lt;&gt;0,1,0),(H11/G11)-1)</f>
        <v>-5.0515757976759224E-2</v>
      </c>
    </row>
    <row r="12" spans="1:13">
      <c r="C12" s="149" t="s">
        <v>1454</v>
      </c>
      <c r="D12" s="102">
        <f t="shared" ref="D12:J12" si="1">SUM(D13:D21)</f>
        <v>8165382.6499999994</v>
      </c>
      <c r="E12" s="102">
        <f t="shared" si="1"/>
        <v>9389388.8300000001</v>
      </c>
      <c r="F12" s="102">
        <f t="shared" si="1"/>
        <v>10227540.269999998</v>
      </c>
      <c r="G12" s="102">
        <f t="shared" si="1"/>
        <v>11207109.808799997</v>
      </c>
      <c r="H12" s="102">
        <f t="shared" si="1"/>
        <v>10628505.890000001</v>
      </c>
      <c r="I12" s="102">
        <f t="shared" si="1"/>
        <v>3620193.23</v>
      </c>
      <c r="J12" s="102">
        <f t="shared" si="1"/>
        <v>10602044.082713967</v>
      </c>
      <c r="K12" s="159">
        <f t="shared" ref="K12:K75" si="2">H12-G12</f>
        <v>-578603.91879999638</v>
      </c>
      <c r="L12" s="159">
        <f t="shared" ref="L12:L75" si="3">H12-F12</f>
        <v>400965.62000000291</v>
      </c>
      <c r="M12" s="178">
        <f t="shared" ref="M12:M75" si="4">IF(G12=0,IF(H12&lt;&gt;0,1,0),(H12/G12)-1)</f>
        <v>-5.1628290314927328E-2</v>
      </c>
    </row>
    <row r="13" spans="1:13">
      <c r="A13" s="36">
        <f>RiepilogoGen!D316</f>
        <v>30010101</v>
      </c>
      <c r="B13" s="36" t="str">
        <f>RiepilogoGen!E316</f>
        <v>RETTE ALBERGHIERE RESIDENZIALI</v>
      </c>
      <c r="C13" s="150" t="str">
        <f t="shared" ref="C13:C21" si="5">A13&amp;" "&amp;B13</f>
        <v>30010101 RETTE ALBERGHIERE RESIDENZIALI</v>
      </c>
      <c r="D13" s="151">
        <f>-1*SUMIF(RiepilogoGen!$D$2:$D$1249,A13,RiepilogoGen!$O$2:$O$1249)</f>
        <v>6705469.8399999999</v>
      </c>
      <c r="E13" s="151">
        <f>-1*SUMIF(RiepilogoGen!$D$2:$D$1249,A13,RiepilogoGen!$R$2:$R$1249)</f>
        <v>7735839.8200000003</v>
      </c>
      <c r="F13" s="151">
        <f>-1*SUMIF(RiepilogoGen!$D$2:$D$1249,A13,RiepilogoGen!$U$2:$U$1249)</f>
        <v>8323954.2599999998</v>
      </c>
      <c r="G13" s="151">
        <f>-1*SUMIF(RiepilogoGen!$D$2:$D$1249,A13,RiepilogoGen!$X$2:$X$1249)</f>
        <v>8987975.1840000004</v>
      </c>
      <c r="H13" s="151">
        <f>-1*SUMIF(RiepilogoGen!$D$2:$D$1249,A13,RiepilogoGen!$AA$2:$AA$1249)</f>
        <v>8560571.0900000017</v>
      </c>
      <c r="I13" s="151">
        <f>-1*SUMIF(RiepilogoGen!$D$2:$D$1249,A13,RiepilogoGen!$AD$2:$AD$1249)</f>
        <v>2815024.93</v>
      </c>
      <c r="J13" s="161">
        <v>8544963.9587096665</v>
      </c>
      <c r="K13" s="161">
        <f t="shared" si="2"/>
        <v>-427404.09399999864</v>
      </c>
      <c r="L13" s="161">
        <f t="shared" si="3"/>
        <v>236616.83000000194</v>
      </c>
      <c r="M13" s="180">
        <f t="shared" si="4"/>
        <v>-4.7552878735228843E-2</v>
      </c>
    </row>
    <row r="14" spans="1:13">
      <c r="A14" s="36">
        <f>RiepilogoGen!D317</f>
        <v>30010102</v>
      </c>
      <c r="B14" s="36" t="str">
        <f>RiepilogoGen!E317</f>
        <v>RETTE ALBERGHIERE SEMIRESIDENZIALI</v>
      </c>
      <c r="C14" s="150" t="str">
        <f t="shared" si="5"/>
        <v>30010102 RETTE ALBERGHIERE SEMIRESIDENZIALI</v>
      </c>
      <c r="D14" s="151">
        <f>-1*SUMIF(RiepilogoGen!$D$2:$D$1249,A14,RiepilogoGen!$O$2:$O$1249)</f>
        <v>179012.34</v>
      </c>
      <c r="E14" s="151">
        <f>-1*SUMIF(RiepilogoGen!$D$2:$D$1249,A14,RiepilogoGen!$R$2:$R$1249)</f>
        <v>355136.95</v>
      </c>
      <c r="F14" s="151">
        <f>-1*SUMIF(RiepilogoGen!$D$2:$D$1249,A14,RiepilogoGen!$U$2:$U$1249)</f>
        <v>511256.53</v>
      </c>
      <c r="G14" s="151">
        <f>-1*SUMIF(RiepilogoGen!$D$2:$D$1249,A14,RiepilogoGen!$X$2:$X$1249)</f>
        <v>679954.11239999998</v>
      </c>
      <c r="H14" s="151">
        <f>-1*SUMIF(RiepilogoGen!$D$2:$D$1249,A14,RiepilogoGen!$AA$2:$AA$1249)</f>
        <v>574418.53</v>
      </c>
      <c r="I14" s="151">
        <f>-1*SUMIF(RiepilogoGen!$D$2:$D$1249,A14,RiepilogoGen!$AD$2:$AD$1249)</f>
        <v>165767.96</v>
      </c>
      <c r="J14" s="161">
        <v>554532.07322580647</v>
      </c>
      <c r="K14" s="161">
        <f t="shared" si="2"/>
        <v>-105535.58239999996</v>
      </c>
      <c r="L14" s="161">
        <f t="shared" si="3"/>
        <v>63162</v>
      </c>
      <c r="M14" s="180">
        <f t="shared" si="4"/>
        <v>-0.15520985971758638</v>
      </c>
    </row>
    <row r="15" spans="1:13">
      <c r="A15" s="36">
        <f>RiepilogoGen!D318</f>
        <v>30010103</v>
      </c>
      <c r="B15" s="36" t="str">
        <f>RiepilogoGen!E318</f>
        <v>RETTE PER APPARTAMENTI PROTETTI</v>
      </c>
      <c r="C15" s="150" t="str">
        <f t="shared" si="5"/>
        <v>30010103 RETTE PER APPARTAMENTI PROTETTI</v>
      </c>
      <c r="D15" s="151">
        <f>-1*SUMIF(RiepilogoGen!$D$2:$D$1249,A15,RiepilogoGen!$O$2:$O$1249)</f>
        <v>871048.72000000009</v>
      </c>
      <c r="E15" s="151">
        <f>-1*SUMIF(RiepilogoGen!$D$2:$D$1249,A15,RiepilogoGen!$R$2:$R$1249)</f>
        <v>905519.69</v>
      </c>
      <c r="F15" s="151">
        <f>-1*SUMIF(RiepilogoGen!$D$2:$D$1249,A15,RiepilogoGen!$U$2:$U$1249)</f>
        <v>898122.28</v>
      </c>
      <c r="G15" s="151">
        <f>-1*SUMIF(RiepilogoGen!$D$2:$D$1249,A15,RiepilogoGen!$X$2:$X$1249)</f>
        <v>1043856.4896</v>
      </c>
      <c r="H15" s="151">
        <f>-1*SUMIF(RiepilogoGen!$D$2:$D$1249,A15,RiepilogoGen!$AA$2:$AA$1249)</f>
        <v>1033195.9600000001</v>
      </c>
      <c r="I15" s="151">
        <f>-1*SUMIF(RiepilogoGen!$D$2:$D$1249,A15,RiepilogoGen!$AD$2:$AD$1249)</f>
        <v>371010.64999999997</v>
      </c>
      <c r="J15" s="161">
        <v>1034874.6600000001</v>
      </c>
      <c r="K15" s="161">
        <f t="shared" si="2"/>
        <v>-10660.529599999893</v>
      </c>
      <c r="L15" s="161">
        <f t="shared" si="3"/>
        <v>135073.68000000005</v>
      </c>
      <c r="M15" s="180">
        <f t="shared" si="4"/>
        <v>-1.0212639099542287E-2</v>
      </c>
    </row>
    <row r="16" spans="1:13">
      <c r="A16" s="36">
        <f>RiepilogoGen!D319</f>
        <v>30010104</v>
      </c>
      <c r="B16" s="36" t="str">
        <f>RiepilogoGen!E319</f>
        <v>RETTE DISAGIO ADULTO</v>
      </c>
      <c r="C16" s="150" t="str">
        <f t="shared" si="5"/>
        <v>30010104 RETTE DISAGIO ADULTO</v>
      </c>
      <c r="D16" s="151">
        <f>-1*SUMIF(RiepilogoGen!$D$2:$D$1249,A16,RiepilogoGen!$O$2:$O$1249)</f>
        <v>0</v>
      </c>
      <c r="E16" s="151">
        <f>-1*SUMIF(RiepilogoGen!$D$2:$D$1249,A16,RiepilogoGen!$R$2:$R$1249)</f>
        <v>0</v>
      </c>
      <c r="F16" s="151">
        <f>-1*SUMIF(RiepilogoGen!$D$2:$D$1249,A16,RiepilogoGen!$U$2:$U$1249)</f>
        <v>0</v>
      </c>
      <c r="G16" s="151">
        <f>-1*SUMIF(RiepilogoGen!$D$2:$D$1249,A16,RiepilogoGen!$X$2:$X$1249)</f>
        <v>0</v>
      </c>
      <c r="H16" s="151">
        <f>-1*SUMIF(RiepilogoGen!$D$2:$D$1249,A16,RiepilogoGen!$AA$2:$AA$1249)</f>
        <v>0</v>
      </c>
      <c r="I16" s="151">
        <f>-1*SUMIF(RiepilogoGen!$D$2:$D$1249,A16,RiepilogoGen!$AD$2:$AD$1249)</f>
        <v>125058.39</v>
      </c>
      <c r="J16" s="161">
        <v>0</v>
      </c>
      <c r="K16" s="161">
        <f t="shared" si="2"/>
        <v>0</v>
      </c>
      <c r="L16" s="161">
        <f t="shared" si="3"/>
        <v>0</v>
      </c>
      <c r="M16" s="180">
        <f t="shared" si="4"/>
        <v>0</v>
      </c>
    </row>
    <row r="17" spans="1:13" hidden="1">
      <c r="A17" s="36">
        <f>RiepilogoGen!D320</f>
        <v>30010105</v>
      </c>
      <c r="B17" s="36" t="str">
        <f>RiepilogoGen!E320</f>
        <v>ALTRI RICAVI EX ASP IRIDES</v>
      </c>
      <c r="C17" s="150" t="str">
        <f t="shared" si="5"/>
        <v>30010105 ALTRI RICAVI EX ASP IRIDES</v>
      </c>
      <c r="D17" s="151">
        <f>-1*SUMIF(RiepilogoGen!$D$2:$D$1249,A17,RiepilogoGen!$O$2:$O$1249)</f>
        <v>0</v>
      </c>
      <c r="E17" s="151">
        <f>-1*SUMIF(RiepilogoGen!$D$2:$D$1249,A17,RiepilogoGen!$R$2:$R$1249)</f>
        <v>0</v>
      </c>
      <c r="F17" s="151">
        <f>-1*SUMIF(RiepilogoGen!$D$2:$D$1249,A17,RiepilogoGen!$U$2:$U$1249)</f>
        <v>0</v>
      </c>
      <c r="G17" s="151">
        <f>-1*SUMIF(RiepilogoGen!$D$2:$D$1249,A17,RiepilogoGen!$X$2:$X$1249)</f>
        <v>0</v>
      </c>
      <c r="H17" s="151">
        <f>-1*SUMIF(RiepilogoGen!$D$2:$D$1249,A17,RiepilogoGen!$AA$2:$AA$1249)</f>
        <v>0</v>
      </c>
      <c r="I17" s="151">
        <f>-1*SUMIF(RiepilogoGen!$D$2:$D$1249,A17,RiepilogoGen!$AD$2:$AD$1249)</f>
        <v>0</v>
      </c>
      <c r="J17" s="161">
        <v>0</v>
      </c>
      <c r="K17" s="161">
        <f t="shared" si="2"/>
        <v>0</v>
      </c>
      <c r="L17" s="161">
        <f t="shared" si="3"/>
        <v>0</v>
      </c>
      <c r="M17" s="180">
        <f t="shared" si="4"/>
        <v>0</v>
      </c>
    </row>
    <row r="18" spans="1:13">
      <c r="A18" s="36">
        <f>RiepilogoGen!D321</f>
        <v>30010106</v>
      </c>
      <c r="B18" s="36" t="str">
        <f>RiepilogoGen!E321</f>
        <v>RETTE GRUPPI APPARTAMENTI MULTIUTENZA</v>
      </c>
      <c r="C18" s="150" t="str">
        <f t="shared" si="5"/>
        <v>30010106 RETTE GRUPPI APPARTAMENTI MULTIUTENZA</v>
      </c>
      <c r="D18" s="151">
        <f>-1*SUMIF(RiepilogoGen!$D$2:$D$1249,A18,RiepilogoGen!$O$2:$O$1249)</f>
        <v>146751.75</v>
      </c>
      <c r="E18" s="151">
        <f>-1*SUMIF(RiepilogoGen!$D$2:$D$1249,A18,RiepilogoGen!$R$2:$R$1249)</f>
        <v>133359.37000000002</v>
      </c>
      <c r="F18" s="151">
        <f>-1*SUMIF(RiepilogoGen!$D$2:$D$1249,A18,RiepilogoGen!$U$2:$U$1249)</f>
        <v>201322.2</v>
      </c>
      <c r="G18" s="151">
        <f>-1*SUMIF(RiepilogoGen!$D$2:$D$1249,A18,RiepilogoGen!$X$2:$X$1249)</f>
        <v>205677.36</v>
      </c>
      <c r="H18" s="151">
        <f>-1*SUMIF(RiepilogoGen!$D$2:$D$1249,A18,RiepilogoGen!$AA$2:$AA$1249)</f>
        <v>205677.36</v>
      </c>
      <c r="I18" s="151">
        <f>-1*SUMIF(RiepilogoGen!$D$2:$D$1249,A18,RiepilogoGen!$AD$2:$AD$1249)</f>
        <v>59005.8</v>
      </c>
      <c r="J18" s="161">
        <v>205677.36</v>
      </c>
      <c r="K18" s="161">
        <f t="shared" si="2"/>
        <v>0</v>
      </c>
      <c r="L18" s="161">
        <f t="shared" si="3"/>
        <v>4355.1599999999744</v>
      </c>
      <c r="M18" s="180">
        <f t="shared" si="4"/>
        <v>0</v>
      </c>
    </row>
    <row r="19" spans="1:13">
      <c r="A19" s="36">
        <f>RiepilogoGen!D322</f>
        <v>30010107</v>
      </c>
      <c r="B19" s="36" t="str">
        <f>RiepilogoGen!E322</f>
        <v>RETTE COMUNITA' ALLOGGI ANZIANI</v>
      </c>
      <c r="C19" s="150" t="str">
        <f t="shared" si="5"/>
        <v>30010107 RETTE COMUNITA' ALLOGGI ANZIANI</v>
      </c>
      <c r="D19" s="151">
        <f>-1*SUMIF(RiepilogoGen!$D$2:$D$1249,A19,RiepilogoGen!$O$2:$O$1249)</f>
        <v>255570</v>
      </c>
      <c r="E19" s="151">
        <f>-1*SUMIF(RiepilogoGen!$D$2:$D$1249,A19,RiepilogoGen!$R$2:$R$1249)</f>
        <v>250152</v>
      </c>
      <c r="F19" s="151">
        <f>-1*SUMIF(RiepilogoGen!$D$2:$D$1249,A19,RiepilogoGen!$U$2:$U$1249)</f>
        <v>280210</v>
      </c>
      <c r="G19" s="151">
        <f>-1*SUMIF(RiepilogoGen!$D$2:$D$1249,A19,RiepilogoGen!$X$2:$X$1249)</f>
        <v>276696</v>
      </c>
      <c r="H19" s="151">
        <f>-1*SUMIF(RiepilogoGen!$D$2:$D$1249,A19,RiepilogoGen!$AA$2:$AA$1249)</f>
        <v>239303.45</v>
      </c>
      <c r="I19" s="151">
        <f>-1*SUMIF(RiepilogoGen!$D$2:$D$1249,A19,RiepilogoGen!$AD$2:$AD$1249)</f>
        <v>76650</v>
      </c>
      <c r="J19" s="161">
        <v>249126.03064516129</v>
      </c>
      <c r="K19" s="161">
        <f t="shared" si="2"/>
        <v>-37392.549999999988</v>
      </c>
      <c r="L19" s="161">
        <f t="shared" si="3"/>
        <v>-40906.549999999988</v>
      </c>
      <c r="M19" s="180">
        <f t="shared" si="4"/>
        <v>-0.13513946714083325</v>
      </c>
    </row>
    <row r="20" spans="1:13" s="167" customFormat="1">
      <c r="A20" s="167">
        <f>RiepilogoGen!D323</f>
        <v>30010108</v>
      </c>
      <c r="B20" s="167" t="str">
        <f>RiepilogoGen!E323</f>
        <v>RETTE SANTA MARTA SENIOR HOUSING</v>
      </c>
      <c r="C20" s="150" t="str">
        <f>A20&amp;" "&amp;B20</f>
        <v>30010108 RETTE SANTA MARTA SENIOR HOUSING</v>
      </c>
      <c r="D20" s="151">
        <f>-1*SUMIF(RiepilogoGen!$D$2:$D$1249,A20,RiepilogoGen!$O$2:$O$1249)</f>
        <v>0</v>
      </c>
      <c r="E20" s="151">
        <f>-1*SUMIF(RiepilogoGen!$D$2:$D$1249,A20,RiepilogoGen!$R$2:$R$1249)</f>
        <v>0</v>
      </c>
      <c r="F20" s="151">
        <f>-1*SUMIF(RiepilogoGen!$D$2:$D$1249,A20,RiepilogoGen!$U$2:$U$1249)</f>
        <v>0</v>
      </c>
      <c r="G20" s="151">
        <f>-1*SUMIF(RiepilogoGen!$D$2:$D$1249,A20,RiepilogoGen!$X$2:$X$1249)</f>
        <v>0</v>
      </c>
      <c r="H20" s="151">
        <f>-1*SUMIF(RiepilogoGen!$D$2:$D$1249,A20,RiepilogoGen!$AA$2:$AA$1249)</f>
        <v>0</v>
      </c>
      <c r="I20" s="151">
        <f>-1*SUMIF(RiepilogoGen!$D$2:$D$1249,A20,RiepilogoGen!$AD$2:$AD$1249)</f>
        <v>0</v>
      </c>
      <c r="J20" s="161">
        <v>0</v>
      </c>
      <c r="K20" s="161">
        <f t="shared" si="2"/>
        <v>0</v>
      </c>
      <c r="L20" s="161">
        <f t="shared" si="3"/>
        <v>0</v>
      </c>
      <c r="M20" s="180">
        <f t="shared" si="4"/>
        <v>0</v>
      </c>
    </row>
    <row r="21" spans="1:13">
      <c r="A21" s="36">
        <f>RiepilogoGen!D324</f>
        <v>30010188</v>
      </c>
      <c r="B21" s="36" t="str">
        <f>RiepilogoGen!E324</f>
        <v>ALTRE RETTE E PROVENTI SOCIO SANITARI</v>
      </c>
      <c r="C21" s="150" t="str">
        <f t="shared" si="5"/>
        <v>30010188 ALTRE RETTE E PROVENTI SOCIO SANITARI</v>
      </c>
      <c r="D21" s="151">
        <f>-1*SUMIF(RiepilogoGen!$D$2:$D$1249,A21,RiepilogoGen!$O$2:$O$1249)</f>
        <v>7530</v>
      </c>
      <c r="E21" s="151">
        <f>-1*SUMIF(RiepilogoGen!$D$2:$D$1249,A21,RiepilogoGen!$R$2:$R$1249)</f>
        <v>9381</v>
      </c>
      <c r="F21" s="151">
        <f>-1*SUMIF(RiepilogoGen!$D$2:$D$1249,A21,RiepilogoGen!$U$2:$U$1249)</f>
        <v>12675</v>
      </c>
      <c r="G21" s="151">
        <f>-1*SUMIF(RiepilogoGen!$D$2:$D$1249,A21,RiepilogoGen!$X$2:$X$1249)</f>
        <v>12950.6628</v>
      </c>
      <c r="H21" s="151">
        <f>-1*SUMIF(RiepilogoGen!$D$2:$D$1249,A21,RiepilogoGen!$AA$2:$AA$1249)</f>
        <v>15339.5</v>
      </c>
      <c r="I21" s="151">
        <f>-1*SUMIF(RiepilogoGen!$D$2:$D$1249,A21,RiepilogoGen!$AD$2:$AD$1249)</f>
        <v>7675.5</v>
      </c>
      <c r="J21" s="161">
        <v>12870.000133333331</v>
      </c>
      <c r="K21" s="161">
        <f t="shared" si="2"/>
        <v>2388.8371999999999</v>
      </c>
      <c r="L21" s="161">
        <f t="shared" si="3"/>
        <v>2664.5</v>
      </c>
      <c r="M21" s="180">
        <f t="shared" si="4"/>
        <v>0.18445675228297964</v>
      </c>
    </row>
    <row r="22" spans="1:13">
      <c r="C22" s="149" t="s">
        <v>1455</v>
      </c>
      <c r="D22" s="102">
        <f t="shared" ref="D22:J22" si="6">+D23</f>
        <v>5545269.5800000001</v>
      </c>
      <c r="E22" s="102">
        <f t="shared" si="6"/>
        <v>6932113.79</v>
      </c>
      <c r="F22" s="102">
        <f t="shared" si="6"/>
        <v>7406758.5999999996</v>
      </c>
      <c r="G22" s="102">
        <f t="shared" si="6"/>
        <v>7646763.4931999994</v>
      </c>
      <c r="H22" s="102">
        <f t="shared" si="6"/>
        <v>8238149.46</v>
      </c>
      <c r="I22" s="102">
        <f t="shared" si="6"/>
        <v>2734576.72</v>
      </c>
      <c r="J22" s="102">
        <f t="shared" si="6"/>
        <v>8239175.2462096773</v>
      </c>
      <c r="K22" s="159">
        <f t="shared" si="2"/>
        <v>591385.96680000052</v>
      </c>
      <c r="L22" s="159">
        <f t="shared" si="3"/>
        <v>831390.86000000034</v>
      </c>
      <c r="M22" s="178">
        <f t="shared" si="4"/>
        <v>7.7338074771882148E-2</v>
      </c>
    </row>
    <row r="23" spans="1:13">
      <c r="A23" s="36">
        <f>RiepilogoGen!D325</f>
        <v>30010201</v>
      </c>
      <c r="B23" s="36" t="str">
        <f>RiepilogoGen!E325</f>
        <v xml:space="preserve">RIMBORSO ONERI A RILIEVO SANITARIO </v>
      </c>
      <c r="C23" s="150" t="str">
        <f>A23&amp;" "&amp;B23</f>
        <v xml:space="preserve">30010201 RIMBORSO ONERI A RILIEVO SANITARIO </v>
      </c>
      <c r="D23" s="151">
        <f>-1*SUMIF(RiepilogoGen!$D$2:$D$1249,A23,RiepilogoGen!$O$2:$O$1249)</f>
        <v>5545269.5800000001</v>
      </c>
      <c r="E23" s="151">
        <f>-1*SUMIF(RiepilogoGen!$D$2:$D$1249,A23,RiepilogoGen!$R$2:$R$1249)</f>
        <v>6932113.79</v>
      </c>
      <c r="F23" s="151">
        <f>-1*SUMIF(RiepilogoGen!$D$2:$D$1249,A23,RiepilogoGen!$U$2:$U$1249)</f>
        <v>7406758.5999999996</v>
      </c>
      <c r="G23" s="151">
        <f>-1*SUMIF(RiepilogoGen!$D$2:$D$1249,A23,RiepilogoGen!$X$2:$X$1249)</f>
        <v>7646763.4931999994</v>
      </c>
      <c r="H23" s="151">
        <f>-1*SUMIF(RiepilogoGen!$D$2:$D$1249,A23,RiepilogoGen!$AA$2:$AA$1249)</f>
        <v>8238149.46</v>
      </c>
      <c r="I23" s="151">
        <f>-1*SUMIF(RiepilogoGen!$D$2:$D$1249,A23,RiepilogoGen!$AD$2:$AD$1249)</f>
        <v>2734576.72</v>
      </c>
      <c r="J23" s="151">
        <v>8239175.2462096773</v>
      </c>
      <c r="K23" s="161">
        <f t="shared" si="2"/>
        <v>591385.96680000052</v>
      </c>
      <c r="L23" s="161">
        <f t="shared" si="3"/>
        <v>831390.86000000034</v>
      </c>
      <c r="M23" s="180">
        <f t="shared" si="4"/>
        <v>7.7338074771882148E-2</v>
      </c>
    </row>
    <row r="24" spans="1:13">
      <c r="C24" s="149" t="s">
        <v>1456</v>
      </c>
      <c r="D24" s="102">
        <f t="shared" ref="D24:J24" si="7">SUM(D25:D46)</f>
        <v>55470291.38000001</v>
      </c>
      <c r="E24" s="102">
        <f t="shared" si="7"/>
        <v>67527477.860000014</v>
      </c>
      <c r="F24" s="102">
        <f t="shared" si="7"/>
        <v>58987981.900000006</v>
      </c>
      <c r="G24" s="102">
        <f t="shared" si="7"/>
        <v>62270438.780399986</v>
      </c>
      <c r="H24" s="102">
        <f t="shared" si="7"/>
        <v>58152888.550000004</v>
      </c>
      <c r="I24" s="102">
        <f t="shared" si="7"/>
        <v>16508019.979999999</v>
      </c>
      <c r="J24" s="102">
        <f t="shared" si="7"/>
        <v>58469098.69956129</v>
      </c>
      <c r="K24" s="159">
        <f t="shared" si="2"/>
        <v>-4117550.2303999811</v>
      </c>
      <c r="L24" s="159">
        <f t="shared" si="3"/>
        <v>-835093.35000000149</v>
      </c>
      <c r="M24" s="178">
        <f t="shared" si="4"/>
        <v>-6.6123674588527304E-2</v>
      </c>
    </row>
    <row r="25" spans="1:13">
      <c r="A25" s="36">
        <f>RiepilogoGen!D326</f>
        <v>30010301</v>
      </c>
      <c r="B25" s="36" t="str">
        <f>RiepilogoGen!E326</f>
        <v>RIMBORSI SPESE SANITARIE (COMPRESO ONERI PERSONALE SANITARIO)</v>
      </c>
      <c r="C25" s="150" t="str">
        <f>A25&amp;" "&amp;B25</f>
        <v>30010301 RIMBORSI SPESE SANITARIE (COMPRESO ONERI PERSONALE SANITARIO)</v>
      </c>
      <c r="D25" s="151">
        <f>-1*SUMIF(RiepilogoGen!$D$2:$D$1249,A25,RiepilogoGen!$O$2:$O$1249)</f>
        <v>2991105.69</v>
      </c>
      <c r="E25" s="151">
        <f>-1*SUMIF(RiepilogoGen!$D$2:$D$1249,A25,RiepilogoGen!$R$2:$R$1249)</f>
        <v>3342213.96</v>
      </c>
      <c r="F25" s="151">
        <f>-1*SUMIF(RiepilogoGen!$D$2:$D$1249,A25,RiepilogoGen!$U$2:$U$1249)</f>
        <v>3511106.39</v>
      </c>
      <c r="G25" s="151">
        <f>-1*SUMIF(RiepilogoGen!$D$2:$D$1249,A25,RiepilogoGen!$X$2:$X$1249)</f>
        <v>3628348.5096</v>
      </c>
      <c r="H25" s="151">
        <f>-1*SUMIF(RiepilogoGen!$D$2:$D$1249,A25,RiepilogoGen!$AA$2:$AA$1249)</f>
        <v>3604697.7600000002</v>
      </c>
      <c r="I25" s="151">
        <f>-1*SUMIF(RiepilogoGen!$D$2:$D$1249,A25,RiepilogoGen!$AD$2:$AD$1249)</f>
        <v>1181252.33</v>
      </c>
      <c r="J25" s="151">
        <v>3566928.5151612898</v>
      </c>
      <c r="K25" s="161">
        <f t="shared" si="2"/>
        <v>-23650.749599999748</v>
      </c>
      <c r="L25" s="161">
        <f t="shared" si="3"/>
        <v>93591.370000000112</v>
      </c>
      <c r="M25" s="180">
        <f t="shared" si="4"/>
        <v>-6.5183235671611994E-3</v>
      </c>
    </row>
    <row r="26" spans="1:13" hidden="1">
      <c r="A26" s="36">
        <f>RiepilogoGen!D327</f>
        <v>30010302</v>
      </c>
      <c r="B26" s="36" t="str">
        <f>RiepilogoGen!E327</f>
        <v>RIMBORSI PER VOLONTARI DEL SERVIZIO CIVILE</v>
      </c>
      <c r="C26" s="150" t="str">
        <f>A26&amp;" "&amp;B26</f>
        <v>30010302 RIMBORSI PER VOLONTARI DEL SERVIZIO CIVILE</v>
      </c>
      <c r="D26" s="151">
        <f>-1*SUMIF(RiepilogoGen!$D$2:$D$1249,A26,RiepilogoGen!$O$2:$O$1249)</f>
        <v>0</v>
      </c>
      <c r="E26" s="151">
        <f>-1*SUMIF(RiepilogoGen!$D$2:$D$1249,A26,RiepilogoGen!$R$2:$R$1249)</f>
        <v>0</v>
      </c>
      <c r="F26" s="151">
        <f>-1*SUMIF(RiepilogoGen!$D$2:$D$1249,A26,RiepilogoGen!$U$2:$U$1249)</f>
        <v>0</v>
      </c>
      <c r="G26" s="151">
        <f>-1*SUMIF(RiepilogoGen!$D$2:$D$1249,A26,RiepilogoGen!$X$2:$X$1249)</f>
        <v>0</v>
      </c>
      <c r="H26" s="151">
        <f>-1*SUMIF(RiepilogoGen!$D$2:$D$1249,A26,RiepilogoGen!$AA$2:$AA$1249)</f>
        <v>0</v>
      </c>
      <c r="I26" s="151">
        <f>-1*SUMIF(RiepilogoGen!$D$2:$D$1249,A26,RiepilogoGen!$AD$2:$AD$1249)</f>
        <v>0</v>
      </c>
      <c r="J26" s="161">
        <v>0</v>
      </c>
      <c r="K26" s="161">
        <f t="shared" si="2"/>
        <v>0</v>
      </c>
      <c r="L26" s="161">
        <f t="shared" si="3"/>
        <v>0</v>
      </c>
      <c r="M26" s="180">
        <f t="shared" si="4"/>
        <v>0</v>
      </c>
    </row>
    <row r="27" spans="1:13">
      <c r="A27" s="36">
        <f>RiepilogoGen!D328</f>
        <v>30010303</v>
      </c>
      <c r="B27" s="36" t="str">
        <f>RiepilogoGen!E328</f>
        <v>RIMBORSO FARMACI</v>
      </c>
      <c r="C27" s="152" t="str">
        <f t="shared" ref="C27:C32" si="8">A27&amp;" "&amp;B27</f>
        <v>30010303 RIMBORSO FARMACI</v>
      </c>
      <c r="D27" s="151">
        <f>-1*SUMIF(RiepilogoGen!$D$2:$D$1249,A27,RiepilogoGen!$O$2:$O$1249)</f>
        <v>14250.1</v>
      </c>
      <c r="E27" s="151">
        <f>-1*SUMIF(RiepilogoGen!$D$2:$D$1249,A27,RiepilogoGen!$R$2:$R$1249)</f>
        <v>14735.66</v>
      </c>
      <c r="F27" s="151">
        <f>-1*SUMIF(RiepilogoGen!$D$2:$D$1249,A27,RiepilogoGen!$U$2:$U$1249)</f>
        <v>15833.98</v>
      </c>
      <c r="G27" s="151">
        <f>-1*SUMIF(RiepilogoGen!$D$2:$D$1249,A27,RiepilogoGen!$X$2:$X$1249)</f>
        <v>16633.000800000002</v>
      </c>
      <c r="H27" s="151">
        <f>-1*SUMIF(RiepilogoGen!$D$2:$D$1249,A27,RiepilogoGen!$AA$2:$AA$1249)</f>
        <v>17093.150000000001</v>
      </c>
      <c r="I27" s="151">
        <f>-1*SUMIF(RiepilogoGen!$D$2:$D$1249,A27,RiepilogoGen!$AD$2:$AD$1249)</f>
        <v>5773.8</v>
      </c>
      <c r="J27" s="161">
        <v>15324.39</v>
      </c>
      <c r="K27" s="161">
        <f t="shared" si="2"/>
        <v>460.14919999999984</v>
      </c>
      <c r="L27" s="161">
        <f t="shared" si="3"/>
        <v>1259.1700000000019</v>
      </c>
      <c r="M27" s="180">
        <f t="shared" si="4"/>
        <v>2.7664833636032782E-2</v>
      </c>
    </row>
    <row r="28" spans="1:13" hidden="1">
      <c r="A28" s="36">
        <f>RiepilogoGen!D329</f>
        <v>30010304</v>
      </c>
      <c r="B28" s="36" t="str">
        <f>RiepilogoGen!E329</f>
        <v>RIMBORSI PER CENTRI DIURNI SEDI COMUNALI (SCHEDA C1)</v>
      </c>
      <c r="C28" s="152" t="str">
        <f t="shared" si="8"/>
        <v>30010304 RIMBORSI PER CENTRI DIURNI SEDI COMUNALI (SCHEDA C1)</v>
      </c>
      <c r="D28" s="151">
        <f>-1*SUMIF(RiepilogoGen!$D$2:$D$1249,A28,RiepilogoGen!$O$2:$O$1249)</f>
        <v>0</v>
      </c>
      <c r="E28" s="151">
        <f>-1*SUMIF(RiepilogoGen!$D$2:$D$1249,A28,RiepilogoGen!$R$2:$R$1249)</f>
        <v>0</v>
      </c>
      <c r="F28" s="151">
        <f>-1*SUMIF(RiepilogoGen!$D$2:$D$1249,A28,RiepilogoGen!$U$2:$U$1249)</f>
        <v>0</v>
      </c>
      <c r="G28" s="151">
        <f>-1*SUMIF(RiepilogoGen!$D$2:$D$1249,A28,RiepilogoGen!$X$2:$X$1249)</f>
        <v>0</v>
      </c>
      <c r="H28" s="151">
        <f>-1*SUMIF(RiepilogoGen!$D$2:$D$1249,A28,RiepilogoGen!$AA$2:$AA$1249)</f>
        <v>0</v>
      </c>
      <c r="I28" s="151">
        <f>-1*SUMIF(RiepilogoGen!$D$2:$D$1249,A28,RiepilogoGen!$AD$2:$AD$1249)</f>
        <v>0</v>
      </c>
      <c r="J28" s="161">
        <v>0</v>
      </c>
      <c r="K28" s="161">
        <f t="shared" si="2"/>
        <v>0</v>
      </c>
      <c r="L28" s="161">
        <f t="shared" si="3"/>
        <v>0</v>
      </c>
      <c r="M28" s="180">
        <f t="shared" si="4"/>
        <v>0</v>
      </c>
    </row>
    <row r="29" spans="1:13" hidden="1">
      <c r="A29" s="36">
        <f>RiepilogoGen!D330</f>
        <v>30010305</v>
      </c>
      <c r="B29" s="36" t="str">
        <f>RiepilogoGen!E330</f>
        <v>RIMBORSI PER STRUTTURE RESIDENZIALI IN SEDI COMUNALI (SCHEDA E)</v>
      </c>
      <c r="C29" s="152" t="str">
        <f t="shared" si="8"/>
        <v>30010305 RIMBORSI PER STRUTTURE RESIDENZIALI IN SEDI COMUNALI (SCHEDA E)</v>
      </c>
      <c r="D29" s="151">
        <f>-1*SUMIF(RiepilogoGen!$D$2:$D$1249,A29,RiepilogoGen!$O$2:$O$1249)</f>
        <v>0</v>
      </c>
      <c r="E29" s="151">
        <f>-1*SUMIF(RiepilogoGen!$D$2:$D$1249,A29,RiepilogoGen!$R$2:$R$1249)</f>
        <v>0</v>
      </c>
      <c r="F29" s="151">
        <f>-1*SUMIF(RiepilogoGen!$D$2:$D$1249,A29,RiepilogoGen!$U$2:$U$1249)</f>
        <v>0</v>
      </c>
      <c r="G29" s="151">
        <f>-1*SUMIF(RiepilogoGen!$D$2:$D$1249,A29,RiepilogoGen!$X$2:$X$1249)</f>
        <v>0</v>
      </c>
      <c r="H29" s="151">
        <f>-1*SUMIF(RiepilogoGen!$D$2:$D$1249,A29,RiepilogoGen!$AA$2:$AA$1249)</f>
        <v>0</v>
      </c>
      <c r="I29" s="151">
        <f>-1*SUMIF(RiepilogoGen!$D$2:$D$1249,A29,RiepilogoGen!$AD$2:$AD$1249)</f>
        <v>0</v>
      </c>
      <c r="J29" s="161">
        <v>0</v>
      </c>
      <c r="K29" s="161">
        <f t="shared" si="2"/>
        <v>0</v>
      </c>
      <c r="L29" s="161">
        <f t="shared" si="3"/>
        <v>0</v>
      </c>
      <c r="M29" s="180">
        <f t="shared" si="4"/>
        <v>0</v>
      </c>
    </row>
    <row r="30" spans="1:13" hidden="1">
      <c r="A30" s="36">
        <f>RiepilogoGen!D331</f>
        <v>30010306</v>
      </c>
      <c r="B30" s="36" t="str">
        <f>RiepilogoGen!E331</f>
        <v>SERVIZIO PER LA CONTINUITÀ ASSISTENZIALE NELLE DIMISSIONI PROTETTE</v>
      </c>
      <c r="C30" s="152" t="str">
        <f t="shared" si="8"/>
        <v>30010306 SERVIZIO PER LA CONTINUITÀ ASSISTENZIALE NELLE DIMISSIONI PROTETTE</v>
      </c>
      <c r="D30" s="151">
        <f>-1*SUMIF(RiepilogoGen!$D$2:$D$1249,A30,RiepilogoGen!$O$2:$O$1249)</f>
        <v>0</v>
      </c>
      <c r="E30" s="151">
        <f>-1*SUMIF(RiepilogoGen!$D$2:$D$1249,A30,RiepilogoGen!$R$2:$R$1249)</f>
        <v>0</v>
      </c>
      <c r="F30" s="151">
        <f>-1*SUMIF(RiepilogoGen!$D$2:$D$1249,A30,RiepilogoGen!$U$2:$U$1249)</f>
        <v>0</v>
      </c>
      <c r="G30" s="151">
        <f>-1*SUMIF(RiepilogoGen!$D$2:$D$1249,A30,RiepilogoGen!$X$2:$X$1249)</f>
        <v>0</v>
      </c>
      <c r="H30" s="151">
        <f>-1*SUMIF(RiepilogoGen!$D$2:$D$1249,A30,RiepilogoGen!$AA$2:$AA$1249)</f>
        <v>0</v>
      </c>
      <c r="I30" s="151">
        <f>-1*SUMIF(RiepilogoGen!$D$2:$D$1249,A30,RiepilogoGen!$AD$2:$AD$1249)</f>
        <v>0</v>
      </c>
      <c r="J30" s="161">
        <v>0</v>
      </c>
      <c r="K30" s="161">
        <f t="shared" si="2"/>
        <v>0</v>
      </c>
      <c r="L30" s="161">
        <f t="shared" si="3"/>
        <v>0</v>
      </c>
      <c r="M30" s="180">
        <f t="shared" si="4"/>
        <v>0</v>
      </c>
    </row>
    <row r="31" spans="1:13" hidden="1">
      <c r="A31" s="36">
        <f>RiepilogoGen!D332</f>
        <v>30010307</v>
      </c>
      <c r="B31" s="36" t="str">
        <f>RiepilogoGen!E332</f>
        <v>SERVIZI FORMATIVI PER LA DOMICILIARITÀ</v>
      </c>
      <c r="C31" s="152" t="str">
        <f t="shared" si="8"/>
        <v>30010307 SERVIZI FORMATIVI PER LA DOMICILIARITÀ</v>
      </c>
      <c r="D31" s="151">
        <f>-1*SUMIF(RiepilogoGen!$D$2:$D$1249,A31,RiepilogoGen!$O$2:$O$1249)</f>
        <v>0</v>
      </c>
      <c r="E31" s="151">
        <f>-1*SUMIF(RiepilogoGen!$D$2:$D$1249,A31,RiepilogoGen!$R$2:$R$1249)</f>
        <v>0</v>
      </c>
      <c r="F31" s="151">
        <f>-1*SUMIF(RiepilogoGen!$D$2:$D$1249,A31,RiepilogoGen!$U$2:$U$1249)</f>
        <v>0</v>
      </c>
      <c r="G31" s="151">
        <f>-1*SUMIF(RiepilogoGen!$D$2:$D$1249,A31,RiepilogoGen!$X$2:$X$1249)</f>
        <v>0</v>
      </c>
      <c r="H31" s="151">
        <f>-1*SUMIF(RiepilogoGen!$D$2:$D$1249,A31,RiepilogoGen!$AA$2:$AA$1249)</f>
        <v>0</v>
      </c>
      <c r="I31" s="151">
        <f>-1*SUMIF(RiepilogoGen!$D$2:$D$1249,A31,RiepilogoGen!$AD$2:$AD$1249)</f>
        <v>0</v>
      </c>
      <c r="J31" s="161">
        <v>0</v>
      </c>
      <c r="K31" s="161">
        <f t="shared" si="2"/>
        <v>0</v>
      </c>
      <c r="L31" s="161">
        <f t="shared" si="3"/>
        <v>0</v>
      </c>
      <c r="M31" s="180">
        <f t="shared" si="4"/>
        <v>0</v>
      </c>
    </row>
    <row r="32" spans="1:13">
      <c r="A32" s="36">
        <f>RiepilogoGen!D333</f>
        <v>30010308</v>
      </c>
      <c r="B32" s="36" t="str">
        <f>RiepilogoGen!E333</f>
        <v>SERVIZI DI ASSISTENZA DOMICILIARE</v>
      </c>
      <c r="C32" s="152" t="str">
        <f t="shared" si="8"/>
        <v>30010308 SERVIZI DI ASSISTENZA DOMICILIARE</v>
      </c>
      <c r="D32" s="151">
        <f>-1*SUMIF(RiepilogoGen!$D$2:$D$1249,A32,RiepilogoGen!$O$2:$O$1249)</f>
        <v>3717433.9699999997</v>
      </c>
      <c r="E32" s="151">
        <f>-1*SUMIF(RiepilogoGen!$D$2:$D$1249,A32,RiepilogoGen!$R$2:$R$1249)</f>
        <v>3902103.95</v>
      </c>
      <c r="F32" s="151">
        <f>-1*SUMIF(RiepilogoGen!$D$2:$D$1249,A32,RiepilogoGen!$U$2:$U$1249)</f>
        <v>2104690.81</v>
      </c>
      <c r="G32" s="151">
        <f>-1*SUMIF(RiepilogoGen!$D$2:$D$1249,A32,RiepilogoGen!$X$2:$X$1249)</f>
        <v>705000</v>
      </c>
      <c r="H32" s="151">
        <f>-1*SUMIF(RiepilogoGen!$D$2:$D$1249,A32,RiepilogoGen!$AA$2:$AA$1249)</f>
        <v>403228.59</v>
      </c>
      <c r="I32" s="151">
        <f>-1*SUMIF(RiepilogoGen!$D$2:$D$1249,A32,RiepilogoGen!$AD$2:$AD$1249)</f>
        <v>0</v>
      </c>
      <c r="J32" s="162">
        <v>477909.65</v>
      </c>
      <c r="K32" s="162">
        <f t="shared" si="2"/>
        <v>-301771.40999999997</v>
      </c>
      <c r="L32" s="162">
        <f t="shared" si="3"/>
        <v>-1701462.22</v>
      </c>
      <c r="M32" s="181">
        <f t="shared" si="4"/>
        <v>-0.42804455319148937</v>
      </c>
    </row>
    <row r="33" spans="1:13" hidden="1">
      <c r="A33" s="36">
        <f>RiepilogoGen!D334</f>
        <v>30010309</v>
      </c>
      <c r="B33" s="36" t="str">
        <f>RiepilogoGen!E334</f>
        <v>SERVIZI PER LA PROMOZIONE DELLA DOMICILIARITÀ (SCHEDA B_P1)</v>
      </c>
      <c r="C33" s="152" t="str">
        <f t="shared" ref="C33:C46" si="9">A33&amp;" "&amp;B33</f>
        <v>30010309 SERVIZI PER LA PROMOZIONE DELLA DOMICILIARITÀ (SCHEDA B_P1)</v>
      </c>
      <c r="D33" s="151">
        <f>-1*SUMIF(RiepilogoGen!$D$2:$D$1249,A33,RiepilogoGen!$O$2:$O$1249)</f>
        <v>0</v>
      </c>
      <c r="E33" s="151">
        <f>-1*SUMIF(RiepilogoGen!$D$2:$D$1249,A33,RiepilogoGen!$R$2:$R$1249)</f>
        <v>0</v>
      </c>
      <c r="F33" s="151">
        <f>-1*SUMIF(RiepilogoGen!$D$2:$D$1249,A33,RiepilogoGen!$U$2:$U$1249)</f>
        <v>0</v>
      </c>
      <c r="G33" s="151">
        <f>-1*SUMIF(RiepilogoGen!$D$2:$D$1249,A33,RiepilogoGen!$X$2:$X$1249)</f>
        <v>0</v>
      </c>
      <c r="H33" s="151">
        <f>-1*SUMIF(RiepilogoGen!$D$2:$D$1249,A33,RiepilogoGen!$AA$2:$AA$1249)</f>
        <v>0</v>
      </c>
      <c r="I33" s="151">
        <f>-1*SUMIF(RiepilogoGen!$D$2:$D$1249,A33,RiepilogoGen!$AD$2:$AD$1249)</f>
        <v>0</v>
      </c>
      <c r="J33" s="162">
        <v>0</v>
      </c>
      <c r="K33" s="162">
        <f t="shared" si="2"/>
        <v>0</v>
      </c>
      <c r="L33" s="162">
        <f t="shared" si="3"/>
        <v>0</v>
      </c>
      <c r="M33" s="181">
        <f t="shared" si="4"/>
        <v>0</v>
      </c>
    </row>
    <row r="34" spans="1:13">
      <c r="A34" s="36">
        <f>RiepilogoGen!D335</f>
        <v>30010310</v>
      </c>
      <c r="B34" s="36" t="str">
        <f>RiepilogoGen!E335</f>
        <v>RIMBORSI SERVIZIO MINORI</v>
      </c>
      <c r="C34" s="152" t="str">
        <f t="shared" si="9"/>
        <v>30010310 RIMBORSI SERVIZIO MINORI</v>
      </c>
      <c r="D34" s="151">
        <f>-1*SUMIF(RiepilogoGen!$D$2:$D$1249,A34,RiepilogoGen!$O$2:$O$1249)</f>
        <v>12854065.300000001</v>
      </c>
      <c r="E34" s="151">
        <f>-1*SUMIF(RiepilogoGen!$D$2:$D$1249,A34,RiepilogoGen!$R$2:$R$1249)</f>
        <v>13865657.4</v>
      </c>
      <c r="F34" s="151">
        <f>-1*SUMIF(RiepilogoGen!$D$2:$D$1249,A34,RiepilogoGen!$U$2:$U$1249)</f>
        <v>3621910.68</v>
      </c>
      <c r="G34" s="151">
        <f>-1*SUMIF(RiepilogoGen!$D$2:$D$1249,A34,RiepilogoGen!$X$2:$X$1249)</f>
        <v>0</v>
      </c>
      <c r="H34" s="151">
        <f>-1*SUMIF(RiepilogoGen!$D$2:$D$1249,A34,RiepilogoGen!$AA$2:$AA$1249)</f>
        <v>1680</v>
      </c>
      <c r="I34" s="151">
        <f>-1*SUMIF(RiepilogoGen!$D$2:$D$1249,A34,RiepilogoGen!$AD$2:$AD$1249)</f>
        <v>450</v>
      </c>
      <c r="J34" s="162">
        <v>13801.13</v>
      </c>
      <c r="K34" s="162">
        <f t="shared" si="2"/>
        <v>1680</v>
      </c>
      <c r="L34" s="162">
        <f t="shared" si="3"/>
        <v>-3620230.68</v>
      </c>
      <c r="M34" s="181">
        <f t="shared" si="4"/>
        <v>1</v>
      </c>
    </row>
    <row r="35" spans="1:13" hidden="1">
      <c r="A35" s="36">
        <f>RiepilogoGen!D336</f>
        <v>30010311</v>
      </c>
      <c r="B35" s="36" t="str">
        <f>RiepilogoGen!E336</f>
        <v>RIMBORSI SERVIZIO NUOVE POVERTÀ</v>
      </c>
      <c r="C35" s="152" t="str">
        <f t="shared" si="9"/>
        <v>30010311 RIMBORSI SERVIZIO NUOVE POVERTÀ</v>
      </c>
      <c r="D35" s="151">
        <f>-1*SUMIF(RiepilogoGen!$D$2:$D$1249,A35,RiepilogoGen!$O$2:$O$1249)</f>
        <v>0</v>
      </c>
      <c r="E35" s="151">
        <f>-1*SUMIF(RiepilogoGen!$D$2:$D$1249,A35,RiepilogoGen!$R$2:$R$1249)</f>
        <v>0</v>
      </c>
      <c r="F35" s="151">
        <f>-1*SUMIF(RiepilogoGen!$D$2:$D$1249,A35,RiepilogoGen!$U$2:$U$1249)</f>
        <v>0</v>
      </c>
      <c r="G35" s="151">
        <f>-1*SUMIF(RiepilogoGen!$D$2:$D$1249,A35,RiepilogoGen!$X$2:$X$1249)</f>
        <v>0</v>
      </c>
      <c r="H35" s="151">
        <f>-1*SUMIF(RiepilogoGen!$D$2:$D$1249,A35,RiepilogoGen!$AA$2:$AA$1249)</f>
        <v>0</v>
      </c>
      <c r="I35" s="151">
        <f>-1*SUMIF(RiepilogoGen!$D$2:$D$1249,A35,RiepilogoGen!$AD$2:$AD$1249)</f>
        <v>0</v>
      </c>
      <c r="J35" s="162">
        <v>0</v>
      </c>
      <c r="K35" s="162">
        <f t="shared" si="2"/>
        <v>0</v>
      </c>
      <c r="L35" s="162">
        <f t="shared" si="3"/>
        <v>0</v>
      </c>
      <c r="M35" s="181">
        <f t="shared" si="4"/>
        <v>0</v>
      </c>
    </row>
    <row r="36" spans="1:13">
      <c r="A36" s="36">
        <f>RiepilogoGen!D337</f>
        <v>30010312</v>
      </c>
      <c r="B36" s="36" t="str">
        <f>RiepilogoGen!E337</f>
        <v>RIMBORSI SERVIZIO DISAGIO ADULTO</v>
      </c>
      <c r="C36" s="152" t="str">
        <f t="shared" si="9"/>
        <v>30010312 RIMBORSI SERVIZIO DISAGIO ADULTO</v>
      </c>
      <c r="D36" s="151">
        <f>-1*SUMIF(RiepilogoGen!$D$2:$D$1249,A36,RiepilogoGen!$O$2:$O$1249)</f>
        <v>6053281.1299999999</v>
      </c>
      <c r="E36" s="151">
        <f>-1*SUMIF(RiepilogoGen!$D$2:$D$1249,A36,RiepilogoGen!$R$2:$R$1249)</f>
        <v>6564792.2699999996</v>
      </c>
      <c r="F36" s="151">
        <f>-1*SUMIF(RiepilogoGen!$D$2:$D$1249,A36,RiepilogoGen!$U$2:$U$1249)</f>
        <v>5896672.0999999996</v>
      </c>
      <c r="G36" s="151">
        <f>-1*SUMIF(RiepilogoGen!$D$2:$D$1249,A36,RiepilogoGen!$X$2:$X$1249)</f>
        <v>5848778.9219999984</v>
      </c>
      <c r="H36" s="151">
        <f>-1*SUMIF(RiepilogoGen!$D$2:$D$1249,A36,RiepilogoGen!$AA$2:$AA$1249)</f>
        <v>4133780.24</v>
      </c>
      <c r="I36" s="151">
        <f>-1*SUMIF(RiepilogoGen!$D$2:$D$1249,A36,RiepilogoGen!$AD$2:$AD$1249)</f>
        <v>807573.2</v>
      </c>
      <c r="J36" s="162">
        <v>3921375.1943999999</v>
      </c>
      <c r="K36" s="162">
        <f t="shared" si="2"/>
        <v>-1714998.6819999982</v>
      </c>
      <c r="L36" s="162">
        <f t="shared" si="3"/>
        <v>-1762891.8599999994</v>
      </c>
      <c r="M36" s="181">
        <f t="shared" si="4"/>
        <v>-0.29322337275376997</v>
      </c>
    </row>
    <row r="37" spans="1:13" hidden="1">
      <c r="A37" s="36">
        <f>RiepilogoGen!D338</f>
        <v>30010313</v>
      </c>
      <c r="B37" s="36" t="str">
        <f>RiepilogoGen!E338</f>
        <v>RIMBORSI SERVIZIO IMMIGRATI</v>
      </c>
      <c r="C37" s="152" t="str">
        <f t="shared" si="9"/>
        <v>30010313 RIMBORSI SERVIZIO IMMIGRATI</v>
      </c>
      <c r="D37" s="151">
        <f>-1*SUMIF(RiepilogoGen!$D$2:$D$1249,A37,RiepilogoGen!$O$2:$O$1249)</f>
        <v>0</v>
      </c>
      <c r="E37" s="151">
        <f>-1*SUMIF(RiepilogoGen!$D$2:$D$1249,A37,RiepilogoGen!$R$2:$R$1249)</f>
        <v>0</v>
      </c>
      <c r="F37" s="151">
        <f>-1*SUMIF(RiepilogoGen!$D$2:$D$1249,A37,RiepilogoGen!$U$2:$U$1249)</f>
        <v>0</v>
      </c>
      <c r="G37" s="151">
        <f>-1*SUMIF(RiepilogoGen!$D$2:$D$1249,A37,RiepilogoGen!$X$2:$X$1249)</f>
        <v>0</v>
      </c>
      <c r="H37" s="151">
        <f>-1*SUMIF(RiepilogoGen!$D$2:$D$1249,A37,RiepilogoGen!$AA$2:$AA$1249)</f>
        <v>0</v>
      </c>
      <c r="I37" s="151">
        <f>-1*SUMIF(RiepilogoGen!$D$2:$D$1249,A37,RiepilogoGen!$AD$2:$AD$1249)</f>
        <v>0</v>
      </c>
      <c r="J37" s="162">
        <v>0</v>
      </c>
      <c r="K37" s="162">
        <f t="shared" si="2"/>
        <v>0</v>
      </c>
      <c r="L37" s="162">
        <f t="shared" si="3"/>
        <v>0</v>
      </c>
      <c r="M37" s="181">
        <f t="shared" si="4"/>
        <v>0</v>
      </c>
    </row>
    <row r="38" spans="1:13">
      <c r="A38" s="36">
        <f>RiepilogoGen!D339</f>
        <v>30010314</v>
      </c>
      <c r="B38" s="36" t="str">
        <f>RiepilogoGen!E339</f>
        <v>RIMBORSI SERVIZIO PROTEZIONI INTERNAZIONALI</v>
      </c>
      <c r="C38" s="152" t="str">
        <f t="shared" si="9"/>
        <v>30010314 RIMBORSI SERVIZIO PROTEZIONI INTERNAZIONALI</v>
      </c>
      <c r="D38" s="151">
        <f>-1*SUMIF(RiepilogoGen!$D$2:$D$1249,A38,RiepilogoGen!$O$2:$O$1249)</f>
        <v>24714935.27</v>
      </c>
      <c r="E38" s="151">
        <f>-1*SUMIF(RiepilogoGen!$D$2:$D$1249,A38,RiepilogoGen!$R$2:$R$1249)</f>
        <v>35298958.130000003</v>
      </c>
      <c r="F38" s="151">
        <f>-1*SUMIF(RiepilogoGen!$D$2:$D$1249,A38,RiepilogoGen!$U$2:$U$1249)</f>
        <v>39063818.740000002</v>
      </c>
      <c r="G38" s="151">
        <f>-1*SUMIF(RiepilogoGen!$D$2:$D$1249,A38,RiepilogoGen!$X$2:$X$1249)</f>
        <v>46819613.428799994</v>
      </c>
      <c r="H38" s="151">
        <f>-1*SUMIF(RiepilogoGen!$D$2:$D$1249,A38,RiepilogoGen!$AA$2:$AA$1249)</f>
        <v>41825805.789999999</v>
      </c>
      <c r="I38" s="151">
        <f>-1*SUMIF(RiepilogoGen!$D$2:$D$1249,A38,RiepilogoGen!$AD$2:$AD$1249)</f>
        <v>12353325.699999999</v>
      </c>
      <c r="J38" s="162">
        <v>42940173.560000002</v>
      </c>
      <c r="K38" s="162">
        <f t="shared" si="2"/>
        <v>-4993807.6387999952</v>
      </c>
      <c r="L38" s="162">
        <f t="shared" si="3"/>
        <v>2761987.049999997</v>
      </c>
      <c r="M38" s="181">
        <f t="shared" si="4"/>
        <v>-0.10666059100197889</v>
      </c>
    </row>
    <row r="39" spans="1:13">
      <c r="A39" s="36">
        <f>RiepilogoGen!D340</f>
        <v>30010315</v>
      </c>
      <c r="B39" s="36" t="str">
        <f>RiepilogoGen!E340</f>
        <v>RIMBORSO SERVIZIO TRANSIZIONE ABITATIVA</v>
      </c>
      <c r="C39" s="152" t="str">
        <f t="shared" si="9"/>
        <v>30010315 RIMBORSO SERVIZIO TRANSIZIONE ABITATIVA</v>
      </c>
      <c r="D39" s="151">
        <f>-1*SUMIF(RiepilogoGen!$D$2:$D$1249,A39,RiepilogoGen!$O$2:$O$1249)</f>
        <v>2605128.41</v>
      </c>
      <c r="E39" s="151">
        <f>-1*SUMIF(RiepilogoGen!$D$2:$D$1249,A39,RiepilogoGen!$R$2:$R$1249)</f>
        <v>2900083.56</v>
      </c>
      <c r="F39" s="151">
        <f>-1*SUMIF(RiepilogoGen!$D$2:$D$1249,A39,RiepilogoGen!$U$2:$U$1249)</f>
        <v>2499905.3499999996</v>
      </c>
      <c r="G39" s="151">
        <f>-1*SUMIF(RiepilogoGen!$D$2:$D$1249,A39,RiepilogoGen!$X$2:$X$1249)</f>
        <v>2336746.8035999998</v>
      </c>
      <c r="H39" s="151">
        <f>-1*SUMIF(RiepilogoGen!$D$2:$D$1249,A39,RiepilogoGen!$AA$2:$AA$1249)</f>
        <v>1334443.49</v>
      </c>
      <c r="I39" s="151">
        <f>-1*SUMIF(RiepilogoGen!$D$2:$D$1249,A39,RiepilogoGen!$AD$2:$AD$1249)</f>
        <v>0</v>
      </c>
      <c r="J39" s="162">
        <v>1228924.9099999999</v>
      </c>
      <c r="K39" s="162">
        <f t="shared" si="2"/>
        <v>-1002303.3135999998</v>
      </c>
      <c r="L39" s="162">
        <f t="shared" si="3"/>
        <v>-1165461.8599999996</v>
      </c>
      <c r="M39" s="181">
        <f t="shared" si="4"/>
        <v>-0.42893107291549426</v>
      </c>
    </row>
    <row r="40" spans="1:13">
      <c r="A40" s="36">
        <f>RiepilogoGen!D341</f>
        <v>30010316</v>
      </c>
      <c r="B40" s="36" t="str">
        <f>RiepilogoGen!E341</f>
        <v>RIMBORSO SERVIZIO PRIS_PRONTO INTERVENTO SOCIALE</v>
      </c>
      <c r="C40" s="152" t="str">
        <f t="shared" si="9"/>
        <v>30010316 RIMBORSO SERVIZIO PRIS_PRONTO INTERVENTO SOCIALE</v>
      </c>
      <c r="D40" s="151">
        <f>-1*SUMIF(RiepilogoGen!$D$2:$D$1249,A40,RiepilogoGen!$O$2:$O$1249)</f>
        <v>404287.13</v>
      </c>
      <c r="E40" s="151">
        <f>-1*SUMIF(RiepilogoGen!$D$2:$D$1249,A40,RiepilogoGen!$R$2:$R$1249)</f>
        <v>912434.17</v>
      </c>
      <c r="F40" s="151">
        <f>-1*SUMIF(RiepilogoGen!$D$2:$D$1249,A40,RiepilogoGen!$U$2:$U$1249)</f>
        <v>1092445.81</v>
      </c>
      <c r="G40" s="151">
        <f>-1*SUMIF(RiepilogoGen!$D$2:$D$1249,A40,RiepilogoGen!$X$2:$X$1249)</f>
        <v>1219620.6192000001</v>
      </c>
      <c r="H40" s="151">
        <f>-1*SUMIF(RiepilogoGen!$D$2:$D$1249,A40,RiepilogoGen!$AA$2:$AA$1249)</f>
        <v>2158482.7200000002</v>
      </c>
      <c r="I40" s="151">
        <f>-1*SUMIF(RiepilogoGen!$D$2:$D$1249,A40,RiepilogoGen!$AD$2:$AD$1249)</f>
        <v>180086.5</v>
      </c>
      <c r="J40" s="162">
        <v>1361662.11</v>
      </c>
      <c r="K40" s="162">
        <f t="shared" si="2"/>
        <v>938862.10080000013</v>
      </c>
      <c r="L40" s="162">
        <f t="shared" si="3"/>
        <v>1066036.9100000001</v>
      </c>
      <c r="M40" s="181">
        <f t="shared" si="4"/>
        <v>0.76979848160966546</v>
      </c>
    </row>
    <row r="41" spans="1:13" hidden="1">
      <c r="A41" s="36">
        <f>RiepilogoGen!D342</f>
        <v>30010317</v>
      </c>
      <c r="B41" s="36" t="str">
        <f>RiepilogoGen!E342</f>
        <v>RIMBORSI SERVIZIO ADULTI DISABILI</v>
      </c>
      <c r="C41" s="152" t="str">
        <f>A41&amp;" "&amp;B41</f>
        <v>30010317 RIMBORSI SERVIZIO ADULTI DISABILI</v>
      </c>
      <c r="D41" s="151">
        <f>-1*SUMIF(RiepilogoGen!$D$2:$D$1249,A41,RiepilogoGen!$O$2:$O$1249)</f>
        <v>0</v>
      </c>
      <c r="E41" s="151">
        <f>-1*SUMIF(RiepilogoGen!$D$2:$D$1249,A41,RiepilogoGen!$R$2:$R$1249)</f>
        <v>0</v>
      </c>
      <c r="F41" s="151">
        <f>-1*SUMIF(RiepilogoGen!$D$2:$D$1249,A41,RiepilogoGen!$U$2:$U$1249)</f>
        <v>0</v>
      </c>
      <c r="G41" s="151">
        <f>-1*SUMIF(RiepilogoGen!$D$2:$D$1249,A41,RiepilogoGen!$X$2:$X$1249)</f>
        <v>0</v>
      </c>
      <c r="H41" s="151">
        <f>-1*SUMIF(RiepilogoGen!$D$2:$D$1249,A41,RiepilogoGen!$AA$2:$AA$1249)</f>
        <v>0</v>
      </c>
      <c r="I41" s="151">
        <f>-1*SUMIF(RiepilogoGen!$D$2:$D$1249,A41,RiepilogoGen!$AD$2:$AD$1249)</f>
        <v>0</v>
      </c>
      <c r="J41" s="162">
        <v>0</v>
      </c>
      <c r="K41" s="162">
        <f t="shared" si="2"/>
        <v>0</v>
      </c>
      <c r="L41" s="162">
        <f t="shared" si="3"/>
        <v>0</v>
      </c>
      <c r="M41" s="181">
        <f t="shared" si="4"/>
        <v>0</v>
      </c>
    </row>
    <row r="42" spans="1:13" s="167" customFormat="1">
      <c r="A42" s="167">
        <f>RiepilogoGen!D343</f>
        <v>30010318</v>
      </c>
      <c r="B42" s="167" t="str">
        <f>RiepilogoGen!E343</f>
        <v>RIMBORSI SERVIZIO COESIONE SOCIALE</v>
      </c>
      <c r="C42" s="152" t="str">
        <f>A42&amp;" "&amp;B42</f>
        <v>30010318 RIMBORSI SERVIZIO COESIONE SOCIALE</v>
      </c>
      <c r="D42" s="151">
        <f>-1*SUMIF(RiepilogoGen!$D$2:$D$1249,A42,RiepilogoGen!$O$2:$O$1249)</f>
        <v>0</v>
      </c>
      <c r="E42" s="151">
        <f>-1*SUMIF(RiepilogoGen!$D$2:$D$1249,A42,RiepilogoGen!$R$2:$R$1249)</f>
        <v>0</v>
      </c>
      <c r="F42" s="151">
        <f>-1*SUMIF(RiepilogoGen!$D$2:$D$1249,A42,RiepilogoGen!$U$2:$U$1249)</f>
        <v>955723.12</v>
      </c>
      <c r="G42" s="151">
        <f>-1*SUMIF(RiepilogoGen!$D$2:$D$1249,A42,RiepilogoGen!$X$2:$X$1249)</f>
        <v>1362372.5004</v>
      </c>
      <c r="H42" s="151">
        <f>-1*SUMIF(RiepilogoGen!$D$2:$D$1249,A42,RiepilogoGen!$AA$2:$AA$1249)</f>
        <v>1712073.31</v>
      </c>
      <c r="I42" s="151">
        <f>-1*SUMIF(RiepilogoGen!$D$2:$D$1249,A42,RiepilogoGen!$AD$2:$AD$1249)</f>
        <v>703000</v>
      </c>
      <c r="J42" s="162">
        <v>1814380.69</v>
      </c>
      <c r="K42" s="162">
        <f t="shared" si="2"/>
        <v>349700.80960000004</v>
      </c>
      <c r="L42" s="162">
        <f t="shared" si="3"/>
        <v>756350.19000000006</v>
      </c>
      <c r="M42" s="181">
        <f t="shared" si="4"/>
        <v>0.2566851646648225</v>
      </c>
    </row>
    <row r="43" spans="1:13" s="167" customFormat="1">
      <c r="A43" s="167">
        <f>RiepilogoGen!D344</f>
        <v>30010319</v>
      </c>
      <c r="B43" s="167" t="str">
        <f>RiepilogoGen!E344</f>
        <v>RIMBORSI SERVIZI DI ACCOGLIENZA</v>
      </c>
      <c r="C43" s="152" t="str">
        <f>A43&amp;" "&amp;B43</f>
        <v>30010319 RIMBORSI SERVIZI DI ACCOGLIENZA</v>
      </c>
      <c r="D43" s="151">
        <f>-1*SUMIF(RiepilogoGen!$D$2:$D$1249,A43,RiepilogoGen!$O$2:$O$1249)</f>
        <v>0</v>
      </c>
      <c r="E43" s="151">
        <f>-1*SUMIF(RiepilogoGen!$D$2:$D$1249,A43,RiepilogoGen!$R$2:$R$1249)</f>
        <v>0</v>
      </c>
      <c r="F43" s="151">
        <f>-1*SUMIF(RiepilogoGen!$D$2:$D$1249,A43,RiepilogoGen!$U$2:$U$1249)</f>
        <v>0</v>
      </c>
      <c r="G43" s="151">
        <f>-1*SUMIF(RiepilogoGen!$D$2:$D$1249,A43,RiepilogoGen!$X$2:$X$1249)</f>
        <v>0</v>
      </c>
      <c r="H43" s="151">
        <f>-1*SUMIF(RiepilogoGen!$D$2:$D$1249,A43,RiepilogoGen!$AA$2:$AA$1249)</f>
        <v>2475855.23</v>
      </c>
      <c r="I43" s="151">
        <f>-1*SUMIF(RiepilogoGen!$D$2:$D$1249,A43,RiepilogoGen!$AD$2:$AD$1249)</f>
        <v>1189067.95</v>
      </c>
      <c r="J43" s="162">
        <v>2529627.34</v>
      </c>
      <c r="K43" s="162">
        <f t="shared" si="2"/>
        <v>2475855.23</v>
      </c>
      <c r="L43" s="162">
        <f t="shared" si="3"/>
        <v>2475855.23</v>
      </c>
      <c r="M43" s="181">
        <f t="shared" si="4"/>
        <v>1</v>
      </c>
    </row>
    <row r="44" spans="1:13" s="167" customFormat="1">
      <c r="A44" s="167">
        <f>RiepilogoGen!D345</f>
        <v>30010320</v>
      </c>
      <c r="B44" s="167" t="str">
        <f>RiepilogoGen!E345</f>
        <v>RIMBORSO SERVIZI ESECUZIONE PENALE</v>
      </c>
      <c r="C44" s="152" t="str">
        <f>A44&amp;" "&amp;B44</f>
        <v>30010320 RIMBORSO SERVIZI ESECUZIONE PENALE</v>
      </c>
      <c r="D44" s="151">
        <f>-1*SUMIF(RiepilogoGen!$D$2:$D$1249,A44,RiepilogoGen!$O$2:$O$1249)</f>
        <v>0</v>
      </c>
      <c r="E44" s="151">
        <f>-1*SUMIF(RiepilogoGen!$D$2:$D$1249,A44,RiepilogoGen!$R$2:$R$1249)</f>
        <v>0</v>
      </c>
      <c r="F44" s="151">
        <f>-1*SUMIF(RiepilogoGen!$D$2:$D$1249,A44,RiepilogoGen!$U$2:$U$1249)</f>
        <v>0</v>
      </c>
      <c r="G44" s="151">
        <f>-1*SUMIF(RiepilogoGen!$D$2:$D$1249,A44,RiepilogoGen!$X$2:$X$1249)</f>
        <v>0</v>
      </c>
      <c r="H44" s="151">
        <f>-1*SUMIF(RiepilogoGen!$D$2:$D$1249,A44,RiepilogoGen!$AA$2:$AA$1249)</f>
        <v>249475.89</v>
      </c>
      <c r="I44" s="151">
        <f>-1*SUMIF(RiepilogoGen!$D$2:$D$1249,A44,RiepilogoGen!$AD$2:$AD$1249)</f>
        <v>0</v>
      </c>
      <c r="J44" s="162">
        <v>235338.49</v>
      </c>
      <c r="K44" s="162">
        <f t="shared" si="2"/>
        <v>249475.89</v>
      </c>
      <c r="L44" s="162">
        <f t="shared" si="3"/>
        <v>249475.89</v>
      </c>
      <c r="M44" s="181">
        <f t="shared" si="4"/>
        <v>1</v>
      </c>
    </row>
    <row r="45" spans="1:13" s="167" customFormat="1">
      <c r="A45" s="167">
        <f>RiepilogoGen!D346</f>
        <v>30010321</v>
      </c>
      <c r="B45" s="167" t="str">
        <f>RiepilogoGen!E346</f>
        <v>RIMBORSO SERVIZI PER ABITARE COLLABORATIVO</v>
      </c>
      <c r="C45" s="152" t="str">
        <f>A45&amp;" "&amp;B45</f>
        <v>30010321 RIMBORSO SERVIZI PER ABITARE COLLABORATIVO</v>
      </c>
      <c r="D45" s="151">
        <f>-1*SUMIF(RiepilogoGen!$D$2:$D$1249,A45,RiepilogoGen!$O$2:$O$1249)</f>
        <v>0</v>
      </c>
      <c r="E45" s="151">
        <f>-1*SUMIF(RiepilogoGen!$D$2:$D$1249,A45,RiepilogoGen!$R$2:$R$1249)</f>
        <v>0</v>
      </c>
      <c r="F45" s="151">
        <f>-1*SUMIF(RiepilogoGen!$D$2:$D$1249,A45,RiepilogoGen!$U$2:$U$1249)</f>
        <v>0</v>
      </c>
      <c r="G45" s="151">
        <f>-1*SUMIF(RiepilogoGen!$D$2:$D$1249,A45,RiepilogoGen!$X$2:$X$1249)</f>
        <v>0</v>
      </c>
      <c r="H45" s="151">
        <f>-1*SUMIF(RiepilogoGen!$D$2:$D$1249,A45,RiepilogoGen!$AA$2:$AA$1249)</f>
        <v>12500</v>
      </c>
      <c r="I45" s="151">
        <f>-1*SUMIF(RiepilogoGen!$D$2:$D$1249,A45,RiepilogoGen!$AD$2:$AD$1249)</f>
        <v>0</v>
      </c>
      <c r="J45" s="162"/>
      <c r="K45" s="162">
        <f t="shared" si="2"/>
        <v>12500</v>
      </c>
      <c r="L45" s="162">
        <f t="shared" si="3"/>
        <v>12500</v>
      </c>
      <c r="M45" s="181">
        <f t="shared" si="4"/>
        <v>1</v>
      </c>
    </row>
    <row r="46" spans="1:13">
      <c r="A46" s="36">
        <f>RiepilogoGen!D347</f>
        <v>30010388</v>
      </c>
      <c r="B46" s="36" t="str">
        <f>RiepilogoGen!E347</f>
        <v>ALTRI RIMBORSI SOCIO-SANITARI</v>
      </c>
      <c r="C46" s="150" t="str">
        <f t="shared" si="9"/>
        <v>30010388 ALTRI RIMBORSI SOCIO-SANITARI</v>
      </c>
      <c r="D46" s="151">
        <f>-1*SUMIF(RiepilogoGen!$D$2:$D$1249,A46,RiepilogoGen!$O$2:$O$1249)</f>
        <v>2115804.38</v>
      </c>
      <c r="E46" s="151">
        <f>-1*SUMIF(RiepilogoGen!$D$2:$D$1249,A46,RiepilogoGen!$R$2:$R$1249)</f>
        <v>726498.76</v>
      </c>
      <c r="F46" s="151">
        <f>-1*SUMIF(RiepilogoGen!$D$2:$D$1249,A46,RiepilogoGen!$U$2:$U$1249)</f>
        <v>225874.92</v>
      </c>
      <c r="G46" s="151">
        <f>-1*SUMIF(RiepilogoGen!$D$2:$D$1249,A46,RiepilogoGen!$X$2:$X$1249)</f>
        <v>333324.99599999998</v>
      </c>
      <c r="H46" s="151">
        <f>-1*SUMIF(RiepilogoGen!$D$2:$D$1249,A46,RiepilogoGen!$AA$2:$AA$1249)</f>
        <v>223772.38</v>
      </c>
      <c r="I46" s="151">
        <f>-1*SUMIF(RiepilogoGen!$D$2:$D$1249,A46,RiepilogoGen!$AD$2:$AD$1249)</f>
        <v>87490.5</v>
      </c>
      <c r="J46" s="161">
        <v>363652.72</v>
      </c>
      <c r="K46" s="161">
        <f t="shared" si="2"/>
        <v>-109552.61599999998</v>
      </c>
      <c r="L46" s="161">
        <f t="shared" si="3"/>
        <v>-2102.5400000000081</v>
      </c>
      <c r="M46" s="180">
        <f t="shared" si="4"/>
        <v>-0.32866606859570768</v>
      </c>
    </row>
    <row r="47" spans="1:13">
      <c r="C47" s="149" t="s">
        <v>1457</v>
      </c>
      <c r="D47" s="102">
        <f t="shared" ref="D47:J47" si="10">SUM(D48:D51)</f>
        <v>27803.79</v>
      </c>
      <c r="E47" s="102">
        <f t="shared" si="10"/>
        <v>27429</v>
      </c>
      <c r="F47" s="102">
        <f t="shared" si="10"/>
        <v>33552.5</v>
      </c>
      <c r="G47" s="102">
        <f t="shared" si="10"/>
        <v>39667.780800000008</v>
      </c>
      <c r="H47" s="102">
        <f t="shared" si="10"/>
        <v>44376</v>
      </c>
      <c r="I47" s="102">
        <f t="shared" si="10"/>
        <v>16414.5</v>
      </c>
      <c r="J47" s="102">
        <f t="shared" si="10"/>
        <v>43515.75</v>
      </c>
      <c r="K47" s="159">
        <f t="shared" si="2"/>
        <v>4708.2191999999923</v>
      </c>
      <c r="L47" s="159">
        <f t="shared" si="3"/>
        <v>10823.5</v>
      </c>
      <c r="M47" s="178">
        <f t="shared" si="4"/>
        <v>0.11869126795215101</v>
      </c>
    </row>
    <row r="48" spans="1:13">
      <c r="A48" s="36">
        <f>RiepilogoGen!D348</f>
        <v>30010401</v>
      </c>
      <c r="B48" s="36" t="str">
        <f>RiepilogoGen!E348</f>
        <v>TRASFERIMENTI DA ENTI PUBBLICI PER PROGETTI VINCOLATI</v>
      </c>
      <c r="C48" s="150" t="str">
        <f>A48&amp;" "&amp;B48</f>
        <v>30010401 TRASFERIMENTI DA ENTI PUBBLICI PER PROGETTI VINCOLATI</v>
      </c>
      <c r="D48" s="151">
        <f>-1*SUMIF(RiepilogoGen!$D$2:$D$1249,A48,RiepilogoGen!$O$2:$O$1249)</f>
        <v>0</v>
      </c>
      <c r="E48" s="151">
        <f>-1*SUMIF(RiepilogoGen!$D$2:$D$1249,A48,RiepilogoGen!$R$2:$R$1249)</f>
        <v>0</v>
      </c>
      <c r="F48" s="151">
        <f>-1*SUMIF(RiepilogoGen!$D$2:$D$1249,A48,RiepilogoGen!$U$2:$U$1249)</f>
        <v>0</v>
      </c>
      <c r="G48" s="151">
        <f>-1*SUMIF(RiepilogoGen!$D$2:$D$1249,A48,RiepilogoGen!$X$2:$X$1249)</f>
        <v>0</v>
      </c>
      <c r="H48" s="151">
        <f>-1*SUMIF(RiepilogoGen!$D$2:$D$1249,A48,RiepilogoGen!$AA$2:$AA$1249)</f>
        <v>0</v>
      </c>
      <c r="I48" s="151">
        <f>-1*SUMIF(RiepilogoGen!$D$2:$D$1249,A48,RiepilogoGen!$AD$2:$AD$1249)</f>
        <v>0</v>
      </c>
      <c r="J48" s="161">
        <v>0</v>
      </c>
      <c r="K48" s="161">
        <f t="shared" si="2"/>
        <v>0</v>
      </c>
      <c r="L48" s="161">
        <f t="shared" si="3"/>
        <v>0</v>
      </c>
      <c r="M48" s="180">
        <f t="shared" si="4"/>
        <v>0</v>
      </c>
    </row>
    <row r="49" spans="1:13">
      <c r="A49" s="36">
        <f>RiepilogoGen!D349</f>
        <v>30010488</v>
      </c>
      <c r="B49" s="36" t="str">
        <f>RiepilogoGen!E349</f>
        <v>ALTRI RIMBORSI</v>
      </c>
      <c r="C49" s="150" t="str">
        <f>A49&amp;" "&amp;B49</f>
        <v>30010488 ALTRI RIMBORSI</v>
      </c>
      <c r="D49" s="151">
        <f>-1*SUMIF(RiepilogoGen!$D$2:$D$1249,A49,RiepilogoGen!$O$2:$O$1249)</f>
        <v>27803.66</v>
      </c>
      <c r="E49" s="151">
        <f>-1*SUMIF(RiepilogoGen!$D$2:$D$1249,A49,RiepilogoGen!$R$2:$R$1249)</f>
        <v>27429</v>
      </c>
      <c r="F49" s="151">
        <f>-1*SUMIF(RiepilogoGen!$D$2:$D$1249,A49,RiepilogoGen!$U$2:$U$1249)</f>
        <v>33552.5</v>
      </c>
      <c r="G49" s="151">
        <f>-1*SUMIF(RiepilogoGen!$D$2:$D$1249,A49,RiepilogoGen!$X$2:$X$1249)</f>
        <v>39667.780800000008</v>
      </c>
      <c r="H49" s="151">
        <f>-1*SUMIF(RiepilogoGen!$D$2:$D$1249,A49,RiepilogoGen!$AA$2:$AA$1249)</f>
        <v>44376</v>
      </c>
      <c r="I49" s="151">
        <f>-1*SUMIF(RiepilogoGen!$D$2:$D$1249,A49,RiepilogoGen!$AD$2:$AD$1249)</f>
        <v>16414.5</v>
      </c>
      <c r="J49" s="161">
        <v>43515.75</v>
      </c>
      <c r="K49" s="161">
        <f t="shared" si="2"/>
        <v>4708.2191999999923</v>
      </c>
      <c r="L49" s="161">
        <f t="shared" si="3"/>
        <v>10823.5</v>
      </c>
      <c r="M49" s="180">
        <f t="shared" si="4"/>
        <v>0.11869126795215101</v>
      </c>
    </row>
    <row r="50" spans="1:13">
      <c r="A50" s="36">
        <f>RiepilogoGen!D350</f>
        <v>30010489</v>
      </c>
      <c r="B50" s="36" t="str">
        <f>RiepilogoGen!E350</f>
        <v>RIMBORSO IMPOSTA DI BOLLO D.M.17 GIUGNO 2014</v>
      </c>
      <c r="C50" s="150" t="str">
        <f>A50&amp;" "&amp;B50</f>
        <v>30010489 RIMBORSO IMPOSTA DI BOLLO D.M.17 GIUGNO 2014</v>
      </c>
      <c r="D50" s="151">
        <f>-1*SUMIF(RiepilogoGen!$D$2:$D$1249,A50,RiepilogoGen!$O$2:$O$1249)</f>
        <v>0</v>
      </c>
      <c r="E50" s="151">
        <f>-1*SUMIF(RiepilogoGen!$D$2:$D$1249,A50,RiepilogoGen!$R$2:$R$1249)</f>
        <v>0</v>
      </c>
      <c r="F50" s="151">
        <f>-1*SUMIF(RiepilogoGen!$D$2:$D$1249,A50,RiepilogoGen!$U$2:$U$1249)</f>
        <v>0</v>
      </c>
      <c r="G50" s="151">
        <f>-1*SUMIF(RiepilogoGen!$D$2:$D$1249,A50,RiepilogoGen!$X$2:$X$1249)</f>
        <v>0</v>
      </c>
      <c r="H50" s="151">
        <f>-1*SUMIF(RiepilogoGen!$D$2:$D$1249,A50,RiepilogoGen!$AA$2:$AA$1249)</f>
        <v>0</v>
      </c>
      <c r="I50" s="151">
        <f>-1*SUMIF(RiepilogoGen!$D$2:$D$1249,A50,RiepilogoGen!$AD$2:$AD$1249)</f>
        <v>0</v>
      </c>
      <c r="J50" s="161">
        <v>0</v>
      </c>
      <c r="K50" s="161">
        <f t="shared" si="2"/>
        <v>0</v>
      </c>
      <c r="L50" s="161">
        <f t="shared" si="3"/>
        <v>0</v>
      </c>
      <c r="M50" s="180">
        <f t="shared" si="4"/>
        <v>0</v>
      </c>
    </row>
    <row r="51" spans="1:13">
      <c r="A51" s="36">
        <f>RiepilogoGen!D351</f>
        <v>30010499</v>
      </c>
      <c r="B51" s="36" t="str">
        <f>RiepilogoGen!E351</f>
        <v>RIBASSI, ABBUONI E SCONTI ATTIVI E OMAGGI DA FORNITORE</v>
      </c>
      <c r="C51" s="150" t="str">
        <f>A51&amp;" "&amp;B51</f>
        <v>30010499 RIBASSI, ABBUONI E SCONTI ATTIVI E OMAGGI DA FORNITORE</v>
      </c>
      <c r="D51" s="151">
        <f>-1*SUMIF(RiepilogoGen!$D$2:$D$1249,A51,RiepilogoGen!$O$2:$O$1249)</f>
        <v>0.13</v>
      </c>
      <c r="E51" s="151">
        <f>-1*SUMIF(RiepilogoGen!$D$2:$D$1249,A51,RiepilogoGen!$R$2:$R$1249)</f>
        <v>0</v>
      </c>
      <c r="F51" s="151">
        <f>-1*SUMIF(RiepilogoGen!$D$2:$D$1249,A51,RiepilogoGen!$U$2:$U$1249)</f>
        <v>0</v>
      </c>
      <c r="G51" s="151">
        <f>-1*SUMIF(RiepilogoGen!$D$2:$D$1249,A51,RiepilogoGen!$X$2:$X$1249)</f>
        <v>0</v>
      </c>
      <c r="H51" s="151">
        <f>-1*SUMIF(RiepilogoGen!$D$2:$D$1249,A51,RiepilogoGen!$AA$2:$AA$1249)</f>
        <v>0</v>
      </c>
      <c r="I51" s="151">
        <f>-1*SUMIF(RiepilogoGen!$D$2:$D$1249,A51,RiepilogoGen!$AD$2:$AD$1249)</f>
        <v>0</v>
      </c>
      <c r="J51" s="161">
        <v>0</v>
      </c>
      <c r="K51" s="161">
        <f t="shared" si="2"/>
        <v>0</v>
      </c>
      <c r="L51" s="161">
        <f t="shared" si="3"/>
        <v>0</v>
      </c>
      <c r="M51" s="180">
        <f t="shared" si="4"/>
        <v>0</v>
      </c>
    </row>
    <row r="52" spans="1:13">
      <c r="C52" s="148" t="s">
        <v>274</v>
      </c>
      <c r="D52" s="106">
        <f t="shared" ref="D52:J52" si="11">+D53+D55</f>
        <v>5183068.46</v>
      </c>
      <c r="E52" s="106">
        <f t="shared" si="11"/>
        <v>5050971.47</v>
      </c>
      <c r="F52" s="106">
        <f t="shared" si="11"/>
        <v>5104771.71</v>
      </c>
      <c r="G52" s="106">
        <f t="shared" si="11"/>
        <v>5185654.7928000009</v>
      </c>
      <c r="H52" s="106">
        <f t="shared" si="11"/>
        <v>5082088.16</v>
      </c>
      <c r="I52" s="106">
        <f t="shared" si="11"/>
        <v>0</v>
      </c>
      <c r="J52" s="106">
        <f t="shared" si="11"/>
        <v>5071143.83</v>
      </c>
      <c r="K52" s="160">
        <f t="shared" si="2"/>
        <v>-103566.63280000072</v>
      </c>
      <c r="L52" s="160">
        <f t="shared" si="3"/>
        <v>-22683.549999999814</v>
      </c>
      <c r="M52" s="182">
        <f t="shared" si="4"/>
        <v>-1.9971756111455297E-2</v>
      </c>
    </row>
    <row r="53" spans="1:13">
      <c r="C53" s="149" t="s">
        <v>1458</v>
      </c>
      <c r="D53" s="102">
        <f t="shared" ref="D53:I53" si="12">+D54</f>
        <v>598548.93000000005</v>
      </c>
      <c r="E53" s="102">
        <f t="shared" si="12"/>
        <v>0</v>
      </c>
      <c r="F53" s="102">
        <f t="shared" si="12"/>
        <v>0</v>
      </c>
      <c r="G53" s="102">
        <f t="shared" si="12"/>
        <v>0</v>
      </c>
      <c r="H53" s="102">
        <f t="shared" si="12"/>
        <v>0</v>
      </c>
      <c r="I53" s="102">
        <f t="shared" si="12"/>
        <v>0</v>
      </c>
      <c r="J53" s="102">
        <v>0</v>
      </c>
      <c r="K53" s="159">
        <f t="shared" si="2"/>
        <v>0</v>
      </c>
      <c r="L53" s="159">
        <f t="shared" si="3"/>
        <v>0</v>
      </c>
      <c r="M53" s="178">
        <f t="shared" si="4"/>
        <v>0</v>
      </c>
    </row>
    <row r="54" spans="1:13">
      <c r="A54" s="36">
        <f>RiepilogoGen!D352</f>
        <v>30020101</v>
      </c>
      <c r="B54" s="36" t="str">
        <f>RiepilogoGen!E352</f>
        <v>INCREMENTI DI IMMOBILIZZAZIONI PER LAVORI INTERNI</v>
      </c>
      <c r="C54" s="150" t="str">
        <f>A54&amp;" "&amp;B54</f>
        <v>30020101 INCREMENTI DI IMMOBILIZZAZIONI PER LAVORI INTERNI</v>
      </c>
      <c r="D54" s="151">
        <f>-1*SUMIF(RiepilogoGen!$D$2:$D$1249,A54,RiepilogoGen!$O$2:$O$1249)</f>
        <v>598548.93000000005</v>
      </c>
      <c r="E54" s="151">
        <f>-1*SUMIF(RiepilogoGen!$D$2:$D$1249,A54,RiepilogoGen!$R$2:$R$1249)</f>
        <v>0</v>
      </c>
      <c r="F54" s="151">
        <f>-1*SUMIF(RiepilogoGen!$D$2:$D$1249,A54,RiepilogoGen!$U$2:$U$1249)</f>
        <v>0</v>
      </c>
      <c r="G54" s="151">
        <f>-1*SUMIF(RiepilogoGen!$D$2:$D$1249,A54,RiepilogoGen!$X$2:$X$1249)</f>
        <v>0</v>
      </c>
      <c r="H54" s="151">
        <f>-1*SUMIF(RiepilogoGen!$D$2:$D$1249,A54,RiepilogoGen!$AA$2:$AA$1249)</f>
        <v>0</v>
      </c>
      <c r="I54" s="151">
        <f>-1*SUMIF(RiepilogoGen!$D$2:$D$1249,A54,RiepilogoGen!$AD$2:$AD$1249)</f>
        <v>0</v>
      </c>
      <c r="J54" s="151">
        <v>0</v>
      </c>
      <c r="K54" s="161">
        <f t="shared" si="2"/>
        <v>0</v>
      </c>
      <c r="L54" s="161">
        <f t="shared" si="3"/>
        <v>0</v>
      </c>
      <c r="M54" s="180">
        <f t="shared" si="4"/>
        <v>0</v>
      </c>
    </row>
    <row r="55" spans="1:13">
      <c r="C55" s="149" t="s">
        <v>1459</v>
      </c>
      <c r="D55" s="102">
        <f t="shared" ref="D55:J55" si="13">+D56</f>
        <v>4584519.53</v>
      </c>
      <c r="E55" s="102">
        <f t="shared" si="13"/>
        <v>5050971.47</v>
      </c>
      <c r="F55" s="102">
        <f t="shared" si="13"/>
        <v>5104771.71</v>
      </c>
      <c r="G55" s="102">
        <f t="shared" si="13"/>
        <v>5185654.7928000009</v>
      </c>
      <c r="H55" s="102">
        <f t="shared" si="13"/>
        <v>5082088.16</v>
      </c>
      <c r="I55" s="102">
        <f t="shared" si="13"/>
        <v>0</v>
      </c>
      <c r="J55" s="102">
        <f t="shared" si="13"/>
        <v>5071143.83</v>
      </c>
      <c r="K55" s="159">
        <f t="shared" si="2"/>
        <v>-103566.63280000072</v>
      </c>
      <c r="L55" s="159">
        <f t="shared" si="3"/>
        <v>-22683.549999999814</v>
      </c>
      <c r="M55" s="178">
        <f t="shared" si="4"/>
        <v>-1.9971756111455297E-2</v>
      </c>
    </row>
    <row r="56" spans="1:13">
      <c r="A56" s="36">
        <f>RiepilogoGen!D353</f>
        <v>30020201</v>
      </c>
      <c r="B56" s="36" t="str">
        <f>RiepilogoGen!E353</f>
        <v>QUOTA PER UTILIZZO CONTRIBUTI E DONAZIONI IN C/CAPITALE (STERILIZZAZIONE QUOTE AMMORTAMENTO)</v>
      </c>
      <c r="C56" s="150" t="str">
        <f>A56&amp;" "&amp;B56</f>
        <v>30020201 QUOTA PER UTILIZZO CONTRIBUTI E DONAZIONI IN C/CAPITALE (STERILIZZAZIONE QUOTE AMMORTAMENTO)</v>
      </c>
      <c r="D56" s="151">
        <f>-1*SUMIF(RiepilogoGen!$D$2:$D$1249,A56,RiepilogoGen!$O$2:$O$1249)</f>
        <v>4584519.53</v>
      </c>
      <c r="E56" s="151">
        <f>-1*SUMIF(RiepilogoGen!$D$2:$D$1249,A56,RiepilogoGen!$R$2:$R$1249)</f>
        <v>5050971.47</v>
      </c>
      <c r="F56" s="151">
        <f>-1*SUMIF(RiepilogoGen!$D$2:$D$1249,A56,RiepilogoGen!$U$2:$U$1249)</f>
        <v>5104771.71</v>
      </c>
      <c r="G56" s="151">
        <f>-1*SUMIF(RiepilogoGen!$D$2:$D$1249,A56,RiepilogoGen!$X$2:$X$1249)</f>
        <v>5185654.7928000009</v>
      </c>
      <c r="H56" s="151">
        <f>-1*SUMIF(RiepilogoGen!$D$2:$D$1249,A56,RiepilogoGen!$AA$2:$AA$1249)</f>
        <v>5082088.16</v>
      </c>
      <c r="I56" s="151">
        <f>-1*SUMIF(RiepilogoGen!$D$2:$D$1249,A56,RiepilogoGen!$AD$2:$AD$1249)</f>
        <v>0</v>
      </c>
      <c r="J56" s="161">
        <v>5071143.83</v>
      </c>
      <c r="K56" s="161">
        <f t="shared" si="2"/>
        <v>-103566.63280000072</v>
      </c>
      <c r="L56" s="161">
        <f t="shared" si="3"/>
        <v>-22683.549999999814</v>
      </c>
      <c r="M56" s="180">
        <f t="shared" si="4"/>
        <v>-1.9971756111455297E-2</v>
      </c>
    </row>
    <row r="57" spans="1:13">
      <c r="C57" s="148" t="s">
        <v>275</v>
      </c>
      <c r="D57" s="106">
        <f t="shared" ref="D57:J57" si="14">+D58+D59</f>
        <v>0</v>
      </c>
      <c r="E57" s="106">
        <f t="shared" si="14"/>
        <v>0</v>
      </c>
      <c r="F57" s="106">
        <f t="shared" si="14"/>
        <v>0</v>
      </c>
      <c r="G57" s="106">
        <f t="shared" si="14"/>
        <v>0</v>
      </c>
      <c r="H57" s="106">
        <f t="shared" si="14"/>
        <v>0</v>
      </c>
      <c r="I57" s="106">
        <f t="shared" si="14"/>
        <v>0</v>
      </c>
      <c r="J57" s="106">
        <f t="shared" si="14"/>
        <v>0</v>
      </c>
      <c r="K57" s="160">
        <f t="shared" si="2"/>
        <v>0</v>
      </c>
      <c r="L57" s="160">
        <f t="shared" si="3"/>
        <v>0</v>
      </c>
      <c r="M57" s="182">
        <f t="shared" si="4"/>
        <v>0</v>
      </c>
    </row>
    <row r="58" spans="1:13">
      <c r="A58" s="36">
        <f>RiepilogoGen!D354</f>
        <v>30030101</v>
      </c>
      <c r="B58" s="36" t="str">
        <f>RiepilogoGen!E354</f>
        <v>RIMANENZE ATTIVITÀ INIZIALI</v>
      </c>
      <c r="C58" s="150" t="str">
        <f>A58&amp;" "&amp;B58</f>
        <v>30030101 RIMANENZE ATTIVITÀ INIZIALI</v>
      </c>
      <c r="D58" s="151">
        <f>-1*SUMIF(RiepilogoGen!$D$2:$D$1249,A58,RiepilogoGen!$O$2:$O$1249)</f>
        <v>0</v>
      </c>
      <c r="E58" s="151">
        <f>-1*SUMIF(RiepilogoGen!$D$2:$D$1249,A58,RiepilogoGen!$R$2:$R$1249)</f>
        <v>0</v>
      </c>
      <c r="F58" s="151">
        <f>-1*SUMIF(RiepilogoGen!$D$2:$D$1249,A58,RiepilogoGen!$U$2:$U$1249)</f>
        <v>0</v>
      </c>
      <c r="G58" s="151">
        <f>-1*SUMIF(RiepilogoGen!$D$2:$D$1249,A58,RiepilogoGen!$X$2:$X$1249)</f>
        <v>0</v>
      </c>
      <c r="H58" s="151">
        <f>-1*SUMIF(RiepilogoGen!$D$2:$D$1249,A58,RiepilogoGen!$AA$2:$AA$1249)</f>
        <v>0</v>
      </c>
      <c r="I58" s="151">
        <f>-1*SUMIF(RiepilogoGen!$D$2:$D$1249,A58,RiepilogoGen!$AD$2:$AD$1249)</f>
        <v>0</v>
      </c>
      <c r="J58" s="161">
        <v>0</v>
      </c>
      <c r="K58" s="161">
        <f t="shared" si="2"/>
        <v>0</v>
      </c>
      <c r="L58" s="161">
        <f t="shared" si="3"/>
        <v>0</v>
      </c>
      <c r="M58" s="180">
        <f t="shared" si="4"/>
        <v>0</v>
      </c>
    </row>
    <row r="59" spans="1:13">
      <c r="A59" s="36">
        <f>RiepilogoGen!D355</f>
        <v>30030201</v>
      </c>
      <c r="B59" s="36" t="str">
        <f>RiepilogoGen!E355</f>
        <v>RIMANENZE ATTIVITÀ FINALI</v>
      </c>
      <c r="C59" s="150" t="str">
        <f>A59&amp;" "&amp;B59</f>
        <v>30030201 RIMANENZE ATTIVITÀ FINALI</v>
      </c>
      <c r="D59" s="151">
        <f>-1*SUMIF(RiepilogoGen!$D$2:$D$1249,A59,RiepilogoGen!$O$2:$O$1249)</f>
        <v>0</v>
      </c>
      <c r="E59" s="151">
        <f>-1*SUMIF(RiepilogoGen!$D$2:$D$1249,A59,RiepilogoGen!$R$2:$R$1249)</f>
        <v>0</v>
      </c>
      <c r="F59" s="151">
        <f>-1*SUMIF(RiepilogoGen!$D$2:$D$1249,A59,RiepilogoGen!$U$2:$U$1249)</f>
        <v>0</v>
      </c>
      <c r="G59" s="151">
        <f>-1*SUMIF(RiepilogoGen!$D$2:$D$1249,A59,RiepilogoGen!$X$2:$X$1249)</f>
        <v>0</v>
      </c>
      <c r="H59" s="151">
        <f>-1*SUMIF(RiepilogoGen!$D$2:$D$1249,A59,RiepilogoGen!$AA$2:$AA$1249)</f>
        <v>0</v>
      </c>
      <c r="I59" s="151">
        <f>-1*SUMIF(RiepilogoGen!$D$2:$D$1249,B59,RiepilogoGen!$AA$2:$AA$1249)</f>
        <v>0</v>
      </c>
      <c r="J59" s="151">
        <f>-1*SUMIF(RiepilogoGen!$D$2:$D$1249,C59,RiepilogoGen!$AA$2:$AA$1249)</f>
        <v>0</v>
      </c>
      <c r="K59" s="161">
        <f t="shared" si="2"/>
        <v>0</v>
      </c>
      <c r="L59" s="161">
        <f t="shared" si="3"/>
        <v>0</v>
      </c>
      <c r="M59" s="180">
        <f t="shared" si="4"/>
        <v>0</v>
      </c>
    </row>
    <row r="60" spans="1:13">
      <c r="C60" s="148" t="s">
        <v>276</v>
      </c>
      <c r="D60" s="106">
        <f t="shared" ref="D60:J60" si="15">+D61+D66+D84+D86+D93+D95</f>
        <v>12115506.91</v>
      </c>
      <c r="E60" s="106">
        <f t="shared" si="15"/>
        <v>10986873.82</v>
      </c>
      <c r="F60" s="106">
        <f t="shared" si="15"/>
        <v>11286645.139999999</v>
      </c>
      <c r="G60" s="106">
        <f t="shared" si="15"/>
        <v>11134764.417100001</v>
      </c>
      <c r="H60" s="106">
        <f t="shared" si="15"/>
        <v>11958002.180000003</v>
      </c>
      <c r="I60" s="106">
        <f t="shared" si="15"/>
        <v>3970474.9099999997</v>
      </c>
      <c r="J60" s="106">
        <f t="shared" si="15"/>
        <v>11112970.238333333</v>
      </c>
      <c r="K60" s="160">
        <f t="shared" si="2"/>
        <v>823237.7629000023</v>
      </c>
      <c r="L60" s="160">
        <f t="shared" si="3"/>
        <v>671357.04000000469</v>
      </c>
      <c r="M60" s="182">
        <f t="shared" si="4"/>
        <v>7.3934008126452122E-2</v>
      </c>
    </row>
    <row r="61" spans="1:13">
      <c r="C61" s="149" t="s">
        <v>1460</v>
      </c>
      <c r="D61" s="102">
        <f t="shared" ref="D61:J61" si="16">SUM(D62:D65)</f>
        <v>7878122.6600000011</v>
      </c>
      <c r="E61" s="102">
        <f t="shared" si="16"/>
        <v>8143373.4699999997</v>
      </c>
      <c r="F61" s="102">
        <f t="shared" si="16"/>
        <v>8839272.7399999984</v>
      </c>
      <c r="G61" s="102">
        <f t="shared" si="16"/>
        <v>9416056.8684</v>
      </c>
      <c r="H61" s="102">
        <f t="shared" si="16"/>
        <v>8952460.5800000019</v>
      </c>
      <c r="I61" s="102">
        <f t="shared" si="16"/>
        <v>3299449.41</v>
      </c>
      <c r="J61" s="102">
        <f t="shared" si="16"/>
        <v>8937296.0800000001</v>
      </c>
      <c r="K61" s="159">
        <f t="shared" si="2"/>
        <v>-463596.2883999981</v>
      </c>
      <c r="L61" s="159">
        <f t="shared" si="3"/>
        <v>113187.84000000358</v>
      </c>
      <c r="M61" s="178">
        <f t="shared" si="4"/>
        <v>-4.9234652559906777E-2</v>
      </c>
    </row>
    <row r="62" spans="1:13">
      <c r="A62" s="36">
        <f>RiepilogoGen!D356</f>
        <v>30040101</v>
      </c>
      <c r="B62" s="36" t="str">
        <f>RiepilogoGen!E356</f>
        <v>FITTI ATTIVI DA FONDI E TERRENI</v>
      </c>
      <c r="C62" s="150" t="str">
        <f>A62&amp;" "&amp;B62</f>
        <v>30040101 FITTI ATTIVI DA FONDI E TERRENI</v>
      </c>
      <c r="D62" s="151">
        <f>-1*SUMIF(RiepilogoGen!$D$2:$D$1249,A62,RiepilogoGen!$O$2:$O$1249)</f>
        <v>1407339.57</v>
      </c>
      <c r="E62" s="151">
        <f>-1*SUMIF(RiepilogoGen!$D$2:$D$1249,A62,RiepilogoGen!$R$2:$R$1249)</f>
        <v>1408933.2999999998</v>
      </c>
      <c r="F62" s="151">
        <f>-1*SUMIF(RiepilogoGen!$D$2:$D$1249,A62,RiepilogoGen!$U$2:$U$1249)</f>
        <v>1435470.8399999999</v>
      </c>
      <c r="G62" s="151">
        <f>-1*SUMIF(RiepilogoGen!$D$2:$D$1249,A62,RiepilogoGen!$X$2:$X$1249)</f>
        <v>1429042.2</v>
      </c>
      <c r="H62" s="151">
        <f>-1*SUMIF(RiepilogoGen!$D$2:$D$1249,A62,RiepilogoGen!$AA$2:$AA$1249)</f>
        <v>1429408.53</v>
      </c>
      <c r="I62" s="151">
        <f>-1*SUMIF(RiepilogoGen!$D$2:$D$1249,A62,RiepilogoGen!$AD$2:$AD$1249)</f>
        <v>427098.45</v>
      </c>
      <c r="J62" s="151">
        <v>1428993</v>
      </c>
      <c r="K62" s="161">
        <f t="shared" si="2"/>
        <v>366.33000000007451</v>
      </c>
      <c r="L62" s="161">
        <f t="shared" si="3"/>
        <v>-6062.309999999823</v>
      </c>
      <c r="M62" s="180">
        <f t="shared" si="4"/>
        <v>2.5634652356676391E-4</v>
      </c>
    </row>
    <row r="63" spans="1:13">
      <c r="A63" s="36">
        <f>RiepilogoGen!D357</f>
        <v>30040102</v>
      </c>
      <c r="B63" s="36" t="str">
        <f>RiepilogoGen!E357</f>
        <v>FITTI ATTIVI DA FABBRICATI URBANI</v>
      </c>
      <c r="C63" s="150" t="str">
        <f>A63&amp;" "&amp;B63</f>
        <v>30040102 FITTI ATTIVI DA FABBRICATI URBANI</v>
      </c>
      <c r="D63" s="151">
        <f>-1*SUMIF(RiepilogoGen!$D$2:$D$1249,A63,RiepilogoGen!$O$2:$O$1249)</f>
        <v>6032102.1400000006</v>
      </c>
      <c r="E63" s="151">
        <f>-1*SUMIF(RiepilogoGen!$D$2:$D$1249,A63,RiepilogoGen!$R$2:$R$1249)</f>
        <v>6187513.71</v>
      </c>
      <c r="F63" s="151">
        <f>-1*SUMIF(RiepilogoGen!$D$2:$D$1249,A63,RiepilogoGen!$U$2:$U$1249)</f>
        <v>6624439.3099999996</v>
      </c>
      <c r="G63" s="151">
        <f>-1*SUMIF(RiepilogoGen!$D$2:$D$1249,A63,RiepilogoGen!$X$2:$X$1249)</f>
        <v>7065841.0103999982</v>
      </c>
      <c r="H63" s="151">
        <f>-1*SUMIF(RiepilogoGen!$D$2:$D$1249,A63,RiepilogoGen!$AA$2:$AA$1249)</f>
        <v>6694323.6800000006</v>
      </c>
      <c r="I63" s="151">
        <f>-1*SUMIF(RiepilogoGen!$D$2:$D$1249,A63,RiepilogoGen!$AD$2:$AD$1249)</f>
        <v>2736128.62</v>
      </c>
      <c r="J63" s="151">
        <v>6683029</v>
      </c>
      <c r="K63" s="161">
        <f t="shared" si="2"/>
        <v>-371517.33039999753</v>
      </c>
      <c r="L63" s="161">
        <f t="shared" si="3"/>
        <v>69884.370000001043</v>
      </c>
      <c r="M63" s="180">
        <f t="shared" si="4"/>
        <v>-5.2579350406154357E-2</v>
      </c>
    </row>
    <row r="64" spans="1:13">
      <c r="A64" s="36">
        <f>RiepilogoGen!D358</f>
        <v>30040103</v>
      </c>
      <c r="B64" s="36" t="str">
        <f>RiepilogoGen!E358</f>
        <v>ALTRI FITTI ATTIVI ISTITUZIONALI</v>
      </c>
      <c r="C64" s="150" t="str">
        <f>A64&amp;" "&amp;B64</f>
        <v>30040103 ALTRI FITTI ATTIVI ISTITUZIONALI</v>
      </c>
      <c r="D64" s="151">
        <f>-1*SUMIF(RiepilogoGen!$D$2:$D$1249,A64,RiepilogoGen!$O$2:$O$1249)</f>
        <v>438680.95</v>
      </c>
      <c r="E64" s="151">
        <f>-1*SUMIF(RiepilogoGen!$D$2:$D$1249,A64,RiepilogoGen!$R$2:$R$1249)</f>
        <v>452531.31</v>
      </c>
      <c r="F64" s="151">
        <f>-1*SUMIF(RiepilogoGen!$D$2:$D$1249,A64,RiepilogoGen!$U$2:$U$1249)</f>
        <v>537646</v>
      </c>
      <c r="G64" s="151">
        <f>-1*SUMIF(RiepilogoGen!$D$2:$D$1249,A64,RiepilogoGen!$X$2:$X$1249)</f>
        <v>633850.69799999997</v>
      </c>
      <c r="H64" s="151">
        <f>-1*SUMIF(RiepilogoGen!$D$2:$D$1249,A64,RiepilogoGen!$AA$2:$AA$1249)</f>
        <v>533195.06999999995</v>
      </c>
      <c r="I64" s="151">
        <f>-1*SUMIF(RiepilogoGen!$D$2:$D$1249,A64,RiepilogoGen!$AD$2:$AD$1249)</f>
        <v>12227.939999999999</v>
      </c>
      <c r="J64" s="161">
        <v>530199.07999999996</v>
      </c>
      <c r="K64" s="161">
        <f t="shared" si="2"/>
        <v>-100655.62800000003</v>
      </c>
      <c r="L64" s="161">
        <f t="shared" si="3"/>
        <v>-4450.9300000000512</v>
      </c>
      <c r="M64" s="180">
        <f t="shared" si="4"/>
        <v>-0.15880021638786623</v>
      </c>
    </row>
    <row r="65" spans="1:13">
      <c r="A65" s="36">
        <f>RiepilogoGen!D359</f>
        <v>30040104</v>
      </c>
      <c r="B65" s="36" t="str">
        <f>RiepilogoGen!E359</f>
        <v>FITTI ATTIVI FABB. ATTIVITA' SOCIALE</v>
      </c>
      <c r="C65" s="150" t="str">
        <f>A65&amp;" "&amp;B65</f>
        <v>30040104 FITTI ATTIVI FABB. ATTIVITA' SOCIALE</v>
      </c>
      <c r="D65" s="151">
        <f>-1*SUMIF(RiepilogoGen!$D$2:$D$1249,A65,RiepilogoGen!$O$2:$O$1249)</f>
        <v>0</v>
      </c>
      <c r="E65" s="151">
        <f>-1*SUMIF(RiepilogoGen!$D$2:$D$1249,A65,RiepilogoGen!$R$2:$R$1249)</f>
        <v>94395.15</v>
      </c>
      <c r="F65" s="151">
        <f>-1*SUMIF(RiepilogoGen!$D$2:$D$1249,A65,RiepilogoGen!$U$2:$U$1249)</f>
        <v>241716.59</v>
      </c>
      <c r="G65" s="151">
        <f>-1*SUMIF(RiepilogoGen!$D$2:$D$1249,A65,RiepilogoGen!$X$2:$X$1249)</f>
        <v>287322.96000000002</v>
      </c>
      <c r="H65" s="151">
        <f>-1*SUMIF(RiepilogoGen!$D$2:$D$1249,A65,RiepilogoGen!$AA$2:$AA$1249)</f>
        <v>295533.3</v>
      </c>
      <c r="I65" s="151">
        <f>-1*SUMIF(RiepilogoGen!$D$2:$D$1249,A65,RiepilogoGen!$AD$2:$AD$1249)</f>
        <v>123994.4</v>
      </c>
      <c r="J65" s="161">
        <v>295075</v>
      </c>
      <c r="K65" s="161">
        <f t="shared" si="2"/>
        <v>8210.3399999999674</v>
      </c>
      <c r="L65" s="161">
        <f t="shared" si="3"/>
        <v>53816.709999999992</v>
      </c>
      <c r="M65" s="180">
        <f t="shared" si="4"/>
        <v>2.8575300769559053E-2</v>
      </c>
    </row>
    <row r="66" spans="1:13">
      <c r="C66" s="149" t="s">
        <v>1461</v>
      </c>
      <c r="D66" s="102">
        <f t="shared" ref="D66:I66" si="17">SUM(D67:D83)</f>
        <v>1135085.48</v>
      </c>
      <c r="E66" s="102">
        <f t="shared" si="17"/>
        <v>1534067.2699999998</v>
      </c>
      <c r="F66" s="102">
        <f t="shared" si="17"/>
        <v>1745714.42</v>
      </c>
      <c r="G66" s="102">
        <f t="shared" si="17"/>
        <v>1591972.9483000003</v>
      </c>
      <c r="H66" s="102">
        <f t="shared" si="17"/>
        <v>1442322.55</v>
      </c>
      <c r="I66" s="102">
        <f t="shared" si="17"/>
        <v>555535.34999999986</v>
      </c>
      <c r="J66" s="102">
        <v>1719390.1749999998</v>
      </c>
      <c r="K66" s="159">
        <f t="shared" si="2"/>
        <v>-149650.39830000023</v>
      </c>
      <c r="L66" s="159">
        <f t="shared" si="3"/>
        <v>-303391.86999999988</v>
      </c>
      <c r="M66" s="178">
        <f t="shared" si="4"/>
        <v>-9.4003103796333698E-2</v>
      </c>
    </row>
    <row r="67" spans="1:13">
      <c r="A67" s="36">
        <f>RiepilogoGen!D360</f>
        <v>30040201</v>
      </c>
      <c r="B67" s="36" t="str">
        <f>RiepilogoGen!E360</f>
        <v>CESSIONE DI BENI NON PLURIENNALI</v>
      </c>
      <c r="C67" s="150" t="str">
        <f t="shared" ref="C67:C83" si="18">A67&amp;" "&amp;B67</f>
        <v>30040201 CESSIONE DI BENI NON PLURIENNALI</v>
      </c>
      <c r="D67" s="151">
        <f>-1*SUMIF(RiepilogoGen!$D$2:$D$1249,A67,RiepilogoGen!$O$2:$O$1249)</f>
        <v>0</v>
      </c>
      <c r="E67" s="151">
        <f>-1*SUMIF(RiepilogoGen!$D$2:$D$1249,A67,RiepilogoGen!$R$2:$R$1249)</f>
        <v>0</v>
      </c>
      <c r="F67" s="151">
        <f>-1*SUMIF(RiepilogoGen!$D$2:$D$1249,A67,RiepilogoGen!$U$2:$U$1249)</f>
        <v>0</v>
      </c>
      <c r="G67" s="151">
        <f>-1*SUMIF(RiepilogoGen!$D$2:$D$1249,A67,RiepilogoGen!$X$2:$X$1249)</f>
        <v>0</v>
      </c>
      <c r="H67" s="151">
        <f>-1*SUMIF(RiepilogoGen!$D$2:$D$1249,A67,RiepilogoGen!$AA$2:$AA$1249)</f>
        <v>0</v>
      </c>
      <c r="I67" s="151">
        <f>-1*SUMIF(RiepilogoGen!$D$2:$D$1249,A67,RiepilogoGen!$AD$2:$AD$1249)</f>
        <v>0</v>
      </c>
      <c r="J67" s="161">
        <v>0</v>
      </c>
      <c r="K67" s="161">
        <f t="shared" si="2"/>
        <v>0</v>
      </c>
      <c r="L67" s="161">
        <f t="shared" si="3"/>
        <v>0</v>
      </c>
      <c r="M67" s="180">
        <f t="shared" si="4"/>
        <v>0</v>
      </c>
    </row>
    <row r="68" spans="1:13">
      <c r="A68" s="36">
        <f>RiepilogoGen!D361</f>
        <v>30040202</v>
      </c>
      <c r="B68" s="36" t="str">
        <f>RiepilogoGen!E361</f>
        <v>RIMBORSO SPESE CONDOMINIALI DA CONDUTTORE</v>
      </c>
      <c r="C68" s="150" t="str">
        <f t="shared" si="18"/>
        <v>30040202 RIMBORSO SPESE CONDOMINIALI DA CONDUTTORE</v>
      </c>
      <c r="D68" s="151">
        <f>-1*SUMIF(RiepilogoGen!$D$2:$D$1249,A68,RiepilogoGen!$O$2:$O$1249)</f>
        <v>599783.12</v>
      </c>
      <c r="E68" s="151">
        <f>-1*SUMIF(RiepilogoGen!$D$2:$D$1249,A68,RiepilogoGen!$R$2:$R$1249)</f>
        <v>602131.6</v>
      </c>
      <c r="F68" s="151">
        <f>-1*SUMIF(RiepilogoGen!$D$2:$D$1249,A68,RiepilogoGen!$U$2:$U$1249)</f>
        <v>990284.49</v>
      </c>
      <c r="G68" s="151">
        <f>-1*SUMIF(RiepilogoGen!$D$2:$D$1249,A68,RiepilogoGen!$X$2:$X$1249)</f>
        <v>724114.89119999995</v>
      </c>
      <c r="H68" s="151">
        <f>-1*SUMIF(RiepilogoGen!$D$2:$D$1249,A68,RiepilogoGen!$AA$2:$AA$1249)</f>
        <v>625626.96</v>
      </c>
      <c r="I68" s="151">
        <f>-1*SUMIF(RiepilogoGen!$D$2:$D$1249,A68,RiepilogoGen!$AD$2:$AD$1249)</f>
        <v>455099.42</v>
      </c>
      <c r="J68" s="151">
        <v>936473.74</v>
      </c>
      <c r="K68" s="161">
        <f t="shared" si="2"/>
        <v>-98487.931199999992</v>
      </c>
      <c r="L68" s="161">
        <f t="shared" si="3"/>
        <v>-364657.53</v>
      </c>
      <c r="M68" s="180">
        <f t="shared" si="4"/>
        <v>-0.1360114705510147</v>
      </c>
    </row>
    <row r="69" spans="1:13">
      <c r="A69" s="36">
        <f>RiepilogoGen!D362</f>
        <v>30040203</v>
      </c>
      <c r="B69" s="36" t="str">
        <f>RiepilogoGen!E362</f>
        <v>RIMBORSO SPESE LAVORI</v>
      </c>
      <c r="C69" s="150" t="str">
        <f t="shared" si="18"/>
        <v>30040203 RIMBORSO SPESE LAVORI</v>
      </c>
      <c r="D69" s="151">
        <f>-1*SUMIF(RiepilogoGen!$D$2:$D$1249,A69,RiepilogoGen!$O$2:$O$1249)</f>
        <v>2003.76</v>
      </c>
      <c r="E69" s="151">
        <f>-1*SUMIF(RiepilogoGen!$D$2:$D$1249,A69,RiepilogoGen!$R$2:$R$1249)</f>
        <v>0</v>
      </c>
      <c r="F69" s="151">
        <f>-1*SUMIF(RiepilogoGen!$D$2:$D$1249,A69,RiepilogoGen!$U$2:$U$1249)</f>
        <v>0</v>
      </c>
      <c r="G69" s="151">
        <f>-1*SUMIF(RiepilogoGen!$D$2:$D$1249,A69,RiepilogoGen!$X$2:$X$1249)</f>
        <v>0</v>
      </c>
      <c r="H69" s="151">
        <f>-1*SUMIF(RiepilogoGen!$D$2:$D$1249,A69,RiepilogoGen!$AA$2:$AA$1249)</f>
        <v>0</v>
      </c>
      <c r="I69" s="151">
        <f>-1*SUMIF(RiepilogoGen!$D$2:$D$1249,A69,RiepilogoGen!$AD$2:$AD$1249)</f>
        <v>0</v>
      </c>
      <c r="J69" s="161">
        <v>0</v>
      </c>
      <c r="K69" s="161">
        <f t="shared" si="2"/>
        <v>0</v>
      </c>
      <c r="L69" s="161">
        <f t="shared" si="3"/>
        <v>0</v>
      </c>
      <c r="M69" s="180">
        <f t="shared" si="4"/>
        <v>0</v>
      </c>
    </row>
    <row r="70" spans="1:13">
      <c r="A70" s="36">
        <f>RiepilogoGen!D363</f>
        <v>30040204</v>
      </c>
      <c r="B70" s="36" t="str">
        <f>RiepilogoGen!E363</f>
        <v>RIMBORSO SPESE DI VENDITA E PUBBLICAZIONE BANDI</v>
      </c>
      <c r="C70" s="150" t="str">
        <f t="shared" si="18"/>
        <v>30040204 RIMBORSO SPESE DI VENDITA E PUBBLICAZIONE BANDI</v>
      </c>
      <c r="D70" s="151">
        <f>-1*SUMIF(RiepilogoGen!$D$2:$D$1249,A70,RiepilogoGen!$O$2:$O$1249)</f>
        <v>2298.0700000000002</v>
      </c>
      <c r="E70" s="151">
        <f>-1*SUMIF(RiepilogoGen!$D$2:$D$1249,A70,RiepilogoGen!$R$2:$R$1249)</f>
        <v>4068.88</v>
      </c>
      <c r="F70" s="151">
        <f>-1*SUMIF(RiepilogoGen!$D$2:$D$1249,A70,RiepilogoGen!$U$2:$U$1249)</f>
        <v>8670.1200000000008</v>
      </c>
      <c r="G70" s="151">
        <f>-1*SUMIF(RiepilogoGen!$D$2:$D$1249,A70,RiepilogoGen!$X$2:$X$1249)</f>
        <v>3500.0003999999999</v>
      </c>
      <c r="H70" s="151">
        <f>-1*SUMIF(RiepilogoGen!$D$2:$D$1249,A70,RiepilogoGen!$AA$2:$AA$1249)</f>
        <v>0</v>
      </c>
      <c r="I70" s="151">
        <f>-1*SUMIF(RiepilogoGen!$D$2:$D$1249,A70,RiepilogoGen!$AD$2:$AD$1249)</f>
        <v>0</v>
      </c>
      <c r="J70" s="161">
        <v>11351.655000000001</v>
      </c>
      <c r="K70" s="161">
        <f t="shared" si="2"/>
        <v>-3500.0003999999999</v>
      </c>
      <c r="L70" s="161">
        <f t="shared" si="3"/>
        <v>-8670.1200000000008</v>
      </c>
      <c r="M70" s="180">
        <f t="shared" si="4"/>
        <v>-1</v>
      </c>
    </row>
    <row r="71" spans="1:13">
      <c r="A71" s="36">
        <f>RiepilogoGen!D364</f>
        <v>30040205</v>
      </c>
      <c r="B71" s="36" t="str">
        <f>RiepilogoGen!E364</f>
        <v>RIMBORSI INAIL</v>
      </c>
      <c r="C71" s="150" t="str">
        <f t="shared" si="18"/>
        <v>30040205 RIMBORSI INAIL</v>
      </c>
      <c r="D71" s="151">
        <f>-1*SUMIF(RiepilogoGen!$D$2:$D$1249,A71,RiepilogoGen!$O$2:$O$1249)</f>
        <v>13824.67</v>
      </c>
      <c r="E71" s="151">
        <f>-1*SUMIF(RiepilogoGen!$D$2:$D$1249,A71,RiepilogoGen!$R$2:$R$1249)</f>
        <v>31711.43</v>
      </c>
      <c r="F71" s="151">
        <f>-1*SUMIF(RiepilogoGen!$D$2:$D$1249,A71,RiepilogoGen!$U$2:$U$1249)</f>
        <v>16591.77</v>
      </c>
      <c r="G71" s="151">
        <f>-1*SUMIF(RiepilogoGen!$D$2:$D$1249,A71,RiepilogoGen!$X$2:$X$1249)</f>
        <v>15000</v>
      </c>
      <c r="H71" s="151">
        <f>-1*SUMIF(RiepilogoGen!$D$2:$D$1249,A71,RiepilogoGen!$AA$2:$AA$1249)</f>
        <v>17031.61</v>
      </c>
      <c r="I71" s="151">
        <f>-1*SUMIF(RiepilogoGen!$D$2:$D$1249,A71,RiepilogoGen!$AD$2:$AD$1249)</f>
        <v>7727.86</v>
      </c>
      <c r="J71" s="161">
        <v>0</v>
      </c>
      <c r="K71" s="161">
        <f t="shared" si="2"/>
        <v>2031.6100000000006</v>
      </c>
      <c r="L71" s="161">
        <f t="shared" si="3"/>
        <v>439.84000000000015</v>
      </c>
      <c r="M71" s="180">
        <f t="shared" si="4"/>
        <v>0.13544066666666676</v>
      </c>
    </row>
    <row r="72" spans="1:13">
      <c r="A72" s="36">
        <f>RiepilogoGen!D365</f>
        <v>30040206</v>
      </c>
      <c r="B72" s="36" t="str">
        <f>RiepilogoGen!E365</f>
        <v>RIMBORSO COSTI ASSICURATIVI PER COLPA GRAVE</v>
      </c>
      <c r="C72" s="150" t="str">
        <f t="shared" si="18"/>
        <v>30040206 RIMBORSO COSTI ASSICURATIVI PER COLPA GRAVE</v>
      </c>
      <c r="D72" s="151">
        <f>-1*SUMIF(RiepilogoGen!$D$2:$D$1249,A72,RiepilogoGen!$O$2:$O$1249)</f>
        <v>0</v>
      </c>
      <c r="E72" s="151">
        <f>-1*SUMIF(RiepilogoGen!$D$2:$D$1249,A72,RiepilogoGen!$R$2:$R$1249)</f>
        <v>0</v>
      </c>
      <c r="F72" s="151">
        <f>-1*SUMIF(RiepilogoGen!$D$2:$D$1249,A72,RiepilogoGen!$U$2:$U$1249)</f>
        <v>0</v>
      </c>
      <c r="G72" s="151">
        <f>-1*SUMIF(RiepilogoGen!$D$2:$D$1249,A72,RiepilogoGen!$X$2:$X$1249)</f>
        <v>0</v>
      </c>
      <c r="H72" s="151">
        <f>-1*SUMIF(RiepilogoGen!$D$2:$D$1249,A72,RiepilogoGen!$AA$2:$AA$1249)</f>
        <v>0</v>
      </c>
      <c r="I72" s="151">
        <f>-1*SUMIF(RiepilogoGen!$D$2:$D$1249,A72,RiepilogoGen!$AD$2:$AD$1249)</f>
        <v>0</v>
      </c>
      <c r="J72" s="161"/>
      <c r="K72" s="161">
        <f t="shared" si="2"/>
        <v>0</v>
      </c>
      <c r="L72" s="161">
        <f t="shared" si="3"/>
        <v>0</v>
      </c>
      <c r="M72" s="180">
        <f t="shared" si="4"/>
        <v>0</v>
      </c>
    </row>
    <row r="73" spans="1:13">
      <c r="A73" s="36">
        <f>RiepilogoGen!D366</f>
        <v>30040207</v>
      </c>
      <c r="B73" s="36" t="str">
        <f>RiepilogoGen!E366</f>
        <v>TASSE DI CONCORSO</v>
      </c>
      <c r="C73" s="150" t="str">
        <f t="shared" si="18"/>
        <v>30040207 TASSE DI CONCORSO</v>
      </c>
      <c r="D73" s="151">
        <f>-1*SUMIF(RiepilogoGen!$D$2:$D$1249,A73,RiepilogoGen!$O$2:$O$1249)</f>
        <v>348.07999999999811</v>
      </c>
      <c r="E73" s="151">
        <f>-1*SUMIF(RiepilogoGen!$D$2:$D$1249,A73,RiepilogoGen!$R$2:$R$1249)</f>
        <v>31213.019999999997</v>
      </c>
      <c r="F73" s="151">
        <f>-1*SUMIF(RiepilogoGen!$D$2:$D$1249,A73,RiepilogoGen!$U$2:$U$1249)</f>
        <v>44040.66</v>
      </c>
      <c r="G73" s="151">
        <f>-1*SUMIF(RiepilogoGen!$D$2:$D$1249,A73,RiepilogoGen!$X$2:$X$1249)</f>
        <v>19999.999900000003</v>
      </c>
      <c r="H73" s="151">
        <f>-1*SUMIF(RiepilogoGen!$D$2:$D$1249,A73,RiepilogoGen!$AA$2:$AA$1249)</f>
        <v>10490</v>
      </c>
      <c r="I73" s="151">
        <f>-1*SUMIF(RiepilogoGen!$D$2:$D$1249,A73,RiepilogoGen!$AD$2:$AD$1249)</f>
        <v>690</v>
      </c>
      <c r="J73" s="161">
        <v>10390</v>
      </c>
      <c r="K73" s="161">
        <f t="shared" si="2"/>
        <v>-9509.9999000000025</v>
      </c>
      <c r="L73" s="161">
        <f t="shared" si="3"/>
        <v>-33550.660000000003</v>
      </c>
      <c r="M73" s="180">
        <f t="shared" si="4"/>
        <v>-0.47549999737750004</v>
      </c>
    </row>
    <row r="74" spans="1:13">
      <c r="A74" s="36">
        <f>RiepilogoGen!D367</f>
        <v>30040208</v>
      </c>
      <c r="B74" s="36" t="str">
        <f>RiepilogoGen!E367</f>
        <v>ALTRI RIMBORSI PERSONALE DIPENDENTE</v>
      </c>
      <c r="C74" s="150" t="str">
        <f t="shared" si="18"/>
        <v>30040208 ALTRI RIMBORSI PERSONALE DIPENDENTE</v>
      </c>
      <c r="D74" s="151">
        <f>-1*SUMIF(RiepilogoGen!$D$2:$D$1249,A74,RiepilogoGen!$O$2:$O$1249)</f>
        <v>43229.4</v>
      </c>
      <c r="E74" s="151">
        <f>-1*SUMIF(RiepilogoGen!$D$2:$D$1249,A74,RiepilogoGen!$R$2:$R$1249)</f>
        <v>47405.34</v>
      </c>
      <c r="F74" s="151">
        <f>-1*SUMIF(RiepilogoGen!$D$2:$D$1249,A74,RiepilogoGen!$U$2:$U$1249)</f>
        <v>51771.05</v>
      </c>
      <c r="G74" s="151">
        <f>-1*SUMIF(RiepilogoGen!$D$2:$D$1249,A74,RiepilogoGen!$X$2:$X$1249)</f>
        <v>47331.650399999999</v>
      </c>
      <c r="H74" s="151">
        <f>-1*SUMIF(RiepilogoGen!$D$2:$D$1249,A74,RiepilogoGen!$AA$2:$AA$1249)</f>
        <v>62794.34</v>
      </c>
      <c r="I74" s="151">
        <f>-1*SUMIF(RiepilogoGen!$D$2:$D$1249,A74,RiepilogoGen!$AD$2:$AD$1249)</f>
        <v>4526.17</v>
      </c>
      <c r="J74" s="161">
        <v>66486.34</v>
      </c>
      <c r="K74" s="161">
        <f t="shared" si="2"/>
        <v>15462.689599999998</v>
      </c>
      <c r="L74" s="161">
        <f t="shared" si="3"/>
        <v>11023.289999999994</v>
      </c>
      <c r="M74" s="180">
        <f t="shared" si="4"/>
        <v>0.32668815621945857</v>
      </c>
    </row>
    <row r="75" spans="1:13">
      <c r="A75" s="36">
        <f>RiepilogoGen!D368</f>
        <v>30040209</v>
      </c>
      <c r="B75" s="36" t="str">
        <f>RiepilogoGen!E368</f>
        <v>VITALIZI E LEGATI</v>
      </c>
      <c r="C75" s="150" t="str">
        <f t="shared" si="18"/>
        <v>30040209 VITALIZI E LEGATI</v>
      </c>
      <c r="D75" s="151">
        <f>-1*SUMIF(RiepilogoGen!$D$2:$D$1249,A75,RiepilogoGen!$O$2:$O$1249)</f>
        <v>0</v>
      </c>
      <c r="E75" s="151">
        <f>-1*SUMIF(RiepilogoGen!$D$2:$D$1249,A75,RiepilogoGen!$R$2:$R$1249)</f>
        <v>0</v>
      </c>
      <c r="F75" s="151">
        <f>-1*SUMIF(RiepilogoGen!$D$2:$D$1249,A75,RiepilogoGen!$U$2:$U$1249)</f>
        <v>0</v>
      </c>
      <c r="G75" s="151">
        <f>-1*SUMIF(RiepilogoGen!$D$2:$D$1249,A75,RiepilogoGen!$X$2:$X$1249)</f>
        <v>0</v>
      </c>
      <c r="H75" s="151">
        <f>-1*SUMIF(RiepilogoGen!$D$2:$D$1249,A75,RiepilogoGen!$AA$2:$AA$1249)</f>
        <v>0</v>
      </c>
      <c r="I75" s="151">
        <f>-1*SUMIF(RiepilogoGen!$D$2:$D$1249,A75,RiepilogoGen!$AD$2:$AD$1249)</f>
        <v>0</v>
      </c>
      <c r="J75" s="161">
        <v>0</v>
      </c>
      <c r="K75" s="161">
        <f t="shared" si="2"/>
        <v>0</v>
      </c>
      <c r="L75" s="161">
        <f t="shared" si="3"/>
        <v>0</v>
      </c>
      <c r="M75" s="180">
        <f t="shared" si="4"/>
        <v>0</v>
      </c>
    </row>
    <row r="76" spans="1:13">
      <c r="A76" s="36">
        <f>RiepilogoGen!D369</f>
        <v>30040210</v>
      </c>
      <c r="B76" s="36" t="str">
        <f>RiepilogoGen!E369</f>
        <v>RIMBORSI ASSICURATIVI</v>
      </c>
      <c r="C76" s="150" t="str">
        <f t="shared" si="18"/>
        <v>30040210 RIMBORSI ASSICURATIVI</v>
      </c>
      <c r="D76" s="151">
        <f>-1*SUMIF(RiepilogoGen!$D$2:$D$1249,A76,RiepilogoGen!$O$2:$O$1249)</f>
        <v>28720.15</v>
      </c>
      <c r="E76" s="151">
        <f>-1*SUMIF(RiepilogoGen!$D$2:$D$1249,A76,RiepilogoGen!$R$2:$R$1249)</f>
        <v>164652.21</v>
      </c>
      <c r="F76" s="151">
        <f>-1*SUMIF(RiepilogoGen!$D$2:$D$1249,A76,RiepilogoGen!$U$2:$U$1249)</f>
        <v>5252.46</v>
      </c>
      <c r="G76" s="151">
        <f>-1*SUMIF(RiepilogoGen!$D$2:$D$1249,A76,RiepilogoGen!$X$2:$X$1249)</f>
        <v>9999.9995999999992</v>
      </c>
      <c r="H76" s="151">
        <f>-1*SUMIF(RiepilogoGen!$D$2:$D$1249,A76,RiepilogoGen!$AA$2:$AA$1249)</f>
        <v>47897.3</v>
      </c>
      <c r="I76" s="151">
        <f>-1*SUMIF(RiepilogoGen!$D$2:$D$1249,A76,RiepilogoGen!$AD$2:$AD$1249)</f>
        <v>0</v>
      </c>
      <c r="J76" s="161">
        <v>39147.300000000003</v>
      </c>
      <c r="K76" s="161">
        <f t="shared" ref="K76:K139" si="19">H76-G76</f>
        <v>37897.300400000007</v>
      </c>
      <c r="L76" s="161">
        <f t="shared" ref="L76:L139" si="20">H76-F76</f>
        <v>42644.840000000004</v>
      </c>
      <c r="M76" s="180">
        <f t="shared" ref="M76:M139" si="21">IF(G76=0,IF(H76&lt;&gt;0,1,0),(H76/G76)-1)</f>
        <v>3.7897301915892081</v>
      </c>
    </row>
    <row r="77" spans="1:13">
      <c r="A77" s="36">
        <f>RiepilogoGen!D370</f>
        <v>30040211</v>
      </c>
      <c r="B77" s="36" t="str">
        <f>RiepilogoGen!E370</f>
        <v>RIMBORSI SPESE DA CONDUTTORI REGISTRAZIONE CONTRATTI</v>
      </c>
      <c r="C77" s="150" t="str">
        <f>A77&amp;" "&amp;B77</f>
        <v>30040211 RIMBORSI SPESE DA CONDUTTORI REGISTRAZIONE CONTRATTI</v>
      </c>
      <c r="D77" s="151">
        <f>-1*SUMIF(RiepilogoGen!$D$2:$D$1249,A77,RiepilogoGen!$O$2:$O$1249)</f>
        <v>67346.34</v>
      </c>
      <c r="E77" s="151">
        <f>-1*SUMIF(RiepilogoGen!$D$2:$D$1249,A77,RiepilogoGen!$R$2:$R$1249)</f>
        <v>80522.080000000002</v>
      </c>
      <c r="F77" s="151">
        <f>-1*SUMIF(RiepilogoGen!$D$2:$D$1249,A77,RiepilogoGen!$U$2:$U$1249)</f>
        <v>45643.920000000006</v>
      </c>
      <c r="G77" s="151">
        <f>-1*SUMIF(RiepilogoGen!$D$2:$D$1249,A77,RiepilogoGen!$X$2:$X$1249)</f>
        <v>77499.999599999966</v>
      </c>
      <c r="H77" s="151">
        <f>-1*SUMIF(RiepilogoGen!$D$2:$D$1249,A77,RiepilogoGen!$AA$2:$AA$1249)</f>
        <v>76640.95</v>
      </c>
      <c r="I77" s="151">
        <f>-1*SUMIF(RiepilogoGen!$D$2:$D$1249,A77,RiepilogoGen!$AD$2:$AD$1249)</f>
        <v>48229.55</v>
      </c>
      <c r="J77" s="161">
        <v>74810.87</v>
      </c>
      <c r="K77" s="161">
        <f t="shared" si="19"/>
        <v>-859.04959999996936</v>
      </c>
      <c r="L77" s="161">
        <f t="shared" si="20"/>
        <v>30997.029999999992</v>
      </c>
      <c r="M77" s="180">
        <f t="shared" si="21"/>
        <v>-1.1084511024951893E-2</v>
      </c>
    </row>
    <row r="78" spans="1:13">
      <c r="A78" s="36">
        <f>RiepilogoGen!D371</f>
        <v>30040212</v>
      </c>
      <c r="B78" s="36" t="str">
        <f>RiepilogoGen!E371</f>
        <v>RIMBORSO CONTRIBUTO FOTOVOLTAICO</v>
      </c>
      <c r="C78" s="150" t="str">
        <f>A78&amp;" "&amp;B78</f>
        <v>30040212 RIMBORSO CONTRIBUTO FOTOVOLTAICO</v>
      </c>
      <c r="D78" s="151">
        <f>-1*SUMIF(RiepilogoGen!$D$2:$D$1249,A78,RiepilogoGen!$O$2:$O$1249)</f>
        <v>0</v>
      </c>
      <c r="E78" s="151">
        <f>-1*SUMIF(RiepilogoGen!$D$2:$D$1249,A78,RiepilogoGen!$R$2:$R$1249)</f>
        <v>0</v>
      </c>
      <c r="F78" s="151">
        <f>-1*SUMIF(RiepilogoGen!$D$2:$D$1249,A78,RiepilogoGen!$U$2:$U$1249)</f>
        <v>0</v>
      </c>
      <c r="G78" s="151">
        <f>-1*SUMIF(RiepilogoGen!$D$2:$D$1249,A78,RiepilogoGen!$X$2:$X$1249)</f>
        <v>0</v>
      </c>
      <c r="H78" s="151">
        <f>-1*SUMIF(RiepilogoGen!$D$2:$D$1249,A78,RiepilogoGen!$AA$2:$AA$1249)</f>
        <v>0</v>
      </c>
      <c r="I78" s="151">
        <f>-1*SUMIF(RiepilogoGen!$D$2:$D$1249,A78,RiepilogoGen!$AD$2:$AD$1249)</f>
        <v>0</v>
      </c>
      <c r="J78" s="161">
        <v>0</v>
      </c>
      <c r="K78" s="161">
        <f t="shared" si="19"/>
        <v>0</v>
      </c>
      <c r="L78" s="161">
        <f t="shared" si="20"/>
        <v>0</v>
      </c>
      <c r="M78" s="180">
        <f t="shared" si="21"/>
        <v>0</v>
      </c>
    </row>
    <row r="79" spans="1:13">
      <c r="A79" s="36">
        <f>RiepilogoGen!D372</f>
        <v>30040213</v>
      </c>
      <c r="B79" s="36" t="str">
        <f>RiepilogoGen!E372</f>
        <v>RIMBORSO SPESE LEGALI</v>
      </c>
      <c r="C79" s="150" t="str">
        <f>A79&amp;" "&amp;B79</f>
        <v>30040213 RIMBORSO SPESE LEGALI</v>
      </c>
      <c r="D79" s="151">
        <f>-1*SUMIF(RiepilogoGen!$D$2:$D$1249,A79,RiepilogoGen!$O$2:$O$1249)</f>
        <v>27485.03</v>
      </c>
      <c r="E79" s="151">
        <f>-1*SUMIF(RiepilogoGen!$D$2:$D$1249,A79,RiepilogoGen!$R$2:$R$1249)</f>
        <v>22536.11</v>
      </c>
      <c r="F79" s="151">
        <f>-1*SUMIF(RiepilogoGen!$D$2:$D$1249,A79,RiepilogoGen!$U$2:$U$1249)</f>
        <v>37381.279999999999</v>
      </c>
      <c r="G79" s="151">
        <f>-1*SUMIF(RiepilogoGen!$D$2:$D$1249,A79,RiepilogoGen!$X$2:$X$1249)</f>
        <v>25000.000800000002</v>
      </c>
      <c r="H79" s="151">
        <f>-1*SUMIF(RiepilogoGen!$D$2:$D$1249,A79,RiepilogoGen!$AA$2:$AA$1249)</f>
        <v>27871.52</v>
      </c>
      <c r="I79" s="151">
        <f>-1*SUMIF(RiepilogoGen!$D$2:$D$1249,A79,RiepilogoGen!$AD$2:$AD$1249)</f>
        <v>225.89</v>
      </c>
      <c r="J79" s="161">
        <v>25500</v>
      </c>
      <c r="K79" s="161">
        <f t="shared" si="19"/>
        <v>2871.5191999999988</v>
      </c>
      <c r="L79" s="161">
        <f t="shared" si="20"/>
        <v>-9509.7599999999984</v>
      </c>
      <c r="M79" s="180">
        <f t="shared" si="21"/>
        <v>0.11486076432445547</v>
      </c>
    </row>
    <row r="80" spans="1:13" s="167" customFormat="1">
      <c r="A80" s="167">
        <f>RiepilogoGen!D373</f>
        <v>30040214</v>
      </c>
      <c r="B80" s="167" t="str">
        <f>RiepilogoGen!E373</f>
        <v>RIMBORSO SPESE DI NOTIFICA E ONERI DI RISCOSSIONE</v>
      </c>
      <c r="C80" s="150" t="str">
        <f>A80&amp;" "&amp;B80</f>
        <v>30040214 RIMBORSO SPESE DI NOTIFICA E ONERI DI RISCOSSIONE</v>
      </c>
      <c r="D80" s="151">
        <f>-1*SUMIF(RiepilogoGen!$D$2:$D$1249,A80,RiepilogoGen!$O$2:$O$1249)</f>
        <v>0</v>
      </c>
      <c r="E80" s="151">
        <f>-1*SUMIF(RiepilogoGen!$D$2:$D$1249,A80,RiepilogoGen!$R$2:$R$1249)</f>
        <v>0</v>
      </c>
      <c r="F80" s="151">
        <f>-1*SUMIF(RiepilogoGen!$D$2:$D$1249,A80,RiepilogoGen!$U$2:$U$1249)</f>
        <v>0</v>
      </c>
      <c r="G80" s="151">
        <f>-1*SUMIF(RiepilogoGen!$D$2:$D$1249,A80,RiepilogoGen!$X$2:$X$1249)</f>
        <v>0</v>
      </c>
      <c r="H80" s="151">
        <f>-1*SUMIF(RiepilogoGen!$D$2:$D$1249,A80,RiepilogoGen!$AA$2:$AA$1249)</f>
        <v>0</v>
      </c>
      <c r="I80" s="151">
        <f>-1*SUMIF(RiepilogoGen!$D$2:$D$1249,A80,RiepilogoGen!$AD$2:$AD$1249)</f>
        <v>0</v>
      </c>
      <c r="J80" s="161">
        <v>0</v>
      </c>
      <c r="K80" s="161">
        <f t="shared" si="19"/>
        <v>0</v>
      </c>
      <c r="L80" s="161">
        <f t="shared" si="20"/>
        <v>0</v>
      </c>
      <c r="M80" s="180">
        <f t="shared" si="21"/>
        <v>0</v>
      </c>
    </row>
    <row r="81" spans="1:13" s="167" customFormat="1">
      <c r="A81" s="167">
        <f>RiepilogoGen!D374</f>
        <v>30040260</v>
      </c>
      <c r="B81" s="167" t="str">
        <f>RiepilogoGen!E374</f>
        <v>RIMBORSI SPESE SERVIZIO COESIONE (DOM-MIN)</v>
      </c>
      <c r="C81" s="150" t="str">
        <f>A81&amp;" "&amp;B81</f>
        <v>30040260 RIMBORSI SPESE SERVIZIO COESIONE (DOM-MIN)</v>
      </c>
      <c r="D81" s="151">
        <f>-1*SUMIF(RiepilogoGen!$D$2:$D$1249,A81,RiepilogoGen!$O$2:$O$1249)</f>
        <v>0</v>
      </c>
      <c r="E81" s="151">
        <f>-1*SUMIF(RiepilogoGen!$D$2:$D$1249,A81,RiepilogoGen!$R$2:$R$1249)</f>
        <v>0</v>
      </c>
      <c r="F81" s="151">
        <f>-1*SUMIF(RiepilogoGen!$D$2:$D$1249,A81,RiepilogoGen!$U$2:$U$1249)</f>
        <v>106316.72</v>
      </c>
      <c r="G81" s="151">
        <f>-1*SUMIF(RiepilogoGen!$D$2:$D$1249,A81,RiepilogoGen!$X$2:$X$1249)</f>
        <v>143405.57519999999</v>
      </c>
      <c r="H81" s="151">
        <f>-1*SUMIF(RiepilogoGen!$D$2:$D$1249,A81,RiepilogoGen!$AA$2:$AA$1249)</f>
        <v>146487.81</v>
      </c>
      <c r="I81" s="151">
        <f>-1*SUMIF(RiepilogoGen!$D$2:$D$1249,A81,RiepilogoGen!$AD$2:$AD$1249)</f>
        <v>38800</v>
      </c>
      <c r="J81" s="161">
        <v>143405.78</v>
      </c>
      <c r="K81" s="161">
        <f t="shared" si="19"/>
        <v>3082.2348000000056</v>
      </c>
      <c r="L81" s="161">
        <f t="shared" si="20"/>
        <v>40171.089999999997</v>
      </c>
      <c r="M81" s="180">
        <f t="shared" si="21"/>
        <v>2.149313090304461E-2</v>
      </c>
    </row>
    <row r="82" spans="1:13">
      <c r="A82" s="36">
        <f>RiepilogoGen!D375</f>
        <v>30040288</v>
      </c>
      <c r="B82" s="36" t="str">
        <f>RiepilogoGen!E375</f>
        <v>ALTRI RIMBORSI PER ATTIVITA' DIVERSE</v>
      </c>
      <c r="C82" s="150" t="str">
        <f t="shared" si="18"/>
        <v>30040288 ALTRI RIMBORSI PER ATTIVITA' DIVERSE</v>
      </c>
      <c r="D82" s="151">
        <f>-1*SUMIF(RiepilogoGen!$D$2:$D$1249,A82,RiepilogoGen!$O$2:$O$1249)</f>
        <v>350046.34</v>
      </c>
      <c r="E82" s="151">
        <f>-1*SUMIF(RiepilogoGen!$D$2:$D$1249,A82,RiepilogoGen!$R$2:$R$1249)</f>
        <v>549826.36</v>
      </c>
      <c r="F82" s="151">
        <f>-1*SUMIF(RiepilogoGen!$D$2:$D$1249,A82,RiepilogoGen!$U$2:$U$1249)</f>
        <v>439761.95</v>
      </c>
      <c r="G82" s="151">
        <f>-1*SUMIF(RiepilogoGen!$D$2:$D$1249,A82,RiepilogoGen!$X$2:$X$1249)</f>
        <v>526120.83120000002</v>
      </c>
      <c r="H82" s="151">
        <f>-1*SUMIF(RiepilogoGen!$D$2:$D$1249,A82,RiepilogoGen!$AA$2:$AA$1249)</f>
        <v>427482.06</v>
      </c>
      <c r="I82" s="151">
        <f>-1*SUMIF(RiepilogoGen!$D$2:$D$1249,A82,RiepilogoGen!$AD$2:$AD$1249)</f>
        <v>236.46</v>
      </c>
      <c r="J82" s="161">
        <v>411824.49</v>
      </c>
      <c r="K82" s="161">
        <f t="shared" si="19"/>
        <v>-98638.771200000017</v>
      </c>
      <c r="L82" s="161">
        <f t="shared" si="20"/>
        <v>-12279.890000000014</v>
      </c>
      <c r="M82" s="180">
        <f t="shared" si="21"/>
        <v>-0.1874831129096719</v>
      </c>
    </row>
    <row r="83" spans="1:13">
      <c r="A83" s="36">
        <f>RiepilogoGen!D376</f>
        <v>30040299</v>
      </c>
      <c r="B83" s="36" t="str">
        <f>RiepilogoGen!E376</f>
        <v>ARROTONDAMENTI ATTIVI</v>
      </c>
      <c r="C83" s="150" t="str">
        <f t="shared" si="18"/>
        <v>30040299 ARROTONDAMENTI ATTIVI</v>
      </c>
      <c r="D83" s="151">
        <f>-1*SUMIF(RiepilogoGen!$D$2:$D$1249,A83,RiepilogoGen!$O$2:$O$1249)</f>
        <v>0.52</v>
      </c>
      <c r="E83" s="151">
        <f>-1*SUMIF(RiepilogoGen!$D$2:$D$1249,A83,RiepilogoGen!$R$2:$R$1249)</f>
        <v>0.24</v>
      </c>
      <c r="F83" s="151">
        <f>-1*SUMIF(RiepilogoGen!$D$2:$D$1249,A83,RiepilogoGen!$U$2:$U$1249)</f>
        <v>0</v>
      </c>
      <c r="G83" s="151">
        <f>-1*SUMIF(RiepilogoGen!$D$2:$D$1249,A83,RiepilogoGen!$X$2:$X$1249)</f>
        <v>0</v>
      </c>
      <c r="H83" s="151">
        <f>-1*SUMIF(RiepilogoGen!$D$2:$D$1249,A83,RiepilogoGen!$AA$2:$AA$1249)</f>
        <v>0</v>
      </c>
      <c r="I83" s="151">
        <f>-1*SUMIF(RiepilogoGen!$D$2:$D$1249,A83,RiepilogoGen!$AD$2:$AD$1249)</f>
        <v>0</v>
      </c>
      <c r="J83" s="161">
        <v>0</v>
      </c>
      <c r="K83" s="161">
        <f t="shared" si="19"/>
        <v>0</v>
      </c>
      <c r="L83" s="161">
        <f t="shared" si="20"/>
        <v>0</v>
      </c>
      <c r="M83" s="180">
        <f t="shared" si="21"/>
        <v>0</v>
      </c>
    </row>
    <row r="84" spans="1:13">
      <c r="C84" s="149" t="s">
        <v>1462</v>
      </c>
      <c r="D84" s="102">
        <f t="shared" ref="D84:I84" si="22">+D85</f>
        <v>0</v>
      </c>
      <c r="E84" s="102">
        <f t="shared" si="22"/>
        <v>0</v>
      </c>
      <c r="F84" s="102">
        <f t="shared" si="22"/>
        <v>500</v>
      </c>
      <c r="G84" s="102">
        <f t="shared" si="22"/>
        <v>0</v>
      </c>
      <c r="H84" s="102">
        <f t="shared" si="22"/>
        <v>0</v>
      </c>
      <c r="I84" s="102">
        <f t="shared" si="22"/>
        <v>0</v>
      </c>
      <c r="J84" s="161">
        <v>0</v>
      </c>
      <c r="K84" s="159">
        <f t="shared" si="19"/>
        <v>0</v>
      </c>
      <c r="L84" s="159">
        <f t="shared" si="20"/>
        <v>-500</v>
      </c>
      <c r="M84" s="178">
        <f t="shared" si="21"/>
        <v>0</v>
      </c>
    </row>
    <row r="85" spans="1:13">
      <c r="A85" s="36">
        <f>RiepilogoGen!D377</f>
        <v>30040301</v>
      </c>
      <c r="B85" s="36" t="str">
        <f>RiepilogoGen!E377</f>
        <v>PLUSVALENZE ORDINARIE</v>
      </c>
      <c r="C85" s="150" t="str">
        <f>A85&amp;" "&amp;B85</f>
        <v>30040301 PLUSVALENZE ORDINARIE</v>
      </c>
      <c r="D85" s="151">
        <f>-1*SUMIF(RiepilogoGen!$D$2:$D$1249,A85,RiepilogoGen!$O$2:$O$1249)</f>
        <v>0</v>
      </c>
      <c r="E85" s="151">
        <f>-1*SUMIF(RiepilogoGen!$D$2:$D$1249,A85,RiepilogoGen!$R$2:$R$1249)</f>
        <v>0</v>
      </c>
      <c r="F85" s="151">
        <f>-1*SUMIF(RiepilogoGen!$D$2:$D$1249,A85,RiepilogoGen!$U$2:$U$1249)</f>
        <v>500</v>
      </c>
      <c r="G85" s="151">
        <f>-1*SUMIF(RiepilogoGen!$D$2:$D$1249,A85,RiepilogoGen!$X$2:$X$1249)</f>
        <v>0</v>
      </c>
      <c r="H85" s="151">
        <f>-1*SUMIF(RiepilogoGen!$D$2:$D$1249,A85,RiepilogoGen!$AA$2:$AA$1249)</f>
        <v>0</v>
      </c>
      <c r="I85" s="151">
        <f>-1*SUMIF(RiepilogoGen!$D$2:$D$1249,A85,RiepilogoGen!$AD$2:$AD$1249)</f>
        <v>0</v>
      </c>
      <c r="J85" s="161">
        <v>0</v>
      </c>
      <c r="K85" s="161">
        <f t="shared" si="19"/>
        <v>0</v>
      </c>
      <c r="L85" s="161">
        <f t="shared" si="20"/>
        <v>-500</v>
      </c>
      <c r="M85" s="180">
        <f t="shared" si="21"/>
        <v>0</v>
      </c>
    </row>
    <row r="86" spans="1:13">
      <c r="C86" s="149" t="s">
        <v>1463</v>
      </c>
      <c r="D86" s="102">
        <f t="shared" ref="D86:I86" si="23">SUM(D87:D92)</f>
        <v>2919322.1599999997</v>
      </c>
      <c r="E86" s="102">
        <f t="shared" si="23"/>
        <v>1186577.1600000001</v>
      </c>
      <c r="F86" s="102">
        <f t="shared" si="23"/>
        <v>568368.33000000007</v>
      </c>
      <c r="G86" s="102">
        <f t="shared" si="23"/>
        <v>0</v>
      </c>
      <c r="H86" s="102">
        <f t="shared" si="23"/>
        <v>1428542.6500000004</v>
      </c>
      <c r="I86" s="102">
        <f t="shared" si="23"/>
        <v>106593.23000000001</v>
      </c>
      <c r="J86" s="102">
        <v>326577.99</v>
      </c>
      <c r="K86" s="159">
        <f t="shared" si="19"/>
        <v>1428542.6500000004</v>
      </c>
      <c r="L86" s="159">
        <f t="shared" si="20"/>
        <v>860174.3200000003</v>
      </c>
      <c r="M86" s="178">
        <f t="shared" si="21"/>
        <v>1</v>
      </c>
    </row>
    <row r="87" spans="1:13">
      <c r="A87" s="36">
        <f>RiepilogoGen!D378</f>
        <v>30040401</v>
      </c>
      <c r="B87" s="36" t="str">
        <f>RiepilogoGen!E378</f>
        <v>SOPRAVVENIENZE ATTIVE ORDINARIE ATTIVITÀ SOCIO-SANITARIA</v>
      </c>
      <c r="C87" s="150" t="str">
        <f t="shared" ref="C87:C92" si="24">A87&amp;" "&amp;B87</f>
        <v>30040401 SOPRAVVENIENZE ATTIVE ORDINARIE ATTIVITÀ SOCIO-SANITARIA</v>
      </c>
      <c r="D87" s="151">
        <f>-1*SUMIF(RiepilogoGen!$D$2:$D$1249,A87,RiepilogoGen!$O$2:$O$1249)</f>
        <v>83874.91</v>
      </c>
      <c r="E87" s="151">
        <f>-1*SUMIF(RiepilogoGen!$D$2:$D$1249,A87,RiepilogoGen!$R$2:$R$1249)</f>
        <v>264745.09999999998</v>
      </c>
      <c r="F87" s="151">
        <f>-1*SUMIF(RiepilogoGen!$D$2:$D$1249,A87,RiepilogoGen!$U$2:$U$1249)</f>
        <v>34435.35</v>
      </c>
      <c r="G87" s="151">
        <f>-1*SUMIF(RiepilogoGen!$D$2:$D$1249,A87,RiepilogoGen!$X$2:$X$1249)</f>
        <v>0</v>
      </c>
      <c r="H87" s="151">
        <f>-1*SUMIF(RiepilogoGen!$D$2:$D$1249,A87,RiepilogoGen!$AA$2:$AA$1249)</f>
        <v>25427.82</v>
      </c>
      <c r="I87" s="151">
        <f>-1*SUMIF(RiepilogoGen!$D$2:$D$1249,A87,RiepilogoGen!$AD$2:$AD$1249)</f>
        <v>8999.8799999999992</v>
      </c>
      <c r="J87" s="151">
        <v>23117.25</v>
      </c>
      <c r="K87" s="161">
        <f t="shared" si="19"/>
        <v>25427.82</v>
      </c>
      <c r="L87" s="161">
        <f t="shared" si="20"/>
        <v>-9007.5299999999988</v>
      </c>
      <c r="M87" s="180">
        <f t="shared" si="21"/>
        <v>1</v>
      </c>
    </row>
    <row r="88" spans="1:13">
      <c r="A88" s="36">
        <f>RiepilogoGen!D379</f>
        <v>30040402</v>
      </c>
      <c r="B88" s="36" t="str">
        <f>RiepilogoGen!E379</f>
        <v>SOPRAVVENIENZE ATTIVE ORDINARIE ALTRE ATTIVITÀ</v>
      </c>
      <c r="C88" s="150" t="str">
        <f t="shared" si="24"/>
        <v>30040402 SOPRAVVENIENZE ATTIVE ORDINARIE ALTRE ATTIVITÀ</v>
      </c>
      <c r="D88" s="151">
        <f>-1*SUMIF(RiepilogoGen!$D$2:$D$1249,A88,RiepilogoGen!$O$2:$O$1249)</f>
        <v>337939.99</v>
      </c>
      <c r="E88" s="151">
        <f>-1*SUMIF(RiepilogoGen!$D$2:$D$1249,A88,RiepilogoGen!$R$2:$R$1249)</f>
        <v>614090.5</v>
      </c>
      <c r="F88" s="151">
        <f>-1*SUMIF(RiepilogoGen!$D$2:$D$1249,A88,RiepilogoGen!$U$2:$U$1249)</f>
        <v>310110.16000000003</v>
      </c>
      <c r="G88" s="151">
        <f>-1*SUMIF(RiepilogoGen!$D$2:$D$1249,A88,RiepilogoGen!$X$2:$X$1249)</f>
        <v>0</v>
      </c>
      <c r="H88" s="151">
        <f>-1*SUMIF(RiepilogoGen!$D$2:$D$1249,A88,RiepilogoGen!$AA$2:$AA$1249)</f>
        <v>1044647.1100000001</v>
      </c>
      <c r="I88" s="151">
        <f>-1*SUMIF(RiepilogoGen!$D$2:$D$1249,A88,RiepilogoGen!$AD$2:$AD$1249)</f>
        <v>68393.89</v>
      </c>
      <c r="J88" s="151">
        <v>164641.57999999999</v>
      </c>
      <c r="K88" s="161">
        <f t="shared" si="19"/>
        <v>1044647.1100000001</v>
      </c>
      <c r="L88" s="161">
        <f t="shared" si="20"/>
        <v>734536.95000000007</v>
      </c>
      <c r="M88" s="180">
        <f t="shared" si="21"/>
        <v>1</v>
      </c>
    </row>
    <row r="89" spans="1:13">
      <c r="A89" s="36">
        <f>RiepilogoGen!D380</f>
        <v>30040403</v>
      </c>
      <c r="B89" s="36" t="str">
        <f>RiepilogoGen!E380</f>
        <v>SOPRAVVENIENZE ATTIVE ORDINARIE PERSONALE DIPENDENTE E ASSIMILATI</v>
      </c>
      <c r="C89" s="150" t="str">
        <f t="shared" si="24"/>
        <v>30040403 SOPRAVVENIENZE ATTIVE ORDINARIE PERSONALE DIPENDENTE E ASSIMILATI</v>
      </c>
      <c r="D89" s="151">
        <f>-1*SUMIF(RiepilogoGen!$D$2:$D$1249,A89,RiepilogoGen!$O$2:$O$1249)</f>
        <v>17112.039999999997</v>
      </c>
      <c r="E89" s="151">
        <f>-1*SUMIF(RiepilogoGen!$D$2:$D$1249,A89,RiepilogoGen!$R$2:$R$1249)</f>
        <v>18203.18</v>
      </c>
      <c r="F89" s="151">
        <f>-1*SUMIF(RiepilogoGen!$D$2:$D$1249,A89,RiepilogoGen!$U$2:$U$1249)</f>
        <v>1057.6500000000001</v>
      </c>
      <c r="G89" s="151">
        <f>-1*SUMIF(RiepilogoGen!$D$2:$D$1249,A89,RiepilogoGen!$X$2:$X$1249)</f>
        <v>0</v>
      </c>
      <c r="H89" s="151">
        <f>-1*SUMIF(RiepilogoGen!$D$2:$D$1249,A89,RiepilogoGen!$AA$2:$AA$1249)</f>
        <v>3208.08</v>
      </c>
      <c r="I89" s="151">
        <f>-1*SUMIF(RiepilogoGen!$D$2:$D$1249,A89,RiepilogoGen!$AD$2:$AD$1249)</f>
        <v>0</v>
      </c>
      <c r="J89" s="151">
        <v>3208.08</v>
      </c>
      <c r="K89" s="161">
        <f t="shared" si="19"/>
        <v>3208.08</v>
      </c>
      <c r="L89" s="161">
        <f t="shared" si="20"/>
        <v>2150.4299999999998</v>
      </c>
      <c r="M89" s="180">
        <f t="shared" si="21"/>
        <v>1</v>
      </c>
    </row>
    <row r="90" spans="1:13">
      <c r="A90" s="36">
        <f>RiepilogoGen!D381</f>
        <v>30040404</v>
      </c>
      <c r="B90" s="36" t="str">
        <f>RiepilogoGen!E381</f>
        <v>INSUSSISTENZE DEL PASSIVO ORDINARIE ATTIVITÀ SOCIO-SANITARIA</v>
      </c>
      <c r="C90" s="150" t="str">
        <f t="shared" si="24"/>
        <v>30040404 INSUSSISTENZE DEL PASSIVO ORDINARIE ATTIVITÀ SOCIO-SANITARIA</v>
      </c>
      <c r="D90" s="151">
        <f>-1*SUMIF(RiepilogoGen!$D$2:$D$1249,A90,RiepilogoGen!$O$2:$O$1249)</f>
        <v>101869.84</v>
      </c>
      <c r="E90" s="151">
        <f>-1*SUMIF(RiepilogoGen!$D$2:$D$1249,A90,RiepilogoGen!$R$2:$R$1249)</f>
        <v>35663.870000000003</v>
      </c>
      <c r="F90" s="151">
        <f>-1*SUMIF(RiepilogoGen!$D$2:$D$1249,A90,RiepilogoGen!$U$2:$U$1249)</f>
        <v>28956.58</v>
      </c>
      <c r="G90" s="151">
        <f>-1*SUMIF(RiepilogoGen!$D$2:$D$1249,A90,RiepilogoGen!$X$2:$X$1249)</f>
        <v>0</v>
      </c>
      <c r="H90" s="151">
        <f>-1*SUMIF(RiepilogoGen!$D$2:$D$1249,A90,RiepilogoGen!$AA$2:$AA$1249)</f>
        <v>87507.85</v>
      </c>
      <c r="I90" s="151">
        <f>-1*SUMIF(RiepilogoGen!$D$2:$D$1249,A90,RiepilogoGen!$AD$2:$AD$1249)</f>
        <v>29199.46</v>
      </c>
      <c r="J90" s="151">
        <v>80895.12</v>
      </c>
      <c r="K90" s="161">
        <f t="shared" si="19"/>
        <v>87507.85</v>
      </c>
      <c r="L90" s="161">
        <f t="shared" si="20"/>
        <v>58551.270000000004</v>
      </c>
      <c r="M90" s="180">
        <f t="shared" si="21"/>
        <v>1</v>
      </c>
    </row>
    <row r="91" spans="1:13">
      <c r="A91" s="36">
        <f>RiepilogoGen!D382</f>
        <v>30040405</v>
      </c>
      <c r="B91" s="36" t="str">
        <f>RiepilogoGen!E382</f>
        <v>INSUSSISTENZE DEL PASSIVO ORDINARIE ALTRE ATTIVITÀ</v>
      </c>
      <c r="C91" s="150" t="str">
        <f t="shared" si="24"/>
        <v>30040405 INSUSSISTENZE DEL PASSIVO ORDINARIE ALTRE ATTIVITÀ</v>
      </c>
      <c r="D91" s="151">
        <f>-1*SUMIF(RiepilogoGen!$D$2:$D$1249,A91,RiepilogoGen!$O$2:$O$1249)</f>
        <v>2208324.5299999998</v>
      </c>
      <c r="E91" s="151">
        <f>-1*SUMIF(RiepilogoGen!$D$2:$D$1249,A91,RiepilogoGen!$R$2:$R$1249)</f>
        <v>229881.65</v>
      </c>
      <c r="F91" s="151">
        <f>-1*SUMIF(RiepilogoGen!$D$2:$D$1249,A91,RiepilogoGen!$U$2:$U$1249)</f>
        <v>169898.08</v>
      </c>
      <c r="G91" s="151">
        <f>-1*SUMIF(RiepilogoGen!$D$2:$D$1249,A91,RiepilogoGen!$X$2:$X$1249)</f>
        <v>0</v>
      </c>
      <c r="H91" s="151">
        <f>-1*SUMIF(RiepilogoGen!$D$2:$D$1249,A91,RiepilogoGen!$AA$2:$AA$1249)</f>
        <v>190200.27</v>
      </c>
      <c r="I91" s="151">
        <f>-1*SUMIF(RiepilogoGen!$D$2:$D$1249,A91,RiepilogoGen!$AD$2:$AD$1249)</f>
        <v>0</v>
      </c>
      <c r="J91" s="151">
        <v>54715.96</v>
      </c>
      <c r="K91" s="161">
        <f t="shared" si="19"/>
        <v>190200.27</v>
      </c>
      <c r="L91" s="161">
        <f t="shared" si="20"/>
        <v>20302.190000000002</v>
      </c>
      <c r="M91" s="180">
        <f t="shared" si="21"/>
        <v>1</v>
      </c>
    </row>
    <row r="92" spans="1:13">
      <c r="A92" s="36">
        <f>RiepilogoGen!D383</f>
        <v>30040406</v>
      </c>
      <c r="B92" s="36" t="str">
        <f>RiepilogoGen!E383</f>
        <v>INSUSSISTENZE DEL PASSIVO ORDINARIE PERSONALE DIPENDENTE E ASSIMILATI</v>
      </c>
      <c r="C92" s="150" t="str">
        <f t="shared" si="24"/>
        <v>30040406 INSUSSISTENZE DEL PASSIVO ORDINARIE PERSONALE DIPENDENTE E ASSIMILATI</v>
      </c>
      <c r="D92" s="151">
        <f>-1*SUMIF(RiepilogoGen!$D$2:$D$1249,A92,RiepilogoGen!$O$2:$O$1249)</f>
        <v>170200.85</v>
      </c>
      <c r="E92" s="151">
        <f>-1*SUMIF(RiepilogoGen!$D$2:$D$1249,A92,RiepilogoGen!$R$2:$R$1249)</f>
        <v>23992.86</v>
      </c>
      <c r="F92" s="151">
        <f>-1*SUMIF(RiepilogoGen!$D$2:$D$1249,A92,RiepilogoGen!$U$2:$U$1249)</f>
        <v>23910.51</v>
      </c>
      <c r="G92" s="151">
        <f>-1*SUMIF(RiepilogoGen!$D$2:$D$1249,A92,RiepilogoGen!$X$2:$X$1249)</f>
        <v>0</v>
      </c>
      <c r="H92" s="151">
        <f>-1*SUMIF(RiepilogoGen!$D$2:$D$1249,A92,RiepilogoGen!$AA$2:$AA$1249)</f>
        <v>77551.520000000004</v>
      </c>
      <c r="I92" s="151">
        <f>-1*SUMIF(RiepilogoGen!$D$2:$D$1249,A92,RiepilogoGen!$AD$2:$AD$1249)</f>
        <v>0</v>
      </c>
      <c r="J92" s="151">
        <v>0</v>
      </c>
      <c r="K92" s="161">
        <f t="shared" si="19"/>
        <v>77551.520000000004</v>
      </c>
      <c r="L92" s="161">
        <f t="shared" si="20"/>
        <v>53641.010000000009</v>
      </c>
      <c r="M92" s="180">
        <f t="shared" si="21"/>
        <v>1</v>
      </c>
    </row>
    <row r="93" spans="1:13">
      <c r="C93" s="149" t="s">
        <v>1464</v>
      </c>
      <c r="D93" s="102">
        <f t="shared" ref="D93:I93" si="25">+D94</f>
        <v>52722.76</v>
      </c>
      <c r="E93" s="102">
        <f t="shared" si="25"/>
        <v>0</v>
      </c>
      <c r="F93" s="102">
        <f t="shared" si="25"/>
        <v>2250</v>
      </c>
      <c r="G93" s="102">
        <f t="shared" si="25"/>
        <v>0</v>
      </c>
      <c r="H93" s="102">
        <f t="shared" si="25"/>
        <v>600</v>
      </c>
      <c r="I93" s="102">
        <f t="shared" si="25"/>
        <v>0</v>
      </c>
      <c r="J93" s="102">
        <v>900</v>
      </c>
      <c r="K93" s="159">
        <f t="shared" si="19"/>
        <v>600</v>
      </c>
      <c r="L93" s="159">
        <f t="shared" si="20"/>
        <v>-1650</v>
      </c>
      <c r="M93" s="178">
        <f t="shared" si="21"/>
        <v>1</v>
      </c>
    </row>
    <row r="94" spans="1:13">
      <c r="A94" s="36">
        <f>RiepilogoGen!D384</f>
        <v>30040588</v>
      </c>
      <c r="B94" s="36" t="str">
        <f>RiepilogoGen!E384</f>
        <v>ALTRI RICAVI ISTITUZIONALI</v>
      </c>
      <c r="C94" s="150" t="str">
        <f>A94&amp;" "&amp;B94</f>
        <v>30040588 ALTRI RICAVI ISTITUZIONALI</v>
      </c>
      <c r="D94" s="151">
        <f>-1*SUMIF(RiepilogoGen!$D$2:$D$1249,A94,RiepilogoGen!$O$2:$O$1249)</f>
        <v>52722.76</v>
      </c>
      <c r="E94" s="151">
        <f>-1*SUMIF(RiepilogoGen!$D$2:$D$1249,A94,RiepilogoGen!$R$2:$R$1249)</f>
        <v>0</v>
      </c>
      <c r="F94" s="151">
        <f>-1*SUMIF(RiepilogoGen!$D$2:$D$1249,A94,RiepilogoGen!$U$2:$U$1249)</f>
        <v>2250</v>
      </c>
      <c r="G94" s="151">
        <f>-1*SUMIF(RiepilogoGen!$D$2:$D$1249,A94,RiepilogoGen!$X$2:$X$1249)</f>
        <v>0</v>
      </c>
      <c r="H94" s="151">
        <f>-1*SUMIF(RiepilogoGen!$D$2:$D$1249,A94,RiepilogoGen!$AA$2:$AA$1249)</f>
        <v>600</v>
      </c>
      <c r="I94" s="151">
        <f>-1*SUMIF(RiepilogoGen!$D$2:$D$1249,A94,RiepilogoGen!$AD$2:$AD$1249)</f>
        <v>0</v>
      </c>
      <c r="J94" s="161">
        <v>900</v>
      </c>
      <c r="K94" s="161">
        <f t="shared" si="19"/>
        <v>600</v>
      </c>
      <c r="L94" s="161">
        <f t="shared" si="20"/>
        <v>-1650</v>
      </c>
      <c r="M94" s="180">
        <f t="shared" si="21"/>
        <v>1</v>
      </c>
    </row>
    <row r="95" spans="1:13">
      <c r="C95" s="149" t="s">
        <v>1465</v>
      </c>
      <c r="D95" s="102">
        <f t="shared" ref="D95:I95" si="26">SUM(D96:D104)</f>
        <v>130253.85</v>
      </c>
      <c r="E95" s="102">
        <f t="shared" si="26"/>
        <v>122855.92000000001</v>
      </c>
      <c r="F95" s="102">
        <f t="shared" si="26"/>
        <v>130539.65000000001</v>
      </c>
      <c r="G95" s="102">
        <f t="shared" si="26"/>
        <v>126734.60040000001</v>
      </c>
      <c r="H95" s="102">
        <f t="shared" si="26"/>
        <v>134076.4</v>
      </c>
      <c r="I95" s="102">
        <f t="shared" si="26"/>
        <v>8896.92</v>
      </c>
      <c r="J95" s="102">
        <v>128805.99333333333</v>
      </c>
      <c r="K95" s="159">
        <f t="shared" si="19"/>
        <v>7341.7995999999839</v>
      </c>
      <c r="L95" s="159">
        <f t="shared" si="20"/>
        <v>3536.7499999999854</v>
      </c>
      <c r="M95" s="178">
        <f t="shared" si="21"/>
        <v>5.7930506561174155E-2</v>
      </c>
    </row>
    <row r="96" spans="1:13">
      <c r="A96" s="36">
        <f>RiepilogoGen!D385</f>
        <v>30040601</v>
      </c>
      <c r="B96" s="36" t="str">
        <f>RiepilogoGen!E385</f>
        <v>RICAVI PER ATTIVITÀ DI MENSA</v>
      </c>
      <c r="C96" s="150" t="str">
        <f t="shared" ref="C96:C103" si="27">A96&amp;" "&amp;B96</f>
        <v>30040601 RICAVI PER ATTIVITÀ DI MENSA</v>
      </c>
      <c r="D96" s="151">
        <f>-1*SUMIF(RiepilogoGen!$D$2:$D$1249,A96,RiepilogoGen!$O$2:$O$1249)</f>
        <v>0</v>
      </c>
      <c r="E96" s="151">
        <f>-1*SUMIF(RiepilogoGen!$D$2:$D$1249,A96,RiepilogoGen!$R$2:$R$1249)</f>
        <v>0</v>
      </c>
      <c r="F96" s="151">
        <f>-1*SUMIF(RiepilogoGen!$D$2:$D$1249,A96,RiepilogoGen!$U$2:$U$1249)</f>
        <v>80.91</v>
      </c>
      <c r="G96" s="151">
        <f>-1*SUMIF(RiepilogoGen!$D$2:$D$1249,A96,RiepilogoGen!$X$2:$X$1249)</f>
        <v>0</v>
      </c>
      <c r="H96" s="151">
        <f>-1*SUMIF(RiepilogoGen!$D$2:$D$1249,A96,RiepilogoGen!$AA$2:$AA$1249)</f>
        <v>1296.31</v>
      </c>
      <c r="I96" s="151">
        <f>-1*SUMIF(RiepilogoGen!$D$2:$D$1249,A96,RiepilogoGen!$AD$2:$AD$1249)</f>
        <v>457.72</v>
      </c>
      <c r="J96" s="151">
        <v>381.77333333333331</v>
      </c>
      <c r="K96" s="161">
        <f t="shared" si="19"/>
        <v>1296.31</v>
      </c>
      <c r="L96" s="161">
        <f t="shared" si="20"/>
        <v>1215.3999999999999</v>
      </c>
      <c r="M96" s="180">
        <f t="shared" si="21"/>
        <v>1</v>
      </c>
    </row>
    <row r="97" spans="1:13">
      <c r="A97" s="36">
        <f>RiepilogoGen!D386</f>
        <v>30040602</v>
      </c>
      <c r="B97" s="36" t="str">
        <f>RiepilogoGen!E386</f>
        <v>RICAVI DA SPONSORIZZAZIONI</v>
      </c>
      <c r="C97" s="150" t="str">
        <f t="shared" si="27"/>
        <v>30040602 RICAVI DA SPONSORIZZAZIONI</v>
      </c>
      <c r="D97" s="151">
        <f>-1*SUMIF(RiepilogoGen!$D$2:$D$1249,A97,RiepilogoGen!$O$2:$O$1249)</f>
        <v>0</v>
      </c>
      <c r="E97" s="151">
        <f>-1*SUMIF(RiepilogoGen!$D$2:$D$1249,A97,RiepilogoGen!$R$2:$R$1249)</f>
        <v>0</v>
      </c>
      <c r="F97" s="151">
        <f>-1*SUMIF(RiepilogoGen!$D$2:$D$1249,A97,RiepilogoGen!$U$2:$U$1249)</f>
        <v>0</v>
      </c>
      <c r="G97" s="151">
        <f>-1*SUMIF(RiepilogoGen!$D$2:$D$1249,A97,RiepilogoGen!$X$2:$X$1249)</f>
        <v>0</v>
      </c>
      <c r="H97" s="151">
        <f>-1*SUMIF(RiepilogoGen!$D$2:$D$1249,A97,RiepilogoGen!$AA$2:$AA$1249)</f>
        <v>0</v>
      </c>
      <c r="I97" s="151">
        <f>-1*SUMIF(RiepilogoGen!$D$2:$D$1249,A97,RiepilogoGen!$AD$2:$AD$1249)</f>
        <v>0</v>
      </c>
      <c r="J97" s="161">
        <v>0</v>
      </c>
      <c r="K97" s="161">
        <f t="shared" si="19"/>
        <v>0</v>
      </c>
      <c r="L97" s="161">
        <f t="shared" si="20"/>
        <v>0</v>
      </c>
      <c r="M97" s="180">
        <f t="shared" si="21"/>
        <v>0</v>
      </c>
    </row>
    <row r="98" spans="1:13">
      <c r="A98" s="36">
        <f>RiepilogoGen!D387</f>
        <v>30040603</v>
      </c>
      <c r="B98" s="36" t="str">
        <f>RiepilogoGen!E387</f>
        <v>FITTI ATTIVI E CONCESSIONI (ASSOGGETTATI AD IVA)</v>
      </c>
      <c r="C98" s="150" t="str">
        <f t="shared" si="27"/>
        <v>30040603 FITTI ATTIVI E CONCESSIONI (ASSOGGETTATI AD IVA)</v>
      </c>
      <c r="D98" s="151">
        <f>-1*SUMIF(RiepilogoGen!$D$2:$D$1249,A98,RiepilogoGen!$O$2:$O$1249)</f>
        <v>40602.639999999999</v>
      </c>
      <c r="E98" s="151">
        <f>-1*SUMIF(RiepilogoGen!$D$2:$D$1249,A98,RiepilogoGen!$R$2:$R$1249)</f>
        <v>33282.68</v>
      </c>
      <c r="F98" s="151">
        <f>-1*SUMIF(RiepilogoGen!$D$2:$D$1249,A98,RiepilogoGen!$U$2:$U$1249)</f>
        <v>40239.760000000002</v>
      </c>
      <c r="G98" s="151">
        <f>-1*SUMIF(RiepilogoGen!$D$2:$D$1249,A98,RiepilogoGen!$X$2:$X$1249)</f>
        <v>39192.6</v>
      </c>
      <c r="H98" s="151">
        <f>-1*SUMIF(RiepilogoGen!$D$2:$D$1249,A98,RiepilogoGen!$AA$2:$AA$1249)</f>
        <v>42309.3</v>
      </c>
      <c r="I98" s="151">
        <f>-1*SUMIF(RiepilogoGen!$D$2:$D$1249,A98,RiepilogoGen!$AD$2:$AD$1249)</f>
        <v>700</v>
      </c>
      <c r="J98" s="151">
        <v>39172.080000000002</v>
      </c>
      <c r="K98" s="161">
        <f t="shared" si="19"/>
        <v>3116.7000000000044</v>
      </c>
      <c r="L98" s="161">
        <f t="shared" si="20"/>
        <v>2069.5400000000009</v>
      </c>
      <c r="M98" s="180">
        <f t="shared" si="21"/>
        <v>7.952266499288152E-2</v>
      </c>
    </row>
    <row r="99" spans="1:13">
      <c r="A99" s="36">
        <f>RiepilogoGen!D388</f>
        <v>30040604</v>
      </c>
      <c r="B99" s="36" t="str">
        <f>RiepilogoGen!E388</f>
        <v>CONSULENZA IN CONVENZIONE</v>
      </c>
      <c r="C99" s="152" t="str">
        <f t="shared" si="27"/>
        <v>30040604 CONSULENZA IN CONVENZIONE</v>
      </c>
      <c r="D99" s="151">
        <f>-1*SUMIF(RiepilogoGen!$D$2:$D$1249,A99,RiepilogoGen!$O$2:$O$1249)</f>
        <v>0</v>
      </c>
      <c r="E99" s="151">
        <f>-1*SUMIF(RiepilogoGen!$D$2:$D$1249,A99,RiepilogoGen!$R$2:$R$1249)</f>
        <v>0</v>
      </c>
      <c r="F99" s="151">
        <f>-1*SUMIF(RiepilogoGen!$D$2:$D$1249,A99,RiepilogoGen!$U$2:$U$1249)</f>
        <v>0</v>
      </c>
      <c r="G99" s="151">
        <f>-1*SUMIF(RiepilogoGen!$D$2:$D$1249,A99,RiepilogoGen!$X$2:$X$1249)</f>
        <v>0</v>
      </c>
      <c r="H99" s="151">
        <f>-1*SUMIF(RiepilogoGen!$D$2:$D$1249,A99,RiepilogoGen!$AA$2:$AA$1249)</f>
        <v>0</v>
      </c>
      <c r="I99" s="151">
        <f>-1*SUMIF(RiepilogoGen!$D$2:$D$1249,A99,RiepilogoGen!$AD$2:$AD$1249)</f>
        <v>0</v>
      </c>
      <c r="J99" s="161">
        <v>0</v>
      </c>
      <c r="K99" s="161">
        <f t="shared" si="19"/>
        <v>0</v>
      </c>
      <c r="L99" s="161">
        <f t="shared" si="20"/>
        <v>0</v>
      </c>
      <c r="M99" s="180">
        <f t="shared" si="21"/>
        <v>0</v>
      </c>
    </row>
    <row r="100" spans="1:13">
      <c r="A100" s="36">
        <f>RiepilogoGen!D389</f>
        <v>30040605</v>
      </c>
      <c r="B100" s="36" t="str">
        <f>RiepilogoGen!E389</f>
        <v>PROVENTI DA ATTIVITÀ AGRICOLE</v>
      </c>
      <c r="C100" s="152" t="str">
        <f t="shared" si="27"/>
        <v>30040605 PROVENTI DA ATTIVITÀ AGRICOLE</v>
      </c>
      <c r="D100" s="151">
        <f>-1*SUMIF(RiepilogoGen!$D$2:$D$1249,A100,RiepilogoGen!$O$2:$O$1249)</f>
        <v>0</v>
      </c>
      <c r="E100" s="151">
        <f>-1*SUMIF(RiepilogoGen!$D$2:$D$1249,A100,RiepilogoGen!$R$2:$R$1249)</f>
        <v>0</v>
      </c>
      <c r="F100" s="151">
        <f>-1*SUMIF(RiepilogoGen!$D$2:$D$1249,A100,RiepilogoGen!$U$2:$U$1249)</f>
        <v>0</v>
      </c>
      <c r="G100" s="151">
        <f>-1*SUMIF(RiepilogoGen!$D$2:$D$1249,A100,RiepilogoGen!$X$2:$X$1249)</f>
        <v>0</v>
      </c>
      <c r="H100" s="151">
        <f>-1*SUMIF(RiepilogoGen!$D$2:$D$1249,A100,RiepilogoGen!$AA$2:$AA$1249)</f>
        <v>0</v>
      </c>
      <c r="I100" s="151">
        <f>-1*SUMIF(RiepilogoGen!$D$2:$D$1249,A100,RiepilogoGen!$AD$2:$AD$1249)</f>
        <v>0</v>
      </c>
      <c r="J100" s="161">
        <v>0</v>
      </c>
      <c r="K100" s="161">
        <f t="shared" si="19"/>
        <v>0</v>
      </c>
      <c r="L100" s="161">
        <f t="shared" si="20"/>
        <v>0</v>
      </c>
      <c r="M100" s="180">
        <f t="shared" si="21"/>
        <v>0</v>
      </c>
    </row>
    <row r="101" spans="1:13">
      <c r="A101" s="36">
        <f>RiepilogoGen!D390</f>
        <v>30040606</v>
      </c>
      <c r="B101" s="36" t="str">
        <f>RiepilogoGen!E390</f>
        <v>RICAVI DA FOTOVOLTAICO</v>
      </c>
      <c r="C101" s="152" t="str">
        <f>A101&amp;" "&amp;B101</f>
        <v>30040606 RICAVI DA FOTOVOLTAICO</v>
      </c>
      <c r="D101" s="151">
        <f>-1*SUMIF(RiepilogoGen!$D$2:$D$1249,A101,RiepilogoGen!$O$2:$O$1249)</f>
        <v>50565.62</v>
      </c>
      <c r="E101" s="151">
        <f>-1*SUMIF(RiepilogoGen!$D$2:$D$1249,A101,RiepilogoGen!$R$2:$R$1249)</f>
        <v>52542.3</v>
      </c>
      <c r="F101" s="151">
        <f>-1*SUMIF(RiepilogoGen!$D$2:$D$1249,A101,RiepilogoGen!$U$2:$U$1249)</f>
        <v>51658.53</v>
      </c>
      <c r="G101" s="151">
        <f>-1*SUMIF(RiepilogoGen!$D$2:$D$1249,A101,RiepilogoGen!$X$2:$X$1249)</f>
        <v>52542</v>
      </c>
      <c r="H101" s="151">
        <f>-1*SUMIF(RiepilogoGen!$D$2:$D$1249,A101,RiepilogoGen!$AA$2:$AA$1249)</f>
        <v>52850.33</v>
      </c>
      <c r="I101" s="151">
        <f>-1*SUMIF(RiepilogoGen!$D$2:$D$1249,A101,RiepilogoGen!$AD$2:$AD$1249)</f>
        <v>7739.2</v>
      </c>
      <c r="J101" s="161">
        <v>51600</v>
      </c>
      <c r="K101" s="161">
        <f t="shared" si="19"/>
        <v>308.33000000000175</v>
      </c>
      <c r="L101" s="161">
        <f t="shared" si="20"/>
        <v>1191.8000000000029</v>
      </c>
      <c r="M101" s="180">
        <f t="shared" si="21"/>
        <v>5.8682577747326548E-3</v>
      </c>
    </row>
    <row r="102" spans="1:13">
      <c r="A102" s="36">
        <f>RiepilogoGen!D391</f>
        <v>30040607</v>
      </c>
      <c r="B102" s="36" t="str">
        <f>RiepilogoGen!E391</f>
        <v>CONTRIBUTI DA FOTOVOLTAICO</v>
      </c>
      <c r="C102" s="152" t="str">
        <f>A102&amp;" "&amp;B102</f>
        <v>30040607 CONTRIBUTI DA FOTOVOLTAICO</v>
      </c>
      <c r="D102" s="151">
        <f>-1*SUMIF(RiepilogoGen!$D$2:$D$1249,A102,RiepilogoGen!$O$2:$O$1249)</f>
        <v>0</v>
      </c>
      <c r="E102" s="151">
        <f>-1*SUMIF(RiepilogoGen!$D$2:$D$1249,A102,RiepilogoGen!$R$2:$R$1249)</f>
        <v>0</v>
      </c>
      <c r="F102" s="151">
        <f>-1*SUMIF(RiepilogoGen!$D$2:$D$1249,A102,RiepilogoGen!$U$2:$U$1249)</f>
        <v>0</v>
      </c>
      <c r="G102" s="151">
        <f>-1*SUMIF(RiepilogoGen!$D$2:$D$1249,A102,RiepilogoGen!$X$2:$X$1249)</f>
        <v>0</v>
      </c>
      <c r="H102" s="151">
        <f>-1*SUMIF(RiepilogoGen!$D$2:$D$1249,A102,RiepilogoGen!$AA$2:$AA$1249)</f>
        <v>0</v>
      </c>
      <c r="I102" s="151">
        <f>-1*SUMIF(RiepilogoGen!$D$2:$D$1249,A102,RiepilogoGen!$AD$2:$AD$1249)</f>
        <v>0</v>
      </c>
      <c r="J102" s="161">
        <v>0</v>
      </c>
      <c r="K102" s="161">
        <f t="shared" si="19"/>
        <v>0</v>
      </c>
      <c r="L102" s="161">
        <f t="shared" si="20"/>
        <v>0</v>
      </c>
      <c r="M102" s="180">
        <f t="shared" si="21"/>
        <v>0</v>
      </c>
    </row>
    <row r="103" spans="1:13">
      <c r="A103" s="36">
        <f>RiepilogoGen!D392</f>
        <v>30040688</v>
      </c>
      <c r="B103" s="36" t="str">
        <f>RiepilogoGen!E392</f>
        <v>RICAVI DA SERVIZI DIVERSI NON ISTITUZIONALI</v>
      </c>
      <c r="C103" s="152" t="str">
        <f t="shared" si="27"/>
        <v>30040688 RICAVI DA SERVIZI DIVERSI NON ISTITUZIONALI</v>
      </c>
      <c r="D103" s="151">
        <f>-1*SUMIF(RiepilogoGen!$D$2:$D$1249,A103,RiepilogoGen!$O$2:$O$1249)</f>
        <v>39085.589999999997</v>
      </c>
      <c r="E103" s="151">
        <f>-1*SUMIF(RiepilogoGen!$D$2:$D$1249,A103,RiepilogoGen!$R$2:$R$1249)</f>
        <v>37030.94</v>
      </c>
      <c r="F103" s="151">
        <f>-1*SUMIF(RiepilogoGen!$D$2:$D$1249,A103,RiepilogoGen!$U$2:$U$1249)</f>
        <v>38560.449999999997</v>
      </c>
      <c r="G103" s="151">
        <f>-1*SUMIF(RiepilogoGen!$D$2:$D$1249,A103,RiepilogoGen!$X$2:$X$1249)</f>
        <v>35000.000400000004</v>
      </c>
      <c r="H103" s="151">
        <f>-1*SUMIF(RiepilogoGen!$D$2:$D$1249,A103,RiepilogoGen!$AA$2:$AA$1249)</f>
        <v>37620.46</v>
      </c>
      <c r="I103" s="151">
        <f>-1*SUMIF(RiepilogoGen!$D$2:$D$1249,A103,RiepilogoGen!$AD$2:$AD$1249)</f>
        <v>0</v>
      </c>
      <c r="J103" s="161">
        <v>37652.14</v>
      </c>
      <c r="K103" s="161">
        <f t="shared" si="19"/>
        <v>2620.4595999999947</v>
      </c>
      <c r="L103" s="161">
        <f t="shared" si="20"/>
        <v>-939.98999999999796</v>
      </c>
      <c r="M103" s="180">
        <f t="shared" si="21"/>
        <v>7.4870273430053924E-2</v>
      </c>
    </row>
    <row r="104" spans="1:13">
      <c r="A104" s="36">
        <f>RiepilogoGen!D393</f>
        <v>30040691</v>
      </c>
      <c r="B104" s="36" t="str">
        <f>RiepilogoGen!E393</f>
        <v>RIMBORSI ATTIVITA' AGRICOLA</v>
      </c>
      <c r="C104" s="152" t="str">
        <f>A104&amp;" "&amp;B104</f>
        <v>30040691 RIMBORSI ATTIVITA' AGRICOLA</v>
      </c>
      <c r="D104" s="151">
        <f>-1*SUMIF(RiepilogoGen!$D$2:$D$1249,A104,RiepilogoGen!$O$2:$O$1249)</f>
        <v>0</v>
      </c>
      <c r="E104" s="151">
        <f>-1*SUMIF(RiepilogoGen!$D$2:$D$1249,A104,RiepilogoGen!$R$2:$R$1249)</f>
        <v>0</v>
      </c>
      <c r="F104" s="151">
        <f>-1*SUMIF(RiepilogoGen!$D$2:$D$1249,A104,RiepilogoGen!$U$2:$U$1249)</f>
        <v>0</v>
      </c>
      <c r="G104" s="151">
        <f>-1*SUMIF(RiepilogoGen!$D$2:$D$1249,A104,RiepilogoGen!$X$2:$X$1249)</f>
        <v>0</v>
      </c>
      <c r="H104" s="151">
        <f>-1*SUMIF(RiepilogoGen!$D$2:$D$1249,A104,RiepilogoGen!$AA$2:$AA$1249)</f>
        <v>0</v>
      </c>
      <c r="I104" s="151">
        <f>-1*SUMIF(RiepilogoGen!$D$2:$D$1249,A104,RiepilogoGen!$AD$2:$AD$1249)</f>
        <v>0</v>
      </c>
      <c r="J104" s="161">
        <v>0</v>
      </c>
      <c r="K104" s="161">
        <f t="shared" si="19"/>
        <v>0</v>
      </c>
      <c r="L104" s="161">
        <f t="shared" si="20"/>
        <v>0</v>
      </c>
      <c r="M104" s="180">
        <f t="shared" si="21"/>
        <v>0</v>
      </c>
    </row>
    <row r="105" spans="1:13">
      <c r="C105" s="148" t="s">
        <v>277</v>
      </c>
      <c r="D105" s="106">
        <f t="shared" ref="D105:I105" si="28">+D106+D108+D110+D112+D114+D117</f>
        <v>2111546.04</v>
      </c>
      <c r="E105" s="106">
        <f t="shared" si="28"/>
        <v>2422757.83</v>
      </c>
      <c r="F105" s="106">
        <f t="shared" si="28"/>
        <v>527631.23</v>
      </c>
      <c r="G105" s="106">
        <f t="shared" si="28"/>
        <v>475815.89879999997</v>
      </c>
      <c r="H105" s="106">
        <f t="shared" si="28"/>
        <v>3201912.12</v>
      </c>
      <c r="I105" s="106">
        <f t="shared" si="28"/>
        <v>338499.92</v>
      </c>
      <c r="J105" s="106">
        <v>782390.1</v>
      </c>
      <c r="K105" s="160">
        <f t="shared" si="19"/>
        <v>2726096.2212</v>
      </c>
      <c r="L105" s="160">
        <f t="shared" si="20"/>
        <v>2674280.89</v>
      </c>
      <c r="M105" s="182">
        <f t="shared" si="21"/>
        <v>5.729308810561335</v>
      </c>
    </row>
    <row r="106" spans="1:13">
      <c r="C106" s="149" t="s">
        <v>1466</v>
      </c>
      <c r="D106" s="102">
        <f t="shared" ref="D106:I106" si="29">+D107</f>
        <v>402284.97</v>
      </c>
      <c r="E106" s="102">
        <f t="shared" si="29"/>
        <v>392116.52</v>
      </c>
      <c r="F106" s="102">
        <f t="shared" si="29"/>
        <v>386674.72</v>
      </c>
      <c r="G106" s="102">
        <f t="shared" si="29"/>
        <v>391999.99919999996</v>
      </c>
      <c r="H106" s="102">
        <f t="shared" si="29"/>
        <v>423319.75</v>
      </c>
      <c r="I106" s="102">
        <f t="shared" si="29"/>
        <v>0</v>
      </c>
      <c r="J106" s="102">
        <v>419946</v>
      </c>
      <c r="K106" s="159">
        <f t="shared" si="19"/>
        <v>31319.750800000038</v>
      </c>
      <c r="L106" s="159">
        <f t="shared" si="20"/>
        <v>36645.030000000028</v>
      </c>
      <c r="M106" s="178">
        <f t="shared" si="21"/>
        <v>7.9897323632443618E-2</v>
      </c>
    </row>
    <row r="107" spans="1:13">
      <c r="A107" s="36">
        <f>RiepilogoGen!D394</f>
        <v>30050101</v>
      </c>
      <c r="B107" s="36" t="str">
        <f>RiepilogoGen!E394</f>
        <v>CONTRIBUTI DALLA REGIONE EMILIA-ROMAGNA</v>
      </c>
      <c r="C107" s="150" t="str">
        <f>A107&amp;" "&amp;B107</f>
        <v>30050101 CONTRIBUTI DALLA REGIONE EMILIA-ROMAGNA</v>
      </c>
      <c r="D107" s="151">
        <f>-1*SUMIF(RiepilogoGen!$D$2:$D$1249,A107,RiepilogoGen!$O$2:$O$1249)</f>
        <v>402284.97</v>
      </c>
      <c r="E107" s="151">
        <f>-1*SUMIF(RiepilogoGen!$D$2:$D$1249,A107,RiepilogoGen!$R$2:$R$1249)</f>
        <v>392116.52</v>
      </c>
      <c r="F107" s="151">
        <f>-1*SUMIF(RiepilogoGen!$D$2:$D$1249,A107,RiepilogoGen!$U$2:$U$1249)</f>
        <v>386674.72</v>
      </c>
      <c r="G107" s="151">
        <f>-1*SUMIF(RiepilogoGen!$D$2:$D$1249,A107,RiepilogoGen!$X$2:$X$1249)</f>
        <v>391999.99919999996</v>
      </c>
      <c r="H107" s="151">
        <f>-1*SUMIF(RiepilogoGen!$D$2:$D$1249,A107,RiepilogoGen!$AA$2:$AA$1249)</f>
        <v>423319.75</v>
      </c>
      <c r="I107" s="151">
        <f>-1*SUMIF(RiepilogoGen!$D$2:$D$1249,A107,RiepilogoGen!$AD$2:$AD$1249)</f>
        <v>0</v>
      </c>
      <c r="J107" s="161">
        <v>419946</v>
      </c>
      <c r="K107" s="161">
        <f t="shared" si="19"/>
        <v>31319.750800000038</v>
      </c>
      <c r="L107" s="161">
        <f t="shared" si="20"/>
        <v>36645.030000000028</v>
      </c>
      <c r="M107" s="180">
        <f t="shared" si="21"/>
        <v>7.9897323632443618E-2</v>
      </c>
    </row>
    <row r="108" spans="1:13">
      <c r="C108" s="149" t="s">
        <v>1467</v>
      </c>
      <c r="D108" s="102">
        <f t="shared" ref="D108:I108" si="30">+D109</f>
        <v>0</v>
      </c>
      <c r="E108" s="102">
        <f t="shared" si="30"/>
        <v>0</v>
      </c>
      <c r="F108" s="102">
        <f t="shared" si="30"/>
        <v>0</v>
      </c>
      <c r="G108" s="102">
        <f t="shared" si="30"/>
        <v>0</v>
      </c>
      <c r="H108" s="102">
        <f t="shared" si="30"/>
        <v>0</v>
      </c>
      <c r="I108" s="102">
        <f t="shared" si="30"/>
        <v>0</v>
      </c>
      <c r="J108" s="160">
        <v>0</v>
      </c>
      <c r="K108" s="159">
        <f t="shared" si="19"/>
        <v>0</v>
      </c>
      <c r="L108" s="159">
        <f t="shared" si="20"/>
        <v>0</v>
      </c>
      <c r="M108" s="178">
        <f t="shared" si="21"/>
        <v>0</v>
      </c>
    </row>
    <row r="109" spans="1:13">
      <c r="A109" s="36">
        <f>RiepilogoGen!D395</f>
        <v>30050201</v>
      </c>
      <c r="B109" s="36" t="str">
        <f>RiepilogoGen!E395</f>
        <v>CONTRIBUTI DALLA PROVINCIA DI BOLOGNA</v>
      </c>
      <c r="C109" s="150" t="str">
        <f>A109&amp;" "&amp;B109</f>
        <v>30050201 CONTRIBUTI DALLA PROVINCIA DI BOLOGNA</v>
      </c>
      <c r="D109" s="151">
        <f>-1*SUMIF(RiepilogoGen!$D$2:$D$1249,A109,RiepilogoGen!$O$2:$O$1249)</f>
        <v>0</v>
      </c>
      <c r="E109" s="151">
        <f>-1*SUMIF(RiepilogoGen!$D$2:$D$1249,A109,RiepilogoGen!$R$2:$R$1249)</f>
        <v>0</v>
      </c>
      <c r="F109" s="151">
        <f>-1*SUMIF(RiepilogoGen!$D$2:$D$1249,A109,RiepilogoGen!$U$2:$U$1249)</f>
        <v>0</v>
      </c>
      <c r="G109" s="151">
        <f>-1*SUMIF(RiepilogoGen!$D$2:$D$1249,A109,RiepilogoGen!$X$2:$X$1249)</f>
        <v>0</v>
      </c>
      <c r="H109" s="151">
        <f>-1*SUMIF(RiepilogoGen!$D$2:$D$1249,A109,RiepilogoGen!$AA$2:$AA$1249)</f>
        <v>0</v>
      </c>
      <c r="I109" s="151">
        <f>-1*SUMIF(RiepilogoGen!$D$2:$D$1249,A109,RiepilogoGen!$AD$2:$AD$1249)</f>
        <v>0</v>
      </c>
      <c r="J109" s="159">
        <v>0</v>
      </c>
      <c r="K109" s="161">
        <f t="shared" si="19"/>
        <v>0</v>
      </c>
      <c r="L109" s="161">
        <f t="shared" si="20"/>
        <v>0</v>
      </c>
      <c r="M109" s="180">
        <f t="shared" si="21"/>
        <v>0</v>
      </c>
    </row>
    <row r="110" spans="1:13">
      <c r="C110" s="149" t="s">
        <v>1468</v>
      </c>
      <c r="D110" s="102">
        <f t="shared" ref="D110:I110" si="31">+D111</f>
        <v>1130000</v>
      </c>
      <c r="E110" s="102">
        <f t="shared" si="31"/>
        <v>1700000</v>
      </c>
      <c r="F110" s="102">
        <f t="shared" si="31"/>
        <v>0</v>
      </c>
      <c r="G110" s="102">
        <f t="shared" si="31"/>
        <v>0</v>
      </c>
      <c r="H110" s="102">
        <f t="shared" si="31"/>
        <v>2400000</v>
      </c>
      <c r="I110" s="102">
        <f t="shared" si="31"/>
        <v>0</v>
      </c>
      <c r="J110" s="161">
        <v>0</v>
      </c>
      <c r="K110" s="159">
        <f t="shared" si="19"/>
        <v>2400000</v>
      </c>
      <c r="L110" s="159">
        <f t="shared" si="20"/>
        <v>2400000</v>
      </c>
      <c r="M110" s="178">
        <f t="shared" si="21"/>
        <v>1</v>
      </c>
    </row>
    <row r="111" spans="1:13">
      <c r="A111" s="36">
        <f>RiepilogoGen!D396</f>
        <v>30050301</v>
      </c>
      <c r="B111" s="36" t="str">
        <f>RiepilogoGen!E396</f>
        <v>CONTRIBUTI DAI COMUNI DELL'AMBITO DISTRETTUALE</v>
      </c>
      <c r="C111" s="150" t="str">
        <f>A111&amp;" "&amp;B111</f>
        <v>30050301 CONTRIBUTI DAI COMUNI DELL'AMBITO DISTRETTUALE</v>
      </c>
      <c r="D111" s="151">
        <f>-1*SUMIF(RiepilogoGen!$D$2:$D$1249,A111,RiepilogoGen!$O$2:$O$1249)</f>
        <v>1130000</v>
      </c>
      <c r="E111" s="151">
        <f>-1*SUMIF(RiepilogoGen!$D$2:$D$1249,A111,RiepilogoGen!$R$2:$R$1249)</f>
        <v>1700000</v>
      </c>
      <c r="F111" s="151">
        <f>-1*SUMIF(RiepilogoGen!$D$2:$D$1249,A111,RiepilogoGen!$U$2:$U$1249)</f>
        <v>0</v>
      </c>
      <c r="G111" s="151">
        <f>-1*SUMIF(RiepilogoGen!$D$2:$D$1249,A111,RiepilogoGen!$X$2:$X$1249)</f>
        <v>0</v>
      </c>
      <c r="H111" s="151">
        <f>-1*SUMIF(RiepilogoGen!$D$2:$D$1249,A111,RiepilogoGen!$AA$2:$AA$1249)</f>
        <v>2400000</v>
      </c>
      <c r="I111" s="151">
        <f>-1*SUMIF(RiepilogoGen!$D$2:$D$1249,A111,RiepilogoGen!$AD$2:$AD$1249)</f>
        <v>0</v>
      </c>
      <c r="J111" s="159">
        <v>0</v>
      </c>
      <c r="K111" s="161">
        <f t="shared" si="19"/>
        <v>2400000</v>
      </c>
      <c r="L111" s="161">
        <f t="shared" si="20"/>
        <v>2400000</v>
      </c>
      <c r="M111" s="180">
        <f t="shared" si="21"/>
        <v>1</v>
      </c>
    </row>
    <row r="112" spans="1:13">
      <c r="C112" s="149" t="s">
        <v>1469</v>
      </c>
      <c r="D112" s="102">
        <f t="shared" ref="D112:I112" si="32">+D113</f>
        <v>0</v>
      </c>
      <c r="E112" s="102">
        <f t="shared" si="32"/>
        <v>0</v>
      </c>
      <c r="F112" s="102">
        <f t="shared" si="32"/>
        <v>0</v>
      </c>
      <c r="G112" s="102">
        <f t="shared" si="32"/>
        <v>0</v>
      </c>
      <c r="H112" s="102">
        <f t="shared" si="32"/>
        <v>0</v>
      </c>
      <c r="I112" s="102">
        <f t="shared" si="32"/>
        <v>0</v>
      </c>
      <c r="J112" s="161">
        <v>0</v>
      </c>
      <c r="K112" s="159">
        <f t="shared" si="19"/>
        <v>0</v>
      </c>
      <c r="L112" s="159">
        <f t="shared" si="20"/>
        <v>0</v>
      </c>
      <c r="M112" s="178">
        <f t="shared" si="21"/>
        <v>0</v>
      </c>
    </row>
    <row r="113" spans="1:13">
      <c r="A113" s="36">
        <f>RiepilogoGen!D397</f>
        <v>30050401</v>
      </c>
      <c r="B113" s="36" t="str">
        <f>RiepilogoGen!E397</f>
        <v>CONTRIBUTI DALL’AZIENDA SANITARIA DI BOLOGNA</v>
      </c>
      <c r="C113" s="150" t="str">
        <f>A113&amp;" "&amp;B113</f>
        <v>30050401 CONTRIBUTI DALL’AZIENDA SANITARIA DI BOLOGNA</v>
      </c>
      <c r="D113" s="151">
        <f>-1*SUMIF(RiepilogoGen!$D$2:$D$1249,A113,RiepilogoGen!$O$2:$O$1249)</f>
        <v>0</v>
      </c>
      <c r="E113" s="151">
        <f>-1*SUMIF(RiepilogoGen!$D$2:$D$1249,A113,RiepilogoGen!$R$2:$R$1249)</f>
        <v>0</v>
      </c>
      <c r="F113" s="151">
        <f>-1*SUMIF(RiepilogoGen!$D$2:$D$1249,A113,RiepilogoGen!$U$2:$U$1249)</f>
        <v>0</v>
      </c>
      <c r="G113" s="151">
        <f>-1*SUMIF(RiepilogoGen!$D$2:$D$1249,A113,RiepilogoGen!$X$2:$X$1249)</f>
        <v>0</v>
      </c>
      <c r="H113" s="151">
        <f>-1*SUMIF(RiepilogoGen!$D$2:$D$1249,A113,RiepilogoGen!$AA$2:$AA$1249)</f>
        <v>0</v>
      </c>
      <c r="I113" s="151">
        <f>-1*SUMIF(RiepilogoGen!$D$2:$D$1249,A113,RiepilogoGen!$AD$2:$AD$1249)</f>
        <v>0</v>
      </c>
      <c r="J113" s="159">
        <v>0</v>
      </c>
      <c r="K113" s="161">
        <f t="shared" si="19"/>
        <v>0</v>
      </c>
      <c r="L113" s="161">
        <f t="shared" si="20"/>
        <v>0</v>
      </c>
      <c r="M113" s="180">
        <f t="shared" si="21"/>
        <v>0</v>
      </c>
    </row>
    <row r="114" spans="1:13">
      <c r="C114" s="149" t="s">
        <v>1470</v>
      </c>
      <c r="D114" s="102">
        <f t="shared" ref="D114:I114" si="33">+D115+D116</f>
        <v>565079.85</v>
      </c>
      <c r="E114" s="102">
        <f t="shared" si="33"/>
        <v>328633.21000000002</v>
      </c>
      <c r="F114" s="102">
        <f t="shared" si="33"/>
        <v>108999.27</v>
      </c>
      <c r="G114" s="102">
        <f t="shared" si="33"/>
        <v>18844.899600000001</v>
      </c>
      <c r="H114" s="102">
        <f t="shared" si="33"/>
        <v>227429.39</v>
      </c>
      <c r="I114" s="102">
        <f t="shared" si="33"/>
        <v>248483.37</v>
      </c>
      <c r="J114" s="102">
        <v>252067.39</v>
      </c>
      <c r="K114" s="159">
        <f t="shared" si="19"/>
        <v>208584.49040000001</v>
      </c>
      <c r="L114" s="159">
        <f t="shared" si="20"/>
        <v>118430.12000000001</v>
      </c>
      <c r="M114" s="178">
        <f t="shared" si="21"/>
        <v>11.06848509821724</v>
      </c>
    </row>
    <row r="115" spans="1:13">
      <c r="A115" s="36">
        <f>RiepilogoGen!D398</f>
        <v>30050501</v>
      </c>
      <c r="B115" s="36" t="str">
        <f>RiepilogoGen!E398</f>
        <v>CONTRIBUTI DALLO STATO E DA ALTRI ENTI PUBBLICI</v>
      </c>
      <c r="C115" s="150" t="str">
        <f>A115&amp;" "&amp;B115</f>
        <v>30050501 CONTRIBUTI DALLO STATO E DA ALTRI ENTI PUBBLICI</v>
      </c>
      <c r="D115" s="151">
        <f>-1*SUMIF(RiepilogoGen!$D$2:$D$1249,A115,RiepilogoGen!$O$2:$O$1249)</f>
        <v>565079.85</v>
      </c>
      <c r="E115" s="151">
        <f>-1*SUMIF(RiepilogoGen!$D$2:$D$1249,A115,RiepilogoGen!$R$2:$R$1249)</f>
        <v>328633.21000000002</v>
      </c>
      <c r="F115" s="151">
        <f>-1*SUMIF(RiepilogoGen!$D$2:$D$1249,A115,RiepilogoGen!$U$2:$U$1249)</f>
        <v>108999.27</v>
      </c>
      <c r="G115" s="151">
        <f>-1*SUMIF(RiepilogoGen!$D$2:$D$1249,A115,RiepilogoGen!$X$2:$X$1249)</f>
        <v>18844.899600000001</v>
      </c>
      <c r="H115" s="151">
        <f>-1*SUMIF(RiepilogoGen!$D$2:$D$1249,A115,RiepilogoGen!$AA$2:$AA$1249)</f>
        <v>227429.39</v>
      </c>
      <c r="I115" s="151">
        <f>-1*SUMIF(RiepilogoGen!$D$2:$D$1249,A115,RiepilogoGen!$AD$2:$AD$1249)</f>
        <v>248483.37</v>
      </c>
      <c r="J115" s="151">
        <v>252067.39</v>
      </c>
      <c r="K115" s="161">
        <f t="shared" si="19"/>
        <v>208584.49040000001</v>
      </c>
      <c r="L115" s="161">
        <f t="shared" si="20"/>
        <v>118430.12000000001</v>
      </c>
      <c r="M115" s="180">
        <f t="shared" si="21"/>
        <v>11.06848509821724</v>
      </c>
    </row>
    <row r="116" spans="1:13">
      <c r="A116" s="36">
        <f>RiepilogoGen!D399</f>
        <v>30050502</v>
      </c>
      <c r="B116" s="36" t="str">
        <f>RiepilogoGen!E399</f>
        <v>CONTRIBUTI PER ATTIVITÀ AGRICOLA</v>
      </c>
      <c r="C116" s="150" t="str">
        <f>A116&amp;" "&amp;B116</f>
        <v>30050502 CONTRIBUTI PER ATTIVITÀ AGRICOLA</v>
      </c>
      <c r="D116" s="151">
        <f>-1*SUMIF(RiepilogoGen!$D$2:$D$1249,A116,RiepilogoGen!$O$2:$O$1249)</f>
        <v>0</v>
      </c>
      <c r="E116" s="151">
        <f>-1*SUMIF(RiepilogoGen!$D$2:$D$1249,A116,RiepilogoGen!$R$2:$R$1249)</f>
        <v>0</v>
      </c>
      <c r="F116" s="151">
        <f>-1*SUMIF(RiepilogoGen!$D$2:$D$1249,A116,RiepilogoGen!$U$2:$U$1249)</f>
        <v>0</v>
      </c>
      <c r="G116" s="151">
        <f>-1*SUMIF(RiepilogoGen!$D$2:$D$1249,A116,RiepilogoGen!$X$2:$X$1249)</f>
        <v>0</v>
      </c>
      <c r="H116" s="151">
        <f>-1*SUMIF(RiepilogoGen!$D$2:$D$1249,A116,RiepilogoGen!$AA$2:$AA$1249)</f>
        <v>0</v>
      </c>
      <c r="I116" s="151">
        <f>-1*SUMIF(RiepilogoGen!$D$2:$D$1249,A116,RiepilogoGen!$AD$2:$AD$1249)</f>
        <v>0</v>
      </c>
      <c r="J116" s="151">
        <v>0</v>
      </c>
      <c r="K116" s="161">
        <f t="shared" si="19"/>
        <v>0</v>
      </c>
      <c r="L116" s="161">
        <f t="shared" si="20"/>
        <v>0</v>
      </c>
      <c r="M116" s="180">
        <f t="shared" si="21"/>
        <v>0</v>
      </c>
    </row>
    <row r="117" spans="1:13">
      <c r="C117" s="149" t="s">
        <v>1471</v>
      </c>
      <c r="D117" s="102">
        <f>+D118+D119</f>
        <v>14181.22</v>
      </c>
      <c r="E117" s="102">
        <f>+E118+E119</f>
        <v>2008.0999999999995</v>
      </c>
      <c r="F117" s="102">
        <f>+F118+F119</f>
        <v>31957.240000000005</v>
      </c>
      <c r="G117" s="102">
        <f>SUM(G118:G120)</f>
        <v>64971</v>
      </c>
      <c r="H117" s="102">
        <f>SUM(H118:H120)</f>
        <v>151162.98000000001</v>
      </c>
      <c r="I117" s="102">
        <f>SUM(I118:I120)</f>
        <v>90016.55</v>
      </c>
      <c r="J117" s="102">
        <v>110376.70999999999</v>
      </c>
      <c r="K117" s="102">
        <f t="shared" si="19"/>
        <v>86191.98000000001</v>
      </c>
      <c r="L117" s="102">
        <f t="shared" si="20"/>
        <v>119205.74</v>
      </c>
      <c r="M117" s="183">
        <f t="shared" si="21"/>
        <v>1.3266223391974883</v>
      </c>
    </row>
    <row r="118" spans="1:13">
      <c r="A118" s="36">
        <f>RiepilogoGen!D400</f>
        <v>30050601</v>
      </c>
      <c r="B118" s="36" t="str">
        <f>RiepilogoGen!E400</f>
        <v>CONTRIBUTI DA FOTOVOLTAICO</v>
      </c>
      <c r="C118" s="150" t="str">
        <f>A118&amp;" "&amp;B118</f>
        <v>30050601 CONTRIBUTI DA FOTOVOLTAICO</v>
      </c>
      <c r="D118" s="151">
        <f>-1*SUMIF(RiepilogoGen!$D$2:$D$1249,A118,RiepilogoGen!$O$2:$O$1249)</f>
        <v>0</v>
      </c>
      <c r="E118" s="151">
        <f>-1*SUMIF(RiepilogoGen!$D$2:$D$1249,A118,RiepilogoGen!$R$2:$R$1249)</f>
        <v>0</v>
      </c>
      <c r="F118" s="151">
        <f>-1*SUMIF(RiepilogoGen!$D$2:$D$1249,A118,RiepilogoGen!$U$2:$U$1249)</f>
        <v>0</v>
      </c>
      <c r="G118" s="151">
        <f>-1*SUMIF(RiepilogoGen!$D$2:$D$1249,A118,RiepilogoGen!$X$2:$X$1249)</f>
        <v>0</v>
      </c>
      <c r="H118" s="151">
        <f>-1*SUMIF(RiepilogoGen!$D$2:$D$1249,A118,RiepilogoGen!$AA$2:$AA$1249)</f>
        <v>0</v>
      </c>
      <c r="I118" s="151">
        <f>-1*SUMIF(RiepilogoGen!$D$2:$D$1249,A118,RiepilogoGen!$AD$2:$AD$1249)</f>
        <v>0</v>
      </c>
      <c r="J118" s="151">
        <v>0</v>
      </c>
      <c r="K118" s="161">
        <f t="shared" si="19"/>
        <v>0</v>
      </c>
      <c r="L118" s="161">
        <f t="shared" si="20"/>
        <v>0</v>
      </c>
      <c r="M118" s="180">
        <f t="shared" si="21"/>
        <v>0</v>
      </c>
    </row>
    <row r="119" spans="1:13">
      <c r="A119" s="36">
        <f>RiepilogoGen!D401</f>
        <v>30050688</v>
      </c>
      <c r="B119" s="36" t="str">
        <f>RiepilogoGen!E401</f>
        <v>ALTRI CONTRIBUTI DA PRIVATI</v>
      </c>
      <c r="C119" s="150" t="str">
        <f>A119&amp;" "&amp;B119</f>
        <v>30050688 ALTRI CONTRIBUTI DA PRIVATI</v>
      </c>
      <c r="D119" s="151">
        <f>-1*SUMIF(RiepilogoGen!$D$2:$D$1249,A119,RiepilogoGen!$O$2:$O$1249)</f>
        <v>14181.22</v>
      </c>
      <c r="E119" s="151">
        <f>-1*SUMIF(RiepilogoGen!$D$2:$D$1249,A119,RiepilogoGen!$R$2:$R$1249)</f>
        <v>2008.0999999999995</v>
      </c>
      <c r="F119" s="151">
        <f>-1*SUMIF(RiepilogoGen!$D$2:$D$1249,A119,RiepilogoGen!$U$2:$U$1249)</f>
        <v>31957.240000000005</v>
      </c>
      <c r="G119" s="151">
        <f>-1*SUMIF(RiepilogoGen!$D$2:$D$1249,A119,RiepilogoGen!$X$2:$X$1249)</f>
        <v>64971</v>
      </c>
      <c r="H119" s="151">
        <f>-1*SUMIF(RiepilogoGen!$D$2:$D$1249,A119,RiepilogoGen!$AA$2:$AA$1249)</f>
        <v>151162.98000000001</v>
      </c>
      <c r="I119" s="151">
        <f>-1*SUMIF(RiepilogoGen!$D$2:$D$1249,A119,RiepilogoGen!$AD$2:$AD$1249)</f>
        <v>90016.55</v>
      </c>
      <c r="J119" s="151">
        <v>110376.70999999999</v>
      </c>
      <c r="K119" s="161">
        <f t="shared" si="19"/>
        <v>86191.98000000001</v>
      </c>
      <c r="L119" s="161">
        <f t="shared" si="20"/>
        <v>119205.74</v>
      </c>
      <c r="M119" s="180">
        <f t="shared" si="21"/>
        <v>1.3266223391974883</v>
      </c>
    </row>
    <row r="120" spans="1:13" s="167" customFormat="1" hidden="1">
      <c r="A120" s="167">
        <f>RiepilogoGen!D402</f>
        <v>30050699</v>
      </c>
      <c r="B120" s="167" t="str">
        <f>RiepilogoGen!E402</f>
        <v>RICAVI EX ASP IRIDES</v>
      </c>
      <c r="C120" s="150" t="str">
        <f>A120&amp;" "&amp;B120</f>
        <v>30050699 RICAVI EX ASP IRIDES</v>
      </c>
      <c r="D120" s="151">
        <f>-1*SUMIF(RiepilogoGen!$D$2:$D$1249,A120,RiepilogoGen!$O$2:$O$1249)</f>
        <v>0</v>
      </c>
      <c r="E120" s="151">
        <f>-1*SUMIF(RiepilogoGen!$D$2:$D$1249,A120,RiepilogoGen!$R$2:$R$1249)</f>
        <v>0</v>
      </c>
      <c r="F120" s="151">
        <f>-1*SUMIF(RiepilogoGen!$D$2:$D$1249,A120,RiepilogoGen!$U$2:$U$1249)</f>
        <v>0</v>
      </c>
      <c r="G120" s="151">
        <f>-1*SUMIF(RiepilogoGen!$D$2:$D$1249,A120,RiepilogoGen!$X$2:$X$1249)</f>
        <v>0</v>
      </c>
      <c r="H120" s="151">
        <f>-1*SUMIF(RiepilogoGen!$D$2:$D$1249,A120,RiepilogoGen!$AA$2:$AA$1249)</f>
        <v>0</v>
      </c>
      <c r="I120" s="151">
        <f>-1*SUMIF(RiepilogoGen!$D$2:$D$1249,A120,RiepilogoGen!$AD$2:$AD$1249)</f>
        <v>0</v>
      </c>
      <c r="J120" s="102">
        <v>0</v>
      </c>
      <c r="K120" s="161">
        <f t="shared" si="19"/>
        <v>0</v>
      </c>
      <c r="L120" s="161">
        <f t="shared" si="20"/>
        <v>0</v>
      </c>
      <c r="M120" s="180">
        <f t="shared" si="21"/>
        <v>0</v>
      </c>
    </row>
    <row r="121" spans="1:13" ht="15.75">
      <c r="C121" s="153" t="s">
        <v>256</v>
      </c>
      <c r="D121" s="113">
        <f t="shared" ref="D121:J121" si="34">+D105+D60+D57+D52+D11</f>
        <v>88618868.810000017</v>
      </c>
      <c r="E121" s="113">
        <f t="shared" si="34"/>
        <v>102337012.60000002</v>
      </c>
      <c r="F121" s="113">
        <f t="shared" si="34"/>
        <v>93574881.350000009</v>
      </c>
      <c r="G121" s="113">
        <f t="shared" si="34"/>
        <v>97960214.971899986</v>
      </c>
      <c r="H121" s="113">
        <f t="shared" si="34"/>
        <v>97305922.360000014</v>
      </c>
      <c r="I121" s="113">
        <f t="shared" si="34"/>
        <v>27188179.259999998</v>
      </c>
      <c r="J121" s="113">
        <f t="shared" si="34"/>
        <v>94320337.946818277</v>
      </c>
      <c r="K121" s="113">
        <f t="shared" si="19"/>
        <v>-654292.61189997196</v>
      </c>
      <c r="L121" s="113">
        <f t="shared" si="20"/>
        <v>3731041.0100000054</v>
      </c>
      <c r="M121" s="184">
        <f t="shared" si="21"/>
        <v>-6.6791667626255879E-3</v>
      </c>
    </row>
    <row r="122" spans="1:13">
      <c r="C122" s="61"/>
      <c r="D122" s="116"/>
      <c r="E122" s="116"/>
      <c r="F122" s="116"/>
      <c r="G122" s="116"/>
      <c r="H122" s="116"/>
      <c r="I122" s="116"/>
      <c r="J122" s="161"/>
      <c r="K122" s="163"/>
      <c r="L122" s="163"/>
      <c r="M122" s="185"/>
    </row>
    <row r="123" spans="1:13">
      <c r="C123" s="61"/>
      <c r="D123" s="116"/>
      <c r="E123" s="116"/>
      <c r="F123" s="116"/>
      <c r="G123" s="116"/>
      <c r="H123" s="116"/>
      <c r="I123" s="116"/>
      <c r="J123" s="161"/>
      <c r="K123" s="163"/>
      <c r="L123" s="163"/>
      <c r="M123" s="185"/>
    </row>
    <row r="124" spans="1:13">
      <c r="C124" s="61"/>
      <c r="D124" s="116"/>
      <c r="E124" s="116"/>
      <c r="F124" s="116"/>
      <c r="G124" s="116"/>
      <c r="H124" s="116"/>
      <c r="I124" s="116"/>
      <c r="J124" s="161"/>
      <c r="K124" s="163"/>
      <c r="L124" s="163"/>
      <c r="M124" s="185"/>
    </row>
    <row r="125" spans="1:13">
      <c r="C125" s="147"/>
      <c r="D125" s="102"/>
      <c r="E125" s="102"/>
      <c r="F125" s="102"/>
      <c r="G125" s="102"/>
      <c r="H125" s="102"/>
      <c r="I125" s="102"/>
      <c r="J125" s="161"/>
      <c r="K125" s="159"/>
      <c r="L125" s="159"/>
      <c r="M125" s="178"/>
    </row>
    <row r="126" spans="1:13">
      <c r="C126" s="147" t="s">
        <v>278</v>
      </c>
      <c r="D126" s="102"/>
      <c r="E126" s="102"/>
      <c r="F126" s="102"/>
      <c r="G126" s="102"/>
      <c r="H126" s="102"/>
      <c r="I126" s="102"/>
      <c r="J126" s="163"/>
      <c r="K126" s="159"/>
      <c r="L126" s="159"/>
      <c r="M126" s="178"/>
    </row>
    <row r="127" spans="1:13">
      <c r="C127" s="148" t="s">
        <v>279</v>
      </c>
      <c r="D127" s="106">
        <f t="shared" ref="D127:I127" si="35">+D128+D134</f>
        <v>851960.46000000008</v>
      </c>
      <c r="E127" s="106">
        <f t="shared" si="35"/>
        <v>666012.67000000004</v>
      </c>
      <c r="F127" s="106">
        <f t="shared" si="35"/>
        <v>577349.97</v>
      </c>
      <c r="G127" s="106">
        <f t="shared" si="35"/>
        <v>675164.56799999997</v>
      </c>
      <c r="H127" s="106">
        <f t="shared" si="35"/>
        <v>577735.55000000005</v>
      </c>
      <c r="I127" s="106">
        <f t="shared" si="35"/>
        <v>204789.83</v>
      </c>
      <c r="J127" s="106">
        <v>601490.07000000007</v>
      </c>
      <c r="K127" s="160">
        <f t="shared" si="19"/>
        <v>-97429.017999999924</v>
      </c>
      <c r="L127" s="160">
        <f t="shared" si="20"/>
        <v>385.58000000007451</v>
      </c>
      <c r="M127" s="182">
        <f t="shared" si="21"/>
        <v>-0.1443041039440327</v>
      </c>
    </row>
    <row r="128" spans="1:13">
      <c r="C128" s="149" t="s">
        <v>307</v>
      </c>
      <c r="D128" s="102">
        <f t="shared" ref="D128:I128" si="36">SUM(D129:D133)</f>
        <v>608204.76</v>
      </c>
      <c r="E128" s="102">
        <f t="shared" si="36"/>
        <v>429693.93</v>
      </c>
      <c r="F128" s="102">
        <f t="shared" si="36"/>
        <v>326603.28000000003</v>
      </c>
      <c r="G128" s="102">
        <f t="shared" si="36"/>
        <v>374284.65</v>
      </c>
      <c r="H128" s="102">
        <f t="shared" si="36"/>
        <v>303047.5</v>
      </c>
      <c r="I128" s="102">
        <f t="shared" si="36"/>
        <v>109390.29</v>
      </c>
      <c r="J128" s="102">
        <v>315000</v>
      </c>
      <c r="K128" s="159">
        <f t="shared" si="19"/>
        <v>-71237.150000000023</v>
      </c>
      <c r="L128" s="159">
        <f t="shared" si="20"/>
        <v>-23555.780000000028</v>
      </c>
      <c r="M128" s="178">
        <f t="shared" si="21"/>
        <v>-0.19032880456091383</v>
      </c>
    </row>
    <row r="129" spans="1:13">
      <c r="A129" s="36">
        <f>RiepilogoGen!D403</f>
        <v>40060101</v>
      </c>
      <c r="B129" s="36" t="str">
        <f>RiepilogoGen!E403</f>
        <v>FARMACI</v>
      </c>
      <c r="C129" s="150" t="str">
        <f>A129&amp;" "&amp;B129</f>
        <v>40060101 FARMACI</v>
      </c>
      <c r="D129" s="151">
        <f>SUMIF(RiepilogoGen!$D$2:$D$1249,A129,RiepilogoGen!$O$2:$O$1249)</f>
        <v>24768</v>
      </c>
      <c r="E129" s="151">
        <f>SUMIF(RiepilogoGen!$D$2:$D$1249,A129,RiepilogoGen!$R$2:$R$1249)</f>
        <v>27025.09</v>
      </c>
      <c r="F129" s="151">
        <f>SUMIF(RiepilogoGen!$D$2:$D$1249,A129,RiepilogoGen!$U$2:$U$1249)</f>
        <v>27926.9</v>
      </c>
      <c r="G129" s="151">
        <f>SUMIF(RiepilogoGen!$D$2:$D$1249,A129,RiepilogoGen!$X$2:$X$1249)</f>
        <v>65284.65</v>
      </c>
      <c r="H129" s="151">
        <f>SUMIF(RiepilogoGen!$D$2:$D$1249,A129,RiepilogoGen!$AA$2:$AA$1249)</f>
        <v>26892.93</v>
      </c>
      <c r="I129" s="151">
        <f>SUMIF(RiepilogoGen!$D$2:$D$1249,A129,RiepilogoGen!$AD$2:$AD$1249)</f>
        <v>17977.96</v>
      </c>
      <c r="J129" s="151">
        <v>30000</v>
      </c>
      <c r="K129" s="161">
        <f t="shared" si="19"/>
        <v>-38391.72</v>
      </c>
      <c r="L129" s="161">
        <f t="shared" si="20"/>
        <v>-1033.9700000000012</v>
      </c>
      <c r="M129" s="180">
        <f t="shared" si="21"/>
        <v>-0.58806656694950499</v>
      </c>
    </row>
    <row r="130" spans="1:13">
      <c r="A130" s="36">
        <f>RiepilogoGen!D404</f>
        <v>40060102</v>
      </c>
      <c r="B130" s="36" t="str">
        <f>RiepilogoGen!E404</f>
        <v>PRESIDI PER INCONTINENZA</v>
      </c>
      <c r="C130" s="150" t="str">
        <f>A130&amp;" "&amp;B130</f>
        <v>40060102 PRESIDI PER INCONTINENZA</v>
      </c>
      <c r="D130" s="151">
        <f>SUMIF(RiepilogoGen!$D$2:$D$1249,A130,RiepilogoGen!$O$2:$O$1249)</f>
        <v>161788.54999999999</v>
      </c>
      <c r="E130" s="151">
        <f>SUMIF(RiepilogoGen!$D$2:$D$1249,A130,RiepilogoGen!$R$2:$R$1249)</f>
        <v>193467.55</v>
      </c>
      <c r="F130" s="151">
        <f>SUMIF(RiepilogoGen!$D$2:$D$1249,A130,RiepilogoGen!$U$2:$U$1249)</f>
        <v>184962.66</v>
      </c>
      <c r="G130" s="151">
        <f>SUMIF(RiepilogoGen!$D$2:$D$1249,A130,RiepilogoGen!$X$2:$X$1249)</f>
        <v>187999.99920000002</v>
      </c>
      <c r="H130" s="151">
        <f>SUMIF(RiepilogoGen!$D$2:$D$1249,A130,RiepilogoGen!$AA$2:$AA$1249)</f>
        <v>151121.45000000001</v>
      </c>
      <c r="I130" s="151">
        <f>SUMIF(RiepilogoGen!$D$2:$D$1249,A130,RiepilogoGen!$AD$2:$AD$1249)</f>
        <v>49133.26</v>
      </c>
      <c r="J130" s="151">
        <v>155000</v>
      </c>
      <c r="K130" s="161">
        <f t="shared" si="19"/>
        <v>-36878.549200000009</v>
      </c>
      <c r="L130" s="161">
        <f t="shared" si="20"/>
        <v>-33841.209999999992</v>
      </c>
      <c r="M130" s="180">
        <f t="shared" si="21"/>
        <v>-0.19616249657941487</v>
      </c>
    </row>
    <row r="131" spans="1:13">
      <c r="A131" s="36">
        <f>RiepilogoGen!D405</f>
        <v>40060103</v>
      </c>
      <c r="B131" s="36" t="str">
        <f>RiepilogoGen!E405</f>
        <v>ALTRI PRESIDI SANITARI (OSSIGENO, MATERIALE PER MEDICAZIONE)</v>
      </c>
      <c r="C131" s="150" t="str">
        <f>A131&amp;" "&amp;B131</f>
        <v>40060103 ALTRI PRESIDI SANITARI (OSSIGENO, MATERIALE PER MEDICAZIONE)</v>
      </c>
      <c r="D131" s="151">
        <f>SUMIF(RiepilogoGen!$D$2:$D$1249,A131,RiepilogoGen!$O$2:$O$1249)</f>
        <v>35457.480000000003</v>
      </c>
      <c r="E131" s="151">
        <f>SUMIF(RiepilogoGen!$D$2:$D$1249,A131,RiepilogoGen!$R$2:$R$1249)</f>
        <v>61131.96</v>
      </c>
      <c r="F131" s="151">
        <f>SUMIF(RiepilogoGen!$D$2:$D$1249,A131,RiepilogoGen!$U$2:$U$1249)</f>
        <v>47240.480000000003</v>
      </c>
      <c r="G131" s="151">
        <f>SUMIF(RiepilogoGen!$D$2:$D$1249,A131,RiepilogoGen!$X$2:$X$1249)</f>
        <v>45999.999599999996</v>
      </c>
      <c r="H131" s="151">
        <f>SUMIF(RiepilogoGen!$D$2:$D$1249,A131,RiepilogoGen!$AA$2:$AA$1249)</f>
        <v>56153.13</v>
      </c>
      <c r="I131" s="151">
        <f>SUMIF(RiepilogoGen!$D$2:$D$1249,A131,RiepilogoGen!$AD$2:$AD$1249)</f>
        <v>10799.81</v>
      </c>
      <c r="J131" s="151">
        <v>63000</v>
      </c>
      <c r="K131" s="161">
        <f t="shared" si="19"/>
        <v>10153.130400000002</v>
      </c>
      <c r="L131" s="161">
        <f t="shared" si="20"/>
        <v>8912.6499999999942</v>
      </c>
      <c r="M131" s="180">
        <f t="shared" si="21"/>
        <v>0.22072022800626301</v>
      </c>
    </row>
    <row r="132" spans="1:13">
      <c r="A132" s="36">
        <f>RiepilogoGen!D406</f>
        <v>40060104</v>
      </c>
      <c r="B132" s="36" t="str">
        <f>RiepilogoGen!E406</f>
        <v>ALTRI PRESIDI SANITARI DPI (GUANTI, CUFFIE, ...)</v>
      </c>
      <c r="C132" s="150" t="str">
        <f>A132&amp;" "&amp;B132</f>
        <v>40060104 ALTRI PRESIDI SANITARI DPI (GUANTI, CUFFIE, ...)</v>
      </c>
      <c r="D132" s="151">
        <f>SUMIF(RiepilogoGen!$D$2:$D$1249,A132,RiepilogoGen!$O$2:$O$1249)</f>
        <v>372279.31</v>
      </c>
      <c r="E132" s="151">
        <f>SUMIF(RiepilogoGen!$D$2:$D$1249,A132,RiepilogoGen!$R$2:$R$1249)</f>
        <v>142232.66</v>
      </c>
      <c r="F132" s="151">
        <f>SUMIF(RiepilogoGen!$D$2:$D$1249,A132,RiepilogoGen!$U$2:$U$1249)</f>
        <v>54985.05</v>
      </c>
      <c r="G132" s="151">
        <f>SUMIF(RiepilogoGen!$D$2:$D$1249,A132,RiepilogoGen!$X$2:$X$1249)</f>
        <v>70000.000799999994</v>
      </c>
      <c r="H132" s="151">
        <f>SUMIF(RiepilogoGen!$D$2:$D$1249,A132,RiepilogoGen!$AA$2:$AA$1249)</f>
        <v>53041.32</v>
      </c>
      <c r="I132" s="151">
        <f>SUMIF(RiepilogoGen!$D$2:$D$1249,A132,RiepilogoGen!$AD$2:$AD$1249)</f>
        <v>19906.7</v>
      </c>
      <c r="J132" s="151">
        <v>51000</v>
      </c>
      <c r="K132" s="161">
        <f t="shared" si="19"/>
        <v>-16958.680799999995</v>
      </c>
      <c r="L132" s="161">
        <f t="shared" si="20"/>
        <v>-1943.7300000000032</v>
      </c>
      <c r="M132" s="180">
        <f t="shared" si="21"/>
        <v>-0.24226686580266432</v>
      </c>
    </row>
    <row r="133" spans="1:13">
      <c r="A133" s="36">
        <f>RiepilogoGen!D407</f>
        <v>40060188</v>
      </c>
      <c r="B133" s="36" t="str">
        <f>RiepilogoGen!E407</f>
        <v>ALTRI BENI SOCIO SANITARI</v>
      </c>
      <c r="C133" s="150" t="str">
        <f>A133&amp;" "&amp;B133</f>
        <v>40060188 ALTRI BENI SOCIO SANITARI</v>
      </c>
      <c r="D133" s="151">
        <f>SUMIF(RiepilogoGen!$D$2:$D$1249,A133,RiepilogoGen!$O$2:$O$1249)</f>
        <v>13911.42</v>
      </c>
      <c r="E133" s="151">
        <f>SUMIF(RiepilogoGen!$D$2:$D$1249,A133,RiepilogoGen!$R$2:$R$1249)</f>
        <v>5836.67</v>
      </c>
      <c r="F133" s="151">
        <f>SUMIF(RiepilogoGen!$D$2:$D$1249,A133,RiepilogoGen!$U$2:$U$1249)</f>
        <v>11488.19</v>
      </c>
      <c r="G133" s="151">
        <f>SUMIF(RiepilogoGen!$D$2:$D$1249,A133,RiepilogoGen!$X$2:$X$1249)</f>
        <v>5000.0003999999999</v>
      </c>
      <c r="H133" s="151">
        <f>SUMIF(RiepilogoGen!$D$2:$D$1249,A133,RiepilogoGen!$AA$2:$AA$1249)</f>
        <v>15838.67</v>
      </c>
      <c r="I133" s="151">
        <f>SUMIF(RiepilogoGen!$D$2:$D$1249,A133,RiepilogoGen!$AD$2:$AD$1249)</f>
        <v>11572.56</v>
      </c>
      <c r="J133" s="151">
        <v>16000</v>
      </c>
      <c r="K133" s="161">
        <f t="shared" si="19"/>
        <v>10838.669600000001</v>
      </c>
      <c r="L133" s="161">
        <f t="shared" si="20"/>
        <v>4350.4799999999996</v>
      </c>
      <c r="M133" s="180">
        <f t="shared" si="21"/>
        <v>2.1677337465813005</v>
      </c>
    </row>
    <row r="134" spans="1:13">
      <c r="C134" s="149" t="s">
        <v>308</v>
      </c>
      <c r="D134" s="102">
        <f t="shared" ref="D134:I134" si="37">SUM(D135:D153)</f>
        <v>243755.70000000004</v>
      </c>
      <c r="E134" s="102">
        <f t="shared" si="37"/>
        <v>236318.74000000005</v>
      </c>
      <c r="F134" s="102">
        <f t="shared" si="37"/>
        <v>250746.69</v>
      </c>
      <c r="G134" s="102">
        <f t="shared" si="37"/>
        <v>300879.91800000001</v>
      </c>
      <c r="H134" s="102">
        <f t="shared" si="37"/>
        <v>274688.05</v>
      </c>
      <c r="I134" s="102">
        <f t="shared" si="37"/>
        <v>95399.54</v>
      </c>
      <c r="J134" s="102">
        <v>286490.07</v>
      </c>
      <c r="K134" s="159">
        <f t="shared" si="19"/>
        <v>-26191.868000000017</v>
      </c>
      <c r="L134" s="159">
        <f t="shared" si="20"/>
        <v>23941.359999999986</v>
      </c>
      <c r="M134" s="178">
        <f t="shared" si="21"/>
        <v>-8.7050901150538151E-2</v>
      </c>
    </row>
    <row r="135" spans="1:13">
      <c r="A135" s="36">
        <f>RiepilogoGen!D408</f>
        <v>40060201</v>
      </c>
      <c r="B135" s="36" t="str">
        <f>RiepilogoGen!E408</f>
        <v>GENERI ALIMENTARI</v>
      </c>
      <c r="C135" s="150" t="str">
        <f t="shared" ref="C135:C149" si="38">A135&amp;" "&amp;B135</f>
        <v>40060201 GENERI ALIMENTARI</v>
      </c>
      <c r="D135" s="151">
        <f>SUMIF(RiepilogoGen!$D$2:$D$1249,A135,RiepilogoGen!$O$2:$O$1249)</f>
        <v>20.47</v>
      </c>
      <c r="E135" s="151">
        <f>SUMIF(RiepilogoGen!$D$2:$D$1249,A135,RiepilogoGen!$R$2:$R$1249)</f>
        <v>358.5</v>
      </c>
      <c r="F135" s="151">
        <f>SUMIF(RiepilogoGen!$D$2:$D$1249,A135,RiepilogoGen!$U$2:$U$1249)</f>
        <v>112.72</v>
      </c>
      <c r="G135" s="151">
        <f>SUMIF(RiepilogoGen!$D$2:$D$1249,A135,RiepilogoGen!$X$2:$X$1249)</f>
        <v>0</v>
      </c>
      <c r="H135" s="151">
        <f>SUMIF(RiepilogoGen!$D$2:$D$1249,A135,RiepilogoGen!$AA$2:$AA$1249)</f>
        <v>0</v>
      </c>
      <c r="I135" s="151">
        <f>SUMIF(RiepilogoGen!$D$2:$D$1249,A135,RiepilogoGen!$AD$2:$AD$1249)</f>
        <v>0</v>
      </c>
      <c r="J135" s="151">
        <v>0</v>
      </c>
      <c r="K135" s="161">
        <f t="shared" si="19"/>
        <v>0</v>
      </c>
      <c r="L135" s="161">
        <f t="shared" si="20"/>
        <v>-112.72</v>
      </c>
      <c r="M135" s="180">
        <f t="shared" si="21"/>
        <v>0</v>
      </c>
    </row>
    <row r="136" spans="1:13">
      <c r="A136" s="36">
        <f>RiepilogoGen!D409</f>
        <v>40060202</v>
      </c>
      <c r="B136" s="36" t="str">
        <f>RiepilogoGen!E409</f>
        <v>MATERIALI DI PULIZIA E CONVIVENZA</v>
      </c>
      <c r="C136" s="150" t="str">
        <f t="shared" si="38"/>
        <v>40060202 MATERIALI DI PULIZIA E CONVIVENZA</v>
      </c>
      <c r="D136" s="151">
        <f>SUMIF(RiepilogoGen!$D$2:$D$1249,A136,RiepilogoGen!$O$2:$O$1249)</f>
        <v>5082.3999999999996</v>
      </c>
      <c r="E136" s="151">
        <f>SUMIF(RiepilogoGen!$D$2:$D$1249,A136,RiepilogoGen!$R$2:$R$1249)</f>
        <v>11053.59</v>
      </c>
      <c r="F136" s="151">
        <f>SUMIF(RiepilogoGen!$D$2:$D$1249,A136,RiepilogoGen!$U$2:$U$1249)</f>
        <v>4514.83</v>
      </c>
      <c r="G136" s="151">
        <f>SUMIF(RiepilogoGen!$D$2:$D$1249,A136,RiepilogoGen!$X$2:$X$1249)</f>
        <v>3999.9996000000001</v>
      </c>
      <c r="H136" s="151">
        <f>SUMIF(RiepilogoGen!$D$2:$D$1249,A136,RiepilogoGen!$AA$2:$AA$1249)</f>
        <v>3610.25</v>
      </c>
      <c r="I136" s="151">
        <f>SUMIF(RiepilogoGen!$D$2:$D$1249,A136,RiepilogoGen!$AD$2:$AD$1249)</f>
        <v>1239.17</v>
      </c>
      <c r="J136" s="151">
        <v>4000</v>
      </c>
      <c r="K136" s="161">
        <f t="shared" si="19"/>
        <v>-389.7496000000001</v>
      </c>
      <c r="L136" s="161">
        <f t="shared" si="20"/>
        <v>-904.57999999999993</v>
      </c>
      <c r="M136" s="180">
        <f t="shared" si="21"/>
        <v>-9.7437409743741044E-2</v>
      </c>
    </row>
    <row r="137" spans="1:13">
      <c r="A137" s="36">
        <f>RiepilogoGen!D410</f>
        <v>40060203</v>
      </c>
      <c r="B137" s="36" t="str">
        <f>RiepilogoGen!E410</f>
        <v>PRODOTTI PER L'IGIENE PERSONALE</v>
      </c>
      <c r="C137" s="150" t="str">
        <f>A137&amp;" "&amp;B137</f>
        <v>40060203 PRODOTTI PER L'IGIENE PERSONALE</v>
      </c>
      <c r="D137" s="151">
        <f>SUMIF(RiepilogoGen!$D$2:$D$1249,A137,RiepilogoGen!$O$2:$O$1249)</f>
        <v>36394.480000000003</v>
      </c>
      <c r="E137" s="151">
        <f>SUMIF(RiepilogoGen!$D$2:$D$1249,A137,RiepilogoGen!$R$2:$R$1249)</f>
        <v>29649.96</v>
      </c>
      <c r="F137" s="151">
        <f>SUMIF(RiepilogoGen!$D$2:$D$1249,A137,RiepilogoGen!$U$2:$U$1249)</f>
        <v>30341.41</v>
      </c>
      <c r="G137" s="151">
        <f>SUMIF(RiepilogoGen!$D$2:$D$1249,A137,RiepilogoGen!$X$2:$X$1249)</f>
        <v>65000.000399999997</v>
      </c>
      <c r="H137" s="151">
        <f>SUMIF(RiepilogoGen!$D$2:$D$1249,A137,RiepilogoGen!$AA$2:$AA$1249)</f>
        <v>28027.73</v>
      </c>
      <c r="I137" s="151">
        <f>SUMIF(RiepilogoGen!$D$2:$D$1249,A137,RiepilogoGen!$AD$2:$AD$1249)</f>
        <v>13991.44</v>
      </c>
      <c r="J137" s="151">
        <v>30000</v>
      </c>
      <c r="K137" s="161">
        <f t="shared" si="19"/>
        <v>-36972.270399999994</v>
      </c>
      <c r="L137" s="161">
        <f t="shared" si="20"/>
        <v>-2313.6800000000003</v>
      </c>
      <c r="M137" s="180">
        <f t="shared" si="21"/>
        <v>-0.56880415649966665</v>
      </c>
    </row>
    <row r="138" spans="1:13">
      <c r="A138" s="36">
        <f>RiepilogoGen!D411</f>
        <v>40060204</v>
      </c>
      <c r="B138" s="36" t="str">
        <f>RiepilogoGen!E411</f>
        <v xml:space="preserve">ARTICOLI PER MANUTENZIONE </v>
      </c>
      <c r="C138" s="150" t="str">
        <f t="shared" si="38"/>
        <v xml:space="preserve">40060204 ARTICOLI PER MANUTENZIONE </v>
      </c>
      <c r="D138" s="151">
        <f>SUMIF(RiepilogoGen!$D$2:$D$1249,A138,RiepilogoGen!$O$2:$O$1249)</f>
        <v>41706.43</v>
      </c>
      <c r="E138" s="151">
        <f>SUMIF(RiepilogoGen!$D$2:$D$1249,A138,RiepilogoGen!$R$2:$R$1249)</f>
        <v>36766.68</v>
      </c>
      <c r="F138" s="151">
        <f>SUMIF(RiepilogoGen!$D$2:$D$1249,A138,RiepilogoGen!$U$2:$U$1249)</f>
        <v>43962.95</v>
      </c>
      <c r="G138" s="151">
        <f>SUMIF(RiepilogoGen!$D$2:$D$1249,A138,RiepilogoGen!$X$2:$X$1249)</f>
        <v>62999.997600000002</v>
      </c>
      <c r="H138" s="151">
        <f>SUMIF(RiepilogoGen!$D$2:$D$1249,A138,RiepilogoGen!$AA$2:$AA$1249)</f>
        <v>63855.77</v>
      </c>
      <c r="I138" s="151">
        <f>SUMIF(RiepilogoGen!$D$2:$D$1249,A138,RiepilogoGen!$AD$2:$AD$1249)</f>
        <v>10741.939999999999</v>
      </c>
      <c r="J138" s="151">
        <v>68668.600000000006</v>
      </c>
      <c r="K138" s="161">
        <f t="shared" si="19"/>
        <v>855.77239999999438</v>
      </c>
      <c r="L138" s="161">
        <f t="shared" si="20"/>
        <v>19892.82</v>
      </c>
      <c r="M138" s="180">
        <f t="shared" si="21"/>
        <v>1.3583689406362787E-2</v>
      </c>
    </row>
    <row r="139" spans="1:13">
      <c r="A139" s="36">
        <f>RiepilogoGen!D412</f>
        <v>40060205</v>
      </c>
      <c r="B139" s="36" t="str">
        <f>RiepilogoGen!E412</f>
        <v>CANCELLERIA, STAMPATI E MATERIALE DI CONSUMO HARDWARE</v>
      </c>
      <c r="C139" s="150" t="str">
        <f t="shared" si="38"/>
        <v>40060205 CANCELLERIA, STAMPATI E MATERIALE DI CONSUMO HARDWARE</v>
      </c>
      <c r="D139" s="151">
        <f>SUMIF(RiepilogoGen!$D$2:$D$1249,A139,RiepilogoGen!$O$2:$O$1249)</f>
        <v>12965.88</v>
      </c>
      <c r="E139" s="151">
        <f>SUMIF(RiepilogoGen!$D$2:$D$1249,A139,RiepilogoGen!$R$2:$R$1249)</f>
        <v>18430.47</v>
      </c>
      <c r="F139" s="151">
        <f>SUMIF(RiepilogoGen!$D$2:$D$1249,A139,RiepilogoGen!$U$2:$U$1249)</f>
        <v>10802.06</v>
      </c>
      <c r="G139" s="151">
        <f>SUMIF(RiepilogoGen!$D$2:$D$1249,A139,RiepilogoGen!$X$2:$X$1249)</f>
        <v>15599.918399999995</v>
      </c>
      <c r="H139" s="151">
        <f>SUMIF(RiepilogoGen!$D$2:$D$1249,A139,RiepilogoGen!$AA$2:$AA$1249)</f>
        <v>13559.87</v>
      </c>
      <c r="I139" s="151">
        <f>SUMIF(RiepilogoGen!$D$2:$D$1249,A139,RiepilogoGen!$AD$2:$AD$1249)</f>
        <v>3945.88</v>
      </c>
      <c r="J139" s="151">
        <v>14823.47</v>
      </c>
      <c r="K139" s="161">
        <f t="shared" si="19"/>
        <v>-2040.0483999999942</v>
      </c>
      <c r="L139" s="161">
        <f t="shared" si="20"/>
        <v>2757.8100000000013</v>
      </c>
      <c r="M139" s="180">
        <f t="shared" si="21"/>
        <v>-0.13077301737680846</v>
      </c>
    </row>
    <row r="140" spans="1:13">
      <c r="A140" s="36">
        <f>RiepilogoGen!D413</f>
        <v>40060206</v>
      </c>
      <c r="B140" s="36" t="str">
        <f>RiepilogoGen!E413</f>
        <v>ABBONAMENTI, RIVISTE E LIBRI</v>
      </c>
      <c r="C140" s="150" t="str">
        <f t="shared" si="38"/>
        <v>40060206 ABBONAMENTI, RIVISTE E LIBRI</v>
      </c>
      <c r="D140" s="151">
        <f>SUMIF(RiepilogoGen!$D$2:$D$1249,A140,RiepilogoGen!$O$2:$O$1249)</f>
        <v>0</v>
      </c>
      <c r="E140" s="151">
        <f>SUMIF(RiepilogoGen!$D$2:$D$1249,A140,RiepilogoGen!$R$2:$R$1249)</f>
        <v>0</v>
      </c>
      <c r="F140" s="151">
        <f>SUMIF(RiepilogoGen!$D$2:$D$1249,A140,RiepilogoGen!$U$2:$U$1249)</f>
        <v>0</v>
      </c>
      <c r="G140" s="151">
        <f>SUMIF(RiepilogoGen!$D$2:$D$1249,A140,RiepilogoGen!$X$2:$X$1249)</f>
        <v>0</v>
      </c>
      <c r="H140" s="151">
        <f>SUMIF(RiepilogoGen!$D$2:$D$1249,A140,RiepilogoGen!$AA$2:$AA$1249)</f>
        <v>0</v>
      </c>
      <c r="I140" s="151">
        <f>SUMIF(RiepilogoGen!$D$2:$D$1249,A140,RiepilogoGen!$AD$2:$AD$1249)</f>
        <v>0</v>
      </c>
      <c r="J140" s="151">
        <v>0</v>
      </c>
      <c r="K140" s="161">
        <f t="shared" ref="K140:K203" si="39">H140-G140</f>
        <v>0</v>
      </c>
      <c r="L140" s="161">
        <f t="shared" ref="L140:L203" si="40">H140-F140</f>
        <v>0</v>
      </c>
      <c r="M140" s="180">
        <f t="shared" ref="M140:M203" si="41">IF(G140=0,IF(H140&lt;&gt;0,1,0),(H140/G140)-1)</f>
        <v>0</v>
      </c>
    </row>
    <row r="141" spans="1:13">
      <c r="A141" s="36">
        <f>RiepilogoGen!D414</f>
        <v>40060207</v>
      </c>
      <c r="B141" s="36" t="str">
        <f>RiepilogoGen!E414</f>
        <v>PIANTE FIORI ED ORNAMENTI</v>
      </c>
      <c r="C141" s="150" t="str">
        <f t="shared" si="38"/>
        <v>40060207 PIANTE FIORI ED ORNAMENTI</v>
      </c>
      <c r="D141" s="151">
        <f>SUMIF(RiepilogoGen!$D$2:$D$1249,A141,RiepilogoGen!$O$2:$O$1249)</f>
        <v>0</v>
      </c>
      <c r="E141" s="151">
        <f>SUMIF(RiepilogoGen!$D$2:$D$1249,A141,RiepilogoGen!$R$2:$R$1249)</f>
        <v>0</v>
      </c>
      <c r="F141" s="151">
        <f>SUMIF(RiepilogoGen!$D$2:$D$1249,A141,RiepilogoGen!$U$2:$U$1249)</f>
        <v>0</v>
      </c>
      <c r="G141" s="151">
        <f>SUMIF(RiepilogoGen!$D$2:$D$1249,A141,RiepilogoGen!$X$2:$X$1249)</f>
        <v>50.000399999999999</v>
      </c>
      <c r="H141" s="151">
        <f>SUMIF(RiepilogoGen!$D$2:$D$1249,A141,RiepilogoGen!$AA$2:$AA$1249)</f>
        <v>0</v>
      </c>
      <c r="I141" s="151">
        <f>SUMIF(RiepilogoGen!$D$2:$D$1249,A141,RiepilogoGen!$AD$2:$AD$1249)</f>
        <v>0</v>
      </c>
      <c r="J141" s="151">
        <v>50</v>
      </c>
      <c r="K141" s="161">
        <f t="shared" si="39"/>
        <v>-50.000399999999999</v>
      </c>
      <c r="L141" s="161">
        <f t="shared" si="40"/>
        <v>0</v>
      </c>
      <c r="M141" s="180">
        <f t="shared" si="41"/>
        <v>-1</v>
      </c>
    </row>
    <row r="142" spans="1:13">
      <c r="A142" s="36">
        <f>RiepilogoGen!D415</f>
        <v>40060208</v>
      </c>
      <c r="B142" s="36" t="str">
        <f>RiepilogoGen!E415</f>
        <v>DONI, ARTICOLI PER OSPITI E MATERIALE PER ANIMAZIONE</v>
      </c>
      <c r="C142" s="150" t="str">
        <f t="shared" si="38"/>
        <v>40060208 DONI, ARTICOLI PER OSPITI E MATERIALE PER ANIMAZIONE</v>
      </c>
      <c r="D142" s="151">
        <f>SUMIF(RiepilogoGen!$D$2:$D$1249,A142,RiepilogoGen!$O$2:$O$1249)</f>
        <v>3626.41</v>
      </c>
      <c r="E142" s="151">
        <f>SUMIF(RiepilogoGen!$D$2:$D$1249,A142,RiepilogoGen!$R$2:$R$1249)</f>
        <v>3372.24</v>
      </c>
      <c r="F142" s="151">
        <f>SUMIF(RiepilogoGen!$D$2:$D$1249,A142,RiepilogoGen!$U$2:$U$1249)</f>
        <v>2714.6499999999996</v>
      </c>
      <c r="G142" s="151">
        <f>SUMIF(RiepilogoGen!$D$2:$D$1249,A142,RiepilogoGen!$X$2:$X$1249)</f>
        <v>7000.0019999999995</v>
      </c>
      <c r="H142" s="151">
        <f>SUMIF(RiepilogoGen!$D$2:$D$1249,A142,RiepilogoGen!$AA$2:$AA$1249)</f>
        <v>3124.67</v>
      </c>
      <c r="I142" s="151">
        <f>SUMIF(RiepilogoGen!$D$2:$D$1249,A142,RiepilogoGen!$AD$2:$AD$1249)</f>
        <v>1266.5999999999999</v>
      </c>
      <c r="J142" s="151">
        <v>7000</v>
      </c>
      <c r="K142" s="161">
        <f t="shared" si="39"/>
        <v>-3875.3319999999994</v>
      </c>
      <c r="L142" s="161">
        <f t="shared" si="40"/>
        <v>410.02000000000044</v>
      </c>
      <c r="M142" s="180">
        <f t="shared" si="41"/>
        <v>-0.55361869896608595</v>
      </c>
    </row>
    <row r="143" spans="1:13">
      <c r="A143" s="36">
        <f>RiepilogoGen!D416</f>
        <v>40060209</v>
      </c>
      <c r="B143" s="36" t="str">
        <f>RiepilogoGen!E416</f>
        <v>VESTIARIO PERSONALE DIPENDENTE(DPI)</v>
      </c>
      <c r="C143" s="150" t="str">
        <f t="shared" si="38"/>
        <v>40060209 VESTIARIO PERSONALE DIPENDENTE(DPI)</v>
      </c>
      <c r="D143" s="151">
        <f>SUMIF(RiepilogoGen!$D$2:$D$1249,A143,RiepilogoGen!$O$2:$O$1249)</f>
        <v>7703.03</v>
      </c>
      <c r="E143" s="151">
        <f>SUMIF(RiepilogoGen!$D$2:$D$1249,A143,RiepilogoGen!$R$2:$R$1249)</f>
        <v>2619.84</v>
      </c>
      <c r="F143" s="151">
        <f>SUMIF(RiepilogoGen!$D$2:$D$1249,A143,RiepilogoGen!$U$2:$U$1249)</f>
        <v>5122.51</v>
      </c>
      <c r="G143" s="151">
        <f>SUMIF(RiepilogoGen!$D$2:$D$1249,A143,RiepilogoGen!$X$2:$X$1249)</f>
        <v>10980</v>
      </c>
      <c r="H143" s="151">
        <f>SUMIF(RiepilogoGen!$D$2:$D$1249,A143,RiepilogoGen!$AA$2:$AA$1249)</f>
        <v>7959.18</v>
      </c>
      <c r="I143" s="151">
        <f>SUMIF(RiepilogoGen!$D$2:$D$1249,A143,RiepilogoGen!$AD$2:$AD$1249)</f>
        <v>2830.07</v>
      </c>
      <c r="J143" s="151">
        <v>9000</v>
      </c>
      <c r="K143" s="161">
        <f t="shared" si="39"/>
        <v>-3020.8199999999997</v>
      </c>
      <c r="L143" s="161">
        <f t="shared" si="40"/>
        <v>2836.67</v>
      </c>
      <c r="M143" s="180">
        <f t="shared" si="41"/>
        <v>-0.27512021857923497</v>
      </c>
    </row>
    <row r="144" spans="1:13">
      <c r="A144" s="36">
        <f>RiepilogoGen!D417</f>
        <v>40060210</v>
      </c>
      <c r="B144" s="36" t="str">
        <f>RiepilogoGen!E417</f>
        <v>VESTIARIO OSPITI</v>
      </c>
      <c r="C144" s="150" t="str">
        <f t="shared" si="38"/>
        <v>40060210 VESTIARIO OSPITI</v>
      </c>
      <c r="D144" s="151">
        <f>SUMIF(RiepilogoGen!$D$2:$D$1249,A144,RiepilogoGen!$O$2:$O$1249)</f>
        <v>5606.1</v>
      </c>
      <c r="E144" s="151">
        <f>SUMIF(RiepilogoGen!$D$2:$D$1249,A144,RiepilogoGen!$R$2:$R$1249)</f>
        <v>7700.21</v>
      </c>
      <c r="F144" s="151">
        <f>SUMIF(RiepilogoGen!$D$2:$D$1249,A144,RiepilogoGen!$U$2:$U$1249)</f>
        <v>6078.04</v>
      </c>
      <c r="G144" s="151">
        <f>SUMIF(RiepilogoGen!$D$2:$D$1249,A144,RiepilogoGen!$X$2:$X$1249)</f>
        <v>6000</v>
      </c>
      <c r="H144" s="151">
        <f>SUMIF(RiepilogoGen!$D$2:$D$1249,A144,RiepilogoGen!$AA$2:$AA$1249)</f>
        <v>1098</v>
      </c>
      <c r="I144" s="151">
        <f>SUMIF(RiepilogoGen!$D$2:$D$1249,A144,RiepilogoGen!$AD$2:$AD$1249)</f>
        <v>0</v>
      </c>
      <c r="J144" s="151">
        <v>1098</v>
      </c>
      <c r="K144" s="161">
        <f t="shared" si="39"/>
        <v>-4902</v>
      </c>
      <c r="L144" s="161">
        <f t="shared" si="40"/>
        <v>-4980.04</v>
      </c>
      <c r="M144" s="180">
        <f t="shared" si="41"/>
        <v>-0.81699999999999995</v>
      </c>
    </row>
    <row r="145" spans="1:13">
      <c r="A145" s="36">
        <f>RiepilogoGen!D418</f>
        <v>40060211</v>
      </c>
      <c r="B145" s="36" t="str">
        <f>RiepilogoGen!E418</f>
        <v>CARBURANTI E LUBRIFICANTI (ESERCIZIO AUTOMEZZI)</v>
      </c>
      <c r="C145" s="150" t="str">
        <f t="shared" si="38"/>
        <v>40060211 CARBURANTI E LUBRIFICANTI (ESERCIZIO AUTOMEZZI)</v>
      </c>
      <c r="D145" s="151">
        <f>SUMIF(RiepilogoGen!$D$2:$D$1249,A145,RiepilogoGen!$O$2:$O$1249)</f>
        <v>20804.920000000002</v>
      </c>
      <c r="E145" s="151">
        <f>SUMIF(RiepilogoGen!$D$2:$D$1249,A145,RiepilogoGen!$R$2:$R$1249)</f>
        <v>26266.660000000003</v>
      </c>
      <c r="F145" s="151">
        <f>SUMIF(RiepilogoGen!$D$2:$D$1249,A145,RiepilogoGen!$U$2:$U$1249)</f>
        <v>24406.16</v>
      </c>
      <c r="G145" s="151">
        <f>SUMIF(RiepilogoGen!$D$2:$D$1249,A145,RiepilogoGen!$X$2:$X$1249)</f>
        <v>27999.999599999999</v>
      </c>
      <c r="H145" s="151">
        <f>SUMIF(RiepilogoGen!$D$2:$D$1249,A145,RiepilogoGen!$AA$2:$AA$1249)</f>
        <v>21971.57</v>
      </c>
      <c r="I145" s="151">
        <f>SUMIF(RiepilogoGen!$D$2:$D$1249,A145,RiepilogoGen!$AD$2:$AD$1249)</f>
        <v>7583.66</v>
      </c>
      <c r="J145" s="151">
        <v>22000</v>
      </c>
      <c r="K145" s="161">
        <f t="shared" si="39"/>
        <v>-6028.4295999999995</v>
      </c>
      <c r="L145" s="161">
        <f t="shared" si="40"/>
        <v>-2434.59</v>
      </c>
      <c r="M145" s="180">
        <f t="shared" si="41"/>
        <v>-0.21530106021858653</v>
      </c>
    </row>
    <row r="146" spans="1:13">
      <c r="A146" s="36">
        <f>RiepilogoGen!D419</f>
        <v>40060212</v>
      </c>
      <c r="B146" s="36" t="str">
        <f>RiepilogoGen!E419</f>
        <v xml:space="preserve">MATERIALE A PERDERE PER REPARTI </v>
      </c>
      <c r="C146" s="150" t="str">
        <f t="shared" si="38"/>
        <v xml:space="preserve">40060212 MATERIALE A PERDERE PER REPARTI </v>
      </c>
      <c r="D146" s="151">
        <f>SUMIF(RiepilogoGen!$D$2:$D$1249,A146,RiepilogoGen!$O$2:$O$1249)</f>
        <v>81724</v>
      </c>
      <c r="E146" s="151">
        <f>SUMIF(RiepilogoGen!$D$2:$D$1249,A146,RiepilogoGen!$R$2:$R$1249)</f>
        <v>65110.04</v>
      </c>
      <c r="F146" s="151">
        <f>SUMIF(RiepilogoGen!$D$2:$D$1249,A146,RiepilogoGen!$U$2:$U$1249)</f>
        <v>106996.34</v>
      </c>
      <c r="G146" s="151">
        <f>SUMIF(RiepilogoGen!$D$2:$D$1249,A146,RiepilogoGen!$X$2:$X$1249)</f>
        <v>66000.001199999999</v>
      </c>
      <c r="H146" s="151">
        <f>SUMIF(RiepilogoGen!$D$2:$D$1249,A146,RiepilogoGen!$AA$2:$AA$1249)</f>
        <v>104398.03</v>
      </c>
      <c r="I146" s="151">
        <f>SUMIF(RiepilogoGen!$D$2:$D$1249,A146,RiepilogoGen!$AD$2:$AD$1249)</f>
        <v>42478.81</v>
      </c>
      <c r="J146" s="151">
        <v>100000</v>
      </c>
      <c r="K146" s="161">
        <f t="shared" si="39"/>
        <v>38398.0288</v>
      </c>
      <c r="L146" s="161">
        <f t="shared" si="40"/>
        <v>-2598.3099999999977</v>
      </c>
      <c r="M146" s="180">
        <f t="shared" si="41"/>
        <v>0.58178830457354591</v>
      </c>
    </row>
    <row r="147" spans="1:13">
      <c r="A147" s="36">
        <f>RiepilogoGen!D420</f>
        <v>40060213</v>
      </c>
      <c r="B147" s="36" t="str">
        <f>RiepilogoGen!E420</f>
        <v>MATERIALE DI GUARDAROBA (COPERTE, TELERIE E MATERASSI)</v>
      </c>
      <c r="C147" s="150" t="str">
        <f t="shared" si="38"/>
        <v>40060213 MATERIALE DI GUARDAROBA (COPERTE, TELERIE E MATERASSI)</v>
      </c>
      <c r="D147" s="151">
        <f>SUMIF(RiepilogoGen!$D$2:$D$1249,A147,RiepilogoGen!$O$2:$O$1249)</f>
        <v>3857.64</v>
      </c>
      <c r="E147" s="151">
        <f>SUMIF(RiepilogoGen!$D$2:$D$1249,A147,RiepilogoGen!$R$2:$R$1249)</f>
        <v>3286.92</v>
      </c>
      <c r="F147" s="151">
        <f>SUMIF(RiepilogoGen!$D$2:$D$1249,A147,RiepilogoGen!$U$2:$U$1249)</f>
        <v>188</v>
      </c>
      <c r="G147" s="151">
        <f>SUMIF(RiepilogoGen!$D$2:$D$1249,A147,RiepilogoGen!$X$2:$X$1249)</f>
        <v>4000.0007999999998</v>
      </c>
      <c r="H147" s="151">
        <f>SUMIF(RiepilogoGen!$D$2:$D$1249,A147,RiepilogoGen!$AA$2:$AA$1249)</f>
        <v>4298.16</v>
      </c>
      <c r="I147" s="151">
        <f>SUMIF(RiepilogoGen!$D$2:$D$1249,A147,RiepilogoGen!$AD$2:$AD$1249)</f>
        <v>344.39</v>
      </c>
      <c r="J147" s="151">
        <v>5000</v>
      </c>
      <c r="K147" s="161">
        <f t="shared" si="39"/>
        <v>298.15920000000006</v>
      </c>
      <c r="L147" s="161">
        <f t="shared" si="40"/>
        <v>4110.16</v>
      </c>
      <c r="M147" s="180">
        <f t="shared" si="41"/>
        <v>7.4539785092043065E-2</v>
      </c>
    </row>
    <row r="148" spans="1:13">
      <c r="A148" s="36">
        <f>RiepilogoGen!D421</f>
        <v>40060214</v>
      </c>
      <c r="B148" s="36" t="str">
        <f>RiepilogoGen!E421</f>
        <v>BENI PER L'ACCOGLIENZA (COPERTE, MATERASSI, SACCHI A PELO, ECC.)</v>
      </c>
      <c r="C148" s="152" t="str">
        <f>A148&amp;" "&amp;B148</f>
        <v>40060214 BENI PER L'ACCOGLIENZA (COPERTE, MATERASSI, SACCHI A PELO, ECC.)</v>
      </c>
      <c r="D148" s="151">
        <f>SUMIF(RiepilogoGen!$D$2:$D$1249,A148,RiepilogoGen!$O$2:$O$1249)</f>
        <v>0</v>
      </c>
      <c r="E148" s="151">
        <f>SUMIF(RiepilogoGen!$D$2:$D$1249,A148,RiepilogoGen!$R$2:$R$1249)</f>
        <v>0</v>
      </c>
      <c r="F148" s="151">
        <f>SUMIF(RiepilogoGen!$D$2:$D$1249,A148,RiepilogoGen!$U$2:$U$1249)</f>
        <v>0</v>
      </c>
      <c r="G148" s="151">
        <f>SUMIF(RiepilogoGen!$D$2:$D$1249,A148,RiepilogoGen!$X$2:$X$1249)</f>
        <v>50.000399999999999</v>
      </c>
      <c r="H148" s="151">
        <f>SUMIF(RiepilogoGen!$D$2:$D$1249,A148,RiepilogoGen!$AA$2:$AA$1249)</f>
        <v>0</v>
      </c>
      <c r="I148" s="151">
        <f>SUMIF(RiepilogoGen!$D$2:$D$1249,A148,RiepilogoGen!$AD$2:$AD$1249)</f>
        <v>0</v>
      </c>
      <c r="J148" s="151">
        <v>50</v>
      </c>
      <c r="K148" s="161">
        <f t="shared" si="39"/>
        <v>-50.000399999999999</v>
      </c>
      <c r="L148" s="161">
        <f t="shared" si="40"/>
        <v>0</v>
      </c>
      <c r="M148" s="180">
        <f t="shared" si="41"/>
        <v>-1</v>
      </c>
    </row>
    <row r="149" spans="1:13">
      <c r="A149" s="36">
        <f>RiepilogoGen!D422</f>
        <v>40060288</v>
      </c>
      <c r="B149" s="36" t="str">
        <f>RiepilogoGen!E422</f>
        <v>ALTRI BENI TECNICO - ECONOMALI</v>
      </c>
      <c r="C149" s="152" t="str">
        <f t="shared" si="38"/>
        <v>40060288 ALTRI BENI TECNICO - ECONOMALI</v>
      </c>
      <c r="D149" s="151">
        <f>SUMIF(RiepilogoGen!$D$2:$D$1249,A149,RiepilogoGen!$O$2:$O$1249)</f>
        <v>22916.05</v>
      </c>
      <c r="E149" s="151">
        <f>SUMIF(RiepilogoGen!$D$2:$D$1249,A149,RiepilogoGen!$R$2:$R$1249)</f>
        <v>31139.630000000005</v>
      </c>
      <c r="F149" s="151">
        <f>SUMIF(RiepilogoGen!$D$2:$D$1249,A149,RiepilogoGen!$U$2:$U$1249)</f>
        <v>14000.699999999999</v>
      </c>
      <c r="G149" s="151">
        <f>SUMIF(RiepilogoGen!$D$2:$D$1249,A149,RiepilogoGen!$X$2:$X$1249)</f>
        <v>24199.996800000001</v>
      </c>
      <c r="H149" s="151">
        <f>SUMIF(RiepilogoGen!$D$2:$D$1249,A149,RiepilogoGen!$AA$2:$AA$1249)</f>
        <v>20746.97</v>
      </c>
      <c r="I149" s="151">
        <f>SUMIF(RiepilogoGen!$D$2:$D$1249,A149,RiepilogoGen!$AD$2:$AD$1249)</f>
        <v>6448.39</v>
      </c>
      <c r="J149" s="151">
        <v>24000</v>
      </c>
      <c r="K149" s="161">
        <f t="shared" si="39"/>
        <v>-3453.0267999999996</v>
      </c>
      <c r="L149" s="161">
        <f t="shared" si="40"/>
        <v>6746.2700000000023</v>
      </c>
      <c r="M149" s="180">
        <f t="shared" si="41"/>
        <v>-0.14268707671895231</v>
      </c>
    </row>
    <row r="150" spans="1:13">
      <c r="A150" s="36">
        <f>RiepilogoGen!D423</f>
        <v>40060289</v>
      </c>
      <c r="B150" s="36" t="str">
        <f>RiepilogoGen!E423</f>
        <v>ALTRI BENI TECNICO-ECONOMALI (DPI/SICUREZZA)</v>
      </c>
      <c r="C150" s="152" t="str">
        <f>A150&amp;" "&amp;B150</f>
        <v>40060289 ALTRI BENI TECNICO-ECONOMALI (DPI/SICUREZZA)</v>
      </c>
      <c r="D150" s="151">
        <f>SUMIF(RiepilogoGen!$D$2:$D$1249,A150,RiepilogoGen!$O$2:$O$1249)</f>
        <v>1347.89</v>
      </c>
      <c r="E150" s="151">
        <f>SUMIF(RiepilogoGen!$D$2:$D$1249,A150,RiepilogoGen!$R$2:$R$1249)</f>
        <v>564</v>
      </c>
      <c r="F150" s="151">
        <f>SUMIF(RiepilogoGen!$D$2:$D$1249,A150,RiepilogoGen!$U$2:$U$1249)</f>
        <v>1506.32</v>
      </c>
      <c r="G150" s="151">
        <f>SUMIF(RiepilogoGen!$D$2:$D$1249,A150,RiepilogoGen!$X$2:$X$1249)</f>
        <v>7000.0007999999998</v>
      </c>
      <c r="H150" s="151">
        <f>SUMIF(RiepilogoGen!$D$2:$D$1249,A150,RiepilogoGen!$AA$2:$AA$1249)</f>
        <v>2037.85</v>
      </c>
      <c r="I150" s="151">
        <f>SUMIF(RiepilogoGen!$D$2:$D$1249,A150,RiepilogoGen!$AD$2:$AD$1249)</f>
        <v>4529.1899999999996</v>
      </c>
      <c r="J150" s="151">
        <v>800</v>
      </c>
      <c r="K150" s="161">
        <f t="shared" si="39"/>
        <v>-4962.1507999999994</v>
      </c>
      <c r="L150" s="161">
        <f t="shared" si="40"/>
        <v>531.53</v>
      </c>
      <c r="M150" s="180">
        <f t="shared" si="41"/>
        <v>-0.70887860469958808</v>
      </c>
    </row>
    <row r="151" spans="1:13" hidden="1">
      <c r="A151" s="36">
        <f>RiepilogoGen!D424</f>
        <v>40060290</v>
      </c>
      <c r="B151" s="36" t="str">
        <f>RiepilogoGen!E424</f>
        <v>MATERIE PRIME ATTIVITÀ AGRICOLA</v>
      </c>
      <c r="C151" s="152" t="str">
        <f>A151&amp;" "&amp;B151</f>
        <v>40060290 MATERIE PRIME ATTIVITÀ AGRICOLA</v>
      </c>
      <c r="D151" s="151">
        <f>SUMIF(RiepilogoGen!$D$2:$D$1249,A151,RiepilogoGen!$O$2:$O$1249)</f>
        <v>0</v>
      </c>
      <c r="E151" s="151">
        <f>SUMIF(RiepilogoGen!$D$2:$D$1249,A151,RiepilogoGen!$R$2:$R$1249)</f>
        <v>0</v>
      </c>
      <c r="F151" s="151">
        <f>SUMIF(RiepilogoGen!$D$2:$D$1249,A151,RiepilogoGen!$U$2:$U$1249)</f>
        <v>0</v>
      </c>
      <c r="G151" s="151">
        <f>SUMIF(RiepilogoGen!$D$2:$D$1249,A151,RiepilogoGen!$X$2:$X$1249)</f>
        <v>0</v>
      </c>
      <c r="H151" s="151">
        <f>SUMIF(RiepilogoGen!$D$2:$D$1249,A151,RiepilogoGen!$AA$2:$AA$1249)</f>
        <v>0</v>
      </c>
      <c r="I151" s="151">
        <f>SUMIF(RiepilogoGen!$D$2:$D$1249,A151,RiepilogoGen!$AD$2:$AD$1249)</f>
        <v>0</v>
      </c>
      <c r="J151" s="151">
        <v>0</v>
      </c>
      <c r="K151" s="161">
        <f t="shared" si="39"/>
        <v>0</v>
      </c>
      <c r="L151" s="161">
        <f t="shared" si="40"/>
        <v>0</v>
      </c>
      <c r="M151" s="180">
        <f t="shared" si="41"/>
        <v>0</v>
      </c>
    </row>
    <row r="152" spans="1:13" hidden="1">
      <c r="A152" s="36">
        <f>RiepilogoGen!D425</f>
        <v>40060291</v>
      </c>
      <c r="B152" s="36" t="str">
        <f>RiepilogoGen!E425</f>
        <v>MATERIALE DI CONSUMO ATTIVITÀ AGRICOLA</v>
      </c>
      <c r="C152" s="152" t="str">
        <f>A152&amp;" "&amp;B152</f>
        <v>40060291 MATERIALE DI CONSUMO ATTIVITÀ AGRICOLA</v>
      </c>
      <c r="D152" s="151">
        <f>SUMIF(RiepilogoGen!$D$2:$D$1249,A152,RiepilogoGen!$O$2:$O$1249)</f>
        <v>0</v>
      </c>
      <c r="E152" s="151">
        <f>SUMIF(RiepilogoGen!$D$2:$D$1249,A152,RiepilogoGen!$R$2:$R$1249)</f>
        <v>0</v>
      </c>
      <c r="F152" s="151">
        <f>SUMIF(RiepilogoGen!$D$2:$D$1249,A152,RiepilogoGen!$U$2:$U$1249)</f>
        <v>0</v>
      </c>
      <c r="G152" s="151">
        <f>SUMIF(RiepilogoGen!$D$2:$D$1249,A152,RiepilogoGen!$X$2:$X$1249)</f>
        <v>0</v>
      </c>
      <c r="H152" s="151">
        <f>SUMIF(RiepilogoGen!$D$2:$D$1249,A152,RiepilogoGen!$AA$2:$AA$1249)</f>
        <v>0</v>
      </c>
      <c r="I152" s="151">
        <f>SUMIF(RiepilogoGen!$D$2:$D$1249,A152,RiepilogoGen!$AD$2:$AD$1249)</f>
        <v>0</v>
      </c>
      <c r="J152" s="151">
        <v>0</v>
      </c>
      <c r="K152" s="161">
        <f t="shared" si="39"/>
        <v>0</v>
      </c>
      <c r="L152" s="161">
        <f t="shared" si="40"/>
        <v>0</v>
      </c>
      <c r="M152" s="180">
        <f t="shared" si="41"/>
        <v>0</v>
      </c>
    </row>
    <row r="153" spans="1:13" hidden="1">
      <c r="A153" s="36">
        <f>RiepilogoGen!D426</f>
        <v>40060292</v>
      </c>
      <c r="B153" s="36" t="str">
        <f>RiepilogoGen!E426</f>
        <v>CARBURANTI E LUBRIFICANTI ATTIVITÀ AGRICOLA (ESERCIZIO AUTOMEZZI)</v>
      </c>
      <c r="C153" s="152" t="str">
        <f>A153&amp;" "&amp;B153</f>
        <v>40060292 CARBURANTI E LUBRIFICANTI ATTIVITÀ AGRICOLA (ESERCIZIO AUTOMEZZI)</v>
      </c>
      <c r="D153" s="151">
        <f>SUMIF(RiepilogoGen!$D$2:$D$1249,A153,RiepilogoGen!$O$2:$O$1249)</f>
        <v>0</v>
      </c>
      <c r="E153" s="151">
        <f>SUMIF(RiepilogoGen!$D$2:$D$1249,A153,RiepilogoGen!$R$2:$R$1249)</f>
        <v>0</v>
      </c>
      <c r="F153" s="151">
        <f>SUMIF(RiepilogoGen!$D$2:$D$1249,A153,RiepilogoGen!$U$2:$U$1249)</f>
        <v>0</v>
      </c>
      <c r="G153" s="151">
        <f>SUMIF(RiepilogoGen!$D$2:$D$1249,A153,RiepilogoGen!$X$2:$X$1249)</f>
        <v>0</v>
      </c>
      <c r="H153" s="151">
        <f>SUMIF(RiepilogoGen!$D$2:$D$1249,A153,RiepilogoGen!$AA$2:$AA$1249)</f>
        <v>0</v>
      </c>
      <c r="I153" s="151">
        <f>SUMIF(RiepilogoGen!$D$2:$D$1249,A153,RiepilogoGen!$AD$2:$AD$1249)</f>
        <v>0</v>
      </c>
      <c r="J153" s="151">
        <v>0</v>
      </c>
      <c r="K153" s="161">
        <f t="shared" si="39"/>
        <v>0</v>
      </c>
      <c r="L153" s="161">
        <f t="shared" si="40"/>
        <v>0</v>
      </c>
      <c r="M153" s="180">
        <f t="shared" si="41"/>
        <v>0</v>
      </c>
    </row>
    <row r="154" spans="1:13">
      <c r="C154" s="154" t="s">
        <v>280</v>
      </c>
      <c r="D154" s="106">
        <f t="shared" ref="D154:I154" si="42">+D155+D182+D195+D199+D206+D211+D223+D228+D246+D249+D256</f>
        <v>61991361.299999997</v>
      </c>
      <c r="E154" s="106">
        <f t="shared" si="42"/>
        <v>76791282.930000022</v>
      </c>
      <c r="F154" s="106">
        <f t="shared" si="42"/>
        <v>68119691.620000005</v>
      </c>
      <c r="G154" s="106">
        <f t="shared" si="42"/>
        <v>68890584.747599989</v>
      </c>
      <c r="H154" s="106">
        <f t="shared" si="42"/>
        <v>65800876.480000012</v>
      </c>
      <c r="I154" s="106">
        <f t="shared" si="42"/>
        <v>14711147.870000001</v>
      </c>
      <c r="J154" s="106">
        <v>66486158.041099995</v>
      </c>
      <c r="K154" s="160">
        <f t="shared" si="39"/>
        <v>-3089708.2675999776</v>
      </c>
      <c r="L154" s="160">
        <f t="shared" si="40"/>
        <v>-2318815.1399999931</v>
      </c>
      <c r="M154" s="182">
        <f t="shared" si="41"/>
        <v>-4.4849499810750482E-2</v>
      </c>
    </row>
    <row r="155" spans="1:13">
      <c r="C155" s="155" t="s">
        <v>1472</v>
      </c>
      <c r="D155" s="102">
        <f>SUM(D156:D176)</f>
        <v>45084215.059999995</v>
      </c>
      <c r="E155" s="102">
        <f>SUM(E156:E176)</f>
        <v>56288312.870000005</v>
      </c>
      <c r="F155" s="102">
        <f>SUM(F156:F176)</f>
        <v>49468806.520000003</v>
      </c>
      <c r="G155" s="102">
        <f>SUM(G156:G181)</f>
        <v>53014420.453199998</v>
      </c>
      <c r="H155" s="102">
        <f>SUM(H156:H181)</f>
        <v>49459185.260000005</v>
      </c>
      <c r="I155" s="102">
        <f>SUM(I156:I181)</f>
        <v>10533465.620000001</v>
      </c>
      <c r="J155" s="102">
        <v>49880598.159999989</v>
      </c>
      <c r="K155" s="102">
        <f t="shared" si="39"/>
        <v>-3555235.1931999922</v>
      </c>
      <c r="L155" s="102">
        <f t="shared" si="40"/>
        <v>-9621.2599999979138</v>
      </c>
      <c r="M155" s="178">
        <f t="shared" si="41"/>
        <v>-6.7061662898653784E-2</v>
      </c>
    </row>
    <row r="156" spans="1:13">
      <c r="A156" s="36">
        <f>RiepilogoGen!D427</f>
        <v>40070101</v>
      </c>
      <c r="B156" s="36" t="str">
        <f>RiepilogoGen!E427</f>
        <v>GESTIONE ATTIVITÀ SOCIO ASSISTENZIALE</v>
      </c>
      <c r="C156" s="152" t="str">
        <f t="shared" ref="C156:C163" si="43">A156&amp;" "&amp;B156</f>
        <v>40070101 GESTIONE ATTIVITÀ SOCIO ASSISTENZIALE</v>
      </c>
      <c r="D156" s="151">
        <f>SUMIF(RiepilogoGen!$D$2:$D$1249,A156,RiepilogoGen!$O$2:$O$1249)</f>
        <v>143999.93</v>
      </c>
      <c r="E156" s="151">
        <f>SUMIF(RiepilogoGen!$D$2:$D$1249,A156,RiepilogoGen!$R$2:$R$1249)</f>
        <v>157838.9</v>
      </c>
      <c r="F156" s="151">
        <f>SUMIF(RiepilogoGen!$D$2:$D$1249,A156,RiepilogoGen!$U$2:$U$1249)</f>
        <v>100821.84</v>
      </c>
      <c r="G156" s="151">
        <f>SUMIF(RiepilogoGen!$D$2:$D$1249,A156,RiepilogoGen!$X$2:$X$1249)</f>
        <v>99999.999599999996</v>
      </c>
      <c r="H156" s="151">
        <f>SUMIF(RiepilogoGen!$D$2:$D$1249,A156,RiepilogoGen!$AA$2:$AA$1249)</f>
        <v>99749.88</v>
      </c>
      <c r="I156" s="151">
        <f>SUMIF(RiepilogoGen!$D$2:$D$1249,A156,RiepilogoGen!$AD$2:$AD$1249)</f>
        <v>33249.96</v>
      </c>
      <c r="J156" s="151">
        <v>99749.88</v>
      </c>
      <c r="K156" s="161">
        <f t="shared" si="39"/>
        <v>-250.1195999999909</v>
      </c>
      <c r="L156" s="161">
        <f t="shared" si="40"/>
        <v>-1071.9599999999919</v>
      </c>
      <c r="M156" s="180">
        <f t="shared" si="41"/>
        <v>-2.5011960100046471E-3</v>
      </c>
    </row>
    <row r="157" spans="1:13" hidden="1">
      <c r="A157" s="36">
        <f>RiepilogoGen!D428</f>
        <v>40070102</v>
      </c>
      <c r="B157" s="36" t="str">
        <f>RiepilogoGen!E428</f>
        <v>APPALTO GESTIONE ATTIVITÀ SOCIO SANITARIA</v>
      </c>
      <c r="C157" s="152" t="str">
        <f t="shared" si="43"/>
        <v>40070102 APPALTO GESTIONE ATTIVITÀ SOCIO SANITARIA</v>
      </c>
      <c r="D157" s="151">
        <f>SUMIF(RiepilogoGen!$D$2:$D$1249,A157,RiepilogoGen!$O$2:$O$1249)</f>
        <v>0</v>
      </c>
      <c r="E157" s="151">
        <f>SUMIF(RiepilogoGen!$D$2:$D$1249,A157,RiepilogoGen!$R$2:$R$1249)</f>
        <v>0</v>
      </c>
      <c r="F157" s="151">
        <f>SUMIF(RiepilogoGen!$D$2:$D$1249,A157,RiepilogoGen!$U$2:$U$1249)</f>
        <v>0</v>
      </c>
      <c r="G157" s="151">
        <f>SUMIF(RiepilogoGen!$D$2:$D$1249,A157,RiepilogoGen!$X$2:$X$1249)</f>
        <v>0</v>
      </c>
      <c r="H157" s="151">
        <f>SUMIF(RiepilogoGen!$D$2:$D$1249,A157,RiepilogoGen!$AA$2:$AA$1249)</f>
        <v>0</v>
      </c>
      <c r="I157" s="151">
        <f>SUMIF(RiepilogoGen!$D$2:$D$1249,A157,RiepilogoGen!$AD$2:$AD$1249)</f>
        <v>0</v>
      </c>
      <c r="J157" s="160">
        <v>0</v>
      </c>
      <c r="K157" s="161">
        <f t="shared" si="39"/>
        <v>0</v>
      </c>
      <c r="L157" s="161">
        <f t="shared" si="40"/>
        <v>0</v>
      </c>
      <c r="M157" s="180">
        <f t="shared" si="41"/>
        <v>0</v>
      </c>
    </row>
    <row r="158" spans="1:13">
      <c r="A158" s="36">
        <f>RiepilogoGen!D429</f>
        <v>40070103</v>
      </c>
      <c r="B158" s="36" t="str">
        <f>RiepilogoGen!E429</f>
        <v>APPALTO GESTIONE ATTIVITÀ SERVIZIO DISAGIO ADULTI</v>
      </c>
      <c r="C158" s="152" t="str">
        <f t="shared" si="43"/>
        <v>40070103 APPALTO GESTIONE ATTIVITÀ SERVIZIO DISAGIO ADULTI</v>
      </c>
      <c r="D158" s="151">
        <f>SUMIF(RiepilogoGen!$D$2:$D$1249,A158,RiepilogoGen!$O$2:$O$1249)</f>
        <v>5383637.7799999993</v>
      </c>
      <c r="E158" s="151">
        <f>SUMIF(RiepilogoGen!$D$2:$D$1249,A158,RiepilogoGen!$R$2:$R$1249)</f>
        <v>5634314.1200000001</v>
      </c>
      <c r="F158" s="151">
        <f>SUMIF(RiepilogoGen!$D$2:$D$1249,A158,RiepilogoGen!$U$2:$U$1249)</f>
        <v>5186690.2200000007</v>
      </c>
      <c r="G158" s="151">
        <f>SUMIF(RiepilogoGen!$D$2:$D$1249,A158,RiepilogoGen!$X$2:$X$1249)</f>
        <v>4820986.9235999975</v>
      </c>
      <c r="H158" s="151">
        <f>SUMIF(RiepilogoGen!$D$2:$D$1249,A158,RiepilogoGen!$AA$2:$AA$1249)</f>
        <v>2891061.44</v>
      </c>
      <c r="I158" s="151">
        <f>SUMIF(RiepilogoGen!$D$2:$D$1249,A158,RiepilogoGen!$AD$2:$AD$1249)</f>
        <v>1009</v>
      </c>
      <c r="J158" s="162">
        <v>2693798.69</v>
      </c>
      <c r="K158" s="162">
        <f t="shared" si="39"/>
        <v>-1929925.4835999976</v>
      </c>
      <c r="L158" s="162">
        <f t="shared" si="40"/>
        <v>-2295628.7800000007</v>
      </c>
      <c r="M158" s="181">
        <f t="shared" si="41"/>
        <v>-0.40031751053969988</v>
      </c>
    </row>
    <row r="159" spans="1:13" hidden="1">
      <c r="A159" s="36">
        <f>RiepilogoGen!D430</f>
        <v>40070104</v>
      </c>
      <c r="B159" s="36" t="str">
        <f>RiepilogoGen!E430</f>
        <v>APPALTO GESTIONE ATTIVITÀ SERVIZIO IMMIGRATI</v>
      </c>
      <c r="C159" s="152" t="str">
        <f t="shared" si="43"/>
        <v>40070104 APPALTO GESTIONE ATTIVITÀ SERVIZIO IMMIGRATI</v>
      </c>
      <c r="D159" s="151">
        <f>SUMIF(RiepilogoGen!$D$2:$D$1249,A159,RiepilogoGen!$O$2:$O$1249)</f>
        <v>0</v>
      </c>
      <c r="E159" s="151">
        <f>SUMIF(RiepilogoGen!$D$2:$D$1249,A159,RiepilogoGen!$R$2:$R$1249)</f>
        <v>0</v>
      </c>
      <c r="F159" s="151">
        <f>SUMIF(RiepilogoGen!$D$2:$D$1249,A159,RiepilogoGen!$U$2:$U$1249)</f>
        <v>0</v>
      </c>
      <c r="G159" s="151">
        <f>SUMIF(RiepilogoGen!$D$2:$D$1249,A159,RiepilogoGen!$X$2:$X$1249)</f>
        <v>0</v>
      </c>
      <c r="H159" s="151">
        <f>SUMIF(RiepilogoGen!$D$2:$D$1249,A159,RiepilogoGen!$AA$2:$AA$1249)</f>
        <v>0</v>
      </c>
      <c r="I159" s="151">
        <f>SUMIF(RiepilogoGen!$D$2:$D$1249,A159,RiepilogoGen!$AD$2:$AD$1249)</f>
        <v>0</v>
      </c>
      <c r="J159" s="161">
        <v>0</v>
      </c>
      <c r="K159" s="162">
        <f t="shared" si="39"/>
        <v>0</v>
      </c>
      <c r="L159" s="162">
        <f t="shared" si="40"/>
        <v>0</v>
      </c>
      <c r="M159" s="181">
        <f t="shared" si="41"/>
        <v>0</v>
      </c>
    </row>
    <row r="160" spans="1:13" hidden="1">
      <c r="A160" s="36">
        <f>RiepilogoGen!D431</f>
        <v>40070105</v>
      </c>
      <c r="B160" s="36" t="str">
        <f>RiepilogoGen!E431</f>
        <v>APPALTO GESTIONE ATTIVITÀ SERVIZIO NUOVE POVERTÀ</v>
      </c>
      <c r="C160" s="152" t="str">
        <f t="shared" si="43"/>
        <v>40070105 APPALTO GESTIONE ATTIVITÀ SERVIZIO NUOVE POVERTÀ</v>
      </c>
      <c r="D160" s="151">
        <f>SUMIF(RiepilogoGen!$D$2:$D$1249,A160,RiepilogoGen!$O$2:$O$1249)</f>
        <v>0</v>
      </c>
      <c r="E160" s="151">
        <f>SUMIF(RiepilogoGen!$D$2:$D$1249,A160,RiepilogoGen!$R$2:$R$1249)</f>
        <v>0</v>
      </c>
      <c r="F160" s="151">
        <f>SUMIF(RiepilogoGen!$D$2:$D$1249,A160,RiepilogoGen!$U$2:$U$1249)</f>
        <v>0</v>
      </c>
      <c r="G160" s="151">
        <f>SUMIF(RiepilogoGen!$D$2:$D$1249,A160,RiepilogoGen!$X$2:$X$1249)</f>
        <v>0</v>
      </c>
      <c r="H160" s="151">
        <f>SUMIF(RiepilogoGen!$D$2:$D$1249,A160,RiepilogoGen!$AA$2:$AA$1249)</f>
        <v>0</v>
      </c>
      <c r="I160" s="151">
        <f>SUMIF(RiepilogoGen!$D$2:$D$1249,A160,RiepilogoGen!$AD$2:$AD$1249)</f>
        <v>0</v>
      </c>
      <c r="J160" s="161">
        <v>0</v>
      </c>
      <c r="K160" s="162">
        <f t="shared" si="39"/>
        <v>0</v>
      </c>
      <c r="L160" s="162">
        <f t="shared" si="40"/>
        <v>0</v>
      </c>
      <c r="M160" s="181">
        <f t="shared" si="41"/>
        <v>0</v>
      </c>
    </row>
    <row r="161" spans="1:13">
      <c r="A161" s="36">
        <f>RiepilogoGen!D432</f>
        <v>40070106</v>
      </c>
      <c r="B161" s="36" t="str">
        <f>RiepilogoGen!E432</f>
        <v>APPALTO GESTIONE ATTIVITÀ DOMICILIARE</v>
      </c>
      <c r="C161" s="152" t="str">
        <f t="shared" si="43"/>
        <v>40070106 APPALTO GESTIONE ATTIVITÀ DOMICILIARE</v>
      </c>
      <c r="D161" s="151">
        <f>SUMIF(RiepilogoGen!$D$2:$D$1249,A161,RiepilogoGen!$O$2:$O$1249)</f>
        <v>2362723.61</v>
      </c>
      <c r="E161" s="151">
        <f>SUMIF(RiepilogoGen!$D$2:$D$1249,A161,RiepilogoGen!$R$2:$R$1249)</f>
        <v>2507064.6800000002</v>
      </c>
      <c r="F161" s="151">
        <f>SUMIF(RiepilogoGen!$D$2:$D$1249,A161,RiepilogoGen!$U$2:$U$1249)</f>
        <v>1723796.69</v>
      </c>
      <c r="G161" s="151">
        <f>SUMIF(RiepilogoGen!$D$2:$D$1249,A161,RiepilogoGen!$X$2:$X$1249)</f>
        <v>545000.00040000002</v>
      </c>
      <c r="H161" s="151">
        <f>SUMIF(RiepilogoGen!$D$2:$D$1249,A161,RiepilogoGen!$AA$2:$AA$1249)</f>
        <v>337513.63</v>
      </c>
      <c r="I161" s="151">
        <f>SUMIF(RiepilogoGen!$D$2:$D$1249,A161,RiepilogoGen!$AD$2:$AD$1249)</f>
        <v>0</v>
      </c>
      <c r="J161" s="162">
        <v>470055.93</v>
      </c>
      <c r="K161" s="162">
        <f t="shared" si="39"/>
        <v>-207486.37040000001</v>
      </c>
      <c r="L161" s="162">
        <f t="shared" si="40"/>
        <v>-1386283.06</v>
      </c>
      <c r="M161" s="181">
        <f t="shared" si="41"/>
        <v>-0.3807089362343421</v>
      </c>
    </row>
    <row r="162" spans="1:13">
      <c r="A162" s="36">
        <f>RiepilogoGen!D433</f>
        <v>40070107</v>
      </c>
      <c r="B162" s="36" t="str">
        <f>RiepilogoGen!E433</f>
        <v>APPALTO GESTIONE CENTRI DIURNI</v>
      </c>
      <c r="C162" s="152" t="str">
        <f t="shared" si="43"/>
        <v>40070107 APPALTO GESTIONE CENTRI DIURNI</v>
      </c>
      <c r="D162" s="151">
        <f>SUMIF(RiepilogoGen!$D$2:$D$1249,A162,RiepilogoGen!$O$2:$O$1249)</f>
        <v>0</v>
      </c>
      <c r="E162" s="151">
        <f>SUMIF(RiepilogoGen!$D$2:$D$1249,A162,RiepilogoGen!$R$2:$R$1249)</f>
        <v>0</v>
      </c>
      <c r="F162" s="151">
        <f>SUMIF(RiepilogoGen!$D$2:$D$1249,A162,RiepilogoGen!$U$2:$U$1249)</f>
        <v>0</v>
      </c>
      <c r="G162" s="151">
        <f>SUMIF(RiepilogoGen!$D$2:$D$1249,A162,RiepilogoGen!$X$2:$X$1249)</f>
        <v>0</v>
      </c>
      <c r="H162" s="151">
        <f>SUMIF(RiepilogoGen!$D$2:$D$1249,A162,RiepilogoGen!$AA$2:$AA$1249)</f>
        <v>0</v>
      </c>
      <c r="I162" s="151">
        <f>SUMIF(RiepilogoGen!$D$2:$D$1249,A162,RiepilogoGen!$AD$2:$AD$1249)</f>
        <v>0</v>
      </c>
      <c r="J162" s="162">
        <v>0</v>
      </c>
      <c r="K162" s="162">
        <f t="shared" si="39"/>
        <v>0</v>
      </c>
      <c r="L162" s="162">
        <f t="shared" si="40"/>
        <v>0</v>
      </c>
      <c r="M162" s="181">
        <f t="shared" si="41"/>
        <v>0</v>
      </c>
    </row>
    <row r="163" spans="1:13" hidden="1">
      <c r="A163" s="36">
        <f>RiepilogoGen!D434</f>
        <v>40070108</v>
      </c>
      <c r="B163" s="36" t="str">
        <f>RiepilogoGen!E434</f>
        <v>APPALTO SERVIZI FORMATIVI PER FAVORIRE LA DOMICILIARITÀ</v>
      </c>
      <c r="C163" s="152" t="str">
        <f t="shared" si="43"/>
        <v>40070108 APPALTO SERVIZI FORMATIVI PER FAVORIRE LA DOMICILIARITÀ</v>
      </c>
      <c r="D163" s="151">
        <f>SUMIF(RiepilogoGen!$D$2:$D$1249,A163,RiepilogoGen!$O$2:$O$1249)</f>
        <v>0</v>
      </c>
      <c r="E163" s="151">
        <f>SUMIF(RiepilogoGen!$D$2:$D$1249,A163,RiepilogoGen!$R$2:$R$1249)</f>
        <v>0</v>
      </c>
      <c r="F163" s="151">
        <f>SUMIF(RiepilogoGen!$D$2:$D$1249,A163,RiepilogoGen!$U$2:$U$1249)</f>
        <v>0</v>
      </c>
      <c r="G163" s="151">
        <f>SUMIF(RiepilogoGen!$D$2:$D$1249,A163,RiepilogoGen!$X$2:$X$1249)</f>
        <v>0</v>
      </c>
      <c r="H163" s="151">
        <f>SUMIF(RiepilogoGen!$D$2:$D$1249,A163,RiepilogoGen!$AA$2:$AA$1249)</f>
        <v>0</v>
      </c>
      <c r="I163" s="151">
        <f>SUMIF(RiepilogoGen!$D$2:$D$1249,A163,RiepilogoGen!$AD$2:$AD$1249)</f>
        <v>0</v>
      </c>
      <c r="J163" s="162">
        <v>0</v>
      </c>
      <c r="K163" s="162">
        <f t="shared" si="39"/>
        <v>0</v>
      </c>
      <c r="L163" s="162">
        <f t="shared" si="40"/>
        <v>0</v>
      </c>
      <c r="M163" s="181">
        <f t="shared" si="41"/>
        <v>0</v>
      </c>
    </row>
    <row r="164" spans="1:13">
      <c r="A164" s="36">
        <f>RiepilogoGen!D435</f>
        <v>40070109</v>
      </c>
      <c r="B164" s="36" t="str">
        <f>RiepilogoGen!E435</f>
        <v>GESTIONE SERVIZIO MINORI</v>
      </c>
      <c r="C164" s="152" t="str">
        <f t="shared" ref="C164:C173" si="44">A164&amp;" "&amp;B164</f>
        <v>40070109 GESTIONE SERVIZIO MINORI</v>
      </c>
      <c r="D164" s="151">
        <f>SUMIF(RiepilogoGen!$D$2:$D$1249,A164,RiepilogoGen!$O$2:$O$1249)</f>
        <v>11110567.229999999</v>
      </c>
      <c r="E164" s="151">
        <f>SUMIF(RiepilogoGen!$D$2:$D$1249,A164,RiepilogoGen!$R$2:$R$1249)</f>
        <v>11787748.09</v>
      </c>
      <c r="F164" s="151">
        <f>SUMIF(RiepilogoGen!$D$2:$D$1249,A164,RiepilogoGen!$U$2:$U$1249)</f>
        <v>3170005.03</v>
      </c>
      <c r="G164" s="151">
        <f>SUMIF(RiepilogoGen!$D$2:$D$1249,A164,RiepilogoGen!$X$2:$X$1249)</f>
        <v>0</v>
      </c>
      <c r="H164" s="151">
        <f>SUMIF(RiepilogoGen!$D$2:$D$1249,A164,RiepilogoGen!$AA$2:$AA$1249)</f>
        <v>0</v>
      </c>
      <c r="I164" s="151">
        <f>SUMIF(RiepilogoGen!$D$2:$D$1249,A164,RiepilogoGen!$AD$2:$AD$1249)</f>
        <v>0</v>
      </c>
      <c r="J164" s="162">
        <v>0</v>
      </c>
      <c r="K164" s="162">
        <f t="shared" si="39"/>
        <v>0</v>
      </c>
      <c r="L164" s="162">
        <f t="shared" si="40"/>
        <v>-3170005.03</v>
      </c>
      <c r="M164" s="181">
        <f t="shared" si="41"/>
        <v>0</v>
      </c>
    </row>
    <row r="165" spans="1:13">
      <c r="A165" s="36">
        <f>RiepilogoGen!D436</f>
        <v>40070110</v>
      </c>
      <c r="B165" s="36" t="str">
        <f>RiepilogoGen!E436</f>
        <v>SPESE AGGIUNTIVE SERVIZIO MINORI</v>
      </c>
      <c r="C165" s="152" t="str">
        <f t="shared" si="44"/>
        <v>40070110 SPESE AGGIUNTIVE SERVIZIO MINORI</v>
      </c>
      <c r="D165" s="151">
        <f>SUMIF(RiepilogoGen!$D$2:$D$1249,A165,RiepilogoGen!$O$2:$O$1249)</f>
        <v>390442.96</v>
      </c>
      <c r="E165" s="151">
        <f>SUMIF(RiepilogoGen!$D$2:$D$1249,A165,RiepilogoGen!$R$2:$R$1249)</f>
        <v>486778.81</v>
      </c>
      <c r="F165" s="151">
        <f>SUMIF(RiepilogoGen!$D$2:$D$1249,A165,RiepilogoGen!$U$2:$U$1249)</f>
        <v>126428.01</v>
      </c>
      <c r="G165" s="151">
        <f>SUMIF(RiepilogoGen!$D$2:$D$1249,A165,RiepilogoGen!$X$2:$X$1249)</f>
        <v>0</v>
      </c>
      <c r="H165" s="151">
        <f>SUMIF(RiepilogoGen!$D$2:$D$1249,A165,RiepilogoGen!$AA$2:$AA$1249)</f>
        <v>0</v>
      </c>
      <c r="I165" s="151">
        <f>SUMIF(RiepilogoGen!$D$2:$D$1249,A165,RiepilogoGen!$AD$2:$AD$1249)</f>
        <v>0</v>
      </c>
      <c r="J165" s="162">
        <v>0</v>
      </c>
      <c r="K165" s="162">
        <f t="shared" si="39"/>
        <v>0</v>
      </c>
      <c r="L165" s="162">
        <f t="shared" si="40"/>
        <v>-126428.01</v>
      </c>
      <c r="M165" s="181">
        <f t="shared" si="41"/>
        <v>0</v>
      </c>
    </row>
    <row r="166" spans="1:13">
      <c r="A166" s="36">
        <f>RiepilogoGen!D437</f>
        <v>40070111</v>
      </c>
      <c r="B166" s="36" t="str">
        <f>RiepilogoGen!E437</f>
        <v>APPALTO SERVIZI ALL'INFANZIA</v>
      </c>
      <c r="C166" s="152" t="str">
        <f t="shared" si="44"/>
        <v>40070111 APPALTO SERVIZI ALL'INFANZIA</v>
      </c>
      <c r="D166" s="151">
        <f>SUMIF(RiepilogoGen!$D$2:$D$1249,A166,RiepilogoGen!$O$2:$O$1249)</f>
        <v>73325.77</v>
      </c>
      <c r="E166" s="151">
        <f>SUMIF(RiepilogoGen!$D$2:$D$1249,A166,RiepilogoGen!$R$2:$R$1249)</f>
        <v>33905.68</v>
      </c>
      <c r="F166" s="151">
        <f>SUMIF(RiepilogoGen!$D$2:$D$1249,A166,RiepilogoGen!$U$2:$U$1249)</f>
        <v>39169.61</v>
      </c>
      <c r="G166" s="151">
        <f>SUMIF(RiepilogoGen!$D$2:$D$1249,A166,RiepilogoGen!$X$2:$X$1249)</f>
        <v>68821.14</v>
      </c>
      <c r="H166" s="151">
        <f>SUMIF(RiepilogoGen!$D$2:$D$1249,A166,RiepilogoGen!$AA$2:$AA$1249)</f>
        <v>55265.85</v>
      </c>
      <c r="I166" s="151">
        <f>SUMIF(RiepilogoGen!$D$2:$D$1249,A166,RiepilogoGen!$AD$2:$AD$1249)</f>
        <v>18552.77</v>
      </c>
      <c r="J166" s="161">
        <v>59050.2</v>
      </c>
      <c r="K166" s="161">
        <f t="shared" si="39"/>
        <v>-13555.29</v>
      </c>
      <c r="L166" s="161">
        <f t="shared" si="40"/>
        <v>16096.239999999998</v>
      </c>
      <c r="M166" s="180">
        <f t="shared" si="41"/>
        <v>-0.19696404331576023</v>
      </c>
    </row>
    <row r="167" spans="1:13">
      <c r="A167" s="36">
        <f>RiepilogoGen!D438</f>
        <v>40070112</v>
      </c>
      <c r="B167" s="36" t="str">
        <f>RiepilogoGen!E438</f>
        <v>APPALTO GESTIONE ATTIVITA' SERVIZIO PROTEZIONI INTERN.</v>
      </c>
      <c r="C167" s="152" t="str">
        <f t="shared" si="44"/>
        <v>40070112 APPALTO GESTIONE ATTIVITA' SERVIZIO PROTEZIONI INTERN.</v>
      </c>
      <c r="D167" s="151">
        <f>SUMIF(RiepilogoGen!$D$2:$D$1249,A167,RiepilogoGen!$O$2:$O$1249)</f>
        <v>160392.1</v>
      </c>
      <c r="E167" s="151">
        <f>SUMIF(RiepilogoGen!$D$2:$D$1249,A167,RiepilogoGen!$R$2:$R$1249)</f>
        <v>215324.11</v>
      </c>
      <c r="F167" s="151">
        <f>SUMIF(RiepilogoGen!$D$2:$D$1249,A167,RiepilogoGen!$U$2:$U$1249)</f>
        <v>329648.58</v>
      </c>
      <c r="G167" s="151">
        <f>SUMIF(RiepilogoGen!$D$2:$D$1249,A167,RiepilogoGen!$X$2:$X$1249)</f>
        <v>381539.88</v>
      </c>
      <c r="H167" s="151">
        <f>SUMIF(RiepilogoGen!$D$2:$D$1249,A167,RiepilogoGen!$AA$2:$AA$1249)</f>
        <v>210400.88</v>
      </c>
      <c r="I167" s="151">
        <f>SUMIF(RiepilogoGen!$D$2:$D$1249,A167,RiepilogoGen!$AD$2:$AD$1249)</f>
        <v>99985.709999999992</v>
      </c>
      <c r="J167" s="162">
        <v>135307.97</v>
      </c>
      <c r="K167" s="162">
        <f t="shared" si="39"/>
        <v>-171139</v>
      </c>
      <c r="L167" s="162">
        <f t="shared" si="40"/>
        <v>-119247.70000000001</v>
      </c>
      <c r="M167" s="181">
        <f t="shared" si="41"/>
        <v>-0.44854813080090083</v>
      </c>
    </row>
    <row r="168" spans="1:13" hidden="1">
      <c r="A168" s="36">
        <f>RiepilogoGen!D439</f>
        <v>40070113</v>
      </c>
      <c r="B168" s="36" t="str">
        <f>RiepilogoGen!E439</f>
        <v>APPALTO GESTIONE ATTIVITA' SERVIZIO MINORI</v>
      </c>
      <c r="C168" s="152" t="str">
        <f t="shared" si="44"/>
        <v>40070113 APPALTO GESTIONE ATTIVITA' SERVIZIO MINORI</v>
      </c>
      <c r="D168" s="151">
        <f>SUMIF(RiepilogoGen!$D$2:$D$1249,A168,RiepilogoGen!$O$2:$O$1249)</f>
        <v>0</v>
      </c>
      <c r="E168" s="151">
        <f>SUMIF(RiepilogoGen!$D$2:$D$1249,A168,RiepilogoGen!$R$2:$R$1249)</f>
        <v>0</v>
      </c>
      <c r="F168" s="151">
        <f>SUMIF(RiepilogoGen!$D$2:$D$1249,A168,RiepilogoGen!$U$2:$U$1249)</f>
        <v>0</v>
      </c>
      <c r="G168" s="151">
        <f>SUMIF(RiepilogoGen!$D$2:$D$1249,A168,RiepilogoGen!$X$2:$X$1249)</f>
        <v>0</v>
      </c>
      <c r="H168" s="151">
        <f>SUMIF(RiepilogoGen!$D$2:$D$1249,A168,RiepilogoGen!$AA$2:$AA$1249)</f>
        <v>0</v>
      </c>
      <c r="I168" s="151">
        <f>SUMIF(RiepilogoGen!$D$2:$D$1249,A168,RiepilogoGen!$AD$2:$AD$1249)</f>
        <v>0</v>
      </c>
      <c r="J168" s="162">
        <v>0</v>
      </c>
      <c r="K168" s="162">
        <f t="shared" si="39"/>
        <v>0</v>
      </c>
      <c r="L168" s="162">
        <f t="shared" si="40"/>
        <v>0</v>
      </c>
      <c r="M168" s="181">
        <f t="shared" si="41"/>
        <v>0</v>
      </c>
    </row>
    <row r="169" spans="1:13">
      <c r="A169" s="36">
        <f>RiepilogoGen!D440</f>
        <v>40070114</v>
      </c>
      <c r="B169" s="36" t="str">
        <f>RiepilogoGen!E440</f>
        <v>APPALTO GESTIONE ATTIVITA' SERVIZIOTRANSIZIONE ABITATIVA</v>
      </c>
      <c r="C169" s="152" t="str">
        <f t="shared" si="44"/>
        <v>40070114 APPALTO GESTIONE ATTIVITA' SERVIZIOTRANSIZIONE ABITATIVA</v>
      </c>
      <c r="D169" s="151">
        <f>SUMIF(RiepilogoGen!$D$2:$D$1249,A169,RiepilogoGen!$O$2:$O$1249)</f>
        <v>1610043.78</v>
      </c>
      <c r="E169" s="151">
        <f>SUMIF(RiepilogoGen!$D$2:$D$1249,A169,RiepilogoGen!$R$2:$R$1249)</f>
        <v>1793021.43</v>
      </c>
      <c r="F169" s="151">
        <f>SUMIF(RiepilogoGen!$D$2:$D$1249,A169,RiepilogoGen!$U$2:$U$1249)</f>
        <v>1931000.11</v>
      </c>
      <c r="G169" s="151">
        <f>SUMIF(RiepilogoGen!$D$2:$D$1249,A169,RiepilogoGen!$X$2:$X$1249)</f>
        <v>1959715.0691999998</v>
      </c>
      <c r="H169" s="151">
        <f>SUMIF(RiepilogoGen!$D$2:$D$1249,A169,RiepilogoGen!$AA$2:$AA$1249)</f>
        <v>1005097.71</v>
      </c>
      <c r="I169" s="151">
        <f>SUMIF(RiepilogoGen!$D$2:$D$1249,A169,RiepilogoGen!$AD$2:$AD$1249)</f>
        <v>0</v>
      </c>
      <c r="J169" s="162">
        <v>1003875.39</v>
      </c>
      <c r="K169" s="162">
        <f t="shared" si="39"/>
        <v>-954617.35919999983</v>
      </c>
      <c r="L169" s="162">
        <f t="shared" si="40"/>
        <v>-925902.40000000014</v>
      </c>
      <c r="M169" s="181">
        <f t="shared" si="41"/>
        <v>-0.48712048715821543</v>
      </c>
    </row>
    <row r="170" spans="1:13">
      <c r="A170" s="36">
        <f>RiepilogoGen!D441</f>
        <v>40070115</v>
      </c>
      <c r="B170" s="36" t="str">
        <f>RiepilogoGen!E441</f>
        <v>GESTIONE SERVIZIO PROGETTO SAI ADULTI</v>
      </c>
      <c r="C170" s="152" t="str">
        <f t="shared" si="44"/>
        <v>40070115 GESTIONE SERVIZIO PROGETTO SAI ADULTI</v>
      </c>
      <c r="D170" s="151">
        <f>SUMIF(RiepilogoGen!$D$2:$D$1249,A170,RiepilogoGen!$O$2:$O$1249)</f>
        <v>11395847.200000001</v>
      </c>
      <c r="E170" s="151">
        <f>SUMIF(RiepilogoGen!$D$2:$D$1249,A170,RiepilogoGen!$R$2:$R$1249)</f>
        <v>14483620.74</v>
      </c>
      <c r="F170" s="151">
        <f>SUMIF(RiepilogoGen!$D$2:$D$1249,A170,RiepilogoGen!$U$2:$U$1249)</f>
        <v>18322306.59</v>
      </c>
      <c r="G170" s="151">
        <f>SUMIF(RiepilogoGen!$D$2:$D$1249,A170,RiepilogoGen!$X$2:$X$1249)</f>
        <v>25384974.999600001</v>
      </c>
      <c r="H170" s="151">
        <f>SUMIF(RiepilogoGen!$D$2:$D$1249,A170,RiepilogoGen!$AA$2:$AA$1249)</f>
        <v>22462874.43</v>
      </c>
      <c r="I170" s="151">
        <f>SUMIF(RiepilogoGen!$D$2:$D$1249,A170,RiepilogoGen!$AD$2:$AD$1249)</f>
        <v>4980851.1900000004</v>
      </c>
      <c r="J170" s="162">
        <v>24450032.77</v>
      </c>
      <c r="K170" s="162">
        <f t="shared" si="39"/>
        <v>-2922100.569600001</v>
      </c>
      <c r="L170" s="162">
        <f t="shared" si="40"/>
        <v>4140567.84</v>
      </c>
      <c r="M170" s="181">
        <f t="shared" si="41"/>
        <v>-0.11511142199848712</v>
      </c>
    </row>
    <row r="171" spans="1:13">
      <c r="A171" s="36">
        <f>RiepilogoGen!D442</f>
        <v>40070116</v>
      </c>
      <c r="B171" s="36" t="str">
        <f>RiepilogoGen!E442</f>
        <v>GESTIONE SERVIZIO PROGETTO SAI MINORI</v>
      </c>
      <c r="C171" s="152" t="str">
        <f t="shared" si="44"/>
        <v>40070116 GESTIONE SERVIZIO PROGETTO SAI MINORI</v>
      </c>
      <c r="D171" s="151">
        <f>SUMIF(RiepilogoGen!$D$2:$D$1249,A171,RiepilogoGen!$O$2:$O$1249)</f>
        <v>6648708.7799999993</v>
      </c>
      <c r="E171" s="151">
        <f>SUMIF(RiepilogoGen!$D$2:$D$1249,A171,RiepilogoGen!$R$2:$R$1249)</f>
        <v>8426179.629999999</v>
      </c>
      <c r="F171" s="151">
        <f>SUMIF(RiepilogoGen!$D$2:$D$1249,A171,RiepilogoGen!$U$2:$U$1249)</f>
        <v>9174078.9000000004</v>
      </c>
      <c r="G171" s="151">
        <f>SUMIF(RiepilogoGen!$D$2:$D$1249,A171,RiepilogoGen!$X$2:$X$1249)</f>
        <v>9322544.5800000001</v>
      </c>
      <c r="H171" s="151">
        <f>SUMIF(RiepilogoGen!$D$2:$D$1249,A171,RiepilogoGen!$AA$2:$AA$1249)</f>
        <v>9208760.209999999</v>
      </c>
      <c r="I171" s="151">
        <f>SUMIF(RiepilogoGen!$D$2:$D$1249,A171,RiepilogoGen!$AD$2:$AD$1249)</f>
        <v>1294585.92</v>
      </c>
      <c r="J171" s="162">
        <v>9204915.3900000006</v>
      </c>
      <c r="K171" s="162">
        <f t="shared" si="39"/>
        <v>-113784.37000000104</v>
      </c>
      <c r="L171" s="162">
        <f t="shared" si="40"/>
        <v>34681.309999998659</v>
      </c>
      <c r="M171" s="181">
        <f t="shared" si="41"/>
        <v>-1.2205291057991507E-2</v>
      </c>
    </row>
    <row r="172" spans="1:13">
      <c r="A172" s="36">
        <f>RiepilogoGen!D443</f>
        <v>40070117</v>
      </c>
      <c r="B172" s="36" t="str">
        <f>RiepilogoGen!E443</f>
        <v>GESTIONE SERVIZIO PROGETTO SAI DM-DS</v>
      </c>
      <c r="C172" s="152" t="str">
        <f t="shared" si="44"/>
        <v>40070117 GESTIONE SERVIZIO PROGETTO SAI DM-DS</v>
      </c>
      <c r="D172" s="151">
        <f>SUMIF(RiepilogoGen!$D$2:$D$1249,A172,RiepilogoGen!$O$2:$O$1249)</f>
        <v>1856519.47</v>
      </c>
      <c r="E172" s="151">
        <f>SUMIF(RiepilogoGen!$D$2:$D$1249,A172,RiepilogoGen!$R$2:$R$1249)</f>
        <v>2933033.6500000004</v>
      </c>
      <c r="F172" s="151">
        <f>SUMIF(RiepilogoGen!$D$2:$D$1249,A172,RiepilogoGen!$U$2:$U$1249)</f>
        <v>2996412.4</v>
      </c>
      <c r="G172" s="151">
        <f>SUMIF(RiepilogoGen!$D$2:$D$1249,A172,RiepilogoGen!$X$2:$X$1249)</f>
        <v>3420290.0003999998</v>
      </c>
      <c r="H172" s="151">
        <f>SUMIF(RiepilogoGen!$D$2:$D$1249,A172,RiepilogoGen!$AA$2:$AA$1249)</f>
        <v>3045605.78</v>
      </c>
      <c r="I172" s="151">
        <f>SUMIF(RiepilogoGen!$D$2:$D$1249,A172,RiepilogoGen!$AD$2:$AD$1249)</f>
        <v>585929</v>
      </c>
      <c r="J172" s="162">
        <v>3546198.23</v>
      </c>
      <c r="K172" s="162">
        <f t="shared" si="39"/>
        <v>-374684.22039999999</v>
      </c>
      <c r="L172" s="162">
        <f t="shared" si="40"/>
        <v>49193.379999999888</v>
      </c>
      <c r="M172" s="181">
        <f t="shared" si="41"/>
        <v>-0.10954750046229444</v>
      </c>
    </row>
    <row r="173" spans="1:13">
      <c r="A173" s="36">
        <f>RiepilogoGen!D444</f>
        <v>40070118</v>
      </c>
      <c r="B173" s="36" t="str">
        <f>RiepilogoGen!E444</f>
        <v>APPALTO GESTIONE PRONTO INTERVENTO SOCIALE</v>
      </c>
      <c r="C173" s="152" t="str">
        <f t="shared" si="44"/>
        <v>40070118 APPALTO GESTIONE PRONTO INTERVENTO SOCIALE</v>
      </c>
      <c r="D173" s="151">
        <f>SUMIF(RiepilogoGen!$D$2:$D$1249,A173,RiepilogoGen!$O$2:$O$1249)</f>
        <v>554927.72</v>
      </c>
      <c r="E173" s="151">
        <f>SUMIF(RiepilogoGen!$D$2:$D$1249,A173,RiepilogoGen!$R$2:$R$1249)</f>
        <v>652430.49</v>
      </c>
      <c r="F173" s="151">
        <f>SUMIF(RiepilogoGen!$D$2:$D$1249,A173,RiepilogoGen!$U$2:$U$1249)</f>
        <v>504200.17</v>
      </c>
      <c r="G173" s="151">
        <f>SUMIF(RiepilogoGen!$D$2:$D$1249,A173,RiepilogoGen!$X$2:$X$1249)</f>
        <v>519950.13</v>
      </c>
      <c r="H173" s="151">
        <f>SUMIF(RiepilogoGen!$D$2:$D$1249,A173,RiepilogoGen!$AA$2:$AA$1249)</f>
        <v>525936.91</v>
      </c>
      <c r="I173" s="151">
        <f>SUMIF(RiepilogoGen!$D$2:$D$1249,A173,RiepilogoGen!$AD$2:$AD$1249)</f>
        <v>180660.66</v>
      </c>
      <c r="J173" s="162">
        <v>316360.63</v>
      </c>
      <c r="K173" s="162">
        <f t="shared" si="39"/>
        <v>5986.7800000000279</v>
      </c>
      <c r="L173" s="162">
        <f t="shared" si="40"/>
        <v>21736.740000000049</v>
      </c>
      <c r="M173" s="181">
        <f t="shared" si="41"/>
        <v>1.151414271210971E-2</v>
      </c>
    </row>
    <row r="174" spans="1:13">
      <c r="A174" s="36">
        <f>RiepilogoGen!D445</f>
        <v>40070119</v>
      </c>
      <c r="B174" s="36" t="str">
        <f>RiepilogoGen!E445</f>
        <v>GESTIONE SERVIZI ADULTI DISABILI</v>
      </c>
      <c r="C174" s="152" t="str">
        <f t="shared" ref="C174:C179" si="45">A174&amp;" "&amp;B174</f>
        <v>40070119 GESTIONE SERVIZI ADULTI DISABILI</v>
      </c>
      <c r="D174" s="151">
        <f>SUMIF(RiepilogoGen!$D$2:$D$1249,A174,RiepilogoGen!$O$2:$O$1249)</f>
        <v>0</v>
      </c>
      <c r="E174" s="151">
        <f>SUMIF(RiepilogoGen!$D$2:$D$1249,A174,RiepilogoGen!$R$2:$R$1249)</f>
        <v>0</v>
      </c>
      <c r="F174" s="151">
        <f>SUMIF(RiepilogoGen!$D$2:$D$1249,A174,RiepilogoGen!$U$2:$U$1249)</f>
        <v>0</v>
      </c>
      <c r="G174" s="151">
        <f>SUMIF(RiepilogoGen!$D$2:$D$1249,A174,RiepilogoGen!$X$2:$X$1249)</f>
        <v>0</v>
      </c>
      <c r="H174" s="151">
        <f>SUMIF(RiepilogoGen!$D$2:$D$1249,A174,RiepilogoGen!$AA$2:$AA$1249)</f>
        <v>0</v>
      </c>
      <c r="I174" s="151">
        <f>SUMIF(RiepilogoGen!$D$2:$D$1249,A174,RiepilogoGen!$AD$2:$AD$1249)</f>
        <v>35579.32</v>
      </c>
      <c r="J174" s="162">
        <v>0</v>
      </c>
      <c r="K174" s="162">
        <f t="shared" si="39"/>
        <v>0</v>
      </c>
      <c r="L174" s="162">
        <f t="shared" si="40"/>
        <v>0</v>
      </c>
      <c r="M174" s="181">
        <f t="shared" si="41"/>
        <v>0</v>
      </c>
    </row>
    <row r="175" spans="1:13">
      <c r="A175" s="36">
        <f>RiepilogoGen!D446</f>
        <v>40070120</v>
      </c>
      <c r="B175" s="36" t="str">
        <f>RiepilogoGen!E446</f>
        <v>SERVIZIO PRIMO INTERVENTO PER L'ACCOGLIENZA (PERNOTTAMENTI, PASTI, TRASPORTI)</v>
      </c>
      <c r="C175" s="152" t="str">
        <f t="shared" si="45"/>
        <v>40070120 SERVIZIO PRIMO INTERVENTO PER L'ACCOGLIENZA (PERNOTTAMENTI, PASTI, TRASPORTI)</v>
      </c>
      <c r="D175" s="151">
        <f>SUMIF(RiepilogoGen!$D$2:$D$1249,A175,RiepilogoGen!$O$2:$O$1249)</f>
        <v>1793094.94</v>
      </c>
      <c r="E175" s="151">
        <f>SUMIF(RiepilogoGen!$D$2:$D$1249,A175,RiepilogoGen!$R$2:$R$1249)</f>
        <v>2733116.2300000004</v>
      </c>
      <c r="F175" s="151">
        <f>SUMIF(RiepilogoGen!$D$2:$D$1249,A175,RiepilogoGen!$U$2:$U$1249)</f>
        <v>1617770.81</v>
      </c>
      <c r="G175" s="151">
        <f>SUMIF(RiepilogoGen!$D$2:$D$1249,A175,RiepilogoGen!$X$2:$X$1249)</f>
        <v>1754953.68</v>
      </c>
      <c r="H175" s="151">
        <f>SUMIF(RiepilogoGen!$D$2:$D$1249,A175,RiepilogoGen!$AA$2:$AA$1249)</f>
        <v>3086258.42</v>
      </c>
      <c r="I175" s="151">
        <f>SUMIF(RiepilogoGen!$D$2:$D$1249,A175,RiepilogoGen!$AD$2:$AD$1249)</f>
        <v>1064389.3299999998</v>
      </c>
      <c r="J175" s="162">
        <v>2102215.08</v>
      </c>
      <c r="K175" s="162">
        <f t="shared" si="39"/>
        <v>1331304.74</v>
      </c>
      <c r="L175" s="162">
        <f t="shared" si="40"/>
        <v>1468487.6099999999</v>
      </c>
      <c r="M175" s="181">
        <f t="shared" si="41"/>
        <v>0.75859822123624365</v>
      </c>
    </row>
    <row r="176" spans="1:13">
      <c r="A176" s="36">
        <f>RiepilogoGen!D447</f>
        <v>40070121</v>
      </c>
      <c r="B176" s="36" t="str">
        <f>RiepilogoGen!E447</f>
        <v>GESTIONE SERVIZIO PROTEZIONI INTERNAZIONALI</v>
      </c>
      <c r="C176" s="152" t="str">
        <f t="shared" si="45"/>
        <v>40070121 GESTIONE SERVIZIO PROTEZIONI INTERNAZIONALI</v>
      </c>
      <c r="D176" s="151">
        <f>SUMIF(RiepilogoGen!$D$2:$D$1249,A176,RiepilogoGen!$O$2:$O$1249)</f>
        <v>1599983.79</v>
      </c>
      <c r="E176" s="151">
        <f>SUMIF(RiepilogoGen!$D$2:$D$1249,A176,RiepilogoGen!$R$2:$R$1249)</f>
        <v>4443936.3100000005</v>
      </c>
      <c r="F176" s="151">
        <f>SUMIF(RiepilogoGen!$D$2:$D$1249,A176,RiepilogoGen!$U$2:$U$1249)</f>
        <v>4246477.5600000005</v>
      </c>
      <c r="G176" s="151">
        <f>SUMIF(RiepilogoGen!$D$2:$D$1249,A176,RiepilogoGen!$X$2:$X$1249)</f>
        <v>4735644.0504000001</v>
      </c>
      <c r="H176" s="151">
        <f>SUMIF(RiepilogoGen!$D$2:$D$1249,A176,RiepilogoGen!$AA$2:$AA$1249)</f>
        <v>3169902.3200000003</v>
      </c>
      <c r="I176" s="151">
        <f>SUMIF(RiepilogoGen!$D$2:$D$1249,A176,RiepilogoGen!$AD$2:$AD$1249)</f>
        <v>826009.44000000006</v>
      </c>
      <c r="J176" s="162">
        <v>2411915.89</v>
      </c>
      <c r="K176" s="162">
        <f t="shared" si="39"/>
        <v>-1565741.7303999998</v>
      </c>
      <c r="L176" s="162">
        <f t="shared" si="40"/>
        <v>-1076575.2400000002</v>
      </c>
      <c r="M176" s="181">
        <f t="shared" si="41"/>
        <v>-0.33062910002024926</v>
      </c>
    </row>
    <row r="177" spans="1:13" s="167" customFormat="1">
      <c r="A177" s="167">
        <f>RiepilogoGen!D448</f>
        <v>40070122</v>
      </c>
      <c r="B177" s="167" t="str">
        <f>RiepilogoGen!E448</f>
        <v>GESTIONE SERVIZI DI ACCOGLIENZA</v>
      </c>
      <c r="C177" s="152" t="str">
        <f t="shared" si="45"/>
        <v>40070122 GESTIONE SERVIZI DI ACCOGLIENZA</v>
      </c>
      <c r="D177" s="151">
        <f>SUMIF(RiepilogoGen!$D$2:$D$1249,A177,RiepilogoGen!$O$2:$O$1249)</f>
        <v>0</v>
      </c>
      <c r="E177" s="151">
        <f>SUMIF(RiepilogoGen!$D$2:$D$1249,A177,RiepilogoGen!$R$2:$R$1249)</f>
        <v>0</v>
      </c>
      <c r="F177" s="151">
        <f>SUMIF(RiepilogoGen!$D$2:$D$1249,A177,RiepilogoGen!$U$2:$U$1249)</f>
        <v>0</v>
      </c>
      <c r="G177" s="151">
        <f>SUMIF(RiepilogoGen!$D$2:$D$1249,A177,RiepilogoGen!$X$2:$X$1249)</f>
        <v>0</v>
      </c>
      <c r="H177" s="151">
        <f>SUMIF(RiepilogoGen!$D$2:$D$1249,A177,RiepilogoGen!$AA$2:$AA$1249)</f>
        <v>2398427.67</v>
      </c>
      <c r="I177" s="151">
        <f>SUMIF(RiepilogoGen!$D$2:$D$1249,A177,RiepilogoGen!$AD$2:$AD$1249)</f>
        <v>1031212.16</v>
      </c>
      <c r="J177" s="162">
        <v>2385512.5099999998</v>
      </c>
      <c r="K177" s="162">
        <f t="shared" si="39"/>
        <v>2398427.67</v>
      </c>
      <c r="L177" s="162">
        <f t="shared" si="40"/>
        <v>2398427.67</v>
      </c>
      <c r="M177" s="181">
        <f t="shared" si="41"/>
        <v>1</v>
      </c>
    </row>
    <row r="178" spans="1:13" s="167" customFormat="1">
      <c r="A178" s="167">
        <f>RiepilogoGen!D449</f>
        <v>40070123</v>
      </c>
      <c r="B178" s="167" t="str">
        <f>RiepilogoGen!E449</f>
        <v>GESTIONE SERVIZI ESECUZIONE PENALE</v>
      </c>
      <c r="C178" s="152" t="str">
        <f t="shared" si="45"/>
        <v>40070123 GESTIONE SERVIZI ESECUZIONE PENALE</v>
      </c>
      <c r="D178" s="151">
        <f>SUMIF(RiepilogoGen!$D$2:$D$1249,A178,RiepilogoGen!$O$2:$O$1249)</f>
        <v>0</v>
      </c>
      <c r="E178" s="151">
        <f>SUMIF(RiepilogoGen!$D$2:$D$1249,A178,RiepilogoGen!$R$2:$R$1249)</f>
        <v>0</v>
      </c>
      <c r="F178" s="151">
        <f>SUMIF(RiepilogoGen!$D$2:$D$1249,A178,RiepilogoGen!$U$2:$U$1249)</f>
        <v>0</v>
      </c>
      <c r="G178" s="151">
        <f>SUMIF(RiepilogoGen!$D$2:$D$1249,A178,RiepilogoGen!$X$2:$X$1249)</f>
        <v>0</v>
      </c>
      <c r="H178" s="151">
        <f>SUMIF(RiepilogoGen!$D$2:$D$1249,A178,RiepilogoGen!$AA$2:$AA$1249)</f>
        <v>232865.49999999997</v>
      </c>
      <c r="I178" s="151">
        <f>SUMIF(RiepilogoGen!$D$2:$D$1249,A178,RiepilogoGen!$AD$2:$AD$1249)</f>
        <v>123491.66</v>
      </c>
      <c r="J178" s="162">
        <v>214206.3</v>
      </c>
      <c r="K178" s="162">
        <f t="shared" si="39"/>
        <v>232865.49999999997</v>
      </c>
      <c r="L178" s="162">
        <f t="shared" si="40"/>
        <v>232865.49999999997</v>
      </c>
      <c r="M178" s="181">
        <f t="shared" si="41"/>
        <v>1</v>
      </c>
    </row>
    <row r="179" spans="1:13" s="167" customFormat="1">
      <c r="A179" s="167">
        <f>RiepilogoGen!D450</f>
        <v>40070124</v>
      </c>
      <c r="B179" s="167" t="str">
        <f>RiepilogoGen!E450</f>
        <v>GESTIONE GRAVE EMARGINAZIONE ADULTA</v>
      </c>
      <c r="C179" s="152" t="str">
        <f t="shared" si="45"/>
        <v>40070124 GESTIONE GRAVE EMARGINAZIONE ADULTA</v>
      </c>
      <c r="D179" s="151">
        <f>SUMIF(RiepilogoGen!$D$2:$D$1249,A179,RiepilogoGen!$O$2:$O$1249)</f>
        <v>0</v>
      </c>
      <c r="E179" s="151">
        <f>SUMIF(RiepilogoGen!$D$2:$D$1249,A179,RiepilogoGen!$R$2:$R$1249)</f>
        <v>0</v>
      </c>
      <c r="F179" s="151">
        <f>SUMIF(RiepilogoGen!$D$2:$D$1249,A179,RiepilogoGen!$U$2:$U$1249)</f>
        <v>0</v>
      </c>
      <c r="G179" s="151">
        <f>SUMIF(RiepilogoGen!$D$2:$D$1249,A179,RiepilogoGen!$X$2:$X$1249)</f>
        <v>0</v>
      </c>
      <c r="H179" s="151">
        <f>SUMIF(RiepilogoGen!$D$2:$D$1249,A179,RiepilogoGen!$AA$2:$AA$1249)</f>
        <v>724000.95</v>
      </c>
      <c r="I179" s="151">
        <f>SUMIF(RiepilogoGen!$D$2:$D$1249,A179,RiepilogoGen!$AD$2:$AD$1249)</f>
        <v>233684.5</v>
      </c>
      <c r="J179" s="162">
        <v>787403.3</v>
      </c>
      <c r="K179" s="162">
        <f t="shared" si="39"/>
        <v>724000.95</v>
      </c>
      <c r="L179" s="162">
        <f t="shared" si="40"/>
        <v>724000.95</v>
      </c>
      <c r="M179" s="181">
        <f t="shared" si="41"/>
        <v>1</v>
      </c>
    </row>
    <row r="180" spans="1:13" s="167" customFormat="1">
      <c r="A180" s="167">
        <f>RiepilogoGen!D451</f>
        <v>40070125</v>
      </c>
      <c r="B180" s="167" t="str">
        <f>RiepilogoGen!E451</f>
        <v>GESTIONE SERVIZI PER ABITARE COLLABORATIVO</v>
      </c>
      <c r="C180" s="152" t="str">
        <f>A180&amp;" "&amp;B180</f>
        <v>40070125 GESTIONE SERVIZI PER ABITARE COLLABORATIVO</v>
      </c>
      <c r="D180" s="151">
        <f>SUMIF(RiepilogoGen!$D$2:$D$1249,A180,RiepilogoGen!$O$2:$O$1249)</f>
        <v>0</v>
      </c>
      <c r="E180" s="151">
        <f>SUMIF(RiepilogoGen!$D$2:$D$1249,A180,RiepilogoGen!$R$2:$R$1249)</f>
        <v>0</v>
      </c>
      <c r="F180" s="151">
        <f>SUMIF(RiepilogoGen!$D$2:$D$1249,A180,RiepilogoGen!$U$2:$U$1249)</f>
        <v>0</v>
      </c>
      <c r="G180" s="151">
        <f>SUMIF(RiepilogoGen!$D$2:$D$1249,A180,RiepilogoGen!$X$2:$X$1249)</f>
        <v>0</v>
      </c>
      <c r="H180" s="151">
        <f>SUMIF(RiepilogoGen!$D$2:$D$1249,A180,RiepilogoGen!$AA$2:$AA$1249)</f>
        <v>5463.68</v>
      </c>
      <c r="I180" s="151">
        <f>SUMIF(RiepilogoGen!$D$2:$D$1249,A180,RiepilogoGen!$AD$2:$AD$1249)</f>
        <v>0</v>
      </c>
      <c r="J180" s="162"/>
      <c r="K180" s="162">
        <f t="shared" si="39"/>
        <v>5463.68</v>
      </c>
      <c r="L180" s="162">
        <f t="shared" si="40"/>
        <v>5463.68</v>
      </c>
      <c r="M180" s="181">
        <f t="shared" si="41"/>
        <v>1</v>
      </c>
    </row>
    <row r="181" spans="1:13" s="167" customFormat="1">
      <c r="A181" s="167">
        <f>RiepilogoGen!D452</f>
        <v>40070126</v>
      </c>
      <c r="B181" s="167" t="str">
        <f>RiepilogoGen!E452</f>
        <v>ALTRI SERVIZI SOCIO ASSISTENZIALI (PODOLOGO, PARRUCCHIERE, ASSISTENTI SOCIALI)</v>
      </c>
      <c r="C181" s="152" t="str">
        <f>A181&amp;" "&amp;B181</f>
        <v>40070126 ALTRI SERVIZI SOCIO ASSISTENZIALI (PODOLOGO, PARRUCCHIERE, ASSISTENTI SOCIALI)</v>
      </c>
      <c r="D181" s="151">
        <f>SUMIF(RiepilogoGen!$D$2:$D$1249,A181,RiepilogoGen!$O$2:$O$1249)</f>
        <v>0</v>
      </c>
      <c r="E181" s="151">
        <f>SUMIF(RiepilogoGen!$D$2:$D$1249,A181,RiepilogoGen!$R$2:$R$1249)</f>
        <v>0</v>
      </c>
      <c r="F181" s="151">
        <f>SUMIF(RiepilogoGen!$D$2:$D$1249,A181,RiepilogoGen!$U$2:$U$1249)</f>
        <v>0</v>
      </c>
      <c r="G181" s="151">
        <f>SUMIF(RiepilogoGen!$D$2:$D$1249,A181,RiepilogoGen!$X$2:$X$1249)</f>
        <v>0</v>
      </c>
      <c r="H181" s="151">
        <f>SUMIF(RiepilogoGen!$D$2:$D$1249,A181,RiepilogoGen!$AA$2:$AA$1249)</f>
        <v>0</v>
      </c>
      <c r="I181" s="151">
        <f>SUMIF(RiepilogoGen!$D$2:$D$1249,A181,RiepilogoGen!$AD$2:$AD$1249)</f>
        <v>24275</v>
      </c>
      <c r="J181" s="161"/>
      <c r="K181" s="161">
        <f t="shared" si="39"/>
        <v>0</v>
      </c>
      <c r="L181" s="161">
        <f t="shared" si="40"/>
        <v>0</v>
      </c>
      <c r="M181" s="180">
        <f t="shared" si="41"/>
        <v>0</v>
      </c>
    </row>
    <row r="182" spans="1:13">
      <c r="C182" s="155" t="s">
        <v>1473</v>
      </c>
      <c r="D182" s="102">
        <f t="shared" ref="D182:I182" si="46">SUM(D183:D194)</f>
        <v>3329551.06</v>
      </c>
      <c r="E182" s="102">
        <f t="shared" si="46"/>
        <v>3734934</v>
      </c>
      <c r="F182" s="102">
        <f t="shared" si="46"/>
        <v>3774821.8700000006</v>
      </c>
      <c r="G182" s="102">
        <f t="shared" si="46"/>
        <v>4065632.0027999999</v>
      </c>
      <c r="H182" s="102">
        <f t="shared" si="46"/>
        <v>4047027.77</v>
      </c>
      <c r="I182" s="102">
        <f t="shared" si="46"/>
        <v>1384523.55</v>
      </c>
      <c r="J182" s="102">
        <v>4010878.93</v>
      </c>
      <c r="K182" s="159">
        <f t="shared" si="39"/>
        <v>-18604.232799999882</v>
      </c>
      <c r="L182" s="159">
        <f t="shared" si="40"/>
        <v>272205.89999999944</v>
      </c>
      <c r="M182" s="178">
        <f t="shared" si="41"/>
        <v>-4.575975589327097E-3</v>
      </c>
    </row>
    <row r="183" spans="1:13">
      <c r="A183" s="36">
        <f>RiepilogoGen!D453</f>
        <v>40070201</v>
      </c>
      <c r="B183" s="36" t="str">
        <f>RiepilogoGen!E453</f>
        <v>SERVIZIO SMALTIMENTO RIFIUTI</v>
      </c>
      <c r="C183" s="152" t="str">
        <f t="shared" ref="C183:C192" si="47">A183&amp;" "&amp;B183</f>
        <v>40070201 SERVIZIO SMALTIMENTO RIFIUTI</v>
      </c>
      <c r="D183" s="151">
        <f>SUMIF(RiepilogoGen!$D$2:$D$1249,A183,RiepilogoGen!$O$2:$O$1249)</f>
        <v>41274.76</v>
      </c>
      <c r="E183" s="151">
        <f>SUMIF(RiepilogoGen!$D$2:$D$1249,A183,RiepilogoGen!$R$2:$R$1249)</f>
        <v>39452.43</v>
      </c>
      <c r="F183" s="151">
        <f>SUMIF(RiepilogoGen!$D$2:$D$1249,A183,RiepilogoGen!$U$2:$U$1249)</f>
        <v>23071.65</v>
      </c>
      <c r="G183" s="151">
        <f>SUMIF(RiepilogoGen!$D$2:$D$1249,A183,RiepilogoGen!$X$2:$X$1249)</f>
        <v>34999.998</v>
      </c>
      <c r="H183" s="151">
        <f>SUMIF(RiepilogoGen!$D$2:$D$1249,A183,RiepilogoGen!$AA$2:$AA$1249)</f>
        <v>19896.63</v>
      </c>
      <c r="I183" s="151">
        <f>SUMIF(RiepilogoGen!$D$2:$D$1249,A183,RiepilogoGen!$AD$2:$AD$1249)</f>
        <v>4104.38</v>
      </c>
      <c r="J183" s="151">
        <v>20000</v>
      </c>
      <c r="K183" s="161">
        <f t="shared" si="39"/>
        <v>-15103.367999999999</v>
      </c>
      <c r="L183" s="161">
        <f t="shared" si="40"/>
        <v>-3175.0200000000004</v>
      </c>
      <c r="M183" s="180">
        <f t="shared" si="41"/>
        <v>-0.43152482465856135</v>
      </c>
    </row>
    <row r="184" spans="1:13">
      <c r="A184" s="36">
        <f>RiepilogoGen!D454</f>
        <v>40070202</v>
      </c>
      <c r="B184" s="36" t="str">
        <f>RiepilogoGen!E454</f>
        <v>SERVIZIO LAVANOLO</v>
      </c>
      <c r="C184" s="150" t="str">
        <f t="shared" si="47"/>
        <v>40070202 SERVIZIO LAVANOLO</v>
      </c>
      <c r="D184" s="151">
        <f>SUMIF(RiepilogoGen!$D$2:$D$1249,A184,RiepilogoGen!$O$2:$O$1249)</f>
        <v>608158.25</v>
      </c>
      <c r="E184" s="151">
        <f>SUMIF(RiepilogoGen!$D$2:$D$1249,A184,RiepilogoGen!$R$2:$R$1249)</f>
        <v>699953.04</v>
      </c>
      <c r="F184" s="151">
        <f>SUMIF(RiepilogoGen!$D$2:$D$1249,A184,RiepilogoGen!$U$2:$U$1249)</f>
        <v>638152.03</v>
      </c>
      <c r="G184" s="151">
        <f>SUMIF(RiepilogoGen!$D$2:$D$1249,A184,RiepilogoGen!$X$2:$X$1249)</f>
        <v>568399.99919999996</v>
      </c>
      <c r="H184" s="151">
        <f>SUMIF(RiepilogoGen!$D$2:$D$1249,A184,RiepilogoGen!$AA$2:$AA$1249)</f>
        <v>734174.70000000007</v>
      </c>
      <c r="I184" s="151">
        <f>SUMIF(RiepilogoGen!$D$2:$D$1249,A184,RiepilogoGen!$AD$2:$AD$1249)</f>
        <v>247082.73</v>
      </c>
      <c r="J184" s="151">
        <v>722000</v>
      </c>
      <c r="K184" s="161">
        <f t="shared" si="39"/>
        <v>165774.70080000011</v>
      </c>
      <c r="L184" s="161">
        <f t="shared" si="40"/>
        <v>96022.670000000042</v>
      </c>
      <c r="M184" s="180">
        <f t="shared" si="41"/>
        <v>0.29165147965045968</v>
      </c>
    </row>
    <row r="185" spans="1:13">
      <c r="A185" s="36">
        <f>RiepilogoGen!D455</f>
        <v>40070203</v>
      </c>
      <c r="B185" s="36" t="str">
        <f>RiepilogoGen!E455</f>
        <v>SERVIZIO DISINFESTAZIONE ED IGIENIZZAZIONE</v>
      </c>
      <c r="C185" s="150" t="str">
        <f t="shared" si="47"/>
        <v>40070203 SERVIZIO DISINFESTAZIONE ED IGIENIZZAZIONE</v>
      </c>
      <c r="D185" s="151">
        <f>SUMIF(RiepilogoGen!$D$2:$D$1249,A185,RiepilogoGen!$O$2:$O$1249)</f>
        <v>1033518.71</v>
      </c>
      <c r="E185" s="151">
        <f>SUMIF(RiepilogoGen!$D$2:$D$1249,A185,RiepilogoGen!$R$2:$R$1249)</f>
        <v>1026278.6399999999</v>
      </c>
      <c r="F185" s="151">
        <f>SUMIF(RiepilogoGen!$D$2:$D$1249,A185,RiepilogoGen!$U$2:$U$1249)</f>
        <v>1070003.8500000001</v>
      </c>
      <c r="G185" s="151">
        <f>SUMIF(RiepilogoGen!$D$2:$D$1249,A185,RiepilogoGen!$X$2:$X$1249)</f>
        <v>1087225.8600000001</v>
      </c>
      <c r="H185" s="151">
        <f>SUMIF(RiepilogoGen!$D$2:$D$1249,A185,RiepilogoGen!$AA$2:$AA$1249)</f>
        <v>1144295.42</v>
      </c>
      <c r="I185" s="151">
        <f>SUMIF(RiepilogoGen!$D$2:$D$1249,A185,RiepilogoGen!$AD$2:$AD$1249)</f>
        <v>404820.05</v>
      </c>
      <c r="J185" s="151">
        <v>1115000</v>
      </c>
      <c r="K185" s="161">
        <f t="shared" si="39"/>
        <v>57069.559999999823</v>
      </c>
      <c r="L185" s="161">
        <f t="shared" si="40"/>
        <v>74291.569999999832</v>
      </c>
      <c r="M185" s="180">
        <f t="shared" si="41"/>
        <v>5.2490988394996219E-2</v>
      </c>
    </row>
    <row r="186" spans="1:13">
      <c r="A186" s="36">
        <f>RiepilogoGen!D456</f>
        <v>40070204</v>
      </c>
      <c r="B186" s="36" t="str">
        <f>RiepilogoGen!E456</f>
        <v>SERVIZIO DI MENSA</v>
      </c>
      <c r="C186" s="150" t="str">
        <f t="shared" si="47"/>
        <v>40070204 SERVIZIO DI MENSA</v>
      </c>
      <c r="D186" s="151">
        <f>SUMIF(RiepilogoGen!$D$2:$D$1249,A186,RiepilogoGen!$O$2:$O$1249)</f>
        <v>1587241.6199999999</v>
      </c>
      <c r="E186" s="151">
        <f>SUMIF(RiepilogoGen!$D$2:$D$1249,A186,RiepilogoGen!$R$2:$R$1249)</f>
        <v>1882097.12</v>
      </c>
      <c r="F186" s="151">
        <f>SUMIF(RiepilogoGen!$D$2:$D$1249,A186,RiepilogoGen!$U$2:$U$1249)</f>
        <v>2006664.24</v>
      </c>
      <c r="G186" s="151">
        <f>SUMIF(RiepilogoGen!$D$2:$D$1249,A186,RiepilogoGen!$X$2:$X$1249)</f>
        <v>2309817.588</v>
      </c>
      <c r="H186" s="151">
        <f>SUMIF(RiepilogoGen!$D$2:$D$1249,A186,RiepilogoGen!$AA$2:$AA$1249)</f>
        <v>2104859.9699999997</v>
      </c>
      <c r="I186" s="151">
        <f>SUMIF(RiepilogoGen!$D$2:$D$1249,A186,RiepilogoGen!$AD$2:$AD$1249)</f>
        <v>712597.58</v>
      </c>
      <c r="J186" s="151">
        <v>2100379</v>
      </c>
      <c r="K186" s="161">
        <f t="shared" si="39"/>
        <v>-204957.61800000025</v>
      </c>
      <c r="L186" s="161">
        <f t="shared" si="40"/>
        <v>98195.729999999749</v>
      </c>
      <c r="M186" s="180">
        <f t="shared" si="41"/>
        <v>-8.8733248488884642E-2</v>
      </c>
    </row>
    <row r="187" spans="1:13">
      <c r="A187" s="36">
        <f>RiepilogoGen!D457</f>
        <v>40070205</v>
      </c>
      <c r="B187" s="36" t="str">
        <f>RiepilogoGen!E457</f>
        <v>SERVIZIO DI VIGILANZA</v>
      </c>
      <c r="C187" s="150" t="str">
        <f t="shared" si="47"/>
        <v>40070205 SERVIZIO DI VIGILANZA</v>
      </c>
      <c r="D187" s="151">
        <f>SUMIF(RiepilogoGen!$D$2:$D$1249,A187,RiepilogoGen!$O$2:$O$1249)</f>
        <v>5504.33</v>
      </c>
      <c r="E187" s="151">
        <f>SUMIF(RiepilogoGen!$D$2:$D$1249,A187,RiepilogoGen!$R$2:$R$1249)</f>
        <v>5602.2</v>
      </c>
      <c r="F187" s="151">
        <f>SUMIF(RiepilogoGen!$D$2:$D$1249,A187,RiepilogoGen!$U$2:$U$1249)</f>
        <v>5981.78</v>
      </c>
      <c r="G187" s="151">
        <f>SUMIF(RiepilogoGen!$D$2:$D$1249,A187,RiepilogoGen!$X$2:$X$1249)</f>
        <v>5999.9975999999997</v>
      </c>
      <c r="H187" s="151">
        <f>SUMIF(RiepilogoGen!$D$2:$D$1249,A187,RiepilogoGen!$AA$2:$AA$1249)</f>
        <v>7501.45</v>
      </c>
      <c r="I187" s="151">
        <f>SUMIF(RiepilogoGen!$D$2:$D$1249,A187,RiepilogoGen!$AD$2:$AD$1249)</f>
        <v>2719.09</v>
      </c>
      <c r="J187" s="151">
        <v>9000</v>
      </c>
      <c r="K187" s="161">
        <f t="shared" si="39"/>
        <v>1501.4524000000001</v>
      </c>
      <c r="L187" s="161">
        <f t="shared" si="40"/>
        <v>1519.67</v>
      </c>
      <c r="M187" s="180">
        <f t="shared" si="41"/>
        <v>0.2502421667635335</v>
      </c>
    </row>
    <row r="188" spans="1:13">
      <c r="A188" s="36">
        <f>RiepilogoGen!D458</f>
        <v>40070206</v>
      </c>
      <c r="B188" s="36" t="str">
        <f>RiepilogoGen!E458</f>
        <v>SERVICE PAGHE</v>
      </c>
      <c r="C188" s="150" t="str">
        <f t="shared" si="47"/>
        <v>40070206 SERVICE PAGHE</v>
      </c>
      <c r="D188" s="151">
        <f>SUMIF(RiepilogoGen!$D$2:$D$1249,A188,RiepilogoGen!$O$2:$O$1249)</f>
        <v>23536.240000000002</v>
      </c>
      <c r="E188" s="151">
        <f>SUMIF(RiepilogoGen!$D$2:$D$1249,A188,RiepilogoGen!$R$2:$R$1249)</f>
        <v>28994.52</v>
      </c>
      <c r="F188" s="151">
        <f>SUMIF(RiepilogoGen!$D$2:$D$1249,A188,RiepilogoGen!$U$2:$U$1249)</f>
        <v>29236.080000000002</v>
      </c>
      <c r="G188" s="151">
        <f>SUMIF(RiepilogoGen!$D$2:$D$1249,A188,RiepilogoGen!$X$2:$X$1249)</f>
        <v>33999.999600000003</v>
      </c>
      <c r="H188" s="151">
        <f>SUMIF(RiepilogoGen!$D$2:$D$1249,A188,RiepilogoGen!$AA$2:$AA$1249)</f>
        <v>34468.660000000003</v>
      </c>
      <c r="I188" s="151">
        <f>SUMIF(RiepilogoGen!$D$2:$D$1249,A188,RiepilogoGen!$AD$2:$AD$1249)</f>
        <v>11972.75</v>
      </c>
      <c r="J188" s="151">
        <v>35959.99</v>
      </c>
      <c r="K188" s="161">
        <f t="shared" si="39"/>
        <v>468.66040000000066</v>
      </c>
      <c r="L188" s="161">
        <f t="shared" si="40"/>
        <v>5232.5800000000017</v>
      </c>
      <c r="M188" s="180">
        <f t="shared" si="41"/>
        <v>1.3784129573930937E-2</v>
      </c>
    </row>
    <row r="189" spans="1:13">
      <c r="A189" s="36">
        <f>RiepilogoGen!D459</f>
        <v>40070207</v>
      </c>
      <c r="B189" s="36" t="str">
        <f>RiepilogoGen!E459</f>
        <v>SERVIZI DI MANUTENZIONE</v>
      </c>
      <c r="C189" s="150" t="str">
        <f>A189&amp;" "&amp;B189</f>
        <v>40070207 SERVIZI DI MANUTENZIONE</v>
      </c>
      <c r="D189" s="151">
        <f>SUMIF(RiepilogoGen!$D$2:$D$1249,A189,RiepilogoGen!$O$2:$O$1249)</f>
        <v>0</v>
      </c>
      <c r="E189" s="151">
        <f>SUMIF(RiepilogoGen!$D$2:$D$1249,A189,RiepilogoGen!$R$2:$R$1249)</f>
        <v>0</v>
      </c>
      <c r="F189" s="151">
        <f>SUMIF(RiepilogoGen!$D$2:$D$1249,A189,RiepilogoGen!$U$2:$U$1249)</f>
        <v>0</v>
      </c>
      <c r="G189" s="151">
        <f>SUMIF(RiepilogoGen!$D$2:$D$1249,A189,RiepilogoGen!$X$2:$X$1249)</f>
        <v>0</v>
      </c>
      <c r="H189" s="151">
        <f>SUMIF(RiepilogoGen!$D$2:$D$1249,A189,RiepilogoGen!$AA$2:$AA$1249)</f>
        <v>0</v>
      </c>
      <c r="I189" s="151">
        <f>SUMIF(RiepilogoGen!$D$2:$D$1249,A189,RiepilogoGen!$AD$2:$AD$1249)</f>
        <v>0</v>
      </c>
      <c r="J189" s="151">
        <v>0</v>
      </c>
      <c r="K189" s="161">
        <f t="shared" si="39"/>
        <v>0</v>
      </c>
      <c r="L189" s="161">
        <f t="shared" si="40"/>
        <v>0</v>
      </c>
      <c r="M189" s="180">
        <f t="shared" si="41"/>
        <v>0</v>
      </c>
    </row>
    <row r="190" spans="1:13" hidden="1">
      <c r="A190" s="36">
        <f>RiepilogoGen!D460</f>
        <v>40070208</v>
      </c>
      <c r="B190" s="36" t="str">
        <f>RiepilogoGen!E460</f>
        <v>SERVIZIO MINORI - NON USARE!</v>
      </c>
      <c r="C190" s="150" t="str">
        <f>A190&amp;" "&amp;B190</f>
        <v>40070208 SERVIZIO MINORI - NON USARE!</v>
      </c>
      <c r="D190" s="151">
        <f>SUMIF(RiepilogoGen!$D$2:$D$1249,A190,RiepilogoGen!$O$2:$O$1249)</f>
        <v>0</v>
      </c>
      <c r="E190" s="151">
        <f>SUMIF(RiepilogoGen!$D$2:$D$1249,A190,RiepilogoGen!$R$2:$R$1249)</f>
        <v>0</v>
      </c>
      <c r="F190" s="151">
        <f>SUMIF(RiepilogoGen!$D$2:$D$1249,A190,RiepilogoGen!$U$2:$U$1249)</f>
        <v>0</v>
      </c>
      <c r="G190" s="151">
        <f>SUMIF(RiepilogoGen!$D$2:$D$1249,A190,RiepilogoGen!$X$2:$X$1249)</f>
        <v>0</v>
      </c>
      <c r="H190" s="151">
        <f>SUMIF(RiepilogoGen!$D$2:$D$1249,A190,RiepilogoGen!$AA$2:$AA$1249)</f>
        <v>0</v>
      </c>
      <c r="I190" s="151">
        <f>SUMIF(RiepilogoGen!$D$2:$D$1249,A190,RiepilogoGen!$AD$2:$AD$1249)</f>
        <v>0</v>
      </c>
      <c r="J190" s="151">
        <v>0</v>
      </c>
      <c r="K190" s="161">
        <f t="shared" si="39"/>
        <v>0</v>
      </c>
      <c r="L190" s="161">
        <f t="shared" si="40"/>
        <v>0</v>
      </c>
      <c r="M190" s="180">
        <f t="shared" si="41"/>
        <v>0</v>
      </c>
    </row>
    <row r="191" spans="1:13" s="167" customFormat="1" hidden="1">
      <c r="A191" s="167">
        <f>RiepilogoGen!D461</f>
        <v>40070209</v>
      </c>
      <c r="B191" s="167" t="str">
        <f>RiepilogoGen!E461</f>
        <v>SERVIZI INFERMIERISTICI-NON USARE!</v>
      </c>
      <c r="C191" s="150" t="str">
        <f>A191&amp;" "&amp;B191</f>
        <v>40070209 SERVIZI INFERMIERISTICI-NON USARE!</v>
      </c>
      <c r="D191" s="151">
        <f>SUMIF(RiepilogoGen!$D$2:$D$1249,A191,RiepilogoGen!$O$2:$O$1249)</f>
        <v>0</v>
      </c>
      <c r="E191" s="151">
        <f>SUMIF(RiepilogoGen!$D$2:$D$1249,A191,RiepilogoGen!$R$2:$R$1249)</f>
        <v>0</v>
      </c>
      <c r="F191" s="151">
        <f>SUMIF(RiepilogoGen!$D$2:$D$1249,A191,RiepilogoGen!$U$2:$U$1249)</f>
        <v>0</v>
      </c>
      <c r="G191" s="151">
        <f>SUMIF(RiepilogoGen!$D$2:$D$1249,A191,RiepilogoGen!$X$2:$X$1249)</f>
        <v>0</v>
      </c>
      <c r="H191" s="151">
        <f>SUMIF(RiepilogoGen!$D$2:$D$1249,A191,RiepilogoGen!$AA$2:$AA$1249)</f>
        <v>0</v>
      </c>
      <c r="I191" s="151">
        <f>SUMIF(RiepilogoGen!$D$2:$D$1249,A191,RiepilogoGen!$AD$2:$AD$1249)</f>
        <v>0</v>
      </c>
      <c r="J191" s="151">
        <v>8539.94</v>
      </c>
      <c r="K191" s="161">
        <f t="shared" si="39"/>
        <v>0</v>
      </c>
      <c r="L191" s="161">
        <f t="shared" si="40"/>
        <v>0</v>
      </c>
      <c r="M191" s="180">
        <f t="shared" si="41"/>
        <v>0</v>
      </c>
    </row>
    <row r="192" spans="1:13">
      <c r="A192" s="36">
        <f>RiepilogoGen!D462</f>
        <v>40070288</v>
      </c>
      <c r="B192" s="36" t="str">
        <f>RiepilogoGen!E462</f>
        <v>ALTRI SERVIZI ESTERNALIZZATI</v>
      </c>
      <c r="C192" s="150" t="str">
        <f t="shared" si="47"/>
        <v>40070288 ALTRI SERVIZI ESTERNALIZZATI</v>
      </c>
      <c r="D192" s="151">
        <f>SUMIF(RiepilogoGen!$D$2:$D$1249,A192,RiepilogoGen!$O$2:$O$1249)</f>
        <v>30317.149999999998</v>
      </c>
      <c r="E192" s="151">
        <f>SUMIF(RiepilogoGen!$D$2:$D$1249,A192,RiepilogoGen!$R$2:$R$1249)</f>
        <v>52556.049999999996</v>
      </c>
      <c r="F192" s="151">
        <f>SUMIF(RiepilogoGen!$D$2:$D$1249,A192,RiepilogoGen!$U$2:$U$1249)</f>
        <v>1712.24</v>
      </c>
      <c r="G192" s="151">
        <f>SUMIF(RiepilogoGen!$D$2:$D$1249,A192,RiepilogoGen!$X$2:$X$1249)</f>
        <v>25188.560400000002</v>
      </c>
      <c r="H192" s="151">
        <f>SUMIF(RiepilogoGen!$D$2:$D$1249,A192,RiepilogoGen!$AA$2:$AA$1249)</f>
        <v>1830.94</v>
      </c>
      <c r="I192" s="151">
        <f>SUMIF(RiepilogoGen!$D$2:$D$1249,A192,RiepilogoGen!$AD$2:$AD$1249)</f>
        <v>1226.97</v>
      </c>
      <c r="J192" s="151">
        <v>0</v>
      </c>
      <c r="K192" s="161">
        <f t="shared" si="39"/>
        <v>-23357.620400000003</v>
      </c>
      <c r="L192" s="161">
        <f t="shared" si="40"/>
        <v>118.70000000000005</v>
      </c>
      <c r="M192" s="180">
        <f t="shared" si="41"/>
        <v>-0.92731065329164264</v>
      </c>
    </row>
    <row r="193" spans="1:13" hidden="1">
      <c r="A193" s="36">
        <f>RiepilogoGen!D463</f>
        <v>40070290</v>
      </c>
      <c r="B193" s="36" t="str">
        <f>RiepilogoGen!E463</f>
        <v>APPALTO LAVORAZIONE TERRENI</v>
      </c>
      <c r="C193" s="150" t="str">
        <f>A193&amp;" "&amp;B193</f>
        <v>40070290 APPALTO LAVORAZIONE TERRENI</v>
      </c>
      <c r="D193" s="151">
        <f>SUMIF(RiepilogoGen!$D$2:$D$1249,A193,RiepilogoGen!$O$2:$O$1249)</f>
        <v>0</v>
      </c>
      <c r="E193" s="151">
        <f>SUMIF(RiepilogoGen!$D$2:$D$1249,A193,RiepilogoGen!$R$2:$R$1249)</f>
        <v>0</v>
      </c>
      <c r="F193" s="151">
        <f>SUMIF(RiepilogoGen!$D$2:$D$1249,A193,RiepilogoGen!$U$2:$U$1249)</f>
        <v>0</v>
      </c>
      <c r="G193" s="151">
        <f>SUMIF(RiepilogoGen!$D$2:$D$1249,A193,RiepilogoGen!$X$2:$X$1249)</f>
        <v>0</v>
      </c>
      <c r="H193" s="151">
        <f>SUMIF(RiepilogoGen!$D$2:$D$1249,A193,RiepilogoGen!$AA$2:$AA$1249)</f>
        <v>0</v>
      </c>
      <c r="I193" s="151">
        <f>SUMIF(RiepilogoGen!$D$2:$D$1249,A193,RiepilogoGen!$AD$2:$AD$1249)</f>
        <v>0</v>
      </c>
      <c r="J193" s="161">
        <v>0</v>
      </c>
      <c r="K193" s="161">
        <f t="shared" si="39"/>
        <v>0</v>
      </c>
      <c r="L193" s="161">
        <f t="shared" si="40"/>
        <v>0</v>
      </c>
      <c r="M193" s="180">
        <f t="shared" si="41"/>
        <v>0</v>
      </c>
    </row>
    <row r="194" spans="1:13">
      <c r="A194" s="36">
        <f>RiepilogoGen!D464</f>
        <v>40070291</v>
      </c>
      <c r="B194" s="36" t="str">
        <f>RiepilogoGen!E464</f>
        <v>ALTRI SERVIZI ESTERNALIZZATI PERL'ATTIVITA' AGRICOLASOLO PER CHIUSURA 2013</v>
      </c>
      <c r="C194" s="150" t="str">
        <f>A194&amp;" "&amp;B194</f>
        <v>40070291 ALTRI SERVIZI ESTERNALIZZATI PERL'ATTIVITA' AGRICOLASOLO PER CHIUSURA 2013</v>
      </c>
      <c r="D194" s="151">
        <f>SUMIF(RiepilogoGen!$D$2:$D$1249,A194,RiepilogoGen!$O$2:$O$1249)</f>
        <v>0</v>
      </c>
      <c r="E194" s="151">
        <f>SUMIF(RiepilogoGen!$D$2:$D$1249,A194,RiepilogoGen!$R$2:$R$1249)</f>
        <v>0</v>
      </c>
      <c r="F194" s="151">
        <f>SUMIF(RiepilogoGen!$D$2:$D$1249,A194,RiepilogoGen!$U$2:$U$1249)</f>
        <v>0</v>
      </c>
      <c r="G194" s="151">
        <f>SUMIF(RiepilogoGen!$D$2:$D$1249,A194,RiepilogoGen!$X$2:$X$1249)</f>
        <v>0</v>
      </c>
      <c r="H194" s="151">
        <f>SUMIF(RiepilogoGen!$D$2:$D$1249,A194,RiepilogoGen!$AA$2:$AA$1249)</f>
        <v>0</v>
      </c>
      <c r="I194" s="151">
        <f>SUMIF(RiepilogoGen!$D$2:$D$1249,A194,RiepilogoGen!$AD$2:$AD$1249)</f>
        <v>0</v>
      </c>
      <c r="J194" s="161"/>
      <c r="K194" s="161">
        <f t="shared" si="39"/>
        <v>0</v>
      </c>
      <c r="L194" s="161">
        <f t="shared" si="40"/>
        <v>0</v>
      </c>
      <c r="M194" s="180">
        <f t="shared" si="41"/>
        <v>0</v>
      </c>
    </row>
    <row r="195" spans="1:13">
      <c r="C195" s="149" t="s">
        <v>1474</v>
      </c>
      <c r="D195" s="102">
        <f t="shared" ref="D195:I195" si="48">SUM(D196:D198)</f>
        <v>264329.69</v>
      </c>
      <c r="E195" s="102">
        <f t="shared" si="48"/>
        <v>317972.82999999996</v>
      </c>
      <c r="F195" s="102">
        <f t="shared" si="48"/>
        <v>377666.79</v>
      </c>
      <c r="G195" s="102">
        <f t="shared" si="48"/>
        <v>337750.99919999996</v>
      </c>
      <c r="H195" s="102">
        <f t="shared" si="48"/>
        <v>442641.68</v>
      </c>
      <c r="I195" s="102">
        <f t="shared" si="48"/>
        <v>107896.5</v>
      </c>
      <c r="J195" s="102">
        <v>416500</v>
      </c>
      <c r="K195" s="159">
        <f t="shared" si="39"/>
        <v>104890.68080000003</v>
      </c>
      <c r="L195" s="159">
        <f t="shared" si="40"/>
        <v>64974.890000000014</v>
      </c>
      <c r="M195" s="178">
        <f t="shared" si="41"/>
        <v>0.31055624127965586</v>
      </c>
    </row>
    <row r="196" spans="1:13">
      <c r="A196" s="36">
        <f>RiepilogoGen!D465</f>
        <v>40070301</v>
      </c>
      <c r="B196" s="36" t="str">
        <f>RiepilogoGen!E465</f>
        <v>SPESE DI TRASPORTO UTENTI</v>
      </c>
      <c r="C196" s="150" t="str">
        <f>A196&amp;" "&amp;B196</f>
        <v>40070301 SPESE DI TRASPORTO UTENTI</v>
      </c>
      <c r="D196" s="151">
        <f>SUMIF(RiepilogoGen!$D$2:$D$1249,A196,RiepilogoGen!$O$2:$O$1249)</f>
        <v>264329.69</v>
      </c>
      <c r="E196" s="151">
        <f>SUMIF(RiepilogoGen!$D$2:$D$1249,A196,RiepilogoGen!$R$2:$R$1249)</f>
        <v>317972.82999999996</v>
      </c>
      <c r="F196" s="151">
        <f>SUMIF(RiepilogoGen!$D$2:$D$1249,A196,RiepilogoGen!$U$2:$U$1249)</f>
        <v>377666.79</v>
      </c>
      <c r="G196" s="151">
        <f>SUMIF(RiepilogoGen!$D$2:$D$1249,A196,RiepilogoGen!$X$2:$X$1249)</f>
        <v>337750.99919999996</v>
      </c>
      <c r="H196" s="151">
        <f>SUMIF(RiepilogoGen!$D$2:$D$1249,A196,RiepilogoGen!$AA$2:$AA$1249)</f>
        <v>442641.68</v>
      </c>
      <c r="I196" s="151">
        <f>SUMIF(RiepilogoGen!$D$2:$D$1249,A196,RiepilogoGen!$AD$2:$AD$1249)</f>
        <v>107896.5</v>
      </c>
      <c r="J196" s="151">
        <v>416500</v>
      </c>
      <c r="K196" s="161">
        <f t="shared" si="39"/>
        <v>104890.68080000003</v>
      </c>
      <c r="L196" s="161">
        <f t="shared" si="40"/>
        <v>64974.890000000014</v>
      </c>
      <c r="M196" s="180">
        <f t="shared" si="41"/>
        <v>0.31055624127965586</v>
      </c>
    </row>
    <row r="197" spans="1:13">
      <c r="A197" s="36">
        <f>RiepilogoGen!D466</f>
        <v>40070388</v>
      </c>
      <c r="B197" s="36" t="str">
        <f>RiepilogoGen!E466</f>
        <v>ALTRE SPESE DI TRASPORTO</v>
      </c>
      <c r="C197" s="150" t="str">
        <f>A197&amp;" "&amp;B197</f>
        <v>40070388 ALTRE SPESE DI TRASPORTO</v>
      </c>
      <c r="D197" s="151">
        <f>SUMIF(RiepilogoGen!$D$2:$D$1249,A197,RiepilogoGen!$O$2:$O$1249)</f>
        <v>0</v>
      </c>
      <c r="E197" s="151">
        <f>SUMIF(RiepilogoGen!$D$2:$D$1249,A197,RiepilogoGen!$R$2:$R$1249)</f>
        <v>0</v>
      </c>
      <c r="F197" s="151">
        <f>SUMIF(RiepilogoGen!$D$2:$D$1249,A197,RiepilogoGen!$U$2:$U$1249)</f>
        <v>0</v>
      </c>
      <c r="G197" s="151">
        <f>SUMIF(RiepilogoGen!$D$2:$D$1249,A197,RiepilogoGen!$X$2:$X$1249)</f>
        <v>0</v>
      </c>
      <c r="H197" s="151">
        <f>SUMIF(RiepilogoGen!$D$2:$D$1249,A197,RiepilogoGen!$AA$2:$AA$1249)</f>
        <v>0</v>
      </c>
      <c r="I197" s="151">
        <f>SUMIF(RiepilogoGen!$D$2:$D$1249,A197,RiepilogoGen!$AD$2:$AD$1249)</f>
        <v>0</v>
      </c>
      <c r="J197" s="151">
        <v>0</v>
      </c>
      <c r="K197" s="161">
        <f t="shared" si="39"/>
        <v>0</v>
      </c>
      <c r="L197" s="161">
        <f t="shared" si="40"/>
        <v>0</v>
      </c>
      <c r="M197" s="180">
        <f t="shared" si="41"/>
        <v>0</v>
      </c>
    </row>
    <row r="198" spans="1:13" hidden="1">
      <c r="A198" s="36">
        <f>RiepilogoGen!D467</f>
        <v>40070390</v>
      </c>
      <c r="B198" s="36" t="str">
        <f>RiepilogoGen!E467</f>
        <v>SPESE DI TRASPORTO ATTIVITÀ AGRICOLA</v>
      </c>
      <c r="C198" s="150" t="str">
        <f>A198&amp;" "&amp;B198</f>
        <v>40070390 SPESE DI TRASPORTO ATTIVITÀ AGRICOLA</v>
      </c>
      <c r="D198" s="151">
        <f>SUMIF(RiepilogoGen!$D$2:$D$1249,A198,RiepilogoGen!$O$2:$O$1249)</f>
        <v>0</v>
      </c>
      <c r="E198" s="151">
        <f>SUMIF(RiepilogoGen!$D$2:$D$1249,A198,RiepilogoGen!$R$2:$R$1249)</f>
        <v>0</v>
      </c>
      <c r="F198" s="151">
        <f>SUMIF(RiepilogoGen!$D$2:$D$1249,A198,RiepilogoGen!$U$2:$U$1249)</f>
        <v>0</v>
      </c>
      <c r="G198" s="151">
        <f>SUMIF(RiepilogoGen!$D$2:$D$1249,A198,RiepilogoGen!$X$2:$X$1249)</f>
        <v>0</v>
      </c>
      <c r="H198" s="151">
        <f>SUMIF(RiepilogoGen!$D$2:$D$1249,A198,RiepilogoGen!$AA$2:$AA$1249)</f>
        <v>0</v>
      </c>
      <c r="I198" s="151">
        <f>SUMIF(RiepilogoGen!$D$2:$D$1249,A198,RiepilogoGen!$AD$2:$AD$1249)</f>
        <v>0</v>
      </c>
      <c r="J198" s="151">
        <v>0</v>
      </c>
      <c r="K198" s="161">
        <f t="shared" si="39"/>
        <v>0</v>
      </c>
      <c r="L198" s="161">
        <f t="shared" si="40"/>
        <v>0</v>
      </c>
      <c r="M198" s="180">
        <f t="shared" si="41"/>
        <v>0</v>
      </c>
    </row>
    <row r="199" spans="1:13">
      <c r="C199" s="149" t="s">
        <v>1475</v>
      </c>
      <c r="D199" s="102">
        <f t="shared" ref="D199:I199" si="49">SUM(D200:D205)</f>
        <v>1212784.9099999999</v>
      </c>
      <c r="E199" s="102">
        <f t="shared" si="49"/>
        <v>1171393.6199999999</v>
      </c>
      <c r="F199" s="102">
        <f t="shared" si="49"/>
        <v>1047847.83</v>
      </c>
      <c r="G199" s="102">
        <f t="shared" si="49"/>
        <v>1073099.1468000002</v>
      </c>
      <c r="H199" s="102">
        <f t="shared" si="49"/>
        <v>1199534.8499999999</v>
      </c>
      <c r="I199" s="102">
        <f t="shared" si="49"/>
        <v>468131.42</v>
      </c>
      <c r="J199" s="102">
        <v>1229326.93</v>
      </c>
      <c r="K199" s="159">
        <f t="shared" si="39"/>
        <v>126435.70319999964</v>
      </c>
      <c r="L199" s="159">
        <f t="shared" si="40"/>
        <v>151687.0199999999</v>
      </c>
      <c r="M199" s="178">
        <f t="shared" si="41"/>
        <v>0.11782294634846457</v>
      </c>
    </row>
    <row r="200" spans="1:13">
      <c r="A200" s="36">
        <f>RiepilogoGen!D468</f>
        <v>40070401</v>
      </c>
      <c r="B200" s="36" t="str">
        <f>RiepilogoGen!E468</f>
        <v>CONSULENZE SOCIO-ASSISTENZIALI (PSICOLOGO-ADB )</v>
      </c>
      <c r="C200" s="150" t="str">
        <f t="shared" ref="C200:C205" si="50">A200&amp;" "&amp;B200</f>
        <v>40070401 CONSULENZE SOCIO-ASSISTENZIALI (PSICOLOGO-ADB )</v>
      </c>
      <c r="D200" s="151">
        <f>SUMIF(RiepilogoGen!$D$2:$D$1249,A200,RiepilogoGen!$O$2:$O$1249)</f>
        <v>179796.98</v>
      </c>
      <c r="E200" s="151">
        <f>SUMIF(RiepilogoGen!$D$2:$D$1249,A200,RiepilogoGen!$R$2:$R$1249)</f>
        <v>202543.03</v>
      </c>
      <c r="F200" s="151">
        <f>SUMIF(RiepilogoGen!$D$2:$D$1249,A200,RiepilogoGen!$U$2:$U$1249)</f>
        <v>220945.2</v>
      </c>
      <c r="G200" s="151">
        <f>SUMIF(RiepilogoGen!$D$2:$D$1249,A200,RiepilogoGen!$X$2:$X$1249)</f>
        <v>194592.60000000003</v>
      </c>
      <c r="H200" s="151">
        <f>SUMIF(RiepilogoGen!$D$2:$D$1249,A200,RiepilogoGen!$AA$2:$AA$1249)</f>
        <v>176046.14</v>
      </c>
      <c r="I200" s="151">
        <f>SUMIF(RiepilogoGen!$D$2:$D$1249,A200,RiepilogoGen!$AD$2:$AD$1249)</f>
        <v>68532.55</v>
      </c>
      <c r="J200" s="151">
        <v>181180.21</v>
      </c>
      <c r="K200" s="161">
        <f t="shared" si="39"/>
        <v>-18546.460000000021</v>
      </c>
      <c r="L200" s="161">
        <f t="shared" si="40"/>
        <v>-44899.06</v>
      </c>
      <c r="M200" s="180">
        <f t="shared" si="41"/>
        <v>-9.530917414125728E-2</v>
      </c>
    </row>
    <row r="201" spans="1:13">
      <c r="A201" s="36">
        <f>RiepilogoGen!D469</f>
        <v>40070402</v>
      </c>
      <c r="B201" s="36" t="str">
        <f>RiepilogoGen!E469</f>
        <v>CONSULENZE SANITARIE (INFERMIERI E TERAPISTI)</v>
      </c>
      <c r="C201" s="150" t="str">
        <f t="shared" si="50"/>
        <v>40070402 CONSULENZE SANITARIE (INFERMIERI E TERAPISTI)</v>
      </c>
      <c r="D201" s="151">
        <f>SUMIF(RiepilogoGen!$D$2:$D$1249,A201,RiepilogoGen!$O$2:$O$1249)</f>
        <v>486186.1</v>
      </c>
      <c r="E201" s="151">
        <f>SUMIF(RiepilogoGen!$D$2:$D$1249,A201,RiepilogoGen!$R$2:$R$1249)</f>
        <v>416611.66</v>
      </c>
      <c r="F201" s="151">
        <f>SUMIF(RiepilogoGen!$D$2:$D$1249,A201,RiepilogoGen!$U$2:$U$1249)</f>
        <v>291981.48</v>
      </c>
      <c r="G201" s="151">
        <f>SUMIF(RiepilogoGen!$D$2:$D$1249,A201,RiepilogoGen!$X$2:$X$1249)</f>
        <v>173606.0196</v>
      </c>
      <c r="H201" s="151">
        <f>SUMIF(RiepilogoGen!$D$2:$D$1249,A201,RiepilogoGen!$AA$2:$AA$1249)</f>
        <v>347730.32</v>
      </c>
      <c r="I201" s="151">
        <f>SUMIF(RiepilogoGen!$D$2:$D$1249,A201,RiepilogoGen!$AD$2:$AD$1249)</f>
        <v>167837.13</v>
      </c>
      <c r="J201" s="151">
        <v>350459.73</v>
      </c>
      <c r="K201" s="161">
        <f t="shared" si="39"/>
        <v>174124.30040000001</v>
      </c>
      <c r="L201" s="161">
        <f t="shared" si="40"/>
        <v>55748.840000000026</v>
      </c>
      <c r="M201" s="180">
        <f t="shared" si="41"/>
        <v>1.0029853849606951</v>
      </c>
    </row>
    <row r="202" spans="1:13">
      <c r="A202" s="36">
        <f>RiepilogoGen!D470</f>
        <v>40070403</v>
      </c>
      <c r="B202" s="36" t="str">
        <f>RiepilogoGen!E470</f>
        <v>CONSULENZE MEDICHE</v>
      </c>
      <c r="C202" s="150" t="str">
        <f t="shared" si="50"/>
        <v>40070403 CONSULENZE MEDICHE</v>
      </c>
      <c r="D202" s="151">
        <f>SUMIF(RiepilogoGen!$D$2:$D$1249,A202,RiepilogoGen!$O$2:$O$1249)</f>
        <v>531843.32999999996</v>
      </c>
      <c r="E202" s="151">
        <f>SUMIF(RiepilogoGen!$D$2:$D$1249,A202,RiepilogoGen!$R$2:$R$1249)</f>
        <v>519965.93</v>
      </c>
      <c r="F202" s="151">
        <f>SUMIF(RiepilogoGen!$D$2:$D$1249,A202,RiepilogoGen!$U$2:$U$1249)</f>
        <v>505889.14999999997</v>
      </c>
      <c r="G202" s="151">
        <f>SUMIF(RiepilogoGen!$D$2:$D$1249,A202,RiepilogoGen!$X$2:$X$1249)</f>
        <v>585130.48680000007</v>
      </c>
      <c r="H202" s="151">
        <f>SUMIF(RiepilogoGen!$D$2:$D$1249,A202,RiepilogoGen!$AA$2:$AA$1249)</f>
        <v>578757.3899999999</v>
      </c>
      <c r="I202" s="151">
        <f>SUMIF(RiepilogoGen!$D$2:$D$1249,A202,RiepilogoGen!$AD$2:$AD$1249)</f>
        <v>197512.39</v>
      </c>
      <c r="J202" s="151">
        <v>598686.99</v>
      </c>
      <c r="K202" s="161">
        <f t="shared" si="39"/>
        <v>-6373.096800000174</v>
      </c>
      <c r="L202" s="161">
        <f t="shared" si="40"/>
        <v>72868.239999999932</v>
      </c>
      <c r="M202" s="180">
        <f t="shared" si="41"/>
        <v>-1.0891753111094582E-2</v>
      </c>
    </row>
    <row r="203" spans="1:13">
      <c r="A203" s="36">
        <f>RiepilogoGen!D471</f>
        <v>40070404</v>
      </c>
      <c r="B203" s="36" t="str">
        <f>RiepilogoGen!E471</f>
        <v>CONSULENZE SOCIO EDUCATIVE</v>
      </c>
      <c r="C203" s="150" t="str">
        <f t="shared" si="50"/>
        <v>40070404 CONSULENZE SOCIO EDUCATIVE</v>
      </c>
      <c r="D203" s="151">
        <f>SUMIF(RiepilogoGen!$D$2:$D$1249,A203,RiepilogoGen!$O$2:$O$1249)</f>
        <v>0</v>
      </c>
      <c r="E203" s="151">
        <f>SUMIF(RiepilogoGen!$D$2:$D$1249,A203,RiepilogoGen!$R$2:$R$1249)</f>
        <v>0</v>
      </c>
      <c r="F203" s="151">
        <f>SUMIF(RiepilogoGen!$D$2:$D$1249,A203,RiepilogoGen!$U$2:$U$1249)</f>
        <v>0</v>
      </c>
      <c r="G203" s="151">
        <f>SUMIF(RiepilogoGen!$D$2:$D$1249,A203,RiepilogoGen!$X$2:$X$1249)</f>
        <v>0</v>
      </c>
      <c r="H203" s="151">
        <f>SUMIF(RiepilogoGen!$D$2:$D$1249,A203,RiepilogoGen!$AA$2:$AA$1249)</f>
        <v>0</v>
      </c>
      <c r="I203" s="151">
        <f>SUMIF(RiepilogoGen!$D$2:$D$1249,A203,RiepilogoGen!$AD$2:$AD$1249)</f>
        <v>0</v>
      </c>
      <c r="J203" s="151">
        <v>0</v>
      </c>
      <c r="K203" s="161">
        <f t="shared" si="39"/>
        <v>0</v>
      </c>
      <c r="L203" s="161">
        <f t="shared" si="40"/>
        <v>0</v>
      </c>
      <c r="M203" s="180">
        <f t="shared" si="41"/>
        <v>0</v>
      </c>
    </row>
    <row r="204" spans="1:13" s="167" customFormat="1">
      <c r="A204" s="167">
        <f>RiepilogoGen!D472</f>
        <v>40070405</v>
      </c>
      <c r="B204" s="167" t="str">
        <f>RiepilogoGen!E472</f>
        <v>ALTRE PRESTAZIONI INFERMIERISTICHE</v>
      </c>
      <c r="C204" s="150" t="str">
        <f t="shared" si="50"/>
        <v>40070405 ALTRE PRESTAZIONI INFERMIERISTICHE</v>
      </c>
      <c r="D204" s="151">
        <f>SUMIF(RiepilogoGen!$D$2:$D$1249,A204,RiepilogoGen!$O$2:$O$1249)</f>
        <v>0</v>
      </c>
      <c r="E204" s="151">
        <f>SUMIF(RiepilogoGen!$D$2:$D$1249,A204,RiepilogoGen!$R$2:$R$1249)</f>
        <v>0</v>
      </c>
      <c r="F204" s="151">
        <f>SUMIF(RiepilogoGen!$D$2:$D$1249,A204,RiepilogoGen!$U$2:$U$1249)</f>
        <v>0</v>
      </c>
      <c r="G204" s="151">
        <f>SUMIF(RiepilogoGen!$D$2:$D$1249,A204,RiepilogoGen!$X$2:$X$1249)</f>
        <v>0</v>
      </c>
      <c r="H204" s="151">
        <f>SUMIF(RiepilogoGen!$D$2:$D$1249,A204,RiepilogoGen!$AA$2:$AA$1249)</f>
        <v>0</v>
      </c>
      <c r="I204" s="151">
        <f>SUMIF(RiepilogoGen!$D$2:$D$1249,A204,RiepilogoGen!$AD$2:$AD$1249)</f>
        <v>25001.35</v>
      </c>
      <c r="J204" s="151">
        <v>99000</v>
      </c>
      <c r="K204" s="161">
        <f t="shared" ref="K204:K267" si="51">H204-G204</f>
        <v>0</v>
      </c>
      <c r="L204" s="161">
        <f t="shared" ref="L204:L267" si="52">H204-F204</f>
        <v>0</v>
      </c>
      <c r="M204" s="180">
        <f t="shared" ref="M204:M267" si="53">IF(G204=0,IF(H204&lt;&gt;0,1,0),(H204/G204)-1)</f>
        <v>0</v>
      </c>
    </row>
    <row r="205" spans="1:13">
      <c r="A205" s="36">
        <f>RiepilogoGen!D473</f>
        <v>40070488</v>
      </c>
      <c r="B205" s="36" t="str">
        <f>RiepilogoGen!E473</f>
        <v>ALTRE CONSULENZE SOCIO-SANITARIE (PODOLOGO, PARRUCCHIERE, ASSISTENTI SOCIALI)</v>
      </c>
      <c r="C205" s="150" t="str">
        <f t="shared" si="50"/>
        <v>40070488 ALTRE CONSULENZE SOCIO-SANITARIE (PODOLOGO, PARRUCCHIERE, ASSISTENTI SOCIALI)</v>
      </c>
      <c r="D205" s="151">
        <f>SUMIF(RiepilogoGen!$D$2:$D$1249,A205,RiepilogoGen!$O$2:$O$1249)</f>
        <v>14958.5</v>
      </c>
      <c r="E205" s="151">
        <f>SUMIF(RiepilogoGen!$D$2:$D$1249,A205,RiepilogoGen!$R$2:$R$1249)</f>
        <v>32273</v>
      </c>
      <c r="F205" s="151">
        <f>SUMIF(RiepilogoGen!$D$2:$D$1249,A205,RiepilogoGen!$U$2:$U$1249)</f>
        <v>29032</v>
      </c>
      <c r="G205" s="151">
        <f>SUMIF(RiepilogoGen!$D$2:$D$1249,A205,RiepilogoGen!$X$2:$X$1249)</f>
        <v>119770.0404</v>
      </c>
      <c r="H205" s="151">
        <f>SUMIF(RiepilogoGen!$D$2:$D$1249,A205,RiepilogoGen!$AA$2:$AA$1249)</f>
        <v>97001</v>
      </c>
      <c r="I205" s="151">
        <f>SUMIF(RiepilogoGen!$D$2:$D$1249,A205,RiepilogoGen!$AD$2:$AD$1249)</f>
        <v>9248</v>
      </c>
      <c r="J205" s="151"/>
      <c r="K205" s="161">
        <f t="shared" si="51"/>
        <v>-22769.040399999998</v>
      </c>
      <c r="L205" s="161">
        <f t="shared" si="52"/>
        <v>67969</v>
      </c>
      <c r="M205" s="180">
        <f t="shared" si="53"/>
        <v>-0.19010630975791165</v>
      </c>
    </row>
    <row r="206" spans="1:13">
      <c r="C206" s="149" t="s">
        <v>1476</v>
      </c>
      <c r="D206" s="102">
        <f t="shared" ref="D206:I206" si="54">SUM(D207:D210)</f>
        <v>494469.59</v>
      </c>
      <c r="E206" s="102">
        <f t="shared" si="54"/>
        <v>531928.39999999991</v>
      </c>
      <c r="F206" s="102">
        <f t="shared" si="54"/>
        <v>618928.85000000009</v>
      </c>
      <c r="G206" s="102">
        <f t="shared" si="54"/>
        <v>786564.84959999996</v>
      </c>
      <c r="H206" s="102">
        <f t="shared" si="54"/>
        <v>974173.58999999985</v>
      </c>
      <c r="I206" s="102">
        <f t="shared" si="54"/>
        <v>187360.09999999998</v>
      </c>
      <c r="J206" s="159">
        <v>777010.95030000003</v>
      </c>
      <c r="K206" s="159">
        <f t="shared" si="51"/>
        <v>187608.74039999989</v>
      </c>
      <c r="L206" s="159">
        <f t="shared" si="52"/>
        <v>355244.73999999976</v>
      </c>
      <c r="M206" s="178">
        <f t="shared" si="53"/>
        <v>0.23851655778338743</v>
      </c>
    </row>
    <row r="207" spans="1:13">
      <c r="A207" s="36">
        <f>RiepilogoGen!D474</f>
        <v>40070501</v>
      </c>
      <c r="B207" s="36" t="str">
        <f>RiepilogoGen!E474</f>
        <v>CONSULENZE AMMINISTRATIVE</v>
      </c>
      <c r="C207" s="150" t="str">
        <f>A207&amp;" "&amp;B207</f>
        <v>40070501 CONSULENZE AMMINISTRATIVE</v>
      </c>
      <c r="D207" s="151">
        <f>SUMIF(RiepilogoGen!$D$2:$D$1249,A207,RiepilogoGen!$O$2:$O$1249)</f>
        <v>148871.78</v>
      </c>
      <c r="E207" s="151">
        <f>SUMIF(RiepilogoGen!$D$2:$D$1249,A207,RiepilogoGen!$R$2:$R$1249)</f>
        <v>168816.3</v>
      </c>
      <c r="F207" s="151">
        <f>SUMIF(RiepilogoGen!$D$2:$D$1249,A207,RiepilogoGen!$U$2:$U$1249)</f>
        <v>107769.93</v>
      </c>
      <c r="G207" s="151">
        <f>SUMIF(RiepilogoGen!$D$2:$D$1249,A207,RiepilogoGen!$X$2:$X$1249)</f>
        <v>187991.15159999998</v>
      </c>
      <c r="H207" s="151">
        <f>SUMIF(RiepilogoGen!$D$2:$D$1249,A207,RiepilogoGen!$AA$2:$AA$1249)</f>
        <v>344735.26999999996</v>
      </c>
      <c r="I207" s="151">
        <f>SUMIF(RiepilogoGen!$D$2:$D$1249,A207,RiepilogoGen!$AD$2:$AD$1249)</f>
        <v>81638.75</v>
      </c>
      <c r="J207" s="161">
        <v>225584.92</v>
      </c>
      <c r="K207" s="161">
        <f t="shared" si="51"/>
        <v>156744.11839999998</v>
      </c>
      <c r="L207" s="161">
        <f t="shared" si="52"/>
        <v>236965.33999999997</v>
      </c>
      <c r="M207" s="180">
        <f t="shared" si="53"/>
        <v>0.83378455350661307</v>
      </c>
    </row>
    <row r="208" spans="1:13">
      <c r="A208" s="36">
        <f>RiepilogoGen!D475</f>
        <v>40070502</v>
      </c>
      <c r="B208" s="36" t="str">
        <f>RiepilogoGen!E475</f>
        <v>CONSULENZE TECNICHE</v>
      </c>
      <c r="C208" s="150" t="str">
        <f>A208&amp;" "&amp;B208</f>
        <v>40070502 CONSULENZE TECNICHE</v>
      </c>
      <c r="D208" s="151">
        <f>SUMIF(RiepilogoGen!$D$2:$D$1249,A208,RiepilogoGen!$O$2:$O$1249)</f>
        <v>90897.84</v>
      </c>
      <c r="E208" s="151">
        <f>SUMIF(RiepilogoGen!$D$2:$D$1249,A208,RiepilogoGen!$R$2:$R$1249)</f>
        <v>58745.11</v>
      </c>
      <c r="F208" s="151">
        <f>SUMIF(RiepilogoGen!$D$2:$D$1249,A208,RiepilogoGen!$U$2:$U$1249)</f>
        <v>105900.46</v>
      </c>
      <c r="G208" s="151">
        <f>SUMIF(RiepilogoGen!$D$2:$D$1249,A208,RiepilogoGen!$X$2:$X$1249)</f>
        <v>255608.69879999998</v>
      </c>
      <c r="H208" s="151">
        <f>SUMIF(RiepilogoGen!$D$2:$D$1249,A208,RiepilogoGen!$AA$2:$AA$1249)</f>
        <v>217029.83000000002</v>
      </c>
      <c r="I208" s="151">
        <f>SUMIF(RiepilogoGen!$D$2:$D$1249,A208,RiepilogoGen!$AD$2:$AD$1249)</f>
        <v>27474.51</v>
      </c>
      <c r="J208" s="161">
        <v>149710.03030000001</v>
      </c>
      <c r="K208" s="161">
        <f t="shared" si="51"/>
        <v>-38578.868799999967</v>
      </c>
      <c r="L208" s="161">
        <f t="shared" si="52"/>
        <v>111129.37000000001</v>
      </c>
      <c r="M208" s="180">
        <f t="shared" si="53"/>
        <v>-0.15092940491116014</v>
      </c>
    </row>
    <row r="209" spans="1:13">
      <c r="A209" s="36">
        <f>RiepilogoGen!D476</f>
        <v>40070503</v>
      </c>
      <c r="B209" s="36" t="str">
        <f>RiepilogoGen!E476</f>
        <v>CONSULENZE LEGALI</v>
      </c>
      <c r="C209" s="150" t="str">
        <f>A209&amp;" "&amp;B209</f>
        <v>40070503 CONSULENZE LEGALI</v>
      </c>
      <c r="D209" s="151">
        <f>SUMIF(RiepilogoGen!$D$2:$D$1249,A209,RiepilogoGen!$O$2:$O$1249)</f>
        <v>95623.15</v>
      </c>
      <c r="E209" s="151">
        <f>SUMIF(RiepilogoGen!$D$2:$D$1249,A209,RiepilogoGen!$R$2:$R$1249)</f>
        <v>119809.4</v>
      </c>
      <c r="F209" s="151">
        <f>SUMIF(RiepilogoGen!$D$2:$D$1249,A209,RiepilogoGen!$U$2:$U$1249)</f>
        <v>136976</v>
      </c>
      <c r="G209" s="151">
        <f>SUMIF(RiepilogoGen!$D$2:$D$1249,A209,RiepilogoGen!$X$2:$X$1249)</f>
        <v>33999.999600000003</v>
      </c>
      <c r="H209" s="151">
        <f>SUMIF(RiepilogoGen!$D$2:$D$1249,A209,RiepilogoGen!$AA$2:$AA$1249)</f>
        <v>137502.81</v>
      </c>
      <c r="I209" s="151">
        <f>SUMIF(RiepilogoGen!$D$2:$D$1249,A209,RiepilogoGen!$AD$2:$AD$1249)</f>
        <v>5075.2</v>
      </c>
      <c r="J209" s="161">
        <v>137051.20000000001</v>
      </c>
      <c r="K209" s="161">
        <f t="shared" si="51"/>
        <v>103502.81039999999</v>
      </c>
      <c r="L209" s="161">
        <f t="shared" si="52"/>
        <v>526.80999999999767</v>
      </c>
      <c r="M209" s="180">
        <f t="shared" si="53"/>
        <v>3.0442003416964738</v>
      </c>
    </row>
    <row r="210" spans="1:13">
      <c r="A210" s="36">
        <f>RiepilogoGen!D477</f>
        <v>40070504</v>
      </c>
      <c r="B210" s="36" t="str">
        <f>RiepilogoGen!E477</f>
        <v>CONSULENZE INFORMATICHE</v>
      </c>
      <c r="C210" s="150" t="str">
        <f>A210&amp;" "&amp;B210</f>
        <v>40070504 CONSULENZE INFORMATICHE</v>
      </c>
      <c r="D210" s="151">
        <f>SUMIF(RiepilogoGen!$D$2:$D$1249,A210,RiepilogoGen!$O$2:$O$1249)</f>
        <v>159076.82</v>
      </c>
      <c r="E210" s="151">
        <f>SUMIF(RiepilogoGen!$D$2:$D$1249,A210,RiepilogoGen!$R$2:$R$1249)</f>
        <v>184557.59000000003</v>
      </c>
      <c r="F210" s="151">
        <f>SUMIF(RiepilogoGen!$D$2:$D$1249,A210,RiepilogoGen!$U$2:$U$1249)</f>
        <v>268282.46000000002</v>
      </c>
      <c r="G210" s="151">
        <f>SUMIF(RiepilogoGen!$D$2:$D$1249,A210,RiepilogoGen!$X$2:$X$1249)</f>
        <v>308964.99959999998</v>
      </c>
      <c r="H210" s="151">
        <f>SUMIF(RiepilogoGen!$D$2:$D$1249,A210,RiepilogoGen!$AA$2:$AA$1249)</f>
        <v>274905.68</v>
      </c>
      <c r="I210" s="151">
        <f>SUMIF(RiepilogoGen!$D$2:$D$1249,A210,RiepilogoGen!$AD$2:$AD$1249)</f>
        <v>73171.64</v>
      </c>
      <c r="J210" s="161">
        <v>264664.8</v>
      </c>
      <c r="K210" s="161">
        <f t="shared" si="51"/>
        <v>-34059.319599999988</v>
      </c>
      <c r="L210" s="161">
        <f t="shared" si="52"/>
        <v>6623.2199999999721</v>
      </c>
      <c r="M210" s="180">
        <f t="shared" si="53"/>
        <v>-0.11023682178918237</v>
      </c>
    </row>
    <row r="211" spans="1:13">
      <c r="C211" s="155" t="s">
        <v>1477</v>
      </c>
      <c r="D211" s="102">
        <f t="shared" ref="D211:I211" si="55">SUM(D212:D222)</f>
        <v>6849576.4299999997</v>
      </c>
      <c r="E211" s="102">
        <f t="shared" si="55"/>
        <v>8352594.1800000006</v>
      </c>
      <c r="F211" s="102">
        <f t="shared" si="55"/>
        <v>6449308.5600000005</v>
      </c>
      <c r="G211" s="102">
        <f t="shared" si="55"/>
        <v>3345032.971200001</v>
      </c>
      <c r="H211" s="102">
        <f t="shared" si="55"/>
        <v>3987684.560000001</v>
      </c>
      <c r="I211" s="102">
        <f t="shared" si="55"/>
        <v>866268.64000000013</v>
      </c>
      <c r="J211" s="102">
        <v>4249100</v>
      </c>
      <c r="K211" s="159">
        <f t="shared" si="51"/>
        <v>642651.58880000003</v>
      </c>
      <c r="L211" s="159">
        <f t="shared" si="52"/>
        <v>-2461623.9999999995</v>
      </c>
      <c r="M211" s="178">
        <f t="shared" si="53"/>
        <v>0.19212115226758275</v>
      </c>
    </row>
    <row r="212" spans="1:13">
      <c r="A212" s="36">
        <f>RiepilogoGen!D478</f>
        <v>40070601</v>
      </c>
      <c r="B212" s="36" t="str">
        <f>RiepilogoGen!E478</f>
        <v>COLLABORAZIONI SOCIO-ASSISTENZIALI(PSICOLOGO, ADB)</v>
      </c>
      <c r="C212" s="152" t="str">
        <f t="shared" ref="C212:C219" si="56">A212&amp;" "&amp;B212</f>
        <v>40070601 COLLABORAZIONI SOCIO-ASSISTENZIALI(PSICOLOGO, ADB)</v>
      </c>
      <c r="D212" s="151">
        <f>SUMIF(RiepilogoGen!$D$2:$D$1249,A212,RiepilogoGen!$O$2:$O$1249)</f>
        <v>3465935.4899999998</v>
      </c>
      <c r="E212" s="151">
        <f>SUMIF(RiepilogoGen!$D$2:$D$1249,A212,RiepilogoGen!$R$2:$R$1249)</f>
        <v>4603218.9300000006</v>
      </c>
      <c r="F212" s="151">
        <f>SUMIF(RiepilogoGen!$D$2:$D$1249,A212,RiepilogoGen!$U$2:$U$1249)</f>
        <v>4602449.47</v>
      </c>
      <c r="G212" s="151">
        <f>SUMIF(RiepilogoGen!$D$2:$D$1249,A212,RiepilogoGen!$X$2:$X$1249)</f>
        <v>1677761.9700000004</v>
      </c>
      <c r="H212" s="151">
        <f>SUMIF(RiepilogoGen!$D$2:$D$1249,A212,RiepilogoGen!$AA$2:$AA$1249)</f>
        <v>2313302.71</v>
      </c>
      <c r="I212" s="151">
        <f>SUMIF(RiepilogoGen!$D$2:$D$1249,A212,RiepilogoGen!$AD$2:$AD$1249)</f>
        <v>505785.51</v>
      </c>
      <c r="J212" s="151">
        <v>2375434.9</v>
      </c>
      <c r="K212" s="161">
        <f t="shared" si="51"/>
        <v>635540.73999999953</v>
      </c>
      <c r="L212" s="161">
        <f t="shared" si="52"/>
        <v>-2289146.7599999998</v>
      </c>
      <c r="M212" s="180">
        <f t="shared" si="53"/>
        <v>0.37880268558000485</v>
      </c>
    </row>
    <row r="213" spans="1:13">
      <c r="A213" s="36">
        <f>RiepilogoGen!D479</f>
        <v>40070602</v>
      </c>
      <c r="B213" s="36" t="str">
        <f>RiepilogoGen!E479</f>
        <v>COLLABORAZIONI SANITARIE (INFERMIERI E TERAPISTI)</v>
      </c>
      <c r="C213" s="152" t="str">
        <f t="shared" si="56"/>
        <v>40070602 COLLABORAZIONI SANITARIE (INFERMIERI E TERAPISTI)</v>
      </c>
      <c r="D213" s="151">
        <f>SUMIF(RiepilogoGen!$D$2:$D$1249,A213,RiepilogoGen!$O$2:$O$1249)</f>
        <v>2071481.62</v>
      </c>
      <c r="E213" s="151">
        <f>SUMIF(RiepilogoGen!$D$2:$D$1249,A213,RiepilogoGen!$R$2:$R$1249)</f>
        <v>2228068.87</v>
      </c>
      <c r="F213" s="151">
        <f>SUMIF(RiepilogoGen!$D$2:$D$1249,A213,RiepilogoGen!$U$2:$U$1249)</f>
        <v>841870.58000000007</v>
      </c>
      <c r="G213" s="151">
        <f>SUMIF(RiepilogoGen!$D$2:$D$1249,A213,RiepilogoGen!$X$2:$X$1249)</f>
        <v>962254.58400000026</v>
      </c>
      <c r="H213" s="151">
        <f>SUMIF(RiepilogoGen!$D$2:$D$1249,A213,RiepilogoGen!$AA$2:$AA$1249)</f>
        <v>641101.69999999995</v>
      </c>
      <c r="I213" s="151">
        <f>SUMIF(RiepilogoGen!$D$2:$D$1249,A213,RiepilogoGen!$AD$2:$AD$1249)</f>
        <v>98144.63</v>
      </c>
      <c r="J213" s="151">
        <v>742656.62</v>
      </c>
      <c r="K213" s="161">
        <f t="shared" si="51"/>
        <v>-321152.88400000031</v>
      </c>
      <c r="L213" s="161">
        <f t="shared" si="52"/>
        <v>-200768.88000000012</v>
      </c>
      <c r="M213" s="180">
        <f t="shared" si="53"/>
        <v>-0.33375043293116724</v>
      </c>
    </row>
    <row r="214" spans="1:13">
      <c r="A214" s="36">
        <f>RiepilogoGen!D480</f>
        <v>40070603</v>
      </c>
      <c r="B214" s="36" t="str">
        <f>RiepilogoGen!E480</f>
        <v>COLLABORAZIONI SOCIO-EDUCATIVE</v>
      </c>
      <c r="C214" s="150" t="str">
        <f t="shared" si="56"/>
        <v>40070603 COLLABORAZIONI SOCIO-EDUCATIVE</v>
      </c>
      <c r="D214" s="151">
        <f>SUMIF(RiepilogoGen!$D$2:$D$1249,A214,RiepilogoGen!$O$2:$O$1249)</f>
        <v>291319.31999999995</v>
      </c>
      <c r="E214" s="151">
        <f>SUMIF(RiepilogoGen!$D$2:$D$1249,A214,RiepilogoGen!$R$2:$R$1249)</f>
        <v>311068.33</v>
      </c>
      <c r="F214" s="151">
        <f>SUMIF(RiepilogoGen!$D$2:$D$1249,A214,RiepilogoGen!$U$2:$U$1249)</f>
        <v>186380.15</v>
      </c>
      <c r="G214" s="151">
        <f>SUMIF(RiepilogoGen!$D$2:$D$1249,A214,RiepilogoGen!$X$2:$X$1249)</f>
        <v>132875.1</v>
      </c>
      <c r="H214" s="151">
        <f>SUMIF(RiepilogoGen!$D$2:$D$1249,A214,RiepilogoGen!$AA$2:$AA$1249)</f>
        <v>183027.12</v>
      </c>
      <c r="I214" s="151">
        <f>SUMIF(RiepilogoGen!$D$2:$D$1249,A214,RiepilogoGen!$AD$2:$AD$1249)</f>
        <v>42101.58</v>
      </c>
      <c r="J214" s="151">
        <v>199000</v>
      </c>
      <c r="K214" s="161">
        <f t="shared" si="51"/>
        <v>50152.01999999999</v>
      </c>
      <c r="L214" s="161">
        <f t="shared" si="52"/>
        <v>-3353.0299999999988</v>
      </c>
      <c r="M214" s="180">
        <f t="shared" si="53"/>
        <v>0.37743730766712491</v>
      </c>
    </row>
    <row r="215" spans="1:13">
      <c r="A215" s="36">
        <f>RiepilogoGen!D481</f>
        <v>40070604</v>
      </c>
      <c r="B215" s="36" t="str">
        <f>RiepilogoGen!E481</f>
        <v>COLLABORAZIONI AMMINISTRATIVE</v>
      </c>
      <c r="C215" s="150" t="str">
        <f t="shared" si="56"/>
        <v>40070604 COLLABORAZIONI AMMINISTRATIVE</v>
      </c>
      <c r="D215" s="151">
        <f>SUMIF(RiepilogoGen!$D$2:$D$1249,A215,RiepilogoGen!$O$2:$O$1249)</f>
        <v>336920.87</v>
      </c>
      <c r="E215" s="151">
        <f>SUMIF(RiepilogoGen!$D$2:$D$1249,A215,RiepilogoGen!$R$2:$R$1249)</f>
        <v>353127.26</v>
      </c>
      <c r="F215" s="151">
        <f>SUMIF(RiepilogoGen!$D$2:$D$1249,A215,RiepilogoGen!$U$2:$U$1249)</f>
        <v>155430.20000000001</v>
      </c>
      <c r="G215" s="151">
        <f>SUMIF(RiepilogoGen!$D$2:$D$1249,A215,RiepilogoGen!$X$2:$X$1249)</f>
        <v>97925.2644</v>
      </c>
      <c r="H215" s="151">
        <f>SUMIF(RiepilogoGen!$D$2:$D$1249,A215,RiepilogoGen!$AA$2:$AA$1249)</f>
        <v>121273.95000000001</v>
      </c>
      <c r="I215" s="151">
        <f>SUMIF(RiepilogoGen!$D$2:$D$1249,A215,RiepilogoGen!$AD$2:$AD$1249)</f>
        <v>38547.549999999996</v>
      </c>
      <c r="J215" s="151">
        <v>140246.20000000001</v>
      </c>
      <c r="K215" s="161">
        <f t="shared" si="51"/>
        <v>23348.685600000012</v>
      </c>
      <c r="L215" s="161">
        <f t="shared" si="52"/>
        <v>-34156.25</v>
      </c>
      <c r="M215" s="180">
        <f t="shared" si="53"/>
        <v>0.23843372538292584</v>
      </c>
    </row>
    <row r="216" spans="1:13">
      <c r="A216" s="36">
        <f>RiepilogoGen!D482</f>
        <v>40070605</v>
      </c>
      <c r="B216" s="36" t="str">
        <f>RiepilogoGen!E482</f>
        <v>COLLABORAZIONI TECNICHE</v>
      </c>
      <c r="C216" s="150" t="str">
        <f t="shared" si="56"/>
        <v>40070605 COLLABORAZIONI TECNICHE</v>
      </c>
      <c r="D216" s="151">
        <f>SUMIF(RiepilogoGen!$D$2:$D$1249,A216,RiepilogoGen!$O$2:$O$1249)</f>
        <v>97644.67</v>
      </c>
      <c r="E216" s="151">
        <f>SUMIF(RiepilogoGen!$D$2:$D$1249,A216,RiepilogoGen!$R$2:$R$1249)</f>
        <v>96415.27</v>
      </c>
      <c r="F216" s="151">
        <f>SUMIF(RiepilogoGen!$D$2:$D$1249,A216,RiepilogoGen!$U$2:$U$1249)</f>
        <v>57788.46</v>
      </c>
      <c r="G216" s="151">
        <f>SUMIF(RiepilogoGen!$D$2:$D$1249,A216,RiepilogoGen!$X$2:$X$1249)</f>
        <v>45214.496400000004</v>
      </c>
      <c r="H216" s="151">
        <f>SUMIF(RiepilogoGen!$D$2:$D$1249,A216,RiepilogoGen!$AA$2:$AA$1249)</f>
        <v>150176.22</v>
      </c>
      <c r="I216" s="151">
        <f>SUMIF(RiepilogoGen!$D$2:$D$1249,A216,RiepilogoGen!$AD$2:$AD$1249)</f>
        <v>38420.410000000003</v>
      </c>
      <c r="J216" s="151">
        <v>173611.23</v>
      </c>
      <c r="K216" s="161">
        <f t="shared" si="51"/>
        <v>104961.7236</v>
      </c>
      <c r="L216" s="161">
        <f t="shared" si="52"/>
        <v>92387.760000000009</v>
      </c>
      <c r="M216" s="180">
        <f t="shared" si="53"/>
        <v>2.3214175089208777</v>
      </c>
    </row>
    <row r="217" spans="1:13">
      <c r="A217" s="36">
        <f>RiepilogoGen!D483</f>
        <v>40070606</v>
      </c>
      <c r="B217" s="36" t="str">
        <f>RiepilogoGen!E483</f>
        <v>COLLABORAZIONI LEGALI</v>
      </c>
      <c r="C217" s="150" t="str">
        <f t="shared" si="56"/>
        <v>40070606 COLLABORAZIONI LEGALI</v>
      </c>
      <c r="D217" s="151">
        <f>SUMIF(RiepilogoGen!$D$2:$D$1249,A217,RiepilogoGen!$O$2:$O$1249)</f>
        <v>0</v>
      </c>
      <c r="E217" s="151">
        <f>SUMIF(RiepilogoGen!$D$2:$D$1249,A217,RiepilogoGen!$R$2:$R$1249)</f>
        <v>0</v>
      </c>
      <c r="F217" s="151">
        <f>SUMIF(RiepilogoGen!$D$2:$D$1249,A217,RiepilogoGen!$U$2:$U$1249)</f>
        <v>0</v>
      </c>
      <c r="G217" s="151">
        <f>SUMIF(RiepilogoGen!$D$2:$D$1249,A217,RiepilogoGen!$X$2:$X$1249)</f>
        <v>0</v>
      </c>
      <c r="H217" s="151">
        <f>SUMIF(RiepilogoGen!$D$2:$D$1249,A217,RiepilogoGen!$AA$2:$AA$1249)</f>
        <v>0</v>
      </c>
      <c r="I217" s="151">
        <f>SUMIF(RiepilogoGen!$D$2:$D$1249,A217,RiepilogoGen!$AD$2:$AD$1249)</f>
        <v>0</v>
      </c>
      <c r="J217" s="151">
        <v>0</v>
      </c>
      <c r="K217" s="161">
        <f t="shared" si="51"/>
        <v>0</v>
      </c>
      <c r="L217" s="161">
        <f t="shared" si="52"/>
        <v>0</v>
      </c>
      <c r="M217" s="180">
        <f t="shared" si="53"/>
        <v>0</v>
      </c>
    </row>
    <row r="218" spans="1:13">
      <c r="A218" s="36">
        <f>RiepilogoGen!D484</f>
        <v>40070607</v>
      </c>
      <c r="B218" s="36" t="str">
        <f>RiepilogoGen!E484</f>
        <v>COLLABORAZIONI INFORMATICHE</v>
      </c>
      <c r="C218" s="150" t="str">
        <f t="shared" si="56"/>
        <v>40070607 COLLABORAZIONI INFORMATICHE</v>
      </c>
      <c r="D218" s="151">
        <f>SUMIF(RiepilogoGen!$D$2:$D$1249,A218,RiepilogoGen!$O$2:$O$1249)</f>
        <v>11614.03</v>
      </c>
      <c r="E218" s="151">
        <f>SUMIF(RiepilogoGen!$D$2:$D$1249,A218,RiepilogoGen!$R$2:$R$1249)</f>
        <v>22745.08</v>
      </c>
      <c r="F218" s="151">
        <f>SUMIF(RiepilogoGen!$D$2:$D$1249,A218,RiepilogoGen!$U$2:$U$1249)</f>
        <v>0</v>
      </c>
      <c r="G218" s="151">
        <f>SUMIF(RiepilogoGen!$D$2:$D$1249,A218,RiepilogoGen!$X$2:$X$1249)</f>
        <v>0</v>
      </c>
      <c r="H218" s="151">
        <f>SUMIF(RiepilogoGen!$D$2:$D$1249,A218,RiepilogoGen!$AA$2:$AA$1249)</f>
        <v>0</v>
      </c>
      <c r="I218" s="151">
        <f>SUMIF(RiepilogoGen!$D$2:$D$1249,A218,RiepilogoGen!$AD$2:$AD$1249)</f>
        <v>0</v>
      </c>
      <c r="J218" s="151">
        <v>0</v>
      </c>
      <c r="K218" s="161">
        <f t="shared" si="51"/>
        <v>0</v>
      </c>
      <c r="L218" s="161">
        <f t="shared" si="52"/>
        <v>0</v>
      </c>
      <c r="M218" s="180">
        <f t="shared" si="53"/>
        <v>0</v>
      </c>
    </row>
    <row r="219" spans="1:13">
      <c r="A219" s="36">
        <f>RiepilogoGen!D485</f>
        <v>40070608</v>
      </c>
      <c r="B219" s="36" t="str">
        <f>RiepilogoGen!E485</f>
        <v>BORSE DI STUDIO/VOUCHER</v>
      </c>
      <c r="C219" s="150" t="str">
        <f t="shared" si="56"/>
        <v>40070608 BORSE DI STUDIO/VOUCHER</v>
      </c>
      <c r="D219" s="151">
        <f>SUMIF(RiepilogoGen!$D$2:$D$1249,A219,RiepilogoGen!$O$2:$O$1249)</f>
        <v>0</v>
      </c>
      <c r="E219" s="151">
        <f>SUMIF(RiepilogoGen!$D$2:$D$1249,A219,RiepilogoGen!$R$2:$R$1249)</f>
        <v>0</v>
      </c>
      <c r="F219" s="151">
        <f>SUMIF(RiepilogoGen!$D$2:$D$1249,A219,RiepilogoGen!$U$2:$U$1249)</f>
        <v>0</v>
      </c>
      <c r="G219" s="151">
        <f>SUMIF(RiepilogoGen!$D$2:$D$1249,A219,RiepilogoGen!$X$2:$X$1249)</f>
        <v>0</v>
      </c>
      <c r="H219" s="151">
        <f>SUMIF(RiepilogoGen!$D$2:$D$1249,A219,RiepilogoGen!$AA$2:$AA$1249)</f>
        <v>0</v>
      </c>
      <c r="I219" s="151">
        <f>SUMIF(RiepilogoGen!$D$2:$D$1249,A219,RiepilogoGen!$AD$2:$AD$1249)</f>
        <v>0</v>
      </c>
      <c r="J219" s="151">
        <v>0</v>
      </c>
      <c r="K219" s="161">
        <f t="shared" si="51"/>
        <v>0</v>
      </c>
      <c r="L219" s="161">
        <f t="shared" si="52"/>
        <v>0</v>
      </c>
      <c r="M219" s="180">
        <f t="shared" si="53"/>
        <v>0</v>
      </c>
    </row>
    <row r="220" spans="1:13">
      <c r="A220" s="36">
        <f>RiepilogoGen!D486</f>
        <v>40070609</v>
      </c>
      <c r="B220" s="36" t="str">
        <f>RiepilogoGen!E486</f>
        <v>ALTRE COLLABORAZIONI SOCIO-ASSISTENZIALI (PODOLOGO, PARRUCCHIERE, ASSISTENTI SOCIALI)</v>
      </c>
      <c r="C220" s="150" t="str">
        <f>A220&amp;" "&amp;B220</f>
        <v>40070609 ALTRE COLLABORAZIONI SOCIO-ASSISTENZIALI (PODOLOGO, PARRUCCHIERE, ASSISTENTI SOCIALI)</v>
      </c>
      <c r="D220" s="151">
        <f>SUMIF(RiepilogoGen!$D$2:$D$1249,A220,RiepilogoGen!$O$2:$O$1249)</f>
        <v>220649.43</v>
      </c>
      <c r="E220" s="151">
        <f>SUMIF(RiepilogoGen!$D$2:$D$1249,A220,RiepilogoGen!$R$2:$R$1249)</f>
        <v>476829.49</v>
      </c>
      <c r="F220" s="151">
        <f>SUMIF(RiepilogoGen!$D$2:$D$1249,A220,RiepilogoGen!$U$2:$U$1249)</f>
        <v>384999.59</v>
      </c>
      <c r="G220" s="151">
        <f>SUMIF(RiepilogoGen!$D$2:$D$1249,A220,RiepilogoGen!$X$2:$X$1249)</f>
        <v>201555.64799999999</v>
      </c>
      <c r="H220" s="151">
        <f>SUMIF(RiepilogoGen!$D$2:$D$1249,A220,RiepilogoGen!$AA$2:$AA$1249)</f>
        <v>309403.21999999997</v>
      </c>
      <c r="I220" s="151">
        <f>SUMIF(RiepilogoGen!$D$2:$D$1249,A220,RiepilogoGen!$AD$2:$AD$1249)</f>
        <v>74562.67</v>
      </c>
      <c r="J220" s="151">
        <v>335650.43</v>
      </c>
      <c r="K220" s="161">
        <f t="shared" si="51"/>
        <v>107847.57199999999</v>
      </c>
      <c r="L220" s="161">
        <f t="shared" si="52"/>
        <v>-75596.370000000054</v>
      </c>
      <c r="M220" s="180">
        <f t="shared" si="53"/>
        <v>0.53507591114489639</v>
      </c>
    </row>
    <row r="221" spans="1:13">
      <c r="A221" s="36">
        <f>RiepilogoGen!D487</f>
        <v>40070610</v>
      </c>
      <c r="B221" s="36" t="str">
        <f>RiepilogoGen!E487</f>
        <v>ALTRE COLLABORAZIONI</v>
      </c>
      <c r="C221" s="150" t="str">
        <f>A221&amp;" "&amp;B221</f>
        <v>40070610 ALTRE COLLABORAZIONI</v>
      </c>
      <c r="D221" s="151">
        <f>SUMIF(RiepilogoGen!$D$2:$D$1249,A221,RiepilogoGen!$O$2:$O$1249)</f>
        <v>303051</v>
      </c>
      <c r="E221" s="151">
        <f>SUMIF(RiepilogoGen!$D$2:$D$1249,A221,RiepilogoGen!$R$2:$R$1249)</f>
        <v>261120.94999999998</v>
      </c>
      <c r="F221" s="151">
        <f>SUMIF(RiepilogoGen!$D$2:$D$1249,A221,RiepilogoGen!$U$2:$U$1249)</f>
        <v>220390.11</v>
      </c>
      <c r="G221" s="151">
        <f>SUMIF(RiepilogoGen!$D$2:$D$1249,A221,RiepilogoGen!$X$2:$X$1249)</f>
        <v>227445.90839999999</v>
      </c>
      <c r="H221" s="151">
        <f>SUMIF(RiepilogoGen!$D$2:$D$1249,A221,RiepilogoGen!$AA$2:$AA$1249)</f>
        <v>252967.77</v>
      </c>
      <c r="I221" s="151">
        <f>SUMIF(RiepilogoGen!$D$2:$D$1249,A221,RiepilogoGen!$AD$2:$AD$1249)</f>
        <v>68706.289999999994</v>
      </c>
      <c r="J221" s="151">
        <v>266640.62</v>
      </c>
      <c r="K221" s="161">
        <f t="shared" si="51"/>
        <v>25521.861600000004</v>
      </c>
      <c r="L221" s="161">
        <f t="shared" si="52"/>
        <v>32577.660000000003</v>
      </c>
      <c r="M221" s="180">
        <f t="shared" si="53"/>
        <v>0.11221068683775015</v>
      </c>
    </row>
    <row r="222" spans="1:13">
      <c r="A222" s="36">
        <f>RiepilogoGen!D488</f>
        <v>40070611</v>
      </c>
      <c r="B222" s="36" t="str">
        <f>RiepilogoGen!E488</f>
        <v>ALTRI COSTI PER COLLABORAZIONI E SOMMINISTRAZIONE</v>
      </c>
      <c r="C222" s="150" t="str">
        <f>A222&amp;" "&amp;B222</f>
        <v>40070611 ALTRI COSTI PER COLLABORAZIONI E SOMMINISTRAZIONE</v>
      </c>
      <c r="D222" s="151">
        <f>SUMIF(RiepilogoGen!$D$2:$D$1249,A222,RiepilogoGen!$O$2:$O$1249)</f>
        <v>50960</v>
      </c>
      <c r="E222" s="151">
        <f>SUMIF(RiepilogoGen!$D$2:$D$1249,A222,RiepilogoGen!$R$2:$R$1249)</f>
        <v>0</v>
      </c>
      <c r="F222" s="151">
        <f>SUMIF(RiepilogoGen!$D$2:$D$1249,A222,RiepilogoGen!$U$2:$U$1249)</f>
        <v>0</v>
      </c>
      <c r="G222" s="151">
        <f>SUMIF(RiepilogoGen!$D$2:$D$1249,A222,RiepilogoGen!$X$2:$X$1249)</f>
        <v>0</v>
      </c>
      <c r="H222" s="151">
        <f>SUMIF(RiepilogoGen!$D$2:$D$1249,A222,RiepilogoGen!$AA$2:$AA$1249)</f>
        <v>16431.87</v>
      </c>
      <c r="I222" s="151">
        <f>SUMIF(RiepilogoGen!$D$2:$D$1249,A222,RiepilogoGen!$AD$2:$AD$1249)</f>
        <v>0</v>
      </c>
      <c r="J222" s="151">
        <v>15860</v>
      </c>
      <c r="K222" s="161">
        <f t="shared" si="51"/>
        <v>16431.87</v>
      </c>
      <c r="L222" s="161">
        <f t="shared" si="52"/>
        <v>16431.87</v>
      </c>
      <c r="M222" s="180">
        <f t="shared" si="53"/>
        <v>1</v>
      </c>
    </row>
    <row r="223" spans="1:13">
      <c r="C223" s="149" t="s">
        <v>1478</v>
      </c>
      <c r="D223" s="102">
        <f t="shared" ref="D223:I223" si="57">SUM(D224:D227)</f>
        <v>1886056.2000000002</v>
      </c>
      <c r="E223" s="102">
        <f t="shared" si="57"/>
        <v>3396871.73</v>
      </c>
      <c r="F223" s="102">
        <f t="shared" si="57"/>
        <v>3046636.6100000003</v>
      </c>
      <c r="G223" s="102">
        <f t="shared" si="57"/>
        <v>2848663.2731999997</v>
      </c>
      <c r="H223" s="102">
        <f t="shared" si="57"/>
        <v>2664261.04</v>
      </c>
      <c r="I223" s="102">
        <f t="shared" si="57"/>
        <v>425384.06000000006</v>
      </c>
      <c r="J223" s="102">
        <v>2826169</v>
      </c>
      <c r="K223" s="159">
        <f t="shared" si="51"/>
        <v>-184402.23319999967</v>
      </c>
      <c r="L223" s="159">
        <f t="shared" si="52"/>
        <v>-382375.5700000003</v>
      </c>
      <c r="M223" s="178">
        <f t="shared" si="53"/>
        <v>-6.4732899439130409E-2</v>
      </c>
    </row>
    <row r="224" spans="1:13">
      <c r="A224" s="36">
        <f>RiepilogoGen!D489</f>
        <v>40070701</v>
      </c>
      <c r="B224" s="36" t="str">
        <f>RiepilogoGen!E489</f>
        <v>SPESE TELEFONICHE ED INTERNET</v>
      </c>
      <c r="C224" s="150" t="str">
        <f>A224&amp;" "&amp;B224</f>
        <v>40070701 SPESE TELEFONICHE ED INTERNET</v>
      </c>
      <c r="D224" s="151">
        <f>SUMIF(RiepilogoGen!$D$2:$D$1249,A224,RiepilogoGen!$O$2:$O$1249)</f>
        <v>82952.260000000009</v>
      </c>
      <c r="E224" s="151">
        <f>SUMIF(RiepilogoGen!$D$2:$D$1249,A224,RiepilogoGen!$R$2:$R$1249)</f>
        <v>81963.38</v>
      </c>
      <c r="F224" s="151">
        <f>SUMIF(RiepilogoGen!$D$2:$D$1249,A224,RiepilogoGen!$U$2:$U$1249)</f>
        <v>78478.210000000006</v>
      </c>
      <c r="G224" s="151">
        <f>SUMIF(RiepilogoGen!$D$2:$D$1249,A224,RiepilogoGen!$X$2:$X$1249)</f>
        <v>139898.96040000004</v>
      </c>
      <c r="H224" s="151">
        <f>SUMIF(RiepilogoGen!$D$2:$D$1249,A224,RiepilogoGen!$AA$2:$AA$1249)</f>
        <v>71018.25</v>
      </c>
      <c r="I224" s="151">
        <f>SUMIF(RiepilogoGen!$D$2:$D$1249,A224,RiepilogoGen!$AD$2:$AD$1249)</f>
        <v>13793.81</v>
      </c>
      <c r="J224" s="151">
        <v>100000</v>
      </c>
      <c r="K224" s="161">
        <f t="shared" si="51"/>
        <v>-68880.71040000004</v>
      </c>
      <c r="L224" s="161">
        <f t="shared" si="52"/>
        <v>-7459.9600000000064</v>
      </c>
      <c r="M224" s="180">
        <f t="shared" si="53"/>
        <v>-0.49236041642522466</v>
      </c>
    </row>
    <row r="225" spans="1:13">
      <c r="A225" s="36">
        <f>RiepilogoGen!D490</f>
        <v>40070702</v>
      </c>
      <c r="B225" s="36" t="str">
        <f>RiepilogoGen!E490</f>
        <v>ENERGIA ELETTRICA</v>
      </c>
      <c r="C225" s="150" t="str">
        <f>A225&amp;" "&amp;B225</f>
        <v>40070702 ENERGIA ELETTRICA</v>
      </c>
      <c r="D225" s="151">
        <f>SUMIF(RiepilogoGen!$D$2:$D$1249,A225,RiepilogoGen!$O$2:$O$1249)</f>
        <v>881948.68</v>
      </c>
      <c r="E225" s="151">
        <f>SUMIF(RiepilogoGen!$D$2:$D$1249,A225,RiepilogoGen!$R$2:$R$1249)</f>
        <v>1880119.63</v>
      </c>
      <c r="F225" s="151">
        <f>SUMIF(RiepilogoGen!$D$2:$D$1249,A225,RiepilogoGen!$U$2:$U$1249)</f>
        <v>1049842.74</v>
      </c>
      <c r="G225" s="151">
        <f>SUMIF(RiepilogoGen!$D$2:$D$1249,A225,RiepilogoGen!$X$2:$X$1249)</f>
        <v>1413750.0707999999</v>
      </c>
      <c r="H225" s="151">
        <f>SUMIF(RiepilogoGen!$D$2:$D$1249,A225,RiepilogoGen!$AA$2:$AA$1249)</f>
        <v>1074424.6100000001</v>
      </c>
      <c r="I225" s="151">
        <f>SUMIF(RiepilogoGen!$D$2:$D$1249,A225,RiepilogoGen!$AD$2:$AD$1249)</f>
        <v>236944.1</v>
      </c>
      <c r="J225" s="151">
        <v>1090169</v>
      </c>
      <c r="K225" s="161">
        <f t="shared" si="51"/>
        <v>-339325.46079999977</v>
      </c>
      <c r="L225" s="161">
        <f t="shared" si="52"/>
        <v>24581.870000000112</v>
      </c>
      <c r="M225" s="180">
        <f t="shared" si="53"/>
        <v>-0.24001799738760432</v>
      </c>
    </row>
    <row r="226" spans="1:13">
      <c r="A226" s="36">
        <f>RiepilogoGen!D491</f>
        <v>40070703</v>
      </c>
      <c r="B226" s="36" t="str">
        <f>RiepilogoGen!E491</f>
        <v>GAS E RISCALDAMENTO</v>
      </c>
      <c r="C226" s="150" t="str">
        <f>A226&amp;" "&amp;B226</f>
        <v>40070703 GAS E RISCALDAMENTO</v>
      </c>
      <c r="D226" s="151">
        <f>SUMIF(RiepilogoGen!$D$2:$D$1249,A226,RiepilogoGen!$O$2:$O$1249)</f>
        <v>659826.80000000005</v>
      </c>
      <c r="E226" s="151">
        <f>SUMIF(RiepilogoGen!$D$2:$D$1249,A226,RiepilogoGen!$R$2:$R$1249)</f>
        <v>1147359.25</v>
      </c>
      <c r="F226" s="151">
        <f>SUMIF(RiepilogoGen!$D$2:$D$1249,A226,RiepilogoGen!$U$2:$U$1249)</f>
        <v>1590125.9100000001</v>
      </c>
      <c r="G226" s="151">
        <f>SUMIF(RiepilogoGen!$D$2:$D$1249,A226,RiepilogoGen!$X$2:$X$1249)</f>
        <v>982321.27800000005</v>
      </c>
      <c r="H226" s="151">
        <f>SUMIF(RiepilogoGen!$D$2:$D$1249,A226,RiepilogoGen!$AA$2:$AA$1249)</f>
        <v>1184691.07</v>
      </c>
      <c r="I226" s="151">
        <f>SUMIF(RiepilogoGen!$D$2:$D$1249,A226,RiepilogoGen!$AD$2:$AD$1249)</f>
        <v>85342.92</v>
      </c>
      <c r="J226" s="151">
        <v>1300000</v>
      </c>
      <c r="K226" s="161">
        <f t="shared" si="51"/>
        <v>202369.79200000002</v>
      </c>
      <c r="L226" s="161">
        <f t="shared" si="52"/>
        <v>-405434.84000000008</v>
      </c>
      <c r="M226" s="180">
        <f t="shared" si="53"/>
        <v>0.20601181765300214</v>
      </c>
    </row>
    <row r="227" spans="1:13">
      <c r="A227" s="36">
        <f>RiepilogoGen!D492</f>
        <v>40070704</v>
      </c>
      <c r="B227" s="36" t="str">
        <f>RiepilogoGen!E492</f>
        <v>ACQUA</v>
      </c>
      <c r="C227" s="150" t="str">
        <f>A227&amp;" "&amp;B227</f>
        <v>40070704 ACQUA</v>
      </c>
      <c r="D227" s="151">
        <f>SUMIF(RiepilogoGen!$D$2:$D$1249,A227,RiepilogoGen!$O$2:$O$1249)</f>
        <v>261328.46</v>
      </c>
      <c r="E227" s="151">
        <f>SUMIF(RiepilogoGen!$D$2:$D$1249,A227,RiepilogoGen!$R$2:$R$1249)</f>
        <v>287429.47000000003</v>
      </c>
      <c r="F227" s="151">
        <f>SUMIF(RiepilogoGen!$D$2:$D$1249,A227,RiepilogoGen!$U$2:$U$1249)</f>
        <v>328189.75</v>
      </c>
      <c r="G227" s="151">
        <f>SUMIF(RiepilogoGen!$D$2:$D$1249,A227,RiepilogoGen!$X$2:$X$1249)</f>
        <v>312692.96399999986</v>
      </c>
      <c r="H227" s="151">
        <f>SUMIF(RiepilogoGen!$D$2:$D$1249,A227,RiepilogoGen!$AA$2:$AA$1249)</f>
        <v>334127.11</v>
      </c>
      <c r="I227" s="151">
        <f>SUMIF(RiepilogoGen!$D$2:$D$1249,A227,RiepilogoGen!$AD$2:$AD$1249)</f>
        <v>89303.23000000001</v>
      </c>
      <c r="J227" s="151">
        <v>336000</v>
      </c>
      <c r="K227" s="161">
        <f t="shared" si="51"/>
        <v>21434.146000000124</v>
      </c>
      <c r="L227" s="161">
        <f t="shared" si="52"/>
        <v>5937.359999999986</v>
      </c>
      <c r="M227" s="180">
        <f t="shared" si="53"/>
        <v>6.8546940506151399E-2</v>
      </c>
    </row>
    <row r="228" spans="1:13">
      <c r="C228" s="149" t="s">
        <v>1479</v>
      </c>
      <c r="D228" s="102">
        <f t="shared" ref="D228:I228" si="58">SUM(D229:D245)</f>
        <v>1354453.9899999998</v>
      </c>
      <c r="E228" s="102">
        <f t="shared" si="58"/>
        <v>1335429.04</v>
      </c>
      <c r="F228" s="102">
        <f t="shared" si="58"/>
        <v>1792514.2399999998</v>
      </c>
      <c r="G228" s="102">
        <f t="shared" si="58"/>
        <v>1581639.0096</v>
      </c>
      <c r="H228" s="102">
        <f t="shared" si="58"/>
        <v>1843872.42</v>
      </c>
      <c r="I228" s="102">
        <f t="shared" si="58"/>
        <v>356944.51999999996</v>
      </c>
      <c r="J228" s="102">
        <v>2023912.1307999999</v>
      </c>
      <c r="K228" s="159">
        <f t="shared" si="51"/>
        <v>262233.41039999994</v>
      </c>
      <c r="L228" s="159">
        <f t="shared" si="52"/>
        <v>51358.180000000168</v>
      </c>
      <c r="M228" s="178">
        <f t="shared" si="53"/>
        <v>0.16579852217119972</v>
      </c>
    </row>
    <row r="229" spans="1:13">
      <c r="A229" s="36">
        <f>RiepilogoGen!D493</f>
        <v>40070801</v>
      </c>
      <c r="B229" s="36" t="str">
        <f>RiepilogoGen!E493</f>
        <v>MANUTENZIONI E RIPARAZIONI FABBRICATI ISTITUZIONALI</v>
      </c>
      <c r="C229" s="150" t="str">
        <f t="shared" ref="C229:C245" si="59">A229&amp;" "&amp;B229</f>
        <v>40070801 MANUTENZIONI E RIPARAZIONI FABBRICATI ISTITUZIONALI</v>
      </c>
      <c r="D229" s="151">
        <f>SUMIF(RiepilogoGen!$D$2:$D$1249,A229,RiepilogoGen!$O$2:$O$1249)</f>
        <v>203505.89</v>
      </c>
      <c r="E229" s="151">
        <f>SUMIF(RiepilogoGen!$D$2:$D$1249,A229,RiepilogoGen!$R$2:$R$1249)</f>
        <v>84040.25</v>
      </c>
      <c r="F229" s="151">
        <f>SUMIF(RiepilogoGen!$D$2:$D$1249,A229,RiepilogoGen!$U$2:$U$1249)</f>
        <v>5330</v>
      </c>
      <c r="G229" s="151">
        <f>SUMIF(RiepilogoGen!$D$2:$D$1249,A229,RiepilogoGen!$X$2:$X$1249)</f>
        <v>63000.001199999999</v>
      </c>
      <c r="H229" s="151">
        <f>SUMIF(RiepilogoGen!$D$2:$D$1249,A229,RiepilogoGen!$AA$2:$AA$1249)</f>
        <v>82887.520000000004</v>
      </c>
      <c r="I229" s="151">
        <f>SUMIF(RiepilogoGen!$D$2:$D$1249,A229,RiepilogoGen!$AD$2:$AD$1249)</f>
        <v>26332.15</v>
      </c>
      <c r="J229" s="151">
        <v>76386</v>
      </c>
      <c r="K229" s="161">
        <f t="shared" si="51"/>
        <v>19887.518800000005</v>
      </c>
      <c r="L229" s="161">
        <f t="shared" si="52"/>
        <v>77557.52</v>
      </c>
      <c r="M229" s="180">
        <f t="shared" si="53"/>
        <v>0.31567489557444661</v>
      </c>
    </row>
    <row r="230" spans="1:13">
      <c r="A230" s="36">
        <f>RiepilogoGen!D494</f>
        <v>40070802</v>
      </c>
      <c r="B230" s="36" t="str">
        <f>RiepilogoGen!E494</f>
        <v>MANUTENZIONI E RIPARAZIONI FABBRICATI URBANI</v>
      </c>
      <c r="C230" s="150" t="str">
        <f t="shared" si="59"/>
        <v>40070802 MANUTENZIONI E RIPARAZIONI FABBRICATI URBANI</v>
      </c>
      <c r="D230" s="151">
        <f>SUMIF(RiepilogoGen!$D$2:$D$1249,A230,RiepilogoGen!$O$2:$O$1249)</f>
        <v>139192.47999999998</v>
      </c>
      <c r="E230" s="151">
        <f>SUMIF(RiepilogoGen!$D$2:$D$1249,A230,RiepilogoGen!$R$2:$R$1249)</f>
        <v>128116.06</v>
      </c>
      <c r="F230" s="151">
        <f>SUMIF(RiepilogoGen!$D$2:$D$1249,A230,RiepilogoGen!$U$2:$U$1249)</f>
        <v>142309.53</v>
      </c>
      <c r="G230" s="151">
        <f>SUMIF(RiepilogoGen!$D$2:$D$1249,A230,RiepilogoGen!$X$2:$X$1249)</f>
        <v>150000</v>
      </c>
      <c r="H230" s="151">
        <f>SUMIF(RiepilogoGen!$D$2:$D$1249,A230,RiepilogoGen!$AA$2:$AA$1249)</f>
        <v>78866.47</v>
      </c>
      <c r="I230" s="151">
        <f>SUMIF(RiepilogoGen!$D$2:$D$1249,A230,RiepilogoGen!$AD$2:$AD$1249)</f>
        <v>7752.68</v>
      </c>
      <c r="J230" s="151">
        <v>150589.73000000001</v>
      </c>
      <c r="K230" s="161">
        <f t="shared" si="51"/>
        <v>-71133.53</v>
      </c>
      <c r="L230" s="161">
        <f t="shared" si="52"/>
        <v>-63443.06</v>
      </c>
      <c r="M230" s="180">
        <f t="shared" si="53"/>
        <v>-0.47422353333333334</v>
      </c>
    </row>
    <row r="231" spans="1:13">
      <c r="A231" s="36">
        <f>RiepilogoGen!D495</f>
        <v>40070803</v>
      </c>
      <c r="B231" s="36" t="str">
        <f>RiepilogoGen!E495</f>
        <v>MANUTENZIONI E RIPARAZIONI TERRENI</v>
      </c>
      <c r="C231" s="150" t="str">
        <f t="shared" si="59"/>
        <v>40070803 MANUTENZIONI E RIPARAZIONI TERRENI</v>
      </c>
      <c r="D231" s="151">
        <f>SUMIF(RiepilogoGen!$D$2:$D$1249,A231,RiepilogoGen!$O$2:$O$1249)</f>
        <v>1098</v>
      </c>
      <c r="E231" s="151">
        <f>SUMIF(RiepilogoGen!$D$2:$D$1249,A231,RiepilogoGen!$R$2:$R$1249)</f>
        <v>0</v>
      </c>
      <c r="F231" s="151">
        <f>SUMIF(RiepilogoGen!$D$2:$D$1249,A231,RiepilogoGen!$U$2:$U$1249)</f>
        <v>244</v>
      </c>
      <c r="G231" s="151">
        <f>SUMIF(RiepilogoGen!$D$2:$D$1249,A231,RiepilogoGen!$X$2:$X$1249)</f>
        <v>5000.0003999999999</v>
      </c>
      <c r="H231" s="151">
        <f>SUMIF(RiepilogoGen!$D$2:$D$1249,A231,RiepilogoGen!$AA$2:$AA$1249)</f>
        <v>9406.2000000000007</v>
      </c>
      <c r="I231" s="151">
        <f>SUMIF(RiepilogoGen!$D$2:$D$1249,A231,RiepilogoGen!$AD$2:$AD$1249)</f>
        <v>0</v>
      </c>
      <c r="J231" s="151">
        <v>3550.2</v>
      </c>
      <c r="K231" s="161">
        <f t="shared" si="51"/>
        <v>4406.1996000000008</v>
      </c>
      <c r="L231" s="161">
        <f t="shared" si="52"/>
        <v>9162.2000000000007</v>
      </c>
      <c r="M231" s="180">
        <f t="shared" si="53"/>
        <v>0.88123984950081224</v>
      </c>
    </row>
    <row r="232" spans="1:13">
      <c r="A232" s="36">
        <f>RiepilogoGen!D496</f>
        <v>40070804</v>
      </c>
      <c r="B232" s="36" t="str">
        <f>RiepilogoGen!E496</f>
        <v>CANONI MANUTENZIONE IMPIANTI E MACCHINARI</v>
      </c>
      <c r="C232" s="150" t="str">
        <f t="shared" si="59"/>
        <v>40070804 CANONI MANUTENZIONE IMPIANTI E MACCHINARI</v>
      </c>
      <c r="D232" s="151">
        <f>SUMIF(RiepilogoGen!$D$2:$D$1249,A232,RiepilogoGen!$O$2:$O$1249)</f>
        <v>421704.98</v>
      </c>
      <c r="E232" s="151">
        <f>SUMIF(RiepilogoGen!$D$2:$D$1249,A232,RiepilogoGen!$R$2:$R$1249)</f>
        <v>514962.04999999993</v>
      </c>
      <c r="F232" s="151">
        <f>SUMIF(RiepilogoGen!$D$2:$D$1249,A232,RiepilogoGen!$U$2:$U$1249)</f>
        <v>884992.57</v>
      </c>
      <c r="G232" s="151">
        <f>SUMIF(RiepilogoGen!$D$2:$D$1249,A232,RiepilogoGen!$X$2:$X$1249)</f>
        <v>591336.00840000017</v>
      </c>
      <c r="H232" s="151">
        <f>SUMIF(RiepilogoGen!$D$2:$D$1249,A232,RiepilogoGen!$AA$2:$AA$1249)</f>
        <v>801653.41</v>
      </c>
      <c r="I232" s="151">
        <f>SUMIF(RiepilogoGen!$D$2:$D$1249,A232,RiepilogoGen!$AD$2:$AD$1249)</f>
        <v>7275.74</v>
      </c>
      <c r="J232" s="151">
        <v>976512.69</v>
      </c>
      <c r="K232" s="161">
        <f t="shared" si="51"/>
        <v>210317.40159999987</v>
      </c>
      <c r="L232" s="161">
        <f t="shared" si="52"/>
        <v>-83339.159999999916</v>
      </c>
      <c r="M232" s="180">
        <f t="shared" si="53"/>
        <v>0.35566479736125567</v>
      </c>
    </row>
    <row r="233" spans="1:13">
      <c r="A233" s="36">
        <f>RiepilogoGen!D497</f>
        <v>40070805</v>
      </c>
      <c r="B233" s="36" t="str">
        <f>RiepilogoGen!E497</f>
        <v>CANONI MANUTENZIONE HARDWARE E SOFTWARE MACCHINE D'UFFICIO</v>
      </c>
      <c r="C233" s="150" t="str">
        <f t="shared" si="59"/>
        <v>40070805 CANONI MANUTENZIONE HARDWARE E SOFTWARE MACCHINE D'UFFICIO</v>
      </c>
      <c r="D233" s="151">
        <f>SUMIF(RiepilogoGen!$D$2:$D$1249,A233,RiepilogoGen!$O$2:$O$1249)</f>
        <v>156775.82999999999</v>
      </c>
      <c r="E233" s="151">
        <f>SUMIF(RiepilogoGen!$D$2:$D$1249,A233,RiepilogoGen!$R$2:$R$1249)</f>
        <v>184599.29</v>
      </c>
      <c r="F233" s="151">
        <f>SUMIF(RiepilogoGen!$D$2:$D$1249,A233,RiepilogoGen!$U$2:$U$1249)</f>
        <v>243555.30000000002</v>
      </c>
      <c r="G233" s="151">
        <f>SUMIF(RiepilogoGen!$D$2:$D$1249,A233,RiepilogoGen!$X$2:$X$1249)</f>
        <v>290000.00160000002</v>
      </c>
      <c r="H233" s="151">
        <f>SUMIF(RiepilogoGen!$D$2:$D$1249,A233,RiepilogoGen!$AA$2:$AA$1249)</f>
        <v>324706.08</v>
      </c>
      <c r="I233" s="151">
        <f>SUMIF(RiepilogoGen!$D$2:$D$1249,A233,RiepilogoGen!$AD$2:$AD$1249)</f>
        <v>170357.00999999998</v>
      </c>
      <c r="J233" s="151">
        <v>328626.01</v>
      </c>
      <c r="K233" s="161">
        <f t="shared" si="51"/>
        <v>34706.078399999999</v>
      </c>
      <c r="L233" s="161">
        <f t="shared" si="52"/>
        <v>81150.78</v>
      </c>
      <c r="M233" s="180">
        <f t="shared" si="53"/>
        <v>0.11967613175351088</v>
      </c>
    </row>
    <row r="234" spans="1:13">
      <c r="A234" s="36">
        <f>RiepilogoGen!D498</f>
        <v>40070806</v>
      </c>
      <c r="B234" s="36" t="str">
        <f>RiepilogoGen!E498</f>
        <v>CANONI MANUTENZIONE BENI E ATTREZZATURE PER ATTIVITÀ SOCIO EDUCATIVE E SANITARIE</v>
      </c>
      <c r="C234" s="150" t="str">
        <f t="shared" si="59"/>
        <v>40070806 CANONI MANUTENZIONE BENI E ATTREZZATURE PER ATTIVITÀ SOCIO EDUCATIVE E SANITARIE</v>
      </c>
      <c r="D234" s="151">
        <f>SUMIF(RiepilogoGen!$D$2:$D$1249,A234,RiepilogoGen!$O$2:$O$1249)</f>
        <v>25136.880000000001</v>
      </c>
      <c r="E234" s="151">
        <f>SUMIF(RiepilogoGen!$D$2:$D$1249,A234,RiepilogoGen!$R$2:$R$1249)</f>
        <v>33145.89</v>
      </c>
      <c r="F234" s="151">
        <f>SUMIF(RiepilogoGen!$D$2:$D$1249,A234,RiepilogoGen!$U$2:$U$1249)</f>
        <v>25541.920000000002</v>
      </c>
      <c r="G234" s="151">
        <f>SUMIF(RiepilogoGen!$D$2:$D$1249,A234,RiepilogoGen!$X$2:$X$1249)</f>
        <v>27000</v>
      </c>
      <c r="H234" s="151">
        <f>SUMIF(RiepilogoGen!$D$2:$D$1249,A234,RiepilogoGen!$AA$2:$AA$1249)</f>
        <v>27833.5</v>
      </c>
      <c r="I234" s="151">
        <f>SUMIF(RiepilogoGen!$D$2:$D$1249,A234,RiepilogoGen!$AD$2:$AD$1249)</f>
        <v>26322.720000000001</v>
      </c>
      <c r="J234" s="151">
        <v>27833.500800000002</v>
      </c>
      <c r="K234" s="161">
        <f t="shared" si="51"/>
        <v>833.5</v>
      </c>
      <c r="L234" s="161">
        <f t="shared" si="52"/>
        <v>2291.5799999999981</v>
      </c>
      <c r="M234" s="180">
        <f t="shared" si="53"/>
        <v>3.0870370370370326E-2</v>
      </c>
    </row>
    <row r="235" spans="1:13">
      <c r="A235" s="36">
        <f>RiepilogoGen!D499</f>
        <v>40070807</v>
      </c>
      <c r="B235" s="36" t="str">
        <f>RiepilogoGen!E499</f>
        <v>MANUTENZIONI E RIPARAZIONI BENI E ATREZZATURE SOCIO EDUCATIVE SANITARIE</v>
      </c>
      <c r="C235" s="150" t="str">
        <f t="shared" si="59"/>
        <v>40070807 MANUTENZIONI E RIPARAZIONI BENI E ATREZZATURE SOCIO EDUCATIVE SANITARIE</v>
      </c>
      <c r="D235" s="151">
        <f>SUMIF(RiepilogoGen!$D$2:$D$1249,A235,RiepilogoGen!$O$2:$O$1249)</f>
        <v>10857.28</v>
      </c>
      <c r="E235" s="151">
        <f>SUMIF(RiepilogoGen!$D$2:$D$1249,A235,RiepilogoGen!$R$2:$R$1249)</f>
        <v>16703.66</v>
      </c>
      <c r="F235" s="151">
        <f>SUMIF(RiepilogoGen!$D$2:$D$1249,A235,RiepilogoGen!$U$2:$U$1249)</f>
        <v>17811.98</v>
      </c>
      <c r="G235" s="151">
        <f>SUMIF(RiepilogoGen!$D$2:$D$1249,A235,RiepilogoGen!$X$2:$X$1249)</f>
        <v>17599.999199999998</v>
      </c>
      <c r="H235" s="151">
        <f>SUMIF(RiepilogoGen!$D$2:$D$1249,A235,RiepilogoGen!$AA$2:$AA$1249)</f>
        <v>12272.9</v>
      </c>
      <c r="I235" s="151">
        <f>SUMIF(RiepilogoGen!$D$2:$D$1249,A235,RiepilogoGen!$AD$2:$AD$1249)</f>
        <v>940.34</v>
      </c>
      <c r="J235" s="151">
        <v>9000</v>
      </c>
      <c r="K235" s="161">
        <f t="shared" si="51"/>
        <v>-5327.0991999999987</v>
      </c>
      <c r="L235" s="161">
        <f t="shared" si="52"/>
        <v>-5539.08</v>
      </c>
      <c r="M235" s="180">
        <f t="shared" si="53"/>
        <v>-0.3026761046670956</v>
      </c>
    </row>
    <row r="236" spans="1:13">
      <c r="A236" s="36">
        <f>RiepilogoGen!D500</f>
        <v>40070808</v>
      </c>
      <c r="B236" s="36" t="str">
        <f>RiepilogoGen!E500</f>
        <v>CANONI MANUTENZIONE BENI E ATTREZZATURE TECNICO ECONOMALI</v>
      </c>
      <c r="C236" s="150" t="str">
        <f t="shared" si="59"/>
        <v>40070808 CANONI MANUTENZIONE BENI E ATTREZZATURE TECNICO ECONOMALI</v>
      </c>
      <c r="D236" s="151">
        <f>SUMIF(RiepilogoGen!$D$2:$D$1249,A236,RiepilogoGen!$O$2:$O$1249)</f>
        <v>0</v>
      </c>
      <c r="E236" s="151">
        <f>SUMIF(RiepilogoGen!$D$2:$D$1249,A236,RiepilogoGen!$R$2:$R$1249)</f>
        <v>0</v>
      </c>
      <c r="F236" s="151">
        <f>SUMIF(RiepilogoGen!$D$2:$D$1249,A236,RiepilogoGen!$U$2:$U$1249)</f>
        <v>0</v>
      </c>
      <c r="G236" s="151">
        <f>SUMIF(RiepilogoGen!$D$2:$D$1249,A236,RiepilogoGen!$X$2:$X$1249)</f>
        <v>0</v>
      </c>
      <c r="H236" s="151">
        <f>SUMIF(RiepilogoGen!$D$2:$D$1249,A236,RiepilogoGen!$AA$2:$AA$1249)</f>
        <v>0</v>
      </c>
      <c r="I236" s="151">
        <f>SUMIF(RiepilogoGen!$D$2:$D$1249,A236,RiepilogoGen!$AD$2:$AD$1249)</f>
        <v>0</v>
      </c>
      <c r="J236" s="151">
        <v>0</v>
      </c>
      <c r="K236" s="161">
        <f t="shared" si="51"/>
        <v>0</v>
      </c>
      <c r="L236" s="161">
        <f t="shared" si="52"/>
        <v>0</v>
      </c>
      <c r="M236" s="180">
        <f t="shared" si="53"/>
        <v>0</v>
      </c>
    </row>
    <row r="237" spans="1:13">
      <c r="A237" s="36">
        <f>RiepilogoGen!D501</f>
        <v>40070809</v>
      </c>
      <c r="B237" s="36" t="str">
        <f>RiepilogoGen!E501</f>
        <v>MANUTENZIONE E RIPARAZIONI AUTOMEZZI</v>
      </c>
      <c r="C237" s="150" t="str">
        <f t="shared" si="59"/>
        <v>40070809 MANUTENZIONE E RIPARAZIONI AUTOMEZZI</v>
      </c>
      <c r="D237" s="151">
        <f>SUMIF(RiepilogoGen!$D$2:$D$1249,A237,RiepilogoGen!$O$2:$O$1249)</f>
        <v>29018.600000000002</v>
      </c>
      <c r="E237" s="151">
        <f>SUMIF(RiepilogoGen!$D$2:$D$1249,A237,RiepilogoGen!$R$2:$R$1249)</f>
        <v>20634.14</v>
      </c>
      <c r="F237" s="151">
        <f>SUMIF(RiepilogoGen!$D$2:$D$1249,A237,RiepilogoGen!$U$2:$U$1249)</f>
        <v>35122.1</v>
      </c>
      <c r="G237" s="151">
        <f>SUMIF(RiepilogoGen!$D$2:$D$1249,A237,RiepilogoGen!$X$2:$X$1249)</f>
        <v>29250</v>
      </c>
      <c r="H237" s="151">
        <f>SUMIF(RiepilogoGen!$D$2:$D$1249,A237,RiepilogoGen!$AA$2:$AA$1249)</f>
        <v>20735.53</v>
      </c>
      <c r="I237" s="151">
        <f>SUMIF(RiepilogoGen!$D$2:$D$1249,A237,RiepilogoGen!$AD$2:$AD$1249)</f>
        <v>5606.44</v>
      </c>
      <c r="J237" s="151">
        <v>25000</v>
      </c>
      <c r="K237" s="161">
        <f t="shared" si="51"/>
        <v>-8514.4700000000012</v>
      </c>
      <c r="L237" s="161">
        <f t="shared" si="52"/>
        <v>-14386.57</v>
      </c>
      <c r="M237" s="180">
        <f t="shared" si="53"/>
        <v>-0.2910929914529915</v>
      </c>
    </row>
    <row r="238" spans="1:13">
      <c r="A238" s="36">
        <f>RiepilogoGen!D502</f>
        <v>40070810</v>
      </c>
      <c r="B238" s="36" t="str">
        <f>RiepilogoGen!E502</f>
        <v>MAUTENZIONI SU BENI DI TERZI (MOBILI E IMMOBILI)</v>
      </c>
      <c r="C238" s="150" t="str">
        <f t="shared" ref="C238:C244" si="60">A238&amp;" "&amp;B238</f>
        <v>40070810 MAUTENZIONI SU BENI DI TERZI (MOBILI E IMMOBILI)</v>
      </c>
      <c r="D238" s="151">
        <f>SUMIF(RiepilogoGen!$D$2:$D$1249,A238,RiepilogoGen!$O$2:$O$1249)</f>
        <v>12718.53</v>
      </c>
      <c r="E238" s="151">
        <f>SUMIF(RiepilogoGen!$D$2:$D$1249,A238,RiepilogoGen!$R$2:$R$1249)</f>
        <v>26391.57</v>
      </c>
      <c r="F238" s="151">
        <f>SUMIF(RiepilogoGen!$D$2:$D$1249,A238,RiepilogoGen!$U$2:$U$1249)</f>
        <v>36123.379999999997</v>
      </c>
      <c r="G238" s="151">
        <f>SUMIF(RiepilogoGen!$D$2:$D$1249,A238,RiepilogoGen!$X$2:$X$1249)</f>
        <v>29999.997599999995</v>
      </c>
      <c r="H238" s="151">
        <f>SUMIF(RiepilogoGen!$D$2:$D$1249,A238,RiepilogoGen!$AA$2:$AA$1249)</f>
        <v>5168.55</v>
      </c>
      <c r="I238" s="151">
        <f>SUMIF(RiepilogoGen!$D$2:$D$1249,A238,RiepilogoGen!$AD$2:$AD$1249)</f>
        <v>700.48</v>
      </c>
      <c r="J238" s="151">
        <v>15000</v>
      </c>
      <c r="K238" s="161">
        <f t="shared" si="51"/>
        <v>-24831.447599999996</v>
      </c>
      <c r="L238" s="161">
        <f t="shared" si="52"/>
        <v>-30954.829999999998</v>
      </c>
      <c r="M238" s="180">
        <f t="shared" si="53"/>
        <v>-0.82771498621719886</v>
      </c>
    </row>
    <row r="239" spans="1:13">
      <c r="A239" s="36">
        <f>RiepilogoGen!D503</f>
        <v>40070811</v>
      </c>
      <c r="B239" s="36" t="str">
        <f>RiepilogoGen!E503</f>
        <v>MANUTENZIONE VERDE</v>
      </c>
      <c r="C239" s="150" t="str">
        <f t="shared" si="60"/>
        <v>40070811 MANUTENZIONE VERDE</v>
      </c>
      <c r="D239" s="151">
        <f>SUMIF(RiepilogoGen!$D$2:$D$1249,A239,RiepilogoGen!$O$2:$O$1249)</f>
        <v>89023.15</v>
      </c>
      <c r="E239" s="151">
        <f>SUMIF(RiepilogoGen!$D$2:$D$1249,A239,RiepilogoGen!$R$2:$R$1249)</f>
        <v>57006.92</v>
      </c>
      <c r="F239" s="151">
        <f>SUMIF(RiepilogoGen!$D$2:$D$1249,A239,RiepilogoGen!$U$2:$U$1249)</f>
        <v>59097.19</v>
      </c>
      <c r="G239" s="151">
        <f>SUMIF(RiepilogoGen!$D$2:$D$1249,A239,RiepilogoGen!$X$2:$X$1249)</f>
        <v>87202.999199999977</v>
      </c>
      <c r="H239" s="151">
        <f>SUMIF(RiepilogoGen!$D$2:$D$1249,A239,RiepilogoGen!$AA$2:$AA$1249)</f>
        <v>103873.88</v>
      </c>
      <c r="I239" s="151">
        <f>SUMIF(RiepilogoGen!$D$2:$D$1249,A239,RiepilogoGen!$AD$2:$AD$1249)</f>
        <v>25488.16</v>
      </c>
      <c r="J239" s="151">
        <v>99000</v>
      </c>
      <c r="K239" s="161">
        <f t="shared" si="51"/>
        <v>16670.880800000028</v>
      </c>
      <c r="L239" s="161">
        <f t="shared" si="52"/>
        <v>44776.69</v>
      </c>
      <c r="M239" s="180">
        <f t="shared" si="53"/>
        <v>0.19117325038059052</v>
      </c>
    </row>
    <row r="240" spans="1:13" hidden="1">
      <c r="A240" s="36">
        <f>RiepilogoGen!D504</f>
        <v>40070812</v>
      </c>
      <c r="B240" s="36" t="str">
        <f>RiepilogoGen!E504</f>
        <v>MANUTENZIONI E RIPARAZIONI DELL'ATTIVITÀ AGRICOLA  (PER MOBILI E IMMOBILI)</v>
      </c>
      <c r="C240" s="150" t="str">
        <f t="shared" si="60"/>
        <v>40070812 MANUTENZIONI E RIPARAZIONI DELL'ATTIVITÀ AGRICOLA  (PER MOBILI E IMMOBILI)</v>
      </c>
      <c r="D240" s="151">
        <f>SUMIF(RiepilogoGen!$D$2:$D$1249,A240,RiepilogoGen!$O$2:$O$1249)</f>
        <v>0</v>
      </c>
      <c r="E240" s="151">
        <f>SUMIF(RiepilogoGen!$D$2:$D$1249,A240,RiepilogoGen!$R$2:$R$1249)</f>
        <v>0</v>
      </c>
      <c r="F240" s="151">
        <f>SUMIF(RiepilogoGen!$D$2:$D$1249,A240,RiepilogoGen!$U$2:$U$1249)</f>
        <v>0</v>
      </c>
      <c r="G240" s="151">
        <f>SUMIF(RiepilogoGen!$D$2:$D$1249,A240,RiepilogoGen!$X$2:$X$1249)</f>
        <v>0</v>
      </c>
      <c r="H240" s="151">
        <f>SUMIF(RiepilogoGen!$D$2:$D$1249,A240,RiepilogoGen!$AA$2:$AA$1249)</f>
        <v>0</v>
      </c>
      <c r="I240" s="151">
        <f>SUMIF(RiepilogoGen!$D$2:$D$1249,A240,RiepilogoGen!$AD$2:$AD$1249)</f>
        <v>0</v>
      </c>
      <c r="J240" s="151">
        <v>0</v>
      </c>
      <c r="K240" s="161">
        <f t="shared" si="51"/>
        <v>0</v>
      </c>
      <c r="L240" s="161">
        <f t="shared" si="52"/>
        <v>0</v>
      </c>
      <c r="M240" s="180">
        <f t="shared" si="53"/>
        <v>0</v>
      </c>
    </row>
    <row r="241" spans="1:13">
      <c r="A241" s="36">
        <f>RiepilogoGen!D505</f>
        <v>40070813</v>
      </c>
      <c r="B241" s="36" t="str">
        <f>RiepilogoGen!E505</f>
        <v>CANONI MANUTENZIONI E RIPARAZIONI FABBRICATI ISTITUZIONALI</v>
      </c>
      <c r="C241" s="150" t="str">
        <f t="shared" si="60"/>
        <v>40070813 CANONI MANUTENZIONI E RIPARAZIONI FABBRICATI ISTITUZIONALI</v>
      </c>
      <c r="D241" s="151">
        <f>SUMIF(RiepilogoGen!$D$2:$D$1249,A241,RiepilogoGen!$O$2:$O$1249)</f>
        <v>0</v>
      </c>
      <c r="E241" s="151">
        <f>SUMIF(RiepilogoGen!$D$2:$D$1249,A241,RiepilogoGen!$R$2:$R$1249)</f>
        <v>0</v>
      </c>
      <c r="F241" s="151">
        <f>SUMIF(RiepilogoGen!$D$2:$D$1249,A241,RiepilogoGen!$U$2:$U$1249)</f>
        <v>0</v>
      </c>
      <c r="G241" s="151">
        <f>SUMIF(RiepilogoGen!$D$2:$D$1249,A241,RiepilogoGen!$X$2:$X$1249)</f>
        <v>0</v>
      </c>
      <c r="H241" s="151">
        <f>SUMIF(RiepilogoGen!$D$2:$D$1249,A241,RiepilogoGen!$AA$2:$AA$1249)</f>
        <v>0</v>
      </c>
      <c r="I241" s="151">
        <f>SUMIF(RiepilogoGen!$D$2:$D$1249,A241,RiepilogoGen!$AD$2:$AD$1249)</f>
        <v>0</v>
      </c>
      <c r="J241" s="151">
        <v>0</v>
      </c>
      <c r="K241" s="161">
        <f t="shared" si="51"/>
        <v>0</v>
      </c>
      <c r="L241" s="161">
        <f t="shared" si="52"/>
        <v>0</v>
      </c>
      <c r="M241" s="180">
        <f t="shared" si="53"/>
        <v>0</v>
      </c>
    </row>
    <row r="242" spans="1:13">
      <c r="A242" s="36">
        <f>RiepilogoGen!D506</f>
        <v>40070814</v>
      </c>
      <c r="B242" s="36" t="str">
        <f>RiepilogoGen!E506</f>
        <v>MANUTENZIONE IMPIANTI E MACCHINARI</v>
      </c>
      <c r="C242" s="150" t="str">
        <f t="shared" si="60"/>
        <v>40070814 MANUTENZIONE IMPIANTI E MACCHINARI</v>
      </c>
      <c r="D242" s="151">
        <f>SUMIF(RiepilogoGen!$D$2:$D$1249,A242,RiepilogoGen!$O$2:$O$1249)</f>
        <v>258108.44</v>
      </c>
      <c r="E242" s="151">
        <f>SUMIF(RiepilogoGen!$D$2:$D$1249,A242,RiepilogoGen!$R$2:$R$1249)</f>
        <v>262400.59000000003</v>
      </c>
      <c r="F242" s="151">
        <f>SUMIF(RiepilogoGen!$D$2:$D$1249,A242,RiepilogoGen!$U$2:$U$1249)</f>
        <v>336496.73000000004</v>
      </c>
      <c r="G242" s="151">
        <f>SUMIF(RiepilogoGen!$D$2:$D$1249,A242,RiepilogoGen!$X$2:$X$1249)</f>
        <v>277750.00080000004</v>
      </c>
      <c r="H242" s="151">
        <f>SUMIF(RiepilogoGen!$D$2:$D$1249,A242,RiepilogoGen!$AA$2:$AA$1249)</f>
        <v>365482.52</v>
      </c>
      <c r="I242" s="151">
        <f>SUMIF(RiepilogoGen!$D$2:$D$1249,A242,RiepilogoGen!$AD$2:$AD$1249)</f>
        <v>86107.8</v>
      </c>
      <c r="J242" s="151">
        <v>302914</v>
      </c>
      <c r="K242" s="161">
        <f t="shared" si="51"/>
        <v>87732.519199999981</v>
      </c>
      <c r="L242" s="161">
        <f t="shared" si="52"/>
        <v>28985.789999999979</v>
      </c>
      <c r="M242" s="180">
        <f t="shared" si="53"/>
        <v>0.31586865507580564</v>
      </c>
    </row>
    <row r="243" spans="1:13">
      <c r="A243" s="36">
        <f>RiepilogoGen!D507</f>
        <v>40070815</v>
      </c>
      <c r="B243" s="36" t="str">
        <f>RiepilogoGen!E507</f>
        <v>MANUTENZIONI HARDWARE, SOFTWARE E MACCHINE D'UFFICIO</v>
      </c>
      <c r="C243" s="150" t="str">
        <f t="shared" si="60"/>
        <v>40070815 MANUTENZIONI HARDWARE, SOFTWARE E MACCHINE D'UFFICIO</v>
      </c>
      <c r="D243" s="151">
        <f>SUMIF(RiepilogoGen!$D$2:$D$1249,A243,RiepilogoGen!$O$2:$O$1249)</f>
        <v>0</v>
      </c>
      <c r="E243" s="151">
        <f>SUMIF(RiepilogoGen!$D$2:$D$1249,A243,RiepilogoGen!$R$2:$R$1249)</f>
        <v>0</v>
      </c>
      <c r="F243" s="151">
        <f>SUMIF(RiepilogoGen!$D$2:$D$1249,A243,RiepilogoGen!$U$2:$U$1249)</f>
        <v>661.97</v>
      </c>
      <c r="G243" s="151">
        <f>SUMIF(RiepilogoGen!$D$2:$D$1249,A243,RiepilogoGen!$X$2:$X$1249)</f>
        <v>1500</v>
      </c>
      <c r="H243" s="151">
        <f>SUMIF(RiepilogoGen!$D$2:$D$1249,A243,RiepilogoGen!$AA$2:$AA$1249)</f>
        <v>0</v>
      </c>
      <c r="I243" s="151">
        <f>SUMIF(RiepilogoGen!$D$2:$D$1249,A243,RiepilogoGen!$AD$2:$AD$1249)</f>
        <v>0</v>
      </c>
      <c r="J243" s="151">
        <v>1500</v>
      </c>
      <c r="K243" s="161">
        <f t="shared" si="51"/>
        <v>-1500</v>
      </c>
      <c r="L243" s="161">
        <f t="shared" si="52"/>
        <v>-661.97</v>
      </c>
      <c r="M243" s="180">
        <f t="shared" si="53"/>
        <v>-1</v>
      </c>
    </row>
    <row r="244" spans="1:13">
      <c r="A244" s="36">
        <f>RiepilogoGen!D508</f>
        <v>40070816</v>
      </c>
      <c r="B244" s="36" t="str">
        <f>RiepilogoGen!E508</f>
        <v>MANUTENZIONE/RESTAURO BENI MOBILI CULTURALI</v>
      </c>
      <c r="C244" s="150" t="str">
        <f t="shared" si="60"/>
        <v>40070816 MANUTENZIONE/RESTAURO BENI MOBILI CULTURALI</v>
      </c>
      <c r="D244" s="151">
        <f>SUMIF(RiepilogoGen!$D$2:$D$1249,A244,RiepilogoGen!$O$2:$O$1249)</f>
        <v>0</v>
      </c>
      <c r="E244" s="151">
        <f>SUMIF(RiepilogoGen!$D$2:$D$1249,A244,RiepilogoGen!$R$2:$R$1249)</f>
        <v>0</v>
      </c>
      <c r="F244" s="151">
        <f>SUMIF(RiepilogoGen!$D$2:$D$1249,A244,RiepilogoGen!$U$2:$U$1249)</f>
        <v>0</v>
      </c>
      <c r="G244" s="151">
        <f>SUMIF(RiepilogoGen!$D$2:$D$1249,A244,RiepilogoGen!$X$2:$X$1249)</f>
        <v>0</v>
      </c>
      <c r="H244" s="151">
        <f>SUMIF(RiepilogoGen!$D$2:$D$1249,A244,RiepilogoGen!$AA$2:$AA$1249)</f>
        <v>4599.3999999999996</v>
      </c>
      <c r="I244" s="151">
        <f>SUMIF(RiepilogoGen!$D$2:$D$1249,A244,RiepilogoGen!$AD$2:$AD$1249)</f>
        <v>0</v>
      </c>
      <c r="J244" s="151">
        <v>0</v>
      </c>
      <c r="K244" s="161">
        <f t="shared" si="51"/>
        <v>4599.3999999999996</v>
      </c>
      <c r="L244" s="161">
        <f t="shared" si="52"/>
        <v>4599.3999999999996</v>
      </c>
      <c r="M244" s="180">
        <f t="shared" si="53"/>
        <v>1</v>
      </c>
    </row>
    <row r="245" spans="1:13">
      <c r="A245" s="36">
        <f>RiepilogoGen!D509</f>
        <v>40070888</v>
      </c>
      <c r="B245" s="36" t="str">
        <f>RiepilogoGen!E509</f>
        <v>ALTRE MANUTENZIONI E RIPARAZIONI</v>
      </c>
      <c r="C245" s="150" t="str">
        <f t="shared" si="59"/>
        <v>40070888 ALTRE MANUTENZIONI E RIPARAZIONI</v>
      </c>
      <c r="D245" s="151">
        <f>SUMIF(RiepilogoGen!$D$2:$D$1249,A245,RiepilogoGen!$O$2:$O$1249)</f>
        <v>7313.93</v>
      </c>
      <c r="E245" s="151">
        <f>SUMIF(RiepilogoGen!$D$2:$D$1249,A245,RiepilogoGen!$R$2:$R$1249)</f>
        <v>7428.62</v>
      </c>
      <c r="F245" s="151">
        <f>SUMIF(RiepilogoGen!$D$2:$D$1249,A245,RiepilogoGen!$U$2:$U$1249)</f>
        <v>5227.57</v>
      </c>
      <c r="G245" s="151">
        <f>SUMIF(RiepilogoGen!$D$2:$D$1249,A245,RiepilogoGen!$X$2:$X$1249)</f>
        <v>12000.001200000001</v>
      </c>
      <c r="H245" s="151">
        <f>SUMIF(RiepilogoGen!$D$2:$D$1249,A245,RiepilogoGen!$AA$2:$AA$1249)</f>
        <v>6386.46</v>
      </c>
      <c r="I245" s="151">
        <f>SUMIF(RiepilogoGen!$D$2:$D$1249,A245,RiepilogoGen!$AD$2:$AD$1249)</f>
        <v>61</v>
      </c>
      <c r="J245" s="151">
        <v>8000</v>
      </c>
      <c r="K245" s="161">
        <f t="shared" si="51"/>
        <v>-5613.5412000000006</v>
      </c>
      <c r="L245" s="161">
        <f t="shared" si="52"/>
        <v>1158.8900000000003</v>
      </c>
      <c r="M245" s="180">
        <f t="shared" si="53"/>
        <v>-0.46779505322049475</v>
      </c>
    </row>
    <row r="246" spans="1:13">
      <c r="C246" s="149" t="s">
        <v>1480</v>
      </c>
      <c r="D246" s="102">
        <f t="shared" ref="D246:I246" si="61">SUM(D247:D248)</f>
        <v>74548.540000000008</v>
      </c>
      <c r="E246" s="102">
        <f t="shared" si="61"/>
        <v>76474.929999999993</v>
      </c>
      <c r="F246" s="102">
        <f t="shared" si="61"/>
        <v>76401.279999999999</v>
      </c>
      <c r="G246" s="102">
        <f t="shared" si="61"/>
        <v>75481.279200000004</v>
      </c>
      <c r="H246" s="102">
        <f t="shared" si="61"/>
        <v>74588.13</v>
      </c>
      <c r="I246" s="102">
        <f t="shared" si="61"/>
        <v>15960</v>
      </c>
      <c r="J246" s="102">
        <v>74394.38</v>
      </c>
      <c r="K246" s="159">
        <f t="shared" si="51"/>
        <v>-893.14919999999984</v>
      </c>
      <c r="L246" s="159">
        <f t="shared" si="52"/>
        <v>-1813.1499999999942</v>
      </c>
      <c r="M246" s="178">
        <f t="shared" si="53"/>
        <v>-1.183272474269359E-2</v>
      </c>
    </row>
    <row r="247" spans="1:13">
      <c r="A247" s="36">
        <f>RiepilogoGen!D510</f>
        <v>40070901</v>
      </c>
      <c r="B247" s="36" t="str">
        <f>RiepilogoGen!E510</f>
        <v>COMPENSI, ONERI E COSTI PER AMMINISTRATORE UNICO</v>
      </c>
      <c r="C247" s="150" t="str">
        <f>A247&amp;" "&amp;B247</f>
        <v>40070901 COMPENSI, ONERI E COSTI PER AMMINISTRATORE UNICO</v>
      </c>
      <c r="D247" s="151">
        <f>SUMIF(RiepilogoGen!$D$2:$D$1249,A247,RiepilogoGen!$O$2:$O$1249)</f>
        <v>42067.26</v>
      </c>
      <c r="E247" s="151">
        <f>SUMIF(RiepilogoGen!$D$2:$D$1249,A247,RiepilogoGen!$R$2:$R$1249)</f>
        <v>43993.65</v>
      </c>
      <c r="F247" s="151">
        <f>SUMIF(RiepilogoGen!$D$2:$D$1249,A247,RiepilogoGen!$U$2:$U$1249)</f>
        <v>43920</v>
      </c>
      <c r="G247" s="151">
        <f>SUMIF(RiepilogoGen!$D$2:$D$1249,A247,RiepilogoGen!$X$2:$X$1249)</f>
        <v>42999.999600000003</v>
      </c>
      <c r="H247" s="151">
        <f>SUMIF(RiepilogoGen!$D$2:$D$1249,A247,RiepilogoGen!$AA$2:$AA$1249)</f>
        <v>42106.85</v>
      </c>
      <c r="I247" s="151">
        <f>SUMIF(RiepilogoGen!$D$2:$D$1249,A247,RiepilogoGen!$AD$2:$AD$1249)</f>
        <v>15960</v>
      </c>
      <c r="J247" s="151">
        <v>41913.1</v>
      </c>
      <c r="K247" s="161">
        <f t="shared" si="51"/>
        <v>-893.14960000000428</v>
      </c>
      <c r="L247" s="161">
        <f t="shared" si="52"/>
        <v>-1813.1500000000015</v>
      </c>
      <c r="M247" s="180">
        <f t="shared" si="53"/>
        <v>-2.0770921123450581E-2</v>
      </c>
    </row>
    <row r="248" spans="1:13">
      <c r="A248" s="36">
        <f>RiepilogoGen!D511</f>
        <v>40070902</v>
      </c>
      <c r="B248" s="36" t="str">
        <f>RiepilogoGen!E511</f>
        <v>COMPENSI, ONERI E COSTI PER COLLEGIO DEI REVISORI</v>
      </c>
      <c r="C248" s="150" t="str">
        <f>A248&amp;" "&amp;B248</f>
        <v>40070902 COMPENSI, ONERI E COSTI PER COLLEGIO DEI REVISORI</v>
      </c>
      <c r="D248" s="151">
        <f>SUMIF(RiepilogoGen!$D$2:$D$1249,A248,RiepilogoGen!$O$2:$O$1249)</f>
        <v>32481.279999999999</v>
      </c>
      <c r="E248" s="151">
        <f>SUMIF(RiepilogoGen!$D$2:$D$1249,A248,RiepilogoGen!$R$2:$R$1249)</f>
        <v>32481.279999999999</v>
      </c>
      <c r="F248" s="151">
        <f>SUMIF(RiepilogoGen!$D$2:$D$1249,A248,RiepilogoGen!$U$2:$U$1249)</f>
        <v>32481.279999999999</v>
      </c>
      <c r="G248" s="151">
        <f>SUMIF(RiepilogoGen!$D$2:$D$1249,A248,RiepilogoGen!$X$2:$X$1249)</f>
        <v>32481.279600000002</v>
      </c>
      <c r="H248" s="151">
        <f>SUMIF(RiepilogoGen!$D$2:$D$1249,A248,RiepilogoGen!$AA$2:$AA$1249)</f>
        <v>32481.279999999999</v>
      </c>
      <c r="I248" s="151">
        <f>SUMIF(RiepilogoGen!$D$2:$D$1249,A248,RiepilogoGen!$AD$2:$AD$1249)</f>
        <v>0</v>
      </c>
      <c r="J248" s="151">
        <v>32481.279999999999</v>
      </c>
      <c r="K248" s="161">
        <f t="shared" si="51"/>
        <v>3.9999999717110768E-4</v>
      </c>
      <c r="L248" s="161">
        <f t="shared" si="52"/>
        <v>0</v>
      </c>
      <c r="M248" s="180">
        <f t="shared" si="53"/>
        <v>1.2314785635680892E-8</v>
      </c>
    </row>
    <row r="249" spans="1:13">
      <c r="C249" s="149" t="s">
        <v>1481</v>
      </c>
      <c r="D249" s="102">
        <f t="shared" ref="D249:I249" si="62">SUM(D250:D255)</f>
        <v>438201.78</v>
      </c>
      <c r="E249" s="102">
        <f t="shared" si="62"/>
        <v>441768.5</v>
      </c>
      <c r="F249" s="102">
        <f t="shared" si="62"/>
        <v>475475.45</v>
      </c>
      <c r="G249" s="102">
        <f t="shared" si="62"/>
        <v>536450.76120000007</v>
      </c>
      <c r="H249" s="102">
        <f t="shared" si="62"/>
        <v>463398.29</v>
      </c>
      <c r="I249" s="102">
        <f t="shared" si="62"/>
        <v>246058.93</v>
      </c>
      <c r="J249" s="102">
        <v>499000</v>
      </c>
      <c r="K249" s="159">
        <f t="shared" si="51"/>
        <v>-73052.471200000087</v>
      </c>
      <c r="L249" s="159">
        <f t="shared" si="52"/>
        <v>-12077.160000000033</v>
      </c>
      <c r="M249" s="178">
        <f t="shared" si="53"/>
        <v>-0.136177402445263</v>
      </c>
    </row>
    <row r="250" spans="1:13">
      <c r="A250" s="36">
        <f>RiepilogoGen!D512</f>
        <v>40071001</v>
      </c>
      <c r="B250" s="36" t="str">
        <f>RiepilogoGen!E512</f>
        <v>ASSICURAZIONE PER LA RESPONSABILITÀ CIVILE (RCT E RCO)</v>
      </c>
      <c r="C250" s="150" t="str">
        <f t="shared" ref="C250:C255" si="63">A250&amp;" "&amp;B250</f>
        <v>40071001 ASSICURAZIONE PER LA RESPONSABILITÀ CIVILE (RCT E RCO)</v>
      </c>
      <c r="D250" s="151">
        <f>SUMIF(RiepilogoGen!$D$2:$D$1249,A250,RiepilogoGen!$O$2:$O$1249)</f>
        <v>157914.57</v>
      </c>
      <c r="E250" s="151">
        <f>SUMIF(RiepilogoGen!$D$2:$D$1249,A250,RiepilogoGen!$R$2:$R$1249)</f>
        <v>163094.5</v>
      </c>
      <c r="F250" s="151">
        <f>SUMIF(RiepilogoGen!$D$2:$D$1249,A250,RiepilogoGen!$U$2:$U$1249)</f>
        <v>212335</v>
      </c>
      <c r="G250" s="151">
        <f>SUMIF(RiepilogoGen!$D$2:$D$1249,A250,RiepilogoGen!$X$2:$X$1249)</f>
        <v>212335.50000000003</v>
      </c>
      <c r="H250" s="151">
        <f>SUMIF(RiepilogoGen!$D$2:$D$1249,A250,RiepilogoGen!$AA$2:$AA$1249)</f>
        <v>198495</v>
      </c>
      <c r="I250" s="151">
        <f>SUMIF(RiepilogoGen!$D$2:$D$1249,A250,RiepilogoGen!$AD$2:$AD$1249)</f>
        <v>90887.5</v>
      </c>
      <c r="J250" s="151">
        <v>200000</v>
      </c>
      <c r="K250" s="161">
        <f t="shared" si="51"/>
        <v>-13840.500000000029</v>
      </c>
      <c r="L250" s="161">
        <f t="shared" si="52"/>
        <v>-13840</v>
      </c>
      <c r="M250" s="180">
        <f t="shared" si="53"/>
        <v>-6.5182223415302776E-2</v>
      </c>
    </row>
    <row r="251" spans="1:13">
      <c r="A251" s="36">
        <f>RiepilogoGen!D513</f>
        <v>40071002</v>
      </c>
      <c r="B251" s="36" t="str">
        <f>RiepilogoGen!E513</f>
        <v>ASSICURAZIONE INCENDI E ALL RISK BENI MOBILI E IMMOBILI</v>
      </c>
      <c r="C251" s="150" t="str">
        <f t="shared" si="63"/>
        <v>40071002 ASSICURAZIONE INCENDI E ALL RISK BENI MOBILI E IMMOBILI</v>
      </c>
      <c r="D251" s="151">
        <f>SUMIF(RiepilogoGen!$D$2:$D$1249,A251,RiepilogoGen!$O$2:$O$1249)</f>
        <v>199228.98</v>
      </c>
      <c r="E251" s="151">
        <f>SUMIF(RiepilogoGen!$D$2:$D$1249,A251,RiepilogoGen!$R$2:$R$1249)</f>
        <v>187679.73</v>
      </c>
      <c r="F251" s="151">
        <f>SUMIF(RiepilogoGen!$D$2:$D$1249,A251,RiepilogoGen!$U$2:$U$1249)</f>
        <v>175025.12</v>
      </c>
      <c r="G251" s="151">
        <f>SUMIF(RiepilogoGen!$D$2:$D$1249,A251,RiepilogoGen!$X$2:$X$1249)</f>
        <v>230723.99999999997</v>
      </c>
      <c r="H251" s="151">
        <f>SUMIF(RiepilogoGen!$D$2:$D$1249,A251,RiepilogoGen!$AA$2:$AA$1249)</f>
        <v>181366.61</v>
      </c>
      <c r="I251" s="151">
        <f>SUMIF(RiepilogoGen!$D$2:$D$1249,A251,RiepilogoGen!$AD$2:$AD$1249)</f>
        <v>89864.94</v>
      </c>
      <c r="J251" s="151">
        <v>210000</v>
      </c>
      <c r="K251" s="161">
        <f t="shared" si="51"/>
        <v>-49357.389999999985</v>
      </c>
      <c r="L251" s="161">
        <f t="shared" si="52"/>
        <v>6341.4899999999907</v>
      </c>
      <c r="M251" s="180">
        <f t="shared" si="53"/>
        <v>-0.21392395242800921</v>
      </c>
    </row>
    <row r="252" spans="1:13">
      <c r="A252" s="36">
        <f>RiepilogoGen!D514</f>
        <v>40071003</v>
      </c>
      <c r="B252" s="36" t="str">
        <f>RiepilogoGen!E514</f>
        <v>ASSICURAZIONE RC AUTOMEZZI E CASKO AUTO DIPENDENTI</v>
      </c>
      <c r="C252" s="150" t="str">
        <f t="shared" si="63"/>
        <v>40071003 ASSICURAZIONE RC AUTOMEZZI E CASKO AUTO DIPENDENTI</v>
      </c>
      <c r="D252" s="151">
        <f>SUMIF(RiepilogoGen!$D$2:$D$1249,A252,RiepilogoGen!$O$2:$O$1249)</f>
        <v>30813.23</v>
      </c>
      <c r="E252" s="151">
        <f>SUMIF(RiepilogoGen!$D$2:$D$1249,A252,RiepilogoGen!$R$2:$R$1249)</f>
        <v>28615.27</v>
      </c>
      <c r="F252" s="151">
        <f>SUMIF(RiepilogoGen!$D$2:$D$1249,A252,RiepilogoGen!$U$2:$U$1249)</f>
        <v>27391.33</v>
      </c>
      <c r="G252" s="151">
        <f>SUMIF(RiepilogoGen!$D$2:$D$1249,A252,RiepilogoGen!$X$2:$X$1249)</f>
        <v>32391.261600000009</v>
      </c>
      <c r="H252" s="151">
        <f>SUMIF(RiepilogoGen!$D$2:$D$1249,A252,RiepilogoGen!$AA$2:$AA$1249)</f>
        <v>26812.68</v>
      </c>
      <c r="I252" s="151">
        <f>SUMIF(RiepilogoGen!$D$2:$D$1249,A252,RiepilogoGen!$AD$2:$AD$1249)</f>
        <v>30944.49</v>
      </c>
      <c r="J252" s="151">
        <v>30000</v>
      </c>
      <c r="K252" s="161">
        <f t="shared" si="51"/>
        <v>-5578.5816000000086</v>
      </c>
      <c r="L252" s="161">
        <f t="shared" si="52"/>
        <v>-578.65000000000146</v>
      </c>
      <c r="M252" s="180">
        <f t="shared" si="53"/>
        <v>-0.17222489413626318</v>
      </c>
    </row>
    <row r="253" spans="1:13">
      <c r="A253" s="36">
        <f>RiepilogoGen!D515</f>
        <v>40071004</v>
      </c>
      <c r="B253" s="36" t="str">
        <f>RiepilogoGen!E515</f>
        <v>POLIZZA INFORTUNI</v>
      </c>
      <c r="C253" s="150" t="str">
        <f t="shared" si="63"/>
        <v>40071004 POLIZZA INFORTUNI</v>
      </c>
      <c r="D253" s="151">
        <f>SUMIF(RiepilogoGen!$D$2:$D$1249,A253,RiepilogoGen!$O$2:$O$1249)</f>
        <v>10345</v>
      </c>
      <c r="E253" s="151">
        <f>SUMIF(RiepilogoGen!$D$2:$D$1249,A253,RiepilogoGen!$R$2:$R$1249)</f>
        <v>25079</v>
      </c>
      <c r="F253" s="151">
        <f>SUMIF(RiepilogoGen!$D$2:$D$1249,A253,RiepilogoGen!$U$2:$U$1249)</f>
        <v>24724</v>
      </c>
      <c r="G253" s="151">
        <f>SUMIF(RiepilogoGen!$D$2:$D$1249,A253,RiepilogoGen!$X$2:$X$1249)</f>
        <v>24999.999599999999</v>
      </c>
      <c r="H253" s="151">
        <f>SUMIF(RiepilogoGen!$D$2:$D$1249,A253,RiepilogoGen!$AA$2:$AA$1249)</f>
        <v>24724</v>
      </c>
      <c r="I253" s="151">
        <f>SUMIF(RiepilogoGen!$D$2:$D$1249,A253,RiepilogoGen!$AD$2:$AD$1249)</f>
        <v>2362</v>
      </c>
      <c r="J253" s="151">
        <v>25000</v>
      </c>
      <c r="K253" s="161">
        <f t="shared" si="51"/>
        <v>-275.99959999999919</v>
      </c>
      <c r="L253" s="161">
        <f t="shared" si="52"/>
        <v>0</v>
      </c>
      <c r="M253" s="180">
        <f t="shared" si="53"/>
        <v>-1.1039984176639761E-2</v>
      </c>
    </row>
    <row r="254" spans="1:13">
      <c r="A254" s="36">
        <f>RiepilogoGen!D516</f>
        <v>40071005</v>
      </c>
      <c r="B254" s="36" t="str">
        <f>RiepilogoGen!E516</f>
        <v>TUTELA GIUDIZIARIA</v>
      </c>
      <c r="C254" s="150" t="str">
        <f t="shared" si="63"/>
        <v>40071005 TUTELA GIUDIZIARIA</v>
      </c>
      <c r="D254" s="151">
        <f>SUMIF(RiepilogoGen!$D$2:$D$1249,A254,RiepilogoGen!$O$2:$O$1249)</f>
        <v>28000</v>
      </c>
      <c r="E254" s="151">
        <f>SUMIF(RiepilogoGen!$D$2:$D$1249,A254,RiepilogoGen!$R$2:$R$1249)</f>
        <v>28000</v>
      </c>
      <c r="F254" s="151">
        <f>SUMIF(RiepilogoGen!$D$2:$D$1249,A254,RiepilogoGen!$U$2:$U$1249)</f>
        <v>28000</v>
      </c>
      <c r="G254" s="151">
        <f>SUMIF(RiepilogoGen!$D$2:$D$1249,A254,RiepilogoGen!$X$2:$X$1249)</f>
        <v>27999.999599999999</v>
      </c>
      <c r="H254" s="151">
        <f>SUMIF(RiepilogoGen!$D$2:$D$1249,A254,RiepilogoGen!$AA$2:$AA$1249)</f>
        <v>24000</v>
      </c>
      <c r="I254" s="151">
        <f>SUMIF(RiepilogoGen!$D$2:$D$1249,A254,RiepilogoGen!$AD$2:$AD$1249)</f>
        <v>24000</v>
      </c>
      <c r="J254" s="151">
        <v>26000</v>
      </c>
      <c r="K254" s="161">
        <f t="shared" si="51"/>
        <v>-3999.9995999999992</v>
      </c>
      <c r="L254" s="161">
        <f t="shared" si="52"/>
        <v>-4000</v>
      </c>
      <c r="M254" s="180">
        <f t="shared" si="53"/>
        <v>-0.1428571306122447</v>
      </c>
    </row>
    <row r="255" spans="1:13">
      <c r="A255" s="36">
        <f>RiepilogoGen!D517</f>
        <v>40071006</v>
      </c>
      <c r="B255" s="36" t="str">
        <f>RiepilogoGen!E517</f>
        <v>ASSICURAZIONE PER RC PATRIMONIALE</v>
      </c>
      <c r="C255" s="150" t="str">
        <f t="shared" si="63"/>
        <v>40071006 ASSICURAZIONE PER RC PATRIMONIALE</v>
      </c>
      <c r="D255" s="151">
        <f>SUMIF(RiepilogoGen!$D$2:$D$1249,A255,RiepilogoGen!$O$2:$O$1249)</f>
        <v>11900</v>
      </c>
      <c r="E255" s="151">
        <f>SUMIF(RiepilogoGen!$D$2:$D$1249,A255,RiepilogoGen!$R$2:$R$1249)</f>
        <v>9300</v>
      </c>
      <c r="F255" s="151">
        <f>SUMIF(RiepilogoGen!$D$2:$D$1249,A255,RiepilogoGen!$U$2:$U$1249)</f>
        <v>8000</v>
      </c>
      <c r="G255" s="151">
        <f>SUMIF(RiepilogoGen!$D$2:$D$1249,A255,RiepilogoGen!$X$2:$X$1249)</f>
        <v>8000.0003999999999</v>
      </c>
      <c r="H255" s="151">
        <f>SUMIF(RiepilogoGen!$D$2:$D$1249,A255,RiepilogoGen!$AA$2:$AA$1249)</f>
        <v>8000</v>
      </c>
      <c r="I255" s="151">
        <f>SUMIF(RiepilogoGen!$D$2:$D$1249,A255,RiepilogoGen!$AD$2:$AD$1249)</f>
        <v>8000</v>
      </c>
      <c r="J255" s="151">
        <v>8000</v>
      </c>
      <c r="K255" s="161">
        <f t="shared" si="51"/>
        <v>-3.9999999989959178E-4</v>
      </c>
      <c r="L255" s="161">
        <f t="shared" si="52"/>
        <v>0</v>
      </c>
      <c r="M255" s="180">
        <f t="shared" si="53"/>
        <v>-4.9999997475680402E-8</v>
      </c>
    </row>
    <row r="256" spans="1:13">
      <c r="C256" s="149" t="s">
        <v>1482</v>
      </c>
      <c r="D256" s="102">
        <f t="shared" ref="D256:I256" si="64">SUM(D257:D270)</f>
        <v>1003174.05</v>
      </c>
      <c r="E256" s="102">
        <f t="shared" si="64"/>
        <v>1143602.83</v>
      </c>
      <c r="F256" s="102">
        <f t="shared" si="64"/>
        <v>991283.62000000011</v>
      </c>
      <c r="G256" s="102">
        <f t="shared" si="64"/>
        <v>1225850.0016000001</v>
      </c>
      <c r="H256" s="102">
        <f t="shared" si="64"/>
        <v>644508.8899999999</v>
      </c>
      <c r="I256" s="102">
        <f t="shared" si="64"/>
        <v>119154.53</v>
      </c>
      <c r="J256" s="102">
        <v>499267.56000000006</v>
      </c>
      <c r="K256" s="159">
        <f t="shared" si="51"/>
        <v>-581341.11160000018</v>
      </c>
      <c r="L256" s="159">
        <f t="shared" si="52"/>
        <v>-346774.73000000021</v>
      </c>
      <c r="M256" s="178">
        <f t="shared" si="53"/>
        <v>-0.47423511101784388</v>
      </c>
    </row>
    <row r="257" spans="1:13">
      <c r="A257" s="36">
        <f>RiepilogoGen!D518</f>
        <v>40071101</v>
      </c>
      <c r="B257" s="36" t="str">
        <f>RiepilogoGen!E518</f>
        <v>MANIFESTAZIONI ED ANIMAZIONI PER OSPITI UTENTI E CITTADINI</v>
      </c>
      <c r="C257" s="150" t="str">
        <f t="shared" ref="C257:C269" si="65">A257&amp;" "&amp;B257</f>
        <v>40071101 MANIFESTAZIONI ED ANIMAZIONI PER OSPITI UTENTI E CITTADINI</v>
      </c>
      <c r="D257" s="151">
        <f>SUMIF(RiepilogoGen!$D$2:$D$1249,A257,RiepilogoGen!$O$2:$O$1249)</f>
        <v>40.549999999999997</v>
      </c>
      <c r="E257" s="151">
        <f>SUMIF(RiepilogoGen!$D$2:$D$1249,A257,RiepilogoGen!$R$2:$R$1249)</f>
        <v>557.61</v>
      </c>
      <c r="F257" s="151">
        <f>SUMIF(RiepilogoGen!$D$2:$D$1249,A257,RiepilogoGen!$U$2:$U$1249)</f>
        <v>4305.45</v>
      </c>
      <c r="G257" s="151">
        <f>SUMIF(RiepilogoGen!$D$2:$D$1249,A257,RiepilogoGen!$X$2:$X$1249)</f>
        <v>29125.000799999998</v>
      </c>
      <c r="H257" s="151">
        <f>SUMIF(RiepilogoGen!$D$2:$D$1249,A257,RiepilogoGen!$AA$2:$AA$1249)</f>
        <v>58790.19</v>
      </c>
      <c r="I257" s="151">
        <f>SUMIF(RiepilogoGen!$D$2:$D$1249,A257,RiepilogoGen!$AD$2:$AD$1249)</f>
        <v>1614.05</v>
      </c>
      <c r="J257" s="151">
        <v>29125</v>
      </c>
      <c r="K257" s="161">
        <f t="shared" si="51"/>
        <v>29665.189200000004</v>
      </c>
      <c r="L257" s="161">
        <f t="shared" si="52"/>
        <v>54484.740000000005</v>
      </c>
      <c r="M257" s="180">
        <f t="shared" si="53"/>
        <v>1.0185472406922647</v>
      </c>
    </row>
    <row r="258" spans="1:13">
      <c r="A258" s="36">
        <f>RiepilogoGen!D519</f>
        <v>40071102</v>
      </c>
      <c r="B258" s="36" t="str">
        <f>RiepilogoGen!E519</f>
        <v>SPESE FUNERARIE OSPITI</v>
      </c>
      <c r="C258" s="150" t="str">
        <f t="shared" si="65"/>
        <v>40071102 SPESE FUNERARIE OSPITI</v>
      </c>
      <c r="D258" s="151">
        <f>SUMIF(RiepilogoGen!$D$2:$D$1249,A258,RiepilogoGen!$O$2:$O$1249)</f>
        <v>0</v>
      </c>
      <c r="E258" s="151">
        <f>SUMIF(RiepilogoGen!$D$2:$D$1249,A258,RiepilogoGen!$R$2:$R$1249)</f>
        <v>0</v>
      </c>
      <c r="F258" s="151">
        <f>SUMIF(RiepilogoGen!$D$2:$D$1249,A258,RiepilogoGen!$U$2:$U$1249)</f>
        <v>0</v>
      </c>
      <c r="G258" s="151">
        <f>SUMIF(RiepilogoGen!$D$2:$D$1249,A258,RiepilogoGen!$X$2:$X$1249)</f>
        <v>0</v>
      </c>
      <c r="H258" s="151">
        <f>SUMIF(RiepilogoGen!$D$2:$D$1249,A258,RiepilogoGen!$AA$2:$AA$1249)</f>
        <v>0</v>
      </c>
      <c r="I258" s="151">
        <f>SUMIF(RiepilogoGen!$D$2:$D$1249,A258,RiepilogoGen!$AD$2:$AD$1249)</f>
        <v>0</v>
      </c>
      <c r="J258" s="151">
        <v>0</v>
      </c>
      <c r="K258" s="161">
        <f t="shared" si="51"/>
        <v>0</v>
      </c>
      <c r="L258" s="161">
        <f t="shared" si="52"/>
        <v>0</v>
      </c>
      <c r="M258" s="180">
        <f t="shared" si="53"/>
        <v>0</v>
      </c>
    </row>
    <row r="259" spans="1:13">
      <c r="A259" s="36">
        <f>RiepilogoGen!D520</f>
        <v>40071103</v>
      </c>
      <c r="B259" s="36" t="str">
        <f>RiepilogoGen!E520</f>
        <v>COSTI DI PUBBLICITÀ PER PROMOZIONE ATTIVITÀ</v>
      </c>
      <c r="C259" s="150" t="str">
        <f t="shared" si="65"/>
        <v>40071103 COSTI DI PUBBLICITÀ PER PROMOZIONE ATTIVITÀ</v>
      </c>
      <c r="D259" s="151">
        <f>SUMIF(RiepilogoGen!$D$2:$D$1249,A259,RiepilogoGen!$O$2:$O$1249)</f>
        <v>0</v>
      </c>
      <c r="E259" s="151">
        <f>SUMIF(RiepilogoGen!$D$2:$D$1249,A259,RiepilogoGen!$R$2:$R$1249)</f>
        <v>0</v>
      </c>
      <c r="F259" s="151">
        <f>SUMIF(RiepilogoGen!$D$2:$D$1249,A259,RiepilogoGen!$U$2:$U$1249)</f>
        <v>311.64</v>
      </c>
      <c r="G259" s="151">
        <f>SUMIF(RiepilogoGen!$D$2:$D$1249,A259,RiepilogoGen!$X$2:$X$1249)</f>
        <v>1500</v>
      </c>
      <c r="H259" s="151">
        <f>SUMIF(RiepilogoGen!$D$2:$D$1249,A259,RiepilogoGen!$AA$2:$AA$1249)</f>
        <v>0</v>
      </c>
      <c r="I259" s="151">
        <f>SUMIF(RiepilogoGen!$D$2:$D$1249,A259,RiepilogoGen!$AD$2:$AD$1249)</f>
        <v>14960.43</v>
      </c>
      <c r="J259" s="151">
        <v>0</v>
      </c>
      <c r="K259" s="161">
        <f t="shared" si="51"/>
        <v>-1500</v>
      </c>
      <c r="L259" s="161">
        <f t="shared" si="52"/>
        <v>-311.64</v>
      </c>
      <c r="M259" s="180">
        <f t="shared" si="53"/>
        <v>-1</v>
      </c>
    </row>
    <row r="260" spans="1:13">
      <c r="A260" s="36">
        <f>RiepilogoGen!D521</f>
        <v>40071104</v>
      </c>
      <c r="B260" s="36" t="str">
        <f>RiepilogoGen!E521</f>
        <v>COSTI DI PUBBLICITÀ PER PUBBLICAZIONE BANDI ANNUALI</v>
      </c>
      <c r="C260" s="150" t="str">
        <f t="shared" si="65"/>
        <v>40071104 COSTI DI PUBBLICITÀ PER PUBBLICAZIONE BANDI ANNUALI</v>
      </c>
      <c r="D260" s="151">
        <f>SUMIF(RiepilogoGen!$D$2:$D$1249,A260,RiepilogoGen!$O$2:$O$1249)</f>
        <v>4744.34</v>
      </c>
      <c r="E260" s="151">
        <f>SUMIF(RiepilogoGen!$D$2:$D$1249,A260,RiepilogoGen!$R$2:$R$1249)</f>
        <v>19749.98</v>
      </c>
      <c r="F260" s="151">
        <f>SUMIF(RiepilogoGen!$D$2:$D$1249,A260,RiepilogoGen!$U$2:$U$1249)</f>
        <v>15938.82</v>
      </c>
      <c r="G260" s="151">
        <f>SUMIF(RiepilogoGen!$D$2:$D$1249,A260,RiepilogoGen!$X$2:$X$1249)</f>
        <v>7000.0007999999998</v>
      </c>
      <c r="H260" s="151">
        <f>SUMIF(RiepilogoGen!$D$2:$D$1249,A260,RiepilogoGen!$AA$2:$AA$1249)</f>
        <v>5871.42</v>
      </c>
      <c r="I260" s="151">
        <f>SUMIF(RiepilogoGen!$D$2:$D$1249,A260,RiepilogoGen!$AD$2:$AD$1249)</f>
        <v>0</v>
      </c>
      <c r="J260" s="151">
        <v>3000</v>
      </c>
      <c r="K260" s="161">
        <f t="shared" si="51"/>
        <v>-1128.5807999999997</v>
      </c>
      <c r="L260" s="161">
        <f t="shared" si="52"/>
        <v>-10067.4</v>
      </c>
      <c r="M260" s="180">
        <f t="shared" si="53"/>
        <v>-0.16122581014562165</v>
      </c>
    </row>
    <row r="261" spans="1:13">
      <c r="A261" s="36">
        <f>RiepilogoGen!D522</f>
        <v>40071105</v>
      </c>
      <c r="B261" s="36" t="str">
        <f>RiepilogoGen!E522</f>
        <v>ASSISTENZA RELIGIOSA</v>
      </c>
      <c r="C261" s="150" t="str">
        <f t="shared" si="65"/>
        <v>40071105 ASSISTENZA RELIGIOSA</v>
      </c>
      <c r="D261" s="151">
        <f>SUMIF(RiepilogoGen!$D$2:$D$1249,A261,RiepilogoGen!$O$2:$O$1249)</f>
        <v>0</v>
      </c>
      <c r="E261" s="151">
        <f>SUMIF(RiepilogoGen!$D$2:$D$1249,A261,RiepilogoGen!$R$2:$R$1249)</f>
        <v>0</v>
      </c>
      <c r="F261" s="151">
        <f>SUMIF(RiepilogoGen!$D$2:$D$1249,A261,RiepilogoGen!$U$2:$U$1249)</f>
        <v>0</v>
      </c>
      <c r="G261" s="151">
        <f>SUMIF(RiepilogoGen!$D$2:$D$1249,A261,RiepilogoGen!$X$2:$X$1249)</f>
        <v>0</v>
      </c>
      <c r="H261" s="151">
        <f>SUMIF(RiepilogoGen!$D$2:$D$1249,A261,RiepilogoGen!$AA$2:$AA$1249)</f>
        <v>0</v>
      </c>
      <c r="I261" s="151">
        <f>SUMIF(RiepilogoGen!$D$2:$D$1249,A261,RiepilogoGen!$AD$2:$AD$1249)</f>
        <v>0</v>
      </c>
      <c r="J261" s="151">
        <v>0</v>
      </c>
      <c r="K261" s="161">
        <f t="shared" si="51"/>
        <v>0</v>
      </c>
      <c r="L261" s="161">
        <f t="shared" si="52"/>
        <v>0</v>
      </c>
      <c r="M261" s="180">
        <f t="shared" si="53"/>
        <v>0</v>
      </c>
    </row>
    <row r="262" spans="1:13">
      <c r="A262" s="36">
        <f>RiepilogoGen!D523</f>
        <v>40071106</v>
      </c>
      <c r="B262" s="36" t="str">
        <f>RiepilogoGen!E523</f>
        <v>PRESTAZIONI EXTRA PER VITALIZI E LEGATI (FIORI E LUCI VOTIVE)</v>
      </c>
      <c r="C262" s="150" t="str">
        <f t="shared" si="65"/>
        <v>40071106 PRESTAZIONI EXTRA PER VITALIZI E LEGATI (FIORI E LUCI VOTIVE)</v>
      </c>
      <c r="D262" s="151">
        <f>SUMIF(RiepilogoGen!$D$2:$D$1249,A262,RiepilogoGen!$O$2:$O$1249)</f>
        <v>11288.199999999999</v>
      </c>
      <c r="E262" s="151">
        <f>SUMIF(RiepilogoGen!$D$2:$D$1249,A262,RiepilogoGen!$R$2:$R$1249)</f>
        <v>7642.1799999999994</v>
      </c>
      <c r="F262" s="151">
        <f>SUMIF(RiepilogoGen!$D$2:$D$1249,A262,RiepilogoGen!$U$2:$U$1249)</f>
        <v>10186.869999999999</v>
      </c>
      <c r="G262" s="151">
        <f>SUMIF(RiepilogoGen!$D$2:$D$1249,A262,RiepilogoGen!$X$2:$X$1249)</f>
        <v>4999.9992000000002</v>
      </c>
      <c r="H262" s="151">
        <f>SUMIF(RiepilogoGen!$D$2:$D$1249,A262,RiepilogoGen!$AA$2:$AA$1249)</f>
        <v>2688.2000000000003</v>
      </c>
      <c r="I262" s="151">
        <f>SUMIF(RiepilogoGen!$D$2:$D$1249,A262,RiepilogoGen!$AD$2:$AD$1249)</f>
        <v>0</v>
      </c>
      <c r="J262" s="151">
        <v>2568.1999999999998</v>
      </c>
      <c r="K262" s="161">
        <f t="shared" si="51"/>
        <v>-2311.7991999999999</v>
      </c>
      <c r="L262" s="161">
        <f t="shared" si="52"/>
        <v>-7498.6699999999983</v>
      </c>
      <c r="M262" s="180">
        <f t="shared" si="53"/>
        <v>-0.46235991397758625</v>
      </c>
    </row>
    <row r="263" spans="1:13">
      <c r="A263" s="36">
        <f>RiepilogoGen!D524</f>
        <v>40071107</v>
      </c>
      <c r="B263" s="36" t="str">
        <f>RiepilogoGen!E524</f>
        <v>ALTRI SUSSIDI E BORSE LAVORO</v>
      </c>
      <c r="C263" s="150" t="str">
        <f t="shared" si="65"/>
        <v>40071107 ALTRI SUSSIDI E BORSE LAVORO</v>
      </c>
      <c r="D263" s="151">
        <f>SUMIF(RiepilogoGen!$D$2:$D$1249,A263,RiepilogoGen!$O$2:$O$1249)</f>
        <v>876651.09000000008</v>
      </c>
      <c r="E263" s="151">
        <f>SUMIF(RiepilogoGen!$D$2:$D$1249,A263,RiepilogoGen!$R$2:$R$1249)</f>
        <v>937933.25</v>
      </c>
      <c r="F263" s="151">
        <f>SUMIF(RiepilogoGen!$D$2:$D$1249,A263,RiepilogoGen!$U$2:$U$1249)</f>
        <v>689110.65</v>
      </c>
      <c r="G263" s="151">
        <f>SUMIF(RiepilogoGen!$D$2:$D$1249,A263,RiepilogoGen!$X$2:$X$1249)</f>
        <v>773500.00080000004</v>
      </c>
      <c r="H263" s="151">
        <f>SUMIF(RiepilogoGen!$D$2:$D$1249,A263,RiepilogoGen!$AA$2:$AA$1249)</f>
        <v>444124.62</v>
      </c>
      <c r="I263" s="151">
        <f>SUMIF(RiepilogoGen!$D$2:$D$1249,A263,RiepilogoGen!$AD$2:$AD$1249)</f>
        <v>89553.14</v>
      </c>
      <c r="J263" s="151">
        <v>316320.90000000002</v>
      </c>
      <c r="K263" s="161">
        <f t="shared" si="51"/>
        <v>-329375.38080000004</v>
      </c>
      <c r="L263" s="161">
        <f t="shared" si="52"/>
        <v>-244986.03000000003</v>
      </c>
      <c r="M263" s="180">
        <f t="shared" si="53"/>
        <v>-0.42582466769145477</v>
      </c>
    </row>
    <row r="264" spans="1:13">
      <c r="A264" s="36">
        <f>RiepilogoGen!D525</f>
        <v>40071108</v>
      </c>
      <c r="B264" s="36" t="str">
        <f>RiepilogoGen!E525</f>
        <v>FORMAZIONE E AGGIORNAMENTO PERSONALE NON DIPENDENTE</v>
      </c>
      <c r="C264" s="150" t="str">
        <f t="shared" si="65"/>
        <v>40071108 FORMAZIONE E AGGIORNAMENTO PERSONALE NON DIPENDENTE</v>
      </c>
      <c r="D264" s="151">
        <f>SUMIF(RiepilogoGen!$D$2:$D$1249,A264,RiepilogoGen!$O$2:$O$1249)</f>
        <v>0</v>
      </c>
      <c r="E264" s="151">
        <f>SUMIF(RiepilogoGen!$D$2:$D$1249,A264,RiepilogoGen!$R$2:$R$1249)</f>
        <v>0</v>
      </c>
      <c r="F264" s="151">
        <f>SUMIF(RiepilogoGen!$D$2:$D$1249,A264,RiepilogoGen!$U$2:$U$1249)</f>
        <v>0</v>
      </c>
      <c r="G264" s="151">
        <f>SUMIF(RiepilogoGen!$D$2:$D$1249,A264,RiepilogoGen!$X$2:$X$1249)</f>
        <v>0</v>
      </c>
      <c r="H264" s="151">
        <f>SUMIF(RiepilogoGen!$D$2:$D$1249,A264,RiepilogoGen!$AA$2:$AA$1249)</f>
        <v>0</v>
      </c>
      <c r="I264" s="151">
        <f>SUMIF(RiepilogoGen!$D$2:$D$1249,A264,RiepilogoGen!$AD$2:$AD$1249)</f>
        <v>0</v>
      </c>
      <c r="J264" s="151">
        <v>0</v>
      </c>
      <c r="K264" s="161">
        <f t="shared" si="51"/>
        <v>0</v>
      </c>
      <c r="L264" s="161">
        <f t="shared" si="52"/>
        <v>0</v>
      </c>
      <c r="M264" s="180">
        <f t="shared" si="53"/>
        <v>0</v>
      </c>
    </row>
    <row r="265" spans="1:13">
      <c r="A265" s="36">
        <f>RiepilogoGen!D526</f>
        <v>40071109</v>
      </c>
      <c r="B265" s="36" t="str">
        <f>RiepilogoGen!E526</f>
        <v>PUBBLICAZIONI E STAMPE</v>
      </c>
      <c r="C265" s="150" t="str">
        <f t="shared" si="65"/>
        <v>40071109 PUBBLICAZIONI E STAMPE</v>
      </c>
      <c r="D265" s="151">
        <f>SUMIF(RiepilogoGen!$D$2:$D$1249,A265,RiepilogoGen!$O$2:$O$1249)</f>
        <v>3444.06</v>
      </c>
      <c r="E265" s="151">
        <f>SUMIF(RiepilogoGen!$D$2:$D$1249,A265,RiepilogoGen!$R$2:$R$1249)</f>
        <v>1244.4000000000001</v>
      </c>
      <c r="F265" s="151">
        <f>SUMIF(RiepilogoGen!$D$2:$D$1249,A265,RiepilogoGen!$U$2:$U$1249)</f>
        <v>5779.25</v>
      </c>
      <c r="G265" s="151">
        <f>SUMIF(RiepilogoGen!$D$2:$D$1249,A265,RiepilogoGen!$X$2:$X$1249)</f>
        <v>6000</v>
      </c>
      <c r="H265" s="151">
        <f>SUMIF(RiepilogoGen!$D$2:$D$1249,A265,RiepilogoGen!$AA$2:$AA$1249)</f>
        <v>3216.1</v>
      </c>
      <c r="I265" s="151">
        <f>SUMIF(RiepilogoGen!$D$2:$D$1249,A265,RiepilogoGen!$AD$2:$AD$1249)</f>
        <v>681.07</v>
      </c>
      <c r="J265" s="151">
        <v>2772.02</v>
      </c>
      <c r="K265" s="161">
        <f t="shared" si="51"/>
        <v>-2783.9</v>
      </c>
      <c r="L265" s="161">
        <f t="shared" si="52"/>
        <v>-2563.15</v>
      </c>
      <c r="M265" s="180">
        <f t="shared" si="53"/>
        <v>-0.4639833333333333</v>
      </c>
    </row>
    <row r="266" spans="1:13" hidden="1">
      <c r="A266" s="36">
        <f>RiepilogoGen!D527</f>
        <v>40071110</v>
      </c>
      <c r="B266" s="36" t="str">
        <f>RiepilogoGen!E527</f>
        <v>SERVIZIO DI PRIMO INTERVENTO PER L'ACCOGLIENZA (PERNOTTAMENTI, PASTI, TRASPORTI) - NON USARE!</v>
      </c>
      <c r="C266" s="152" t="str">
        <f t="shared" si="65"/>
        <v>40071110 SERVIZIO DI PRIMO INTERVENTO PER L'ACCOGLIENZA (PERNOTTAMENTI, PASTI, TRASPORTI) - NON USARE!</v>
      </c>
      <c r="D266" s="151">
        <f>SUMIF(RiepilogoGen!$D$2:$D$1249,A266,RiepilogoGen!$O$2:$O$1249)</f>
        <v>0</v>
      </c>
      <c r="E266" s="151">
        <f>SUMIF(RiepilogoGen!$D$2:$D$1249,A266,RiepilogoGen!$R$2:$R$1249)</f>
        <v>0</v>
      </c>
      <c r="F266" s="151">
        <f>SUMIF(RiepilogoGen!$D$2:$D$1249,A266,RiepilogoGen!$U$2:$U$1249)</f>
        <v>0</v>
      </c>
      <c r="G266" s="151">
        <f>SUMIF(RiepilogoGen!$D$2:$D$1249,A266,RiepilogoGen!$X$2:$X$1249)</f>
        <v>0</v>
      </c>
      <c r="H266" s="151">
        <f>SUMIF(RiepilogoGen!$D$2:$D$1249,A266,RiepilogoGen!$AA$2:$AA$1249)</f>
        <v>0</v>
      </c>
      <c r="I266" s="151">
        <f>SUMIF(RiepilogoGen!$D$2:$D$1249,A266,RiepilogoGen!$AD$2:$AD$1249)</f>
        <v>0</v>
      </c>
      <c r="J266" s="151">
        <v>0</v>
      </c>
      <c r="K266" s="161">
        <f t="shared" si="51"/>
        <v>0</v>
      </c>
      <c r="L266" s="161">
        <f t="shared" si="52"/>
        <v>0</v>
      </c>
      <c r="M266" s="180">
        <f t="shared" si="53"/>
        <v>0</v>
      </c>
    </row>
    <row r="267" spans="1:13" hidden="1">
      <c r="A267" s="36">
        <f>RiepilogoGen!D528</f>
        <v>40071111</v>
      </c>
      <c r="B267" s="36" t="str">
        <f>RiepilogoGen!E528</f>
        <v>SPESE AGGIUNTIVE PER SERVIZIO MINORI - NON USARE!</v>
      </c>
      <c r="C267" s="152" t="str">
        <f>A267&amp;" "&amp;B267</f>
        <v>40071111 SPESE AGGIUNTIVE PER SERVIZIO MINORI - NON USARE!</v>
      </c>
      <c r="D267" s="151">
        <f>SUMIF(RiepilogoGen!$D$2:$D$1249,A267,RiepilogoGen!$O$2:$O$1249)</f>
        <v>0</v>
      </c>
      <c r="E267" s="151">
        <f>SUMIF(RiepilogoGen!$D$2:$D$1249,A267,RiepilogoGen!$R$2:$R$1249)</f>
        <v>0</v>
      </c>
      <c r="F267" s="151">
        <f>SUMIF(RiepilogoGen!$D$2:$D$1249,A267,RiepilogoGen!$U$2:$U$1249)</f>
        <v>0</v>
      </c>
      <c r="G267" s="151">
        <f>SUMIF(RiepilogoGen!$D$2:$D$1249,A267,RiepilogoGen!$X$2:$X$1249)</f>
        <v>0</v>
      </c>
      <c r="H267" s="151">
        <f>SUMIF(RiepilogoGen!$D$2:$D$1249,A267,RiepilogoGen!$AA$2:$AA$1249)</f>
        <v>0</v>
      </c>
      <c r="I267" s="151">
        <f>SUMIF(RiepilogoGen!$D$2:$D$1249,A267,RiepilogoGen!$AD$2:$AD$1249)</f>
        <v>0</v>
      </c>
      <c r="J267" s="151">
        <v>0</v>
      </c>
      <c r="K267" s="161">
        <f t="shared" si="51"/>
        <v>0</v>
      </c>
      <c r="L267" s="161">
        <f t="shared" si="52"/>
        <v>0</v>
      </c>
      <c r="M267" s="180">
        <f t="shared" si="53"/>
        <v>0</v>
      </c>
    </row>
    <row r="268" spans="1:13" s="167" customFormat="1">
      <c r="A268" s="167">
        <f>RiepilogoGen!D529</f>
        <v>40071112</v>
      </c>
      <c r="B268" s="167" t="str">
        <f>RiepilogoGen!E529</f>
        <v>SGOMBERI E FACCHINAGGIO</v>
      </c>
      <c r="C268" s="152" t="str">
        <f>A268&amp;" "&amp;B268</f>
        <v>40071112 SGOMBERI E FACCHINAGGIO</v>
      </c>
      <c r="D268" s="151">
        <f>SUMIF(RiepilogoGen!$D$2:$D$1249,A268,RiepilogoGen!$O$2:$O$1249)</f>
        <v>0</v>
      </c>
      <c r="E268" s="151">
        <f>SUMIF(RiepilogoGen!$D$2:$D$1249,A268,RiepilogoGen!$R$2:$R$1249)</f>
        <v>0</v>
      </c>
      <c r="F268" s="151">
        <f>SUMIF(RiepilogoGen!$D$2:$D$1249,A268,RiepilogoGen!$U$2:$U$1249)</f>
        <v>0</v>
      </c>
      <c r="G268" s="151">
        <f>SUMIF(RiepilogoGen!$D$2:$D$1249,A268,RiepilogoGen!$X$2:$X$1249)</f>
        <v>61500</v>
      </c>
      <c r="H268" s="151">
        <f>SUMIF(RiepilogoGen!$D$2:$D$1249,A268,RiepilogoGen!$AA$2:$AA$1249)</f>
        <v>58023.839999999997</v>
      </c>
      <c r="I268" s="151">
        <f>SUMIF(RiepilogoGen!$D$2:$D$1249,A268,RiepilogoGen!$AD$2:$AD$1249)</f>
        <v>2609.48</v>
      </c>
      <c r="J268" s="151">
        <v>61500</v>
      </c>
      <c r="K268" s="161">
        <f t="shared" ref="K268:K331" si="66">H268-G268</f>
        <v>-3476.1600000000035</v>
      </c>
      <c r="L268" s="161">
        <f t="shared" ref="L268:L331" si="67">H268-F268</f>
        <v>58023.839999999997</v>
      </c>
      <c r="M268" s="180">
        <f t="shared" ref="M268:M331" si="68">IF(G268=0,IF(H268&lt;&gt;0,1,0),(H268/G268)-1)</f>
        <v>-5.6522926829268294E-2</v>
      </c>
    </row>
    <row r="269" spans="1:13">
      <c r="A269" s="36">
        <f>RiepilogoGen!D530</f>
        <v>40071188</v>
      </c>
      <c r="B269" s="36" t="str">
        <f>RiepilogoGen!E530</f>
        <v>ALTRI SERVIZI</v>
      </c>
      <c r="C269" s="152" t="str">
        <f t="shared" si="65"/>
        <v>40071188 ALTRI SERVIZI</v>
      </c>
      <c r="D269" s="151">
        <f>SUMIF(RiepilogoGen!$D$2:$D$1249,A269,RiepilogoGen!$O$2:$O$1249)</f>
        <v>107005.81</v>
      </c>
      <c r="E269" s="151">
        <f>SUMIF(RiepilogoGen!$D$2:$D$1249,A269,RiepilogoGen!$R$2:$R$1249)</f>
        <v>176475.41</v>
      </c>
      <c r="F269" s="151">
        <f>SUMIF(RiepilogoGen!$D$2:$D$1249,A269,RiepilogoGen!$U$2:$U$1249)</f>
        <v>265650.94000000006</v>
      </c>
      <c r="G269" s="151">
        <f>SUMIF(RiepilogoGen!$D$2:$D$1249,A269,RiepilogoGen!$X$2:$X$1249)</f>
        <v>342224.99999999994</v>
      </c>
      <c r="H269" s="151">
        <f>SUMIF(RiepilogoGen!$D$2:$D$1249,A269,RiepilogoGen!$AA$2:$AA$1249)</f>
        <v>71794.51999999996</v>
      </c>
      <c r="I269" s="151">
        <f>SUMIF(RiepilogoGen!$D$2:$D$1249,A269,RiepilogoGen!$AD$2:$AD$1249)</f>
        <v>9736.36</v>
      </c>
      <c r="J269" s="151">
        <v>83981.440000000002</v>
      </c>
      <c r="K269" s="161">
        <f t="shared" si="66"/>
        <v>-270430.48</v>
      </c>
      <c r="L269" s="161">
        <f t="shared" si="67"/>
        <v>-193856.4200000001</v>
      </c>
      <c r="M269" s="180">
        <f t="shared" si="68"/>
        <v>-0.79021252100226469</v>
      </c>
    </row>
    <row r="270" spans="1:13">
      <c r="A270" s="36">
        <f>RiepilogoGen!D531</f>
        <v>40071191</v>
      </c>
      <c r="B270" s="36" t="str">
        <f>RiepilogoGen!E531</f>
        <v>ALTRI COSTI PER ATTIVITA' AGRICOLA</v>
      </c>
      <c r="C270" s="152" t="str">
        <f>A270&amp;" "&amp;B270</f>
        <v>40071191 ALTRI COSTI PER ATTIVITA' AGRICOLA</v>
      </c>
      <c r="D270" s="151">
        <f>SUMIF(RiepilogoGen!$D$2:$D$1249,A270,RiepilogoGen!$O$2:$O$1249)</f>
        <v>0</v>
      </c>
      <c r="E270" s="151">
        <f>SUMIF(RiepilogoGen!$D$2:$D$1249,A270,RiepilogoGen!$R$2:$R$1249)</f>
        <v>0</v>
      </c>
      <c r="F270" s="151">
        <f>SUMIF(RiepilogoGen!$D$2:$D$1249,A270,RiepilogoGen!$U$2:$U$1249)</f>
        <v>0</v>
      </c>
      <c r="G270" s="151">
        <f>SUMIF(RiepilogoGen!$D$2:$D$1249,A270,RiepilogoGen!$X$2:$X$1249)</f>
        <v>0</v>
      </c>
      <c r="H270" s="151">
        <f>SUMIF(RiepilogoGen!$D$2:$D$1249,A270,RiepilogoGen!$AA$2:$AA$1249)</f>
        <v>0</v>
      </c>
      <c r="I270" s="151">
        <f>SUMIF(RiepilogoGen!$D$2:$D$1249,A270,RiepilogoGen!$AD$2:$AD$1249)</f>
        <v>0</v>
      </c>
      <c r="J270" s="151">
        <v>0</v>
      </c>
      <c r="K270" s="161">
        <f t="shared" si="66"/>
        <v>0</v>
      </c>
      <c r="L270" s="161">
        <f t="shared" si="67"/>
        <v>0</v>
      </c>
      <c r="M270" s="180">
        <f t="shared" si="68"/>
        <v>0</v>
      </c>
    </row>
    <row r="271" spans="1:13">
      <c r="C271" s="154" t="s">
        <v>281</v>
      </c>
      <c r="D271" s="106">
        <f t="shared" ref="D271:I271" si="69">+D272+D276+D278</f>
        <v>235914.99000000002</v>
      </c>
      <c r="E271" s="106">
        <f t="shared" si="69"/>
        <v>266834.8</v>
      </c>
      <c r="F271" s="106">
        <f t="shared" si="69"/>
        <v>277905.86</v>
      </c>
      <c r="G271" s="106">
        <f t="shared" si="69"/>
        <v>323976.9804</v>
      </c>
      <c r="H271" s="106">
        <f t="shared" si="69"/>
        <v>247992.45</v>
      </c>
      <c r="I271" s="106">
        <f t="shared" si="69"/>
        <v>110865.35</v>
      </c>
      <c r="J271" s="106">
        <v>282429.39</v>
      </c>
      <c r="K271" s="160">
        <f t="shared" si="66"/>
        <v>-75984.530399999989</v>
      </c>
      <c r="L271" s="160">
        <f t="shared" si="67"/>
        <v>-29913.409999999974</v>
      </c>
      <c r="M271" s="182">
        <f t="shared" si="68"/>
        <v>-0.23453681896221534</v>
      </c>
    </row>
    <row r="272" spans="1:13">
      <c r="C272" s="149" t="s">
        <v>1483</v>
      </c>
      <c r="D272" s="102">
        <f t="shared" ref="D272:I272" si="70">+D273+D274+D275</f>
        <v>60675.23</v>
      </c>
      <c r="E272" s="102">
        <f t="shared" si="70"/>
        <v>83087.45</v>
      </c>
      <c r="F272" s="102">
        <f t="shared" si="70"/>
        <v>72778.929999999993</v>
      </c>
      <c r="G272" s="102">
        <f t="shared" si="70"/>
        <v>68976</v>
      </c>
      <c r="H272" s="102">
        <f t="shared" si="70"/>
        <v>92677.1</v>
      </c>
      <c r="I272" s="102">
        <f t="shared" si="70"/>
        <v>62664.85</v>
      </c>
      <c r="J272" s="102">
        <v>93000</v>
      </c>
      <c r="K272" s="159">
        <f t="shared" si="66"/>
        <v>23701.100000000006</v>
      </c>
      <c r="L272" s="159">
        <f t="shared" si="67"/>
        <v>19898.170000000013</v>
      </c>
      <c r="M272" s="178">
        <f t="shared" si="68"/>
        <v>0.3436137207144514</v>
      </c>
    </row>
    <row r="273" spans="1:13">
      <c r="A273" s="36">
        <f>RiepilogoGen!D532</f>
        <v>40080101</v>
      </c>
      <c r="B273" s="36" t="str">
        <f>RiepilogoGen!E532</f>
        <v>FITTI PASSIVI</v>
      </c>
      <c r="C273" s="150" t="str">
        <f>A273&amp;" "&amp;B273</f>
        <v>40080101 FITTI PASSIVI</v>
      </c>
      <c r="D273" s="151">
        <f>SUMIF(RiepilogoGen!$D$2:$D$1249,A273,RiepilogoGen!$O$2:$O$1249)</f>
        <v>60675.23</v>
      </c>
      <c r="E273" s="151">
        <f>SUMIF(RiepilogoGen!$D$2:$D$1249,A273,RiepilogoGen!$R$2:$R$1249)</f>
        <v>83087.45</v>
      </c>
      <c r="F273" s="151">
        <f>SUMIF(RiepilogoGen!$D$2:$D$1249,A273,RiepilogoGen!$U$2:$U$1249)</f>
        <v>72778.929999999993</v>
      </c>
      <c r="G273" s="151">
        <f>SUMIF(RiepilogoGen!$D$2:$D$1249,A273,RiepilogoGen!$X$2:$X$1249)</f>
        <v>68976</v>
      </c>
      <c r="H273" s="151">
        <f>SUMIF(RiepilogoGen!$D$2:$D$1249,A273,RiepilogoGen!$AA$2:$AA$1249)</f>
        <v>92677.1</v>
      </c>
      <c r="I273" s="151">
        <f>SUMIF(RiepilogoGen!$D$2:$D$1249,A273,RiepilogoGen!$AD$2:$AD$1249)</f>
        <v>62664.85</v>
      </c>
      <c r="J273" s="151">
        <v>93000</v>
      </c>
      <c r="K273" s="161">
        <f t="shared" si="66"/>
        <v>23701.100000000006</v>
      </c>
      <c r="L273" s="161">
        <f t="shared" si="67"/>
        <v>19898.170000000013</v>
      </c>
      <c r="M273" s="180">
        <f t="shared" si="68"/>
        <v>0.3436137207144514</v>
      </c>
    </row>
    <row r="274" spans="1:13">
      <c r="A274" s="36">
        <f>RiepilogoGen!D533</f>
        <v>40080102</v>
      </c>
      <c r="B274" s="36" t="str">
        <f>RiepilogoGen!E533</f>
        <v>CONCESSIONI D'USO</v>
      </c>
      <c r="C274" s="150" t="str">
        <f>A274&amp;" "&amp;B274</f>
        <v>40080102 CONCESSIONI D'USO</v>
      </c>
      <c r="D274" s="151">
        <f>SUMIF(RiepilogoGen!$D$2:$D$1249,A274,RiepilogoGen!$O$2:$O$1249)</f>
        <v>0</v>
      </c>
      <c r="E274" s="151">
        <f>SUMIF(RiepilogoGen!$D$2:$D$1249,A274,RiepilogoGen!$R$2:$R$1249)</f>
        <v>0</v>
      </c>
      <c r="F274" s="151">
        <f>SUMIF(RiepilogoGen!$D$2:$D$1249,A274,RiepilogoGen!$U$2:$U$1249)</f>
        <v>0</v>
      </c>
      <c r="G274" s="151">
        <f>SUMIF(RiepilogoGen!$D$2:$D$1249,A274,RiepilogoGen!$X$2:$X$1249)</f>
        <v>0</v>
      </c>
      <c r="H274" s="151">
        <f>SUMIF(RiepilogoGen!$D$2:$D$1249,A274,RiepilogoGen!$AA$2:$AA$1249)</f>
        <v>0</v>
      </c>
      <c r="I274" s="151">
        <f>SUMIF(RiepilogoGen!$D$2:$D$1249,A274,RiepilogoGen!$AD$2:$AD$1249)</f>
        <v>0</v>
      </c>
      <c r="J274" s="151">
        <v>0</v>
      </c>
      <c r="K274" s="161">
        <f t="shared" si="66"/>
        <v>0</v>
      </c>
      <c r="L274" s="161">
        <f t="shared" si="67"/>
        <v>0</v>
      </c>
      <c r="M274" s="180">
        <f t="shared" si="68"/>
        <v>0</v>
      </c>
    </row>
    <row r="275" spans="1:13" ht="13.9" hidden="1" customHeight="1">
      <c r="A275" s="36">
        <f>RiepilogoGen!D534</f>
        <v>40080190</v>
      </c>
      <c r="B275" s="36" t="str">
        <f>RiepilogoGen!E534</f>
        <v>STOCCAGGIO PRODOTTI AGRICOLI</v>
      </c>
      <c r="C275" s="150" t="str">
        <f>A275&amp;" "&amp;B275</f>
        <v>40080190 STOCCAGGIO PRODOTTI AGRICOLI</v>
      </c>
      <c r="D275" s="151">
        <f>SUMIF(RiepilogoGen!$D$2:$D$1249,A275,RiepilogoGen!$O$2:$O$1249)</f>
        <v>0</v>
      </c>
      <c r="E275" s="151">
        <f>SUMIF(RiepilogoGen!$D$2:$D$1249,A275,RiepilogoGen!$R$2:$R$1249)</f>
        <v>0</v>
      </c>
      <c r="F275" s="151">
        <f>SUMIF(RiepilogoGen!$D$2:$D$1249,A275,RiepilogoGen!$U$2:$U$1249)</f>
        <v>0</v>
      </c>
      <c r="G275" s="151">
        <f>SUMIF(RiepilogoGen!$D$2:$D$1249,A275,RiepilogoGen!$X$2:$X$1249)</f>
        <v>0</v>
      </c>
      <c r="H275" s="151">
        <f>SUMIF(RiepilogoGen!$D$2:$D$1249,A275,RiepilogoGen!$AA$2:$AA$1249)</f>
        <v>0</v>
      </c>
      <c r="I275" s="151">
        <f>SUMIF(RiepilogoGen!$D$2:$D$1249,A275,RiepilogoGen!$AD$2:$AD$1249)</f>
        <v>0</v>
      </c>
      <c r="J275" s="151">
        <v>0</v>
      </c>
      <c r="K275" s="161">
        <f t="shared" si="66"/>
        <v>0</v>
      </c>
      <c r="L275" s="161">
        <f t="shared" si="67"/>
        <v>0</v>
      </c>
      <c r="M275" s="180">
        <f t="shared" si="68"/>
        <v>0</v>
      </c>
    </row>
    <row r="276" spans="1:13">
      <c r="C276" s="149" t="s">
        <v>1484</v>
      </c>
      <c r="D276" s="102">
        <f t="shared" ref="D276:I276" si="71">+D277</f>
        <v>0</v>
      </c>
      <c r="E276" s="102">
        <f t="shared" si="71"/>
        <v>0</v>
      </c>
      <c r="F276" s="102">
        <f t="shared" si="71"/>
        <v>0</v>
      </c>
      <c r="G276" s="102">
        <f t="shared" si="71"/>
        <v>0</v>
      </c>
      <c r="H276" s="102">
        <f t="shared" si="71"/>
        <v>0</v>
      </c>
      <c r="I276" s="102">
        <f t="shared" si="71"/>
        <v>0</v>
      </c>
      <c r="J276" s="102">
        <v>0</v>
      </c>
      <c r="K276" s="159">
        <f t="shared" si="66"/>
        <v>0</v>
      </c>
      <c r="L276" s="159">
        <f t="shared" si="67"/>
        <v>0</v>
      </c>
      <c r="M276" s="178">
        <f t="shared" si="68"/>
        <v>0</v>
      </c>
    </row>
    <row r="277" spans="1:13">
      <c r="A277" s="36">
        <f>RiepilogoGen!D535</f>
        <v>40080201</v>
      </c>
      <c r="B277" s="36" t="str">
        <f>RiepilogoGen!E535</f>
        <v>CANONI DI LOCAZIONE FINANZIARIA</v>
      </c>
      <c r="C277" s="150" t="str">
        <f>A277&amp;" "&amp;B277</f>
        <v>40080201 CANONI DI LOCAZIONE FINANZIARIA</v>
      </c>
      <c r="D277" s="151">
        <f>SUMIF(RiepilogoGen!$D$2:$D$1249,A277,RiepilogoGen!$O$2:$O$1249)</f>
        <v>0</v>
      </c>
      <c r="E277" s="151">
        <f>SUMIF(RiepilogoGen!$D$2:$D$1249,A277,RiepilogoGen!$R$2:$R$1249)</f>
        <v>0</v>
      </c>
      <c r="F277" s="151">
        <f>SUMIF(RiepilogoGen!$D$2:$D$1249,A277,RiepilogoGen!$U$2:$U$1249)</f>
        <v>0</v>
      </c>
      <c r="G277" s="151">
        <f>SUMIF(RiepilogoGen!$D$2:$D$1249,A277,RiepilogoGen!$X$2:$X$1249)</f>
        <v>0</v>
      </c>
      <c r="H277" s="151">
        <f>SUMIF(RiepilogoGen!$D$2:$D$1249,A277,RiepilogoGen!$AA$2:$AA$1249)</f>
        <v>0</v>
      </c>
      <c r="I277" s="151">
        <f>SUMIF(RiepilogoGen!$D$2:$D$1249,A277,RiepilogoGen!$AD$2:$AD$1249)</f>
        <v>0</v>
      </c>
      <c r="J277" s="151">
        <v>0</v>
      </c>
      <c r="K277" s="161">
        <f t="shared" si="66"/>
        <v>0</v>
      </c>
      <c r="L277" s="161">
        <f t="shared" si="67"/>
        <v>0</v>
      </c>
      <c r="M277" s="180">
        <f t="shared" si="68"/>
        <v>0</v>
      </c>
    </row>
    <row r="278" spans="1:13">
      <c r="C278" s="149" t="s">
        <v>1485</v>
      </c>
      <c r="D278" s="102">
        <f t="shared" ref="D278:I278" si="72">+D279+D280</f>
        <v>175239.76</v>
      </c>
      <c r="E278" s="102">
        <f t="shared" si="72"/>
        <v>183747.35</v>
      </c>
      <c r="F278" s="102">
        <f t="shared" si="72"/>
        <v>205126.93</v>
      </c>
      <c r="G278" s="102">
        <f t="shared" si="72"/>
        <v>255000.98040000003</v>
      </c>
      <c r="H278" s="102">
        <f t="shared" si="72"/>
        <v>155315.35</v>
      </c>
      <c r="I278" s="102">
        <f t="shared" si="72"/>
        <v>48200.5</v>
      </c>
      <c r="J278" s="102">
        <v>189429.39</v>
      </c>
      <c r="K278" s="159">
        <f t="shared" si="66"/>
        <v>-99685.630400000024</v>
      </c>
      <c r="L278" s="159">
        <f t="shared" si="67"/>
        <v>-49811.579999999987</v>
      </c>
      <c r="M278" s="178">
        <f t="shared" si="68"/>
        <v>-0.39092253780213315</v>
      </c>
    </row>
    <row r="279" spans="1:13">
      <c r="A279" s="36">
        <f>RiepilogoGen!D536</f>
        <v>40080301</v>
      </c>
      <c r="B279" s="36" t="str">
        <f>RiepilogoGen!E536</f>
        <v>SERVICE</v>
      </c>
      <c r="C279" s="150" t="str">
        <f>A279&amp;" "&amp;B279</f>
        <v>40080301 SERVICE</v>
      </c>
      <c r="D279" s="151">
        <f>SUMIF(RiepilogoGen!$D$2:$D$1249,A279,RiepilogoGen!$O$2:$O$1249)</f>
        <v>47495.07</v>
      </c>
      <c r="E279" s="151">
        <f>SUMIF(RiepilogoGen!$D$2:$D$1249,A279,RiepilogoGen!$R$2:$R$1249)</f>
        <v>52466.5</v>
      </c>
      <c r="F279" s="151">
        <f>SUMIF(RiepilogoGen!$D$2:$D$1249,A279,RiepilogoGen!$U$2:$U$1249)</f>
        <v>49169.27</v>
      </c>
      <c r="G279" s="151">
        <f>SUMIF(RiepilogoGen!$D$2:$D$1249,A279,RiepilogoGen!$X$2:$X$1249)</f>
        <v>80000.000400000019</v>
      </c>
      <c r="H279" s="151">
        <f>SUMIF(RiepilogoGen!$D$2:$D$1249,A279,RiepilogoGen!$AA$2:$AA$1249)</f>
        <v>55447.06</v>
      </c>
      <c r="I279" s="151">
        <f>SUMIF(RiepilogoGen!$D$2:$D$1249,A279,RiepilogoGen!$AD$2:$AD$1249)</f>
        <v>18920.2</v>
      </c>
      <c r="J279" s="151">
        <v>69429.39</v>
      </c>
      <c r="K279" s="161">
        <f t="shared" si="66"/>
        <v>-24552.940400000021</v>
      </c>
      <c r="L279" s="161">
        <f t="shared" si="67"/>
        <v>6277.7900000000009</v>
      </c>
      <c r="M279" s="180">
        <f t="shared" si="68"/>
        <v>-0.30691175346544142</v>
      </c>
    </row>
    <row r="280" spans="1:13">
      <c r="A280" s="36">
        <f>RiepilogoGen!D537</f>
        <v>40080302</v>
      </c>
      <c r="B280" s="36" t="str">
        <f>RiepilogoGen!E537</f>
        <v>NOLEGGI</v>
      </c>
      <c r="C280" s="150" t="str">
        <f>A280&amp;" "&amp;B280</f>
        <v>40080302 NOLEGGI</v>
      </c>
      <c r="D280" s="151">
        <f>SUMIF(RiepilogoGen!$D$2:$D$1249,A280,RiepilogoGen!$O$2:$O$1249)</f>
        <v>127744.69</v>
      </c>
      <c r="E280" s="151">
        <f>SUMIF(RiepilogoGen!$D$2:$D$1249,A280,RiepilogoGen!$R$2:$R$1249)</f>
        <v>131280.85</v>
      </c>
      <c r="F280" s="151">
        <f>SUMIF(RiepilogoGen!$D$2:$D$1249,A280,RiepilogoGen!$U$2:$U$1249)</f>
        <v>155957.66</v>
      </c>
      <c r="G280" s="151">
        <f>SUMIF(RiepilogoGen!$D$2:$D$1249,A280,RiepilogoGen!$X$2:$X$1249)</f>
        <v>175000.98</v>
      </c>
      <c r="H280" s="151">
        <f>SUMIF(RiepilogoGen!$D$2:$D$1249,A280,RiepilogoGen!$AA$2:$AA$1249)</f>
        <v>99868.290000000008</v>
      </c>
      <c r="I280" s="151">
        <f>SUMIF(RiepilogoGen!$D$2:$D$1249,A280,RiepilogoGen!$AD$2:$AD$1249)</f>
        <v>29280.3</v>
      </c>
      <c r="J280" s="151">
        <v>120000</v>
      </c>
      <c r="K280" s="161">
        <f t="shared" si="66"/>
        <v>-75132.69</v>
      </c>
      <c r="L280" s="161">
        <f t="shared" si="67"/>
        <v>-56089.369999999995</v>
      </c>
      <c r="M280" s="180">
        <f t="shared" si="68"/>
        <v>-0.42932725291024088</v>
      </c>
    </row>
    <row r="281" spans="1:13">
      <c r="C281" s="148" t="s">
        <v>282</v>
      </c>
      <c r="D281" s="106">
        <f t="shared" ref="D281:I281" si="73">+D282+D292+D299+D301</f>
        <v>15053127.07</v>
      </c>
      <c r="E281" s="106">
        <f t="shared" si="73"/>
        <v>14756830.030000001</v>
      </c>
      <c r="F281" s="106">
        <f t="shared" si="73"/>
        <v>15412935.230000002</v>
      </c>
      <c r="G281" s="106">
        <f t="shared" si="73"/>
        <v>18735374.338199995</v>
      </c>
      <c r="H281" s="106">
        <f t="shared" si="73"/>
        <v>17708745.949999996</v>
      </c>
      <c r="I281" s="106">
        <f t="shared" si="73"/>
        <v>5243209.0899999989</v>
      </c>
      <c r="J281" s="106">
        <v>17676066.719999999</v>
      </c>
      <c r="K281" s="160">
        <f t="shared" si="66"/>
        <v>-1026628.3881999999</v>
      </c>
      <c r="L281" s="160">
        <f t="shared" si="67"/>
        <v>2295810.7199999932</v>
      </c>
      <c r="M281" s="182">
        <f t="shared" si="68"/>
        <v>-5.4796257051922481E-2</v>
      </c>
    </row>
    <row r="282" spans="1:13">
      <c r="C282" s="149" t="s">
        <v>1486</v>
      </c>
      <c r="D282" s="102">
        <f t="shared" ref="D282:I282" si="74">SUM(D283:D291)</f>
        <v>11641133.530000001</v>
      </c>
      <c r="E282" s="102">
        <f t="shared" si="74"/>
        <v>11364746.370000001</v>
      </c>
      <c r="F282" s="102">
        <f t="shared" si="74"/>
        <v>11821333.230000002</v>
      </c>
      <c r="G282" s="102">
        <f t="shared" si="74"/>
        <v>14454110.956799997</v>
      </c>
      <c r="H282" s="102">
        <f t="shared" si="74"/>
        <v>13681048.199999999</v>
      </c>
      <c r="I282" s="102">
        <f t="shared" si="74"/>
        <v>4217343.4499999993</v>
      </c>
      <c r="J282" s="102">
        <v>13520036.23</v>
      </c>
      <c r="K282" s="159">
        <f t="shared" si="66"/>
        <v>-773062.75679999776</v>
      </c>
      <c r="L282" s="159">
        <f t="shared" si="67"/>
        <v>1859714.9699999969</v>
      </c>
      <c r="M282" s="178">
        <f t="shared" si="68"/>
        <v>-5.3483936792135034E-2</v>
      </c>
    </row>
    <row r="283" spans="1:13">
      <c r="A283" s="36">
        <f>RiepilogoGen!D538</f>
        <v>40090101</v>
      </c>
      <c r="B283" s="36" t="str">
        <f>RiepilogoGen!E538</f>
        <v>COMPETENZE FISSE PERSONALE DIPENDENTE</v>
      </c>
      <c r="C283" s="150" t="str">
        <f t="shared" ref="C283:C290" si="75">A283&amp;" "&amp;B283</f>
        <v>40090101 COMPETENZE FISSE PERSONALE DIPENDENTE</v>
      </c>
      <c r="D283" s="151">
        <f>SUMIF(RiepilogoGen!$D$2:$D$1249,A283,RiepilogoGen!$O$2:$O$1249)</f>
        <v>10717130.82</v>
      </c>
      <c r="E283" s="151">
        <f>SUMIF(RiepilogoGen!$D$2:$D$1249,A283,RiepilogoGen!$R$2:$R$1249)</f>
        <v>10460017.050000001</v>
      </c>
      <c r="F283" s="151">
        <f>SUMIF(RiepilogoGen!$D$2:$D$1249,A283,RiepilogoGen!$U$2:$U$1249)</f>
        <v>11607369.41</v>
      </c>
      <c r="G283" s="151">
        <f>SUMIF(RiepilogoGen!$D$2:$D$1249,A283,RiepilogoGen!$X$2:$X$1249)</f>
        <v>14484512.460299997</v>
      </c>
      <c r="H283" s="151">
        <f>SUMIF(RiepilogoGen!$D$2:$D$1249,A283,RiepilogoGen!$AA$2:$AA$1249)</f>
        <v>13382107.380000001</v>
      </c>
      <c r="I283" s="151">
        <f>SUMIF(RiepilogoGen!$D$2:$D$1249,A283,RiepilogoGen!$AD$2:$AD$1249)</f>
        <v>3931303.82</v>
      </c>
      <c r="J283" s="151">
        <v>13538102.34</v>
      </c>
      <c r="K283" s="161">
        <f t="shared" si="66"/>
        <v>-1102405.0802999958</v>
      </c>
      <c r="L283" s="161">
        <f t="shared" si="67"/>
        <v>1774737.9700000007</v>
      </c>
      <c r="M283" s="180">
        <f t="shared" si="68"/>
        <v>-7.6109229311068116E-2</v>
      </c>
    </row>
    <row r="284" spans="1:13">
      <c r="A284" s="36">
        <f>RiepilogoGen!D539</f>
        <v>40090102</v>
      </c>
      <c r="B284" s="36" t="str">
        <f>RiepilogoGen!E539</f>
        <v>COMPETENZE PER LAVORO STRAORDINARIO</v>
      </c>
      <c r="C284" s="150" t="str">
        <f t="shared" si="75"/>
        <v>40090102 COMPETENZE PER LAVORO STRAORDINARIO</v>
      </c>
      <c r="D284" s="151">
        <f>SUMIF(RiepilogoGen!$D$2:$D$1249,A284,RiepilogoGen!$O$2:$O$1249)</f>
        <v>37016.43</v>
      </c>
      <c r="E284" s="151">
        <f>SUMIF(RiepilogoGen!$D$2:$D$1249,A284,RiepilogoGen!$R$2:$R$1249)</f>
        <v>29898.66</v>
      </c>
      <c r="F284" s="151">
        <f>SUMIF(RiepilogoGen!$D$2:$D$1249,A284,RiepilogoGen!$U$2:$U$1249)</f>
        <v>52647.13</v>
      </c>
      <c r="G284" s="151">
        <f>SUMIF(RiepilogoGen!$D$2:$D$1249,A284,RiepilogoGen!$X$2:$X$1249)</f>
        <v>74160.631300000052</v>
      </c>
      <c r="H284" s="151">
        <f>SUMIF(RiepilogoGen!$D$2:$D$1249,A284,RiepilogoGen!$AA$2:$AA$1249)</f>
        <v>56173.85</v>
      </c>
      <c r="I284" s="151">
        <f>SUMIF(RiepilogoGen!$D$2:$D$1249,A284,RiepilogoGen!$AD$2:$AD$1249)</f>
        <v>3200.59</v>
      </c>
      <c r="J284" s="151">
        <v>74000</v>
      </c>
      <c r="K284" s="161">
        <f t="shared" si="66"/>
        <v>-17986.781300000053</v>
      </c>
      <c r="L284" s="161">
        <f t="shared" si="67"/>
        <v>3526.7200000000012</v>
      </c>
      <c r="M284" s="180">
        <f t="shared" si="68"/>
        <v>-0.24253813626853582</v>
      </c>
    </row>
    <row r="285" spans="1:13">
      <c r="A285" s="36">
        <f>RiepilogoGen!D540</f>
        <v>40090103</v>
      </c>
      <c r="B285" s="36" t="str">
        <f>RiepilogoGen!E540</f>
        <v>ALTRE COMPETENZE PER INCENTIVAZIONE ALLA PRODUTTIVITÀ</v>
      </c>
      <c r="C285" s="150" t="str">
        <f t="shared" si="75"/>
        <v>40090103 ALTRE COMPETENZE PER INCENTIVAZIONE ALLA PRODUTTIVITÀ</v>
      </c>
      <c r="D285" s="151">
        <f>SUMIF(RiepilogoGen!$D$2:$D$1249,A285,RiepilogoGen!$O$2:$O$1249)</f>
        <v>828482.25</v>
      </c>
      <c r="E285" s="151">
        <f>SUMIF(RiepilogoGen!$D$2:$D$1249,A285,RiepilogoGen!$R$2:$R$1249)</f>
        <v>875283.7</v>
      </c>
      <c r="F285" s="151">
        <f>SUMIF(RiepilogoGen!$D$2:$D$1249,A285,RiepilogoGen!$U$2:$U$1249)</f>
        <v>860884.04</v>
      </c>
      <c r="G285" s="151">
        <f>SUMIF(RiepilogoGen!$D$2:$D$1249,A285,RiepilogoGen!$X$2:$X$1249)</f>
        <v>1171224.2888</v>
      </c>
      <c r="H285" s="151">
        <f>SUMIF(RiepilogoGen!$D$2:$D$1249,A285,RiepilogoGen!$AA$2:$AA$1249)</f>
        <v>1271614.1599999999</v>
      </c>
      <c r="I285" s="151">
        <f>SUMIF(RiepilogoGen!$D$2:$D$1249,A285,RiepilogoGen!$AD$2:$AD$1249)</f>
        <v>282839.03999999998</v>
      </c>
      <c r="J285" s="151">
        <v>1153864.1599999999</v>
      </c>
      <c r="K285" s="161">
        <f t="shared" si="66"/>
        <v>100389.87119999994</v>
      </c>
      <c r="L285" s="161">
        <f t="shared" si="67"/>
        <v>410730.11999999988</v>
      </c>
      <c r="M285" s="180">
        <f t="shared" si="68"/>
        <v>8.5713617929539687E-2</v>
      </c>
    </row>
    <row r="286" spans="1:13">
      <c r="A286" s="36">
        <f>RiepilogoGen!D541</f>
        <v>40090104</v>
      </c>
      <c r="B286" s="36" t="str">
        <f>RiepilogoGen!E541</f>
        <v>ALTRE COMPETENZE</v>
      </c>
      <c r="C286" s="150" t="str">
        <f t="shared" si="75"/>
        <v>40090104 ALTRE COMPETENZE</v>
      </c>
      <c r="D286" s="151">
        <f>SUMIF(RiepilogoGen!$D$2:$D$1249,A286,RiepilogoGen!$O$2:$O$1249)</f>
        <v>0</v>
      </c>
      <c r="E286" s="151">
        <f>SUMIF(RiepilogoGen!$D$2:$D$1249,A286,RiepilogoGen!$R$2:$R$1249)</f>
        <v>0</v>
      </c>
      <c r="F286" s="151">
        <f>SUMIF(RiepilogoGen!$D$2:$D$1249,A286,RiepilogoGen!$U$2:$U$1249)</f>
        <v>0</v>
      </c>
      <c r="G286" s="151">
        <f>SUMIF(RiepilogoGen!$D$2:$D$1249,A286,RiepilogoGen!$X$2:$X$1249)</f>
        <v>0</v>
      </c>
      <c r="H286" s="151">
        <f>SUMIF(RiepilogoGen!$D$2:$D$1249,A286,RiepilogoGen!$AA$2:$AA$1249)</f>
        <v>5.2</v>
      </c>
      <c r="I286" s="151">
        <f>SUMIF(RiepilogoGen!$D$2:$D$1249,A286,RiepilogoGen!$AD$2:$AD$1249)</f>
        <v>0</v>
      </c>
      <c r="J286" s="151">
        <v>0</v>
      </c>
      <c r="K286" s="161">
        <f t="shared" si="66"/>
        <v>5.2</v>
      </c>
      <c r="L286" s="161">
        <f t="shared" si="67"/>
        <v>5.2</v>
      </c>
      <c r="M286" s="180">
        <f t="shared" si="68"/>
        <v>1</v>
      </c>
    </row>
    <row r="287" spans="1:13">
      <c r="A287" s="36">
        <f>RiepilogoGen!D542</f>
        <v>40090120</v>
      </c>
      <c r="B287" s="36" t="str">
        <f>RiepilogoGen!E542</f>
        <v>COMPETENZE FISSE PERSONALE AGRICOLO</v>
      </c>
      <c r="C287" s="150" t="str">
        <f t="shared" si="75"/>
        <v>40090120 COMPETENZE FISSE PERSONALE AGRICOLO</v>
      </c>
      <c r="D287" s="151">
        <f>SUMIF(RiepilogoGen!$D$2:$D$1249,A287,RiepilogoGen!$O$2:$O$1249)</f>
        <v>0</v>
      </c>
      <c r="E287" s="151">
        <f>SUMIF(RiepilogoGen!$D$2:$D$1249,A287,RiepilogoGen!$R$2:$R$1249)</f>
        <v>0</v>
      </c>
      <c r="F287" s="151">
        <f>SUMIF(RiepilogoGen!$D$2:$D$1249,A287,RiepilogoGen!$U$2:$U$1249)</f>
        <v>0</v>
      </c>
      <c r="G287" s="151">
        <f>SUMIF(RiepilogoGen!$D$2:$D$1249,A287,RiepilogoGen!$X$2:$X$1249)</f>
        <v>0</v>
      </c>
      <c r="H287" s="151">
        <f>SUMIF(RiepilogoGen!$D$2:$D$1249,A287,RiepilogoGen!$AA$2:$AA$1249)</f>
        <v>0</v>
      </c>
      <c r="I287" s="151">
        <f>SUMIF(RiepilogoGen!$D$2:$D$1249,A287,RiepilogoGen!$AD$2:$AD$1249)</f>
        <v>0</v>
      </c>
      <c r="J287" s="151">
        <v>0</v>
      </c>
      <c r="K287" s="161">
        <f t="shared" si="66"/>
        <v>0</v>
      </c>
      <c r="L287" s="161">
        <f t="shared" si="67"/>
        <v>0</v>
      </c>
      <c r="M287" s="180">
        <f t="shared" si="68"/>
        <v>0</v>
      </c>
    </row>
    <row r="288" spans="1:13">
      <c r="A288" s="36">
        <f>RiepilogoGen!D543</f>
        <v>40090121</v>
      </c>
      <c r="B288" s="36" t="str">
        <f>RiepilogoGen!E543</f>
        <v>COMPETENZE PER LAVORO STRAORDINARIO</v>
      </c>
      <c r="C288" s="150" t="str">
        <f t="shared" si="75"/>
        <v>40090121 COMPETENZE PER LAVORO STRAORDINARIO</v>
      </c>
      <c r="D288" s="151">
        <f>SUMIF(RiepilogoGen!$D$2:$D$1249,A288,RiepilogoGen!$O$2:$O$1249)</f>
        <v>0</v>
      </c>
      <c r="E288" s="151">
        <f>SUMIF(RiepilogoGen!$D$2:$D$1249,A288,RiepilogoGen!$R$2:$R$1249)</f>
        <v>0</v>
      </c>
      <c r="F288" s="151">
        <f>SUMIF(RiepilogoGen!$D$2:$D$1249,A288,RiepilogoGen!$U$2:$U$1249)</f>
        <v>0</v>
      </c>
      <c r="G288" s="151">
        <f>SUMIF(RiepilogoGen!$D$2:$D$1249,A288,RiepilogoGen!$X$2:$X$1249)</f>
        <v>0</v>
      </c>
      <c r="H288" s="151">
        <f>SUMIF(RiepilogoGen!$D$2:$D$1249,A288,RiepilogoGen!$AA$2:$AA$1249)</f>
        <v>0</v>
      </c>
      <c r="I288" s="151">
        <f>SUMIF(RiepilogoGen!$D$2:$D$1249,A288,RiepilogoGen!$AD$2:$AD$1249)</f>
        <v>0</v>
      </c>
      <c r="J288" s="151">
        <v>0</v>
      </c>
      <c r="K288" s="161">
        <f t="shared" si="66"/>
        <v>0</v>
      </c>
      <c r="L288" s="161">
        <f t="shared" si="67"/>
        <v>0</v>
      </c>
      <c r="M288" s="180">
        <f t="shared" si="68"/>
        <v>0</v>
      </c>
    </row>
    <row r="289" spans="1:13">
      <c r="A289" s="36">
        <f>RiepilogoGen!D544</f>
        <v>40090130</v>
      </c>
      <c r="B289" s="36" t="str">
        <f>RiepilogoGen!E544</f>
        <v>VARIAZIONE FONDI PERSONALE DIPENDENTE (FERIE E RECUPERO ORE)</v>
      </c>
      <c r="C289" s="150" t="str">
        <f t="shared" si="75"/>
        <v>40090130 VARIAZIONE FONDI PERSONALE DIPENDENTE (FERIE E RECUPERO ORE)</v>
      </c>
      <c r="D289" s="151">
        <f>SUMIF(RiepilogoGen!$D$2:$D$1249,A289,RiepilogoGen!$O$2:$O$1249)</f>
        <v>230831.81</v>
      </c>
      <c r="E289" s="151">
        <f>SUMIF(RiepilogoGen!$D$2:$D$1249,A289,RiepilogoGen!$R$2:$R$1249)</f>
        <v>77522.149999999994</v>
      </c>
      <c r="F289" s="151">
        <f>SUMIF(RiepilogoGen!$D$2:$D$1249,A289,RiepilogoGen!$U$2:$U$1249)</f>
        <v>124406.91</v>
      </c>
      <c r="G289" s="151">
        <f>SUMIF(RiepilogoGen!$D$2:$D$1249,A289,RiepilogoGen!$X$2:$X$1249)</f>
        <v>-226925.87520000001</v>
      </c>
      <c r="H289" s="151">
        <f>SUMIF(RiepilogoGen!$D$2:$D$1249,A289,RiepilogoGen!$AA$2:$AA$1249)</f>
        <v>25921.119999999995</v>
      </c>
      <c r="I289" s="151">
        <f>SUMIF(RiepilogoGen!$D$2:$D$1249,A289,RiepilogoGen!$AD$2:$AD$1249)</f>
        <v>0</v>
      </c>
      <c r="J289" s="151">
        <v>-196139.03999999992</v>
      </c>
      <c r="K289" s="161">
        <f t="shared" si="66"/>
        <v>252846.9952</v>
      </c>
      <c r="L289" s="161">
        <f t="shared" si="67"/>
        <v>-98485.790000000008</v>
      </c>
      <c r="M289" s="180">
        <f t="shared" si="68"/>
        <v>-1.1142272558259587</v>
      </c>
    </row>
    <row r="290" spans="1:13">
      <c r="A290" s="36">
        <f>RiepilogoGen!D545</f>
        <v>40090150</v>
      </c>
      <c r="B290" s="36" t="str">
        <f>RiepilogoGen!E545</f>
        <v>RIMBORSO COMPETENZE PERSONALE IN COMANDO E PRESTATO</v>
      </c>
      <c r="C290" s="150" t="str">
        <f t="shared" si="75"/>
        <v>40090150 RIMBORSO COMPETENZE PERSONALE IN COMANDO E PRESTATO</v>
      </c>
      <c r="D290" s="151">
        <f>SUMIF(RiepilogoGen!$D$2:$D$1249,A290,RiepilogoGen!$O$2:$O$1249)</f>
        <v>-172327.78</v>
      </c>
      <c r="E290" s="151">
        <f>SUMIF(RiepilogoGen!$D$2:$D$1249,A290,RiepilogoGen!$R$2:$R$1249)</f>
        <v>-77975.19</v>
      </c>
      <c r="F290" s="151">
        <f>SUMIF(RiepilogoGen!$D$2:$D$1249,A290,RiepilogoGen!$U$2:$U$1249)</f>
        <v>-35847.589999999997</v>
      </c>
      <c r="G290" s="151">
        <f>SUMIF(RiepilogoGen!$D$2:$D$1249,A290,RiepilogoGen!$X$2:$X$1249)</f>
        <v>-26701.68</v>
      </c>
      <c r="H290" s="151">
        <f>SUMIF(RiepilogoGen!$D$2:$D$1249,A290,RiepilogoGen!$AA$2:$AA$1249)</f>
        <v>-957.49</v>
      </c>
      <c r="I290" s="151">
        <f>SUMIF(RiepilogoGen!$D$2:$D$1249,A290,RiepilogoGen!$AD$2:$AD$1249)</f>
        <v>0</v>
      </c>
      <c r="J290" s="151">
        <v>0</v>
      </c>
      <c r="K290" s="161">
        <f t="shared" si="66"/>
        <v>25744.19</v>
      </c>
      <c r="L290" s="161">
        <f t="shared" si="67"/>
        <v>34890.1</v>
      </c>
      <c r="M290" s="180">
        <f t="shared" si="68"/>
        <v>-0.96414120759442856</v>
      </c>
    </row>
    <row r="291" spans="1:13" s="167" customFormat="1">
      <c r="A291" s="167">
        <f>RiepilogoGen!D546</f>
        <v>40090160</v>
      </c>
      <c r="B291" s="167" t="str">
        <f>RiepilogoGen!E546</f>
        <v>RIMBORSO COMPETENZE PERSONALE ASSEGNAZIONE FUNZIONALE</v>
      </c>
      <c r="C291" s="150" t="str">
        <f>A291&amp;" "&amp;B291</f>
        <v>40090160 RIMBORSO COMPETENZE PERSONALE ASSEGNAZIONE FUNZIONALE</v>
      </c>
      <c r="D291" s="151">
        <f>SUMIF(RiepilogoGen!$D$2:$D$1249,A291,RiepilogoGen!$O$2:$O$1249)</f>
        <v>0</v>
      </c>
      <c r="E291" s="151">
        <f>SUMIF(RiepilogoGen!$D$2:$D$1249,A291,RiepilogoGen!$R$2:$R$1249)</f>
        <v>0</v>
      </c>
      <c r="F291" s="151">
        <f>SUMIF(RiepilogoGen!$D$2:$D$1249,A291,RiepilogoGen!$U$2:$U$1249)</f>
        <v>-788126.67</v>
      </c>
      <c r="G291" s="151">
        <f>SUMIF(RiepilogoGen!$D$2:$D$1249,A291,RiepilogoGen!$X$2:$X$1249)</f>
        <v>-1022158.8684</v>
      </c>
      <c r="H291" s="151">
        <f>SUMIF(RiepilogoGen!$D$2:$D$1249,A291,RiepilogoGen!$AA$2:$AA$1249)</f>
        <v>-1053816.02</v>
      </c>
      <c r="I291" s="151">
        <f>SUMIF(RiepilogoGen!$D$2:$D$1249,A291,RiepilogoGen!$AD$2:$AD$1249)</f>
        <v>0</v>
      </c>
      <c r="J291" s="151">
        <v>-1049791.23</v>
      </c>
      <c r="K291" s="161">
        <f t="shared" si="66"/>
        <v>-31657.151599999983</v>
      </c>
      <c r="L291" s="161">
        <f t="shared" si="67"/>
        <v>-265689.34999999998</v>
      </c>
      <c r="M291" s="180">
        <f t="shared" si="68"/>
        <v>3.0970872120449799E-2</v>
      </c>
    </row>
    <row r="292" spans="1:13">
      <c r="C292" s="149" t="s">
        <v>1487</v>
      </c>
      <c r="D292" s="102">
        <f t="shared" ref="D292:I292" si="76">SUM(D293:D298)</f>
        <v>3201384.63</v>
      </c>
      <c r="E292" s="102">
        <f t="shared" si="76"/>
        <v>3118456.59</v>
      </c>
      <c r="F292" s="102">
        <f t="shared" si="76"/>
        <v>3182934.8099999996</v>
      </c>
      <c r="G292" s="102">
        <f t="shared" si="76"/>
        <v>3849690.6332</v>
      </c>
      <c r="H292" s="102">
        <f t="shared" si="76"/>
        <v>3619637.0099999993</v>
      </c>
      <c r="I292" s="102">
        <f t="shared" si="76"/>
        <v>1255548.67</v>
      </c>
      <c r="J292" s="102">
        <v>3670368.15</v>
      </c>
      <c r="K292" s="159">
        <f t="shared" si="66"/>
        <v>-230053.62320000073</v>
      </c>
      <c r="L292" s="159">
        <f t="shared" si="67"/>
        <v>436702.19999999972</v>
      </c>
      <c r="M292" s="178">
        <f t="shared" si="68"/>
        <v>-5.975898977855576E-2</v>
      </c>
    </row>
    <row r="293" spans="1:13">
      <c r="A293" s="36">
        <f>RiepilogoGen!D547</f>
        <v>40090201</v>
      </c>
      <c r="B293" s="36" t="str">
        <f>RiepilogoGen!E547</f>
        <v>ONERI SU COMPETENZE PERSONALE DIPENDENTE</v>
      </c>
      <c r="C293" s="150" t="str">
        <f t="shared" ref="C293:C298" si="77">A293&amp;" "&amp;B293</f>
        <v>40090201 ONERI SU COMPETENZE PERSONALE DIPENDENTE</v>
      </c>
      <c r="D293" s="151">
        <f>SUMIF(RiepilogoGen!$D$2:$D$1249,A293,RiepilogoGen!$O$2:$O$1249)</f>
        <v>3072690.96</v>
      </c>
      <c r="E293" s="151">
        <f>SUMIF(RiepilogoGen!$D$2:$D$1249,A293,RiepilogoGen!$R$2:$R$1249)</f>
        <v>3013543.59</v>
      </c>
      <c r="F293" s="151">
        <f>SUMIF(RiepilogoGen!$D$2:$D$1249,A293,RiepilogoGen!$U$2:$U$1249)</f>
        <v>3331140.54</v>
      </c>
      <c r="G293" s="151">
        <f>SUMIF(RiepilogoGen!$D$2:$D$1249,A293,RiepilogoGen!$X$2:$X$1249)</f>
        <v>4160671.3902000003</v>
      </c>
      <c r="H293" s="151">
        <f>SUMIF(RiepilogoGen!$D$2:$D$1249,A293,RiepilogoGen!$AA$2:$AA$1249)</f>
        <v>3862460.32</v>
      </c>
      <c r="I293" s="151">
        <f>SUMIF(RiepilogoGen!$D$2:$D$1249,A293,RiepilogoGen!$AD$2:$AD$1249)</f>
        <v>1129206.6299999999</v>
      </c>
      <c r="J293" s="151">
        <v>3922668</v>
      </c>
      <c r="K293" s="161">
        <f t="shared" si="66"/>
        <v>-298211.07020000042</v>
      </c>
      <c r="L293" s="161">
        <f t="shared" si="67"/>
        <v>531319.7799999998</v>
      </c>
      <c r="M293" s="180">
        <f t="shared" si="68"/>
        <v>-7.1673785846775528E-2</v>
      </c>
    </row>
    <row r="294" spans="1:13">
      <c r="A294" s="36">
        <f>RiepilogoGen!D548</f>
        <v>40090202</v>
      </c>
      <c r="B294" s="36" t="str">
        <f>RiepilogoGen!E548</f>
        <v>INAIL</v>
      </c>
      <c r="C294" s="150" t="str">
        <f t="shared" si="77"/>
        <v>40090202 INAIL</v>
      </c>
      <c r="D294" s="151">
        <f>SUMIF(RiepilogoGen!$D$2:$D$1249,A294,RiepilogoGen!$O$2:$O$1249)</f>
        <v>100673.86</v>
      </c>
      <c r="E294" s="151">
        <f>SUMIF(RiepilogoGen!$D$2:$D$1249,A294,RiepilogoGen!$R$2:$R$1249)</f>
        <v>100991.61</v>
      </c>
      <c r="F294" s="151">
        <f>SUMIF(RiepilogoGen!$D$2:$D$1249,A294,RiepilogoGen!$U$2:$U$1249)</f>
        <v>105973.96</v>
      </c>
      <c r="G294" s="151">
        <f>SUMIF(RiepilogoGen!$D$2:$D$1249,A294,RiepilogoGen!$X$2:$X$1249)</f>
        <v>139624.23980000001</v>
      </c>
      <c r="H294" s="151">
        <f>SUMIF(RiepilogoGen!$D$2:$D$1249,A294,RiepilogoGen!$AA$2:$AA$1249)</f>
        <v>125213.31</v>
      </c>
      <c r="I294" s="151">
        <f>SUMIF(RiepilogoGen!$D$2:$D$1249,A294,RiepilogoGen!$AD$2:$AD$1249)</f>
        <v>126342.04</v>
      </c>
      <c r="J294" s="151">
        <v>125671.82</v>
      </c>
      <c r="K294" s="161">
        <f t="shared" si="66"/>
        <v>-14410.929800000013</v>
      </c>
      <c r="L294" s="161">
        <f t="shared" si="67"/>
        <v>19239.349999999991</v>
      </c>
      <c r="M294" s="180">
        <f t="shared" si="68"/>
        <v>-0.10321223464236906</v>
      </c>
    </row>
    <row r="295" spans="1:13">
      <c r="A295" s="36">
        <f>RiepilogoGen!D549</f>
        <v>40090220</v>
      </c>
      <c r="B295" s="36" t="str">
        <f>RiepilogoGen!E549</f>
        <v>ONERI SU COMPETENZE PERSONALE AGRIC</v>
      </c>
      <c r="C295" s="150" t="str">
        <f t="shared" si="77"/>
        <v>40090220 ONERI SU COMPETENZE PERSONALE AGRIC</v>
      </c>
      <c r="D295" s="151">
        <f>SUMIF(RiepilogoGen!$D$2:$D$1249,A295,RiepilogoGen!$O$2:$O$1249)</f>
        <v>0</v>
      </c>
      <c r="E295" s="151">
        <f>SUMIF(RiepilogoGen!$D$2:$D$1249,A295,RiepilogoGen!$R$2:$R$1249)</f>
        <v>0</v>
      </c>
      <c r="F295" s="151">
        <f>SUMIF(RiepilogoGen!$D$2:$D$1249,A295,RiepilogoGen!$U$2:$U$1249)</f>
        <v>0</v>
      </c>
      <c r="G295" s="151">
        <f>SUMIF(RiepilogoGen!$D$2:$D$1249,A295,RiepilogoGen!$X$2:$X$1249)</f>
        <v>0</v>
      </c>
      <c r="H295" s="151">
        <f>SUMIF(RiepilogoGen!$D$2:$D$1249,A295,RiepilogoGen!$AA$2:$AA$1249)</f>
        <v>0</v>
      </c>
      <c r="I295" s="151">
        <f>SUMIF(RiepilogoGen!$D$2:$D$1249,A295,RiepilogoGen!$AD$2:$AD$1249)</f>
        <v>0</v>
      </c>
      <c r="J295" s="151">
        <v>0</v>
      </c>
      <c r="K295" s="161">
        <f t="shared" si="66"/>
        <v>0</v>
      </c>
      <c r="L295" s="161">
        <f t="shared" si="67"/>
        <v>0</v>
      </c>
      <c r="M295" s="180">
        <f t="shared" si="68"/>
        <v>0</v>
      </c>
    </row>
    <row r="296" spans="1:13">
      <c r="A296" s="36">
        <f>RiepilogoGen!D550</f>
        <v>40090230</v>
      </c>
      <c r="B296" s="36" t="str">
        <f>RiepilogoGen!E550</f>
        <v>ONERI SU VARIAZIONE FONDI</v>
      </c>
      <c r="C296" s="150" t="str">
        <f t="shared" si="77"/>
        <v>40090230 ONERI SU VARIAZIONE FONDI</v>
      </c>
      <c r="D296" s="151">
        <f>SUMIF(RiepilogoGen!$D$2:$D$1249,A296,RiepilogoGen!$O$2:$O$1249)</f>
        <v>74601.38</v>
      </c>
      <c r="E296" s="151">
        <f>SUMIF(RiepilogoGen!$D$2:$D$1249,A296,RiepilogoGen!$R$2:$R$1249)</f>
        <v>25039.69</v>
      </c>
      <c r="F296" s="151">
        <f>SUMIF(RiepilogoGen!$D$2:$D$1249,A296,RiepilogoGen!$U$2:$U$1249)</f>
        <v>40342.050000000003</v>
      </c>
      <c r="G296" s="151">
        <f>SUMIF(RiepilogoGen!$D$2:$D$1249,A296,RiepilogoGen!$X$2:$X$1249)</f>
        <v>-73074.127200000003</v>
      </c>
      <c r="H296" s="151">
        <f>SUMIF(RiepilogoGen!$D$2:$D$1249,A296,RiepilogoGen!$AA$2:$AA$1249)</f>
        <v>8310.260000000002</v>
      </c>
      <c r="I296" s="151">
        <f>SUMIF(RiepilogoGen!$D$2:$D$1249,A296,RiepilogoGen!$AD$2:$AD$1249)</f>
        <v>0</v>
      </c>
      <c r="J296" s="151">
        <v>0</v>
      </c>
      <c r="K296" s="161">
        <f t="shared" si="66"/>
        <v>81384.387199999997</v>
      </c>
      <c r="L296" s="161">
        <f t="shared" si="67"/>
        <v>-32031.79</v>
      </c>
      <c r="M296" s="180">
        <f t="shared" si="68"/>
        <v>-1.1137236983652949</v>
      </c>
    </row>
    <row r="297" spans="1:13">
      <c r="A297" s="36">
        <f>RiepilogoGen!D551</f>
        <v>40090250</v>
      </c>
      <c r="B297" s="36" t="str">
        <f>RiepilogoGen!E551</f>
        <v>RIMBORSO ONERI SOCIALI PERSONALE IN COMANDO E PRESTATO</v>
      </c>
      <c r="C297" s="150" t="str">
        <f t="shared" si="77"/>
        <v>40090250 RIMBORSO ONERI SOCIALI PERSONALE IN COMANDO E PRESTATO</v>
      </c>
      <c r="D297" s="151">
        <f>SUMIF(RiepilogoGen!$D$2:$D$1249,A297,RiepilogoGen!$O$2:$O$1249)</f>
        <v>-46581.57</v>
      </c>
      <c r="E297" s="151">
        <f>SUMIF(RiepilogoGen!$D$2:$D$1249,A297,RiepilogoGen!$R$2:$R$1249)</f>
        <v>-21118.3</v>
      </c>
      <c r="F297" s="151">
        <f>SUMIF(RiepilogoGen!$D$2:$D$1249,A297,RiepilogoGen!$U$2:$U$1249)</f>
        <v>-9901.89</v>
      </c>
      <c r="G297" s="151">
        <f>SUMIF(RiepilogoGen!$D$2:$D$1249,A297,RiepilogoGen!$X$2:$X$1249)</f>
        <v>-9500.3700000000008</v>
      </c>
      <c r="H297" s="151">
        <f>SUMIF(RiepilogoGen!$D$2:$D$1249,A297,RiepilogoGen!$AA$2:$AA$1249)</f>
        <v>-268.49</v>
      </c>
      <c r="I297" s="151">
        <f>SUMIF(RiepilogoGen!$D$2:$D$1249,A297,RiepilogoGen!$AD$2:$AD$1249)</f>
        <v>0</v>
      </c>
      <c r="J297" s="151">
        <v>0</v>
      </c>
      <c r="K297" s="161">
        <f t="shared" si="66"/>
        <v>9231.880000000001</v>
      </c>
      <c r="L297" s="161">
        <f t="shared" si="67"/>
        <v>9633.4</v>
      </c>
      <c r="M297" s="180">
        <f t="shared" si="68"/>
        <v>-0.97173899542859909</v>
      </c>
    </row>
    <row r="298" spans="1:13" s="167" customFormat="1">
      <c r="A298" s="167">
        <f>RiepilogoGen!D552</f>
        <v>40090260</v>
      </c>
      <c r="B298" s="167" t="str">
        <f>RiepilogoGen!E552</f>
        <v>RIMBORSO ONERI SOCIALI PERSONALE ASSEGNAZIONE FUNZIONALE</v>
      </c>
      <c r="C298" s="150" t="str">
        <f t="shared" si="77"/>
        <v>40090260 RIMBORSO ONERI SOCIALI PERSONALE ASSEGNAZIONE FUNZIONALE</v>
      </c>
      <c r="D298" s="151">
        <f>SUMIF(RiepilogoGen!$D$2:$D$1249,A298,RiepilogoGen!$O$2:$O$1249)</f>
        <v>0</v>
      </c>
      <c r="E298" s="151">
        <f>SUMIF(RiepilogoGen!$D$2:$D$1249,A298,RiepilogoGen!$R$2:$R$1249)</f>
        <v>0</v>
      </c>
      <c r="F298" s="151">
        <f>SUMIF(RiepilogoGen!$D$2:$D$1249,A298,RiepilogoGen!$U$2:$U$1249)</f>
        <v>-284619.84999999998</v>
      </c>
      <c r="G298" s="151">
        <f>SUMIF(RiepilogoGen!$D$2:$D$1249,A298,RiepilogoGen!$X$2:$X$1249)</f>
        <v>-368030.49959999998</v>
      </c>
      <c r="H298" s="151">
        <f>SUMIF(RiepilogoGen!$D$2:$D$1249,A298,RiepilogoGen!$AA$2:$AA$1249)</f>
        <v>-376078.39</v>
      </c>
      <c r="I298" s="151">
        <f>SUMIF(RiepilogoGen!$D$2:$D$1249,A298,RiepilogoGen!$AD$2:$AD$1249)</f>
        <v>0</v>
      </c>
      <c r="J298" s="151">
        <v>-377971.67</v>
      </c>
      <c r="K298" s="161">
        <f t="shared" si="66"/>
        <v>-8047.890400000033</v>
      </c>
      <c r="L298" s="161">
        <f t="shared" si="67"/>
        <v>-91458.540000000037</v>
      </c>
      <c r="M298" s="180">
        <f t="shared" si="68"/>
        <v>2.1867455030892824E-2</v>
      </c>
    </row>
    <row r="299" spans="1:13">
      <c r="C299" s="149" t="s">
        <v>1488</v>
      </c>
      <c r="D299" s="102">
        <f t="shared" ref="D299:I299" si="78">+D300</f>
        <v>0</v>
      </c>
      <c r="E299" s="102">
        <f t="shared" si="78"/>
        <v>0</v>
      </c>
      <c r="F299" s="102">
        <f t="shared" si="78"/>
        <v>0</v>
      </c>
      <c r="G299" s="102">
        <f t="shared" si="78"/>
        <v>0</v>
      </c>
      <c r="H299" s="102">
        <f t="shared" si="78"/>
        <v>0</v>
      </c>
      <c r="I299" s="102">
        <f t="shared" si="78"/>
        <v>0</v>
      </c>
      <c r="J299" s="102">
        <v>0</v>
      </c>
      <c r="K299" s="159">
        <f t="shared" si="66"/>
        <v>0</v>
      </c>
      <c r="L299" s="159">
        <f t="shared" si="67"/>
        <v>0</v>
      </c>
      <c r="M299" s="178">
        <f t="shared" si="68"/>
        <v>0</v>
      </c>
    </row>
    <row r="300" spans="1:13">
      <c r="A300" s="36">
        <f>RiepilogoGen!D553</f>
        <v>40090301</v>
      </c>
      <c r="B300" s="36" t="str">
        <f>RiepilogoGen!E553</f>
        <v>TRATTAMENTO DI FINE RAPPORTO</v>
      </c>
      <c r="C300" s="150" t="str">
        <f>A300&amp;" "&amp;B300</f>
        <v>40090301 TRATTAMENTO DI FINE RAPPORTO</v>
      </c>
      <c r="D300" s="151">
        <f>SUMIF(RiepilogoGen!$D$2:$D$1249,A300,RiepilogoGen!$O$2:$O$1249)</f>
        <v>0</v>
      </c>
      <c r="E300" s="151">
        <f>SUMIF(RiepilogoGen!$D$2:$D$1249,A300,RiepilogoGen!$R$2:$R$1249)</f>
        <v>0</v>
      </c>
      <c r="F300" s="151">
        <f>SUMIF(RiepilogoGen!$D$2:$D$1249,A300,RiepilogoGen!$U$2:$U$1249)</f>
        <v>0</v>
      </c>
      <c r="G300" s="151">
        <f>SUMIF(RiepilogoGen!$D$2:$D$1249,A300,RiepilogoGen!$X$2:$X$1249)</f>
        <v>0</v>
      </c>
      <c r="H300" s="151">
        <f>SUMIF(RiepilogoGen!$D$2:$D$1249,A300,RiepilogoGen!$AA$2:$AA$1249)</f>
        <v>0</v>
      </c>
      <c r="I300" s="151">
        <f>SUMIF(RiepilogoGen!$D$2:$D$1249,A300,RiepilogoGen!$AD$2:$AD$1249)</f>
        <v>0</v>
      </c>
      <c r="J300" s="161">
        <v>0</v>
      </c>
      <c r="K300" s="161">
        <f t="shared" si="66"/>
        <v>0</v>
      </c>
      <c r="L300" s="161">
        <f t="shared" si="67"/>
        <v>0</v>
      </c>
      <c r="M300" s="180">
        <f t="shared" si="68"/>
        <v>0</v>
      </c>
    </row>
    <row r="301" spans="1:13">
      <c r="C301" s="149" t="s">
        <v>1489</v>
      </c>
      <c r="D301" s="102">
        <f>SUM(D302:D308)</f>
        <v>210608.91000000003</v>
      </c>
      <c r="E301" s="102">
        <f>SUM(E302:E308)</f>
        <v>273627.06999999995</v>
      </c>
      <c r="F301" s="102">
        <f>SUM(F302:F308)</f>
        <v>408667.18999999994</v>
      </c>
      <c r="G301" s="102">
        <f>SUM(G302:G309)</f>
        <v>431572.74819999991</v>
      </c>
      <c r="H301" s="102">
        <f>SUM(H302:H309)</f>
        <v>408060.73999999993</v>
      </c>
      <c r="I301" s="102">
        <f>SUM(I302:I309)</f>
        <v>-229683.03</v>
      </c>
      <c r="J301" s="102">
        <v>485662.34</v>
      </c>
      <c r="K301" s="159">
        <f t="shared" si="66"/>
        <v>-23512.008199999982</v>
      </c>
      <c r="L301" s="159">
        <f t="shared" si="67"/>
        <v>-606.45000000001164</v>
      </c>
      <c r="M301" s="178">
        <f t="shared" si="68"/>
        <v>-5.4479825934477311E-2</v>
      </c>
    </row>
    <row r="302" spans="1:13">
      <c r="A302" s="36">
        <f>RiepilogoGen!D554</f>
        <v>40090401</v>
      </c>
      <c r="B302" s="36" t="str">
        <f>RiepilogoGen!E554</f>
        <v xml:space="preserve">COSTI PER LA FORMAZIONE E AGGIORNAMENTO </v>
      </c>
      <c r="C302" s="150" t="str">
        <f t="shared" ref="C302:C308" si="79">A302&amp;" "&amp;B302</f>
        <v xml:space="preserve">40090401 COSTI PER LA FORMAZIONE E AGGIORNAMENTO </v>
      </c>
      <c r="D302" s="151">
        <f>SUMIF(RiepilogoGen!$D$2:$D$1249,A302,RiepilogoGen!$O$2:$O$1249)</f>
        <v>44131.71</v>
      </c>
      <c r="E302" s="151">
        <f>SUMIF(RiepilogoGen!$D$2:$D$1249,A302,RiepilogoGen!$R$2:$R$1249)</f>
        <v>49673.72</v>
      </c>
      <c r="F302" s="151">
        <f>SUMIF(RiepilogoGen!$D$2:$D$1249,A302,RiepilogoGen!$U$2:$U$1249)</f>
        <v>111198.65000000002</v>
      </c>
      <c r="G302" s="151">
        <f>SUMIF(RiepilogoGen!$D$2:$D$1249,A302,RiepilogoGen!$X$2:$X$1249)</f>
        <v>121412.7372</v>
      </c>
      <c r="H302" s="151">
        <f>SUMIF(RiepilogoGen!$D$2:$D$1249,A302,RiepilogoGen!$AA$2:$AA$1249)</f>
        <v>137809</v>
      </c>
      <c r="I302" s="151">
        <f>SUMIF(RiepilogoGen!$D$2:$D$1249,A302,RiepilogoGen!$AD$2:$AD$1249)</f>
        <v>31864.92</v>
      </c>
      <c r="J302" s="151">
        <v>140637.73000000001</v>
      </c>
      <c r="K302" s="161">
        <f t="shared" si="66"/>
        <v>16396.262799999997</v>
      </c>
      <c r="L302" s="161">
        <f t="shared" si="67"/>
        <v>26610.349999999977</v>
      </c>
      <c r="M302" s="180">
        <f t="shared" si="68"/>
        <v>0.13504565647828914</v>
      </c>
    </row>
    <row r="303" spans="1:13">
      <c r="A303" s="36">
        <f>RiepilogoGen!D555</f>
        <v>40090402</v>
      </c>
      <c r="B303" s="36" t="str">
        <f>RiepilogoGen!E555</f>
        <v>INDENNITÀ SOSTITUTIVA DI VESTIARIO E CALZATURE</v>
      </c>
      <c r="C303" s="150" t="str">
        <f t="shared" si="79"/>
        <v>40090402 INDENNITÀ SOSTITUTIVA DI VESTIARIO E CALZATURE</v>
      </c>
      <c r="D303" s="151">
        <f>SUMIF(RiepilogoGen!$D$2:$D$1249,A303,RiepilogoGen!$O$2:$O$1249)</f>
        <v>0</v>
      </c>
      <c r="E303" s="151">
        <f>SUMIF(RiepilogoGen!$D$2:$D$1249,A303,RiepilogoGen!$R$2:$R$1249)</f>
        <v>0</v>
      </c>
      <c r="F303" s="151">
        <f>SUMIF(RiepilogoGen!$D$2:$D$1249,A303,RiepilogoGen!$U$2:$U$1249)</f>
        <v>0</v>
      </c>
      <c r="G303" s="151">
        <f>SUMIF(RiepilogoGen!$D$2:$D$1249,A303,RiepilogoGen!$X$2:$X$1249)</f>
        <v>0</v>
      </c>
      <c r="H303" s="151">
        <f>SUMIF(RiepilogoGen!$D$2:$D$1249,A303,RiepilogoGen!$AA$2:$AA$1249)</f>
        <v>0</v>
      </c>
      <c r="I303" s="151">
        <f>SUMIF(RiepilogoGen!$D$2:$D$1249,A303,RiepilogoGen!$AD$2:$AD$1249)</f>
        <v>0</v>
      </c>
      <c r="J303" s="151">
        <v>0</v>
      </c>
      <c r="K303" s="161">
        <f t="shared" si="66"/>
        <v>0</v>
      </c>
      <c r="L303" s="161">
        <f t="shared" si="67"/>
        <v>0</v>
      </c>
      <c r="M303" s="180">
        <f t="shared" si="68"/>
        <v>0</v>
      </c>
    </row>
    <row r="304" spans="1:13">
      <c r="A304" s="36">
        <f>RiepilogoGen!D556</f>
        <v>40090403</v>
      </c>
      <c r="B304" s="36" t="str">
        <f>RiepilogoGen!E556</f>
        <v>SPESE SANITARIE PER IL PERSONALE DIPENDENTE</v>
      </c>
      <c r="C304" s="150" t="str">
        <f>A304&amp;" "&amp;B304</f>
        <v>40090403 SPESE SANITARIE PER IL PERSONALE DIPENDENTE</v>
      </c>
      <c r="D304" s="151">
        <f>SUMIF(RiepilogoGen!$D$2:$D$1249,A304,RiepilogoGen!$O$2:$O$1249)</f>
        <v>20078.79</v>
      </c>
      <c r="E304" s="151">
        <f>SUMIF(RiepilogoGen!$D$2:$D$1249,A304,RiepilogoGen!$R$2:$R$1249)</f>
        <v>13659.71</v>
      </c>
      <c r="F304" s="151">
        <f>SUMIF(RiepilogoGen!$D$2:$D$1249,A304,RiepilogoGen!$U$2:$U$1249)</f>
        <v>19622.97</v>
      </c>
      <c r="G304" s="151">
        <f>SUMIF(RiepilogoGen!$D$2:$D$1249,A304,RiepilogoGen!$X$2:$X$1249)</f>
        <v>16300.000800000002</v>
      </c>
      <c r="H304" s="151">
        <f>SUMIF(RiepilogoGen!$D$2:$D$1249,A304,RiepilogoGen!$AA$2:$AA$1249)</f>
        <v>12967.31</v>
      </c>
      <c r="I304" s="151">
        <f>SUMIF(RiepilogoGen!$D$2:$D$1249,A304,RiepilogoGen!$AD$2:$AD$1249)</f>
        <v>1387.93</v>
      </c>
      <c r="J304" s="151">
        <v>12405.09</v>
      </c>
      <c r="K304" s="161">
        <f t="shared" si="66"/>
        <v>-3332.6908000000021</v>
      </c>
      <c r="L304" s="161">
        <f t="shared" si="67"/>
        <v>-6655.6600000000017</v>
      </c>
      <c r="M304" s="180">
        <f t="shared" si="68"/>
        <v>-0.20445954824738422</v>
      </c>
    </row>
    <row r="305" spans="1:13">
      <c r="A305" s="36">
        <f>RiepilogoGen!D557</f>
        <v>40090404</v>
      </c>
      <c r="B305" s="36" t="str">
        <f>RiepilogoGen!E557</f>
        <v>SPESE COMMISSIONI GIUDICATRICI E ALTRE SPESE DI CONCORSI</v>
      </c>
      <c r="C305" s="150" t="str">
        <f t="shared" si="79"/>
        <v>40090404 SPESE COMMISSIONI GIUDICATRICI E ALTRE SPESE DI CONCORSI</v>
      </c>
      <c r="D305" s="151">
        <f>SUMIF(RiepilogoGen!$D$2:$D$1249,A305,RiepilogoGen!$O$2:$O$1249)</f>
        <v>2000.6500000000087</v>
      </c>
      <c r="E305" s="151">
        <f>SUMIF(RiepilogoGen!$D$2:$D$1249,A305,RiepilogoGen!$R$2:$R$1249)</f>
        <v>69576.109999999986</v>
      </c>
      <c r="F305" s="151">
        <f>SUMIF(RiepilogoGen!$D$2:$D$1249,A305,RiepilogoGen!$U$2:$U$1249)</f>
        <v>134877.51</v>
      </c>
      <c r="G305" s="151">
        <f>SUMIF(RiepilogoGen!$D$2:$D$1249,A305,RiepilogoGen!$X$2:$X$1249)</f>
        <v>50000.000199999995</v>
      </c>
      <c r="H305" s="151">
        <f>SUMIF(RiepilogoGen!$D$2:$D$1249,A305,RiepilogoGen!$AA$2:$AA$1249)</f>
        <v>43636.15</v>
      </c>
      <c r="I305" s="151">
        <f>SUMIF(RiepilogoGen!$D$2:$D$1249,A305,RiepilogoGen!$AD$2:$AD$1249)</f>
        <v>732</v>
      </c>
      <c r="J305" s="151">
        <v>65000.02</v>
      </c>
      <c r="K305" s="161">
        <f t="shared" si="66"/>
        <v>-6363.8501999999935</v>
      </c>
      <c r="L305" s="161">
        <f t="shared" si="67"/>
        <v>-91241.360000000015</v>
      </c>
      <c r="M305" s="180">
        <f t="shared" si="68"/>
        <v>-0.12727700349089188</v>
      </c>
    </row>
    <row r="306" spans="1:13">
      <c r="A306" s="36">
        <f>RiepilogoGen!D558</f>
        <v>40090405</v>
      </c>
      <c r="B306" s="36" t="str">
        <f>RiepilogoGen!E558</f>
        <v>RIMBORSI SPESE TRASFERTE (NON PER AGGIORNAMENTO)</v>
      </c>
      <c r="C306" s="150" t="str">
        <f t="shared" si="79"/>
        <v>40090405 RIMBORSI SPESE TRASFERTE (NON PER AGGIORNAMENTO)</v>
      </c>
      <c r="D306" s="151">
        <f>SUMIF(RiepilogoGen!$D$2:$D$1249,A306,RiepilogoGen!$O$2:$O$1249)</f>
        <v>1522.19</v>
      </c>
      <c r="E306" s="151">
        <f>SUMIF(RiepilogoGen!$D$2:$D$1249,A306,RiepilogoGen!$R$2:$R$1249)</f>
        <v>5277.52</v>
      </c>
      <c r="F306" s="151">
        <f>SUMIF(RiepilogoGen!$D$2:$D$1249,A306,RiepilogoGen!$U$2:$U$1249)</f>
        <v>4858.97</v>
      </c>
      <c r="G306" s="151">
        <f>SUMIF(RiepilogoGen!$D$2:$D$1249,A306,RiepilogoGen!$X$2:$X$1249)</f>
        <v>5000.0003999999999</v>
      </c>
      <c r="H306" s="151">
        <f>SUMIF(RiepilogoGen!$D$2:$D$1249,A306,RiepilogoGen!$AA$2:$AA$1249)</f>
        <v>4411.8999999999996</v>
      </c>
      <c r="I306" s="151">
        <f>SUMIF(RiepilogoGen!$D$2:$D$1249,A306,RiepilogoGen!$AD$2:$AD$1249)</f>
        <v>2381.46</v>
      </c>
      <c r="J306" s="151">
        <v>4101.04</v>
      </c>
      <c r="K306" s="161">
        <f t="shared" si="66"/>
        <v>-588.10040000000026</v>
      </c>
      <c r="L306" s="161">
        <f t="shared" si="67"/>
        <v>-447.07000000000062</v>
      </c>
      <c r="M306" s="180">
        <f t="shared" si="68"/>
        <v>-0.11762007059039437</v>
      </c>
    </row>
    <row r="307" spans="1:13">
      <c r="A307" s="36">
        <f>RiepilogoGen!D559</f>
        <v>40090406</v>
      </c>
      <c r="B307" s="36" t="str">
        <f>RiepilogoGen!E559</f>
        <v>BUONI PASTO E MENSA</v>
      </c>
      <c r="C307" s="150" t="str">
        <f t="shared" si="79"/>
        <v>40090406 BUONI PASTO E MENSA</v>
      </c>
      <c r="D307" s="151">
        <f>SUMIF(RiepilogoGen!$D$2:$D$1249,A307,RiepilogoGen!$O$2:$O$1249)</f>
        <v>116947.57</v>
      </c>
      <c r="E307" s="151">
        <f>SUMIF(RiepilogoGen!$D$2:$D$1249,A307,RiepilogoGen!$R$2:$R$1249)</f>
        <v>116613.70999999999</v>
      </c>
      <c r="F307" s="151">
        <f>SUMIF(RiepilogoGen!$D$2:$D$1249,A307,RiepilogoGen!$U$2:$U$1249)</f>
        <v>118232.56</v>
      </c>
      <c r="G307" s="151">
        <f>SUMIF(RiepilogoGen!$D$2:$D$1249,A307,RiepilogoGen!$X$2:$X$1249)</f>
        <v>207300.00959999993</v>
      </c>
      <c r="H307" s="151">
        <f>SUMIF(RiepilogoGen!$D$2:$D$1249,A307,RiepilogoGen!$AA$2:$AA$1249)</f>
        <v>136485.07999999999</v>
      </c>
      <c r="I307" s="151">
        <f>SUMIF(RiepilogoGen!$D$2:$D$1249,A307,RiepilogoGen!$AD$2:$AD$1249)</f>
        <v>46695.67</v>
      </c>
      <c r="J307" s="151">
        <v>164863.16</v>
      </c>
      <c r="K307" s="161">
        <f t="shared" si="66"/>
        <v>-70814.929599999945</v>
      </c>
      <c r="L307" s="161">
        <f t="shared" si="67"/>
        <v>18252.51999999999</v>
      </c>
      <c r="M307" s="180">
        <f t="shared" si="68"/>
        <v>-0.34160601215910391</v>
      </c>
    </row>
    <row r="308" spans="1:13">
      <c r="A308" s="36">
        <f>RiepilogoGen!D560</f>
        <v>40090488</v>
      </c>
      <c r="B308" s="36" t="str">
        <f>RiepilogoGen!E560</f>
        <v>ALTRI COSTI PERSONALE DIPENDENTE</v>
      </c>
      <c r="C308" s="150" t="str">
        <f t="shared" si="79"/>
        <v>40090488 ALTRI COSTI PERSONALE DIPENDENTE</v>
      </c>
      <c r="D308" s="151">
        <f>SUMIF(RiepilogoGen!$D$2:$D$1249,A308,RiepilogoGen!$O$2:$O$1249)</f>
        <v>25928</v>
      </c>
      <c r="E308" s="151">
        <f>SUMIF(RiepilogoGen!$D$2:$D$1249,A308,RiepilogoGen!$R$2:$R$1249)</f>
        <v>18826.3</v>
      </c>
      <c r="F308" s="151">
        <f>SUMIF(RiepilogoGen!$D$2:$D$1249,A308,RiepilogoGen!$U$2:$U$1249)</f>
        <v>19876.53</v>
      </c>
      <c r="G308" s="151">
        <f>SUMIF(RiepilogoGen!$D$2:$D$1249,A308,RiepilogoGen!$X$2:$X$1249)</f>
        <v>31560</v>
      </c>
      <c r="H308" s="151">
        <f>SUMIF(RiepilogoGen!$D$2:$D$1249,A308,RiepilogoGen!$AA$2:$AA$1249)</f>
        <v>72751.3</v>
      </c>
      <c r="I308" s="151">
        <f>SUMIF(RiepilogoGen!$D$2:$D$1249,A308,RiepilogoGen!$AD$2:$AD$1249)</f>
        <v>50054.99</v>
      </c>
      <c r="J308" s="151">
        <v>98655.3</v>
      </c>
      <c r="K308" s="161">
        <f t="shared" si="66"/>
        <v>41191.300000000003</v>
      </c>
      <c r="L308" s="161">
        <f t="shared" si="67"/>
        <v>52874.770000000004</v>
      </c>
      <c r="M308" s="180">
        <f t="shared" si="68"/>
        <v>1.3051742712294043</v>
      </c>
    </row>
    <row r="309" spans="1:13" s="167" customFormat="1">
      <c r="A309" s="167">
        <f>RiepilogoGen!D561</f>
        <v>40090489</v>
      </c>
      <c r="B309" s="167" t="str">
        <f>RiepilogoGen!E561</f>
        <v>RIMBORSI PERSONALE ASSEGNAZIONE FUNZIONALE</v>
      </c>
      <c r="C309" s="150" t="str">
        <f>A309&amp;" "&amp;B309</f>
        <v>40090489 RIMBORSI PERSONALE ASSEGNAZIONE FUNZIONALE</v>
      </c>
      <c r="D309" s="151">
        <f>SUMIF(RiepilogoGen!$D$2:$D$1249,A309,RiepilogoGen!$O$2:$O$1249)</f>
        <v>0</v>
      </c>
      <c r="E309" s="151">
        <f>SUMIF(RiepilogoGen!$D$2:$D$1249,A309,RiepilogoGen!$R$2:$R$1249)</f>
        <v>0</v>
      </c>
      <c r="F309" s="151">
        <f>SUMIF(RiepilogoGen!$D$2:$D$1249,A309,RiepilogoGen!$U$2:$U$1249)</f>
        <v>0</v>
      </c>
      <c r="G309" s="151">
        <f>SUMIF(RiepilogoGen!$D$2:$D$1249,A309,RiepilogoGen!$X$2:$X$1249)</f>
        <v>0</v>
      </c>
      <c r="H309" s="151">
        <f>SUMIF(RiepilogoGen!$D$2:$D$1249,A309,RiepilogoGen!$AA$2:$AA$1249)</f>
        <v>0</v>
      </c>
      <c r="I309" s="151">
        <f>SUMIF(RiepilogoGen!$D$2:$D$1249,A309,RiepilogoGen!$AD$2:$AD$1249)</f>
        <v>-362800</v>
      </c>
      <c r="J309" s="151">
        <v>0</v>
      </c>
      <c r="K309" s="161">
        <f t="shared" si="66"/>
        <v>0</v>
      </c>
      <c r="L309" s="161">
        <f t="shared" si="67"/>
        <v>0</v>
      </c>
      <c r="M309" s="180">
        <f t="shared" si="68"/>
        <v>0</v>
      </c>
    </row>
    <row r="310" spans="1:13">
      <c r="C310" s="148" t="s">
        <v>283</v>
      </c>
      <c r="D310" s="106">
        <f t="shared" ref="D310:I310" si="80">+D311+D325+D343+D347</f>
        <v>5215007.1199999992</v>
      </c>
      <c r="E310" s="106">
        <f t="shared" si="80"/>
        <v>5873130.79</v>
      </c>
      <c r="F310" s="106">
        <f t="shared" si="80"/>
        <v>5948360.9199999999</v>
      </c>
      <c r="G310" s="106">
        <f t="shared" si="80"/>
        <v>5874099.5376000023</v>
      </c>
      <c r="H310" s="106">
        <f t="shared" si="80"/>
        <v>5998827.3500000006</v>
      </c>
      <c r="I310" s="106">
        <f t="shared" si="80"/>
        <v>0</v>
      </c>
      <c r="J310" s="106">
        <v>6082320.7599999998</v>
      </c>
      <c r="K310" s="160">
        <f t="shared" si="66"/>
        <v>124727.81239999831</v>
      </c>
      <c r="L310" s="160">
        <f t="shared" si="67"/>
        <v>50466.430000000633</v>
      </c>
      <c r="M310" s="182">
        <f t="shared" si="68"/>
        <v>2.1233520406254147E-2</v>
      </c>
    </row>
    <row r="311" spans="1:13">
      <c r="C311" s="149" t="s">
        <v>309</v>
      </c>
      <c r="D311" s="102">
        <f t="shared" ref="D311:I311" si="81">SUM(D312:D324)</f>
        <v>131861.54999999999</v>
      </c>
      <c r="E311" s="102">
        <f t="shared" si="81"/>
        <v>209213.13</v>
      </c>
      <c r="F311" s="102">
        <f t="shared" si="81"/>
        <v>254607.94</v>
      </c>
      <c r="G311" s="102">
        <f t="shared" si="81"/>
        <v>230379.3792</v>
      </c>
      <c r="H311" s="102">
        <f t="shared" si="81"/>
        <v>297798.63</v>
      </c>
      <c r="I311" s="102">
        <f t="shared" si="81"/>
        <v>0</v>
      </c>
      <c r="J311" s="102">
        <v>339726.77</v>
      </c>
      <c r="K311" s="159">
        <f t="shared" si="66"/>
        <v>67419.250800000009</v>
      </c>
      <c r="L311" s="159">
        <f t="shared" si="67"/>
        <v>43190.69</v>
      </c>
      <c r="M311" s="178">
        <f t="shared" si="68"/>
        <v>0.29264446772152786</v>
      </c>
    </row>
    <row r="312" spans="1:13">
      <c r="A312" s="36">
        <f>RiepilogoGen!D562</f>
        <v>40100111</v>
      </c>
      <c r="B312" s="36" t="str">
        <f>RiepilogoGen!E562</f>
        <v>AMMORTAMENTO COSTI DI IMPIANTO E DI AMPLIAMENTO</v>
      </c>
      <c r="C312" s="150" t="str">
        <f t="shared" ref="C312:C323" si="82">A312&amp;" "&amp;B312</f>
        <v>40100111 AMMORTAMENTO COSTI DI IMPIANTO E DI AMPLIAMENTO</v>
      </c>
      <c r="D312" s="151">
        <f>SUMIF(RiepilogoGen!$D$2:$D$1249,A312,RiepilogoGen!$O$2:$O$1249)</f>
        <v>0</v>
      </c>
      <c r="E312" s="151">
        <f>SUMIF(RiepilogoGen!$D$2:$D$1249,A312,RiepilogoGen!$R$2:$R$1249)</f>
        <v>0</v>
      </c>
      <c r="F312" s="151">
        <f>SUMIF(RiepilogoGen!$D$2:$D$1249,A312,RiepilogoGen!$U$2:$U$1249)</f>
        <v>0</v>
      </c>
      <c r="G312" s="151">
        <f>SUMIF(RiepilogoGen!$D$2:$D$1249,A312,RiepilogoGen!$X$2:$X$1249)</f>
        <v>0</v>
      </c>
      <c r="H312" s="151">
        <f>SUMIF(RiepilogoGen!$D$2:$D$1249,A312,RiepilogoGen!$AA$2:$AA$1249)</f>
        <v>0</v>
      </c>
      <c r="I312" s="151">
        <f>SUMIF(RiepilogoGen!$D$2:$D$1249,A312,RiepilogoGen!$AD$2:$AD$1249)</f>
        <v>0</v>
      </c>
      <c r="J312" s="151">
        <v>0</v>
      </c>
      <c r="K312" s="161">
        <f t="shared" si="66"/>
        <v>0</v>
      </c>
      <c r="L312" s="161">
        <f t="shared" si="67"/>
        <v>0</v>
      </c>
      <c r="M312" s="180">
        <f t="shared" si="68"/>
        <v>0</v>
      </c>
    </row>
    <row r="313" spans="1:13">
      <c r="A313" s="36">
        <f>RiepilogoGen!D563</f>
        <v>40100121</v>
      </c>
      <c r="B313" s="36" t="str">
        <f>RiepilogoGen!E563</f>
        <v>AMMORTAMENTO COSTI DI RICERCA E SVILUPPO</v>
      </c>
      <c r="C313" s="150" t="str">
        <f t="shared" si="82"/>
        <v>40100121 AMMORTAMENTO COSTI DI RICERCA E SVILUPPO</v>
      </c>
      <c r="D313" s="151">
        <f>SUMIF(RiepilogoGen!$D$2:$D$1249,A313,RiepilogoGen!$O$2:$O$1249)</f>
        <v>0</v>
      </c>
      <c r="E313" s="151">
        <f>SUMIF(RiepilogoGen!$D$2:$D$1249,A313,RiepilogoGen!$R$2:$R$1249)</f>
        <v>0</v>
      </c>
      <c r="F313" s="151">
        <f>SUMIF(RiepilogoGen!$D$2:$D$1249,A313,RiepilogoGen!$U$2:$U$1249)</f>
        <v>0</v>
      </c>
      <c r="G313" s="151">
        <f>SUMIF(RiepilogoGen!$D$2:$D$1249,A313,RiepilogoGen!$X$2:$X$1249)</f>
        <v>0</v>
      </c>
      <c r="H313" s="151">
        <f>SUMIF(RiepilogoGen!$D$2:$D$1249,A313,RiepilogoGen!$AA$2:$AA$1249)</f>
        <v>0</v>
      </c>
      <c r="I313" s="151">
        <f>SUMIF(RiepilogoGen!$D$2:$D$1249,A313,RiepilogoGen!$AD$2:$AD$1249)</f>
        <v>0</v>
      </c>
      <c r="J313" s="151">
        <v>0</v>
      </c>
      <c r="K313" s="161">
        <f t="shared" si="66"/>
        <v>0</v>
      </c>
      <c r="L313" s="161">
        <f t="shared" si="67"/>
        <v>0</v>
      </c>
      <c r="M313" s="180">
        <f t="shared" si="68"/>
        <v>0</v>
      </c>
    </row>
    <row r="314" spans="1:13">
      <c r="A314" s="36">
        <f>RiepilogoGen!D564</f>
        <v>40100122</v>
      </c>
      <c r="B314" s="36" t="str">
        <f>RiepilogoGen!E564</f>
        <v>AMMORTAMENTO COSTI DI PUBBLICITÀ</v>
      </c>
      <c r="C314" s="150" t="str">
        <f t="shared" si="82"/>
        <v>40100122 AMMORTAMENTO COSTI DI PUBBLICITÀ</v>
      </c>
      <c r="D314" s="151">
        <f>SUMIF(RiepilogoGen!$D$2:$D$1249,A314,RiepilogoGen!$O$2:$O$1249)</f>
        <v>0</v>
      </c>
      <c r="E314" s="151">
        <f>SUMIF(RiepilogoGen!$D$2:$D$1249,A314,RiepilogoGen!$R$2:$R$1249)</f>
        <v>0</v>
      </c>
      <c r="F314" s="151">
        <f>SUMIF(RiepilogoGen!$D$2:$D$1249,A314,RiepilogoGen!$U$2:$U$1249)</f>
        <v>0</v>
      </c>
      <c r="G314" s="151">
        <f>SUMIF(RiepilogoGen!$D$2:$D$1249,A314,RiepilogoGen!$X$2:$X$1249)</f>
        <v>0</v>
      </c>
      <c r="H314" s="151">
        <f>SUMIF(RiepilogoGen!$D$2:$D$1249,A314,RiepilogoGen!$AA$2:$AA$1249)</f>
        <v>0</v>
      </c>
      <c r="I314" s="151">
        <f>SUMIF(RiepilogoGen!$D$2:$D$1249,A314,RiepilogoGen!$AD$2:$AD$1249)</f>
        <v>0</v>
      </c>
      <c r="J314" s="151">
        <v>0</v>
      </c>
      <c r="K314" s="161">
        <f t="shared" si="66"/>
        <v>0</v>
      </c>
      <c r="L314" s="161">
        <f t="shared" si="67"/>
        <v>0</v>
      </c>
      <c r="M314" s="180">
        <f t="shared" si="68"/>
        <v>0</v>
      </c>
    </row>
    <row r="315" spans="1:13">
      <c r="A315" s="36">
        <f>RiepilogoGen!D565</f>
        <v>40100131</v>
      </c>
      <c r="B315" s="36" t="str">
        <f>RiepilogoGen!E565</f>
        <v>AMMORTAMENTO SOFTWARE E ALTRI DIRITTI DI UTILIZZAZIONE DELLE OPERE D'INGEGNO</v>
      </c>
      <c r="C315" s="150" t="str">
        <f t="shared" si="82"/>
        <v>40100131 AMMORTAMENTO SOFTWARE E ALTRI DIRITTI DI UTILIZZAZIONE DELLE OPERE D'INGEGNO</v>
      </c>
      <c r="D315" s="151">
        <f>SUMIF(RiepilogoGen!$D$2:$D$1249,A315,RiepilogoGen!$O$2:$O$1249)</f>
        <v>43117.22</v>
      </c>
      <c r="E315" s="151">
        <f>SUMIF(RiepilogoGen!$D$2:$D$1249,A315,RiepilogoGen!$R$2:$R$1249)</f>
        <v>35800.99</v>
      </c>
      <c r="F315" s="151">
        <f>SUMIF(RiepilogoGen!$D$2:$D$1249,A315,RiepilogoGen!$U$2:$U$1249)</f>
        <v>73338.22</v>
      </c>
      <c r="G315" s="151">
        <f>SUMIF(RiepilogoGen!$D$2:$D$1249,A315,RiepilogoGen!$X$2:$X$1249)</f>
        <v>50593.933199999999</v>
      </c>
      <c r="H315" s="151">
        <f>SUMIF(RiepilogoGen!$D$2:$D$1249,A315,RiepilogoGen!$AA$2:$AA$1249)</f>
        <v>93268.08</v>
      </c>
      <c r="I315" s="151">
        <f>SUMIF(RiepilogoGen!$D$2:$D$1249,A315,RiepilogoGen!$AD$2:$AD$1249)</f>
        <v>0</v>
      </c>
      <c r="J315" s="151">
        <v>119606.15</v>
      </c>
      <c r="K315" s="161">
        <f t="shared" si="66"/>
        <v>42674.146800000002</v>
      </c>
      <c r="L315" s="161">
        <f t="shared" si="67"/>
        <v>19929.86</v>
      </c>
      <c r="M315" s="180">
        <f t="shared" si="68"/>
        <v>0.84346371394584518</v>
      </c>
    </row>
    <row r="316" spans="1:13">
      <c r="A316" s="36">
        <f>RiepilogoGen!D566</f>
        <v>40100132</v>
      </c>
      <c r="B316" s="36" t="str">
        <f>RiepilogoGen!E566</f>
        <v>AMMORTAMENTO BREVETTI</v>
      </c>
      <c r="C316" s="150" t="str">
        <f t="shared" si="82"/>
        <v>40100132 AMMORTAMENTO BREVETTI</v>
      </c>
      <c r="D316" s="151">
        <f>SUMIF(RiepilogoGen!$D$2:$D$1249,A316,RiepilogoGen!$O$2:$O$1249)</f>
        <v>0</v>
      </c>
      <c r="E316" s="151">
        <f>SUMIF(RiepilogoGen!$D$2:$D$1249,A316,RiepilogoGen!$R$2:$R$1249)</f>
        <v>0</v>
      </c>
      <c r="F316" s="151">
        <f>SUMIF(RiepilogoGen!$D$2:$D$1249,A316,RiepilogoGen!$U$2:$U$1249)</f>
        <v>0</v>
      </c>
      <c r="G316" s="151">
        <f>SUMIF(RiepilogoGen!$D$2:$D$1249,A316,RiepilogoGen!$X$2:$X$1249)</f>
        <v>0</v>
      </c>
      <c r="H316" s="151">
        <f>SUMIF(RiepilogoGen!$D$2:$D$1249,A316,RiepilogoGen!$AA$2:$AA$1249)</f>
        <v>0</v>
      </c>
      <c r="I316" s="151">
        <f>SUMIF(RiepilogoGen!$D$2:$D$1249,A316,RiepilogoGen!$AD$2:$AD$1249)</f>
        <v>0</v>
      </c>
      <c r="J316" s="151">
        <v>0</v>
      </c>
      <c r="K316" s="161">
        <f t="shared" si="66"/>
        <v>0</v>
      </c>
      <c r="L316" s="161">
        <f t="shared" si="67"/>
        <v>0</v>
      </c>
      <c r="M316" s="180">
        <f t="shared" si="68"/>
        <v>0</v>
      </c>
    </row>
    <row r="317" spans="1:13">
      <c r="A317" s="36">
        <f>RiepilogoGen!D567</f>
        <v>40100141</v>
      </c>
      <c r="B317" s="36" t="str">
        <f>RiepilogoGen!E567</f>
        <v>AMMORTAMENTO CONCESSIONI, LICENZE, MARCHI E DIRITTI SIMILI</v>
      </c>
      <c r="C317" s="150" t="str">
        <f t="shared" si="82"/>
        <v>40100141 AMMORTAMENTO CONCESSIONI, LICENZE, MARCHI E DIRITTI SIMILI</v>
      </c>
      <c r="D317" s="151">
        <f>SUMIF(RiepilogoGen!$D$2:$D$1249,A317,RiepilogoGen!$O$2:$O$1249)</f>
        <v>0</v>
      </c>
      <c r="E317" s="151">
        <f>SUMIF(RiepilogoGen!$D$2:$D$1249,A317,RiepilogoGen!$R$2:$R$1249)</f>
        <v>0</v>
      </c>
      <c r="F317" s="151">
        <f>SUMIF(RiepilogoGen!$D$2:$D$1249,A317,RiepilogoGen!$U$2:$U$1249)</f>
        <v>0</v>
      </c>
      <c r="G317" s="151">
        <f>SUMIF(RiepilogoGen!$D$2:$D$1249,A317,RiepilogoGen!$X$2:$X$1249)</f>
        <v>0</v>
      </c>
      <c r="H317" s="151">
        <f>SUMIF(RiepilogoGen!$D$2:$D$1249,A317,RiepilogoGen!$AA$2:$AA$1249)</f>
        <v>0</v>
      </c>
      <c r="I317" s="151">
        <f>SUMIF(RiepilogoGen!$D$2:$D$1249,A317,RiepilogoGen!$AD$2:$AD$1249)</f>
        <v>0</v>
      </c>
      <c r="J317" s="151">
        <v>0</v>
      </c>
      <c r="K317" s="161">
        <f t="shared" si="66"/>
        <v>0</v>
      </c>
      <c r="L317" s="161">
        <f t="shared" si="67"/>
        <v>0</v>
      </c>
      <c r="M317" s="180">
        <f t="shared" si="68"/>
        <v>0</v>
      </c>
    </row>
    <row r="318" spans="1:13">
      <c r="A318" s="36">
        <f>RiepilogoGen!D568</f>
        <v>40100151</v>
      </c>
      <c r="B318" s="36" t="str">
        <f>RiepilogoGen!E568</f>
        <v>AMMORTAMENTO MIGLIORIE SU STRUTTURA MARGHERITA</v>
      </c>
      <c r="C318" s="150" t="str">
        <f t="shared" si="82"/>
        <v>40100151 AMMORTAMENTO MIGLIORIE SU STRUTTURA MARGHERITA</v>
      </c>
      <c r="D318" s="151">
        <f>SUMIF(RiepilogoGen!$D$2:$D$1249,A318,RiepilogoGen!$O$2:$O$1249)</f>
        <v>0</v>
      </c>
      <c r="E318" s="151">
        <f>SUMIF(RiepilogoGen!$D$2:$D$1249,A318,RiepilogoGen!$R$2:$R$1249)</f>
        <v>0</v>
      </c>
      <c r="F318" s="151">
        <f>SUMIF(RiepilogoGen!$D$2:$D$1249,A318,RiepilogoGen!$U$2:$U$1249)</f>
        <v>0</v>
      </c>
      <c r="G318" s="151">
        <f>SUMIF(RiepilogoGen!$D$2:$D$1249,A318,RiepilogoGen!$X$2:$X$1249)</f>
        <v>0</v>
      </c>
      <c r="H318" s="151">
        <f>SUMIF(RiepilogoGen!$D$2:$D$1249,A318,RiepilogoGen!$AA$2:$AA$1249)</f>
        <v>0</v>
      </c>
      <c r="I318" s="151">
        <f>SUMIF(RiepilogoGen!$D$2:$D$1249,A318,RiepilogoGen!$AD$2:$AD$1249)</f>
        <v>0</v>
      </c>
      <c r="J318" s="151">
        <v>0</v>
      </c>
      <c r="K318" s="161">
        <f t="shared" si="66"/>
        <v>0</v>
      </c>
      <c r="L318" s="161">
        <f t="shared" si="67"/>
        <v>0</v>
      </c>
      <c r="M318" s="180">
        <f t="shared" si="68"/>
        <v>0</v>
      </c>
    </row>
    <row r="319" spans="1:13">
      <c r="A319" s="36">
        <f>RiepilogoGen!D569</f>
        <v>40100152</v>
      </c>
      <c r="B319" s="36" t="str">
        <f>RiepilogoGen!E569</f>
        <v>AMMORTAMENTO MIGLIORIE SU STRUTTURA MADRE TERESA</v>
      </c>
      <c r="C319" s="150" t="str">
        <f t="shared" si="82"/>
        <v>40100152 AMMORTAMENTO MIGLIORIE SU STRUTTURA MADRE TERESA</v>
      </c>
      <c r="D319" s="151">
        <f>SUMIF(RiepilogoGen!$D$2:$D$1249,A319,RiepilogoGen!$O$2:$O$1249)</f>
        <v>0</v>
      </c>
      <c r="E319" s="151">
        <f>SUMIF(RiepilogoGen!$D$2:$D$1249,A319,RiepilogoGen!$R$2:$R$1249)</f>
        <v>0</v>
      </c>
      <c r="F319" s="151">
        <f>SUMIF(RiepilogoGen!$D$2:$D$1249,A319,RiepilogoGen!$U$2:$U$1249)</f>
        <v>0</v>
      </c>
      <c r="G319" s="151">
        <f>SUMIF(RiepilogoGen!$D$2:$D$1249,A319,RiepilogoGen!$X$2:$X$1249)</f>
        <v>0</v>
      </c>
      <c r="H319" s="151">
        <f>SUMIF(RiepilogoGen!$D$2:$D$1249,A319,RiepilogoGen!$AA$2:$AA$1249)</f>
        <v>0</v>
      </c>
      <c r="I319" s="151">
        <f>SUMIF(RiepilogoGen!$D$2:$D$1249,A319,RiepilogoGen!$AD$2:$AD$1249)</f>
        <v>0</v>
      </c>
      <c r="J319" s="151">
        <v>0</v>
      </c>
      <c r="K319" s="161">
        <f t="shared" si="66"/>
        <v>0</v>
      </c>
      <c r="L319" s="161">
        <f t="shared" si="67"/>
        <v>0</v>
      </c>
      <c r="M319" s="180">
        <f t="shared" si="68"/>
        <v>0</v>
      </c>
    </row>
    <row r="320" spans="1:13">
      <c r="A320" s="36">
        <f>RiepilogoGen!D570</f>
        <v>40100153</v>
      </c>
      <c r="B320" s="36" t="str">
        <f>RiepilogoGen!E570</f>
        <v>AMMORTAMENTO MIGLIORIE SU BENI DI TERZI</v>
      </c>
      <c r="C320" s="150" t="str">
        <f t="shared" si="82"/>
        <v>40100153 AMMORTAMENTO MIGLIORIE SU BENI DI TERZI</v>
      </c>
      <c r="D320" s="151">
        <f>SUMIF(RiepilogoGen!$D$2:$D$1249,A320,RiepilogoGen!$O$2:$O$1249)</f>
        <v>0</v>
      </c>
      <c r="E320" s="151">
        <f>SUMIF(RiepilogoGen!$D$2:$D$1249,A320,RiepilogoGen!$R$2:$R$1249)</f>
        <v>0</v>
      </c>
      <c r="F320" s="151">
        <f>SUMIF(RiepilogoGen!$D$2:$D$1249,A320,RiepilogoGen!$U$2:$U$1249)</f>
        <v>0</v>
      </c>
      <c r="G320" s="151">
        <f>SUMIF(RiepilogoGen!$D$2:$D$1249,A320,RiepilogoGen!$X$2:$X$1249)</f>
        <v>0</v>
      </c>
      <c r="H320" s="151">
        <f>SUMIF(RiepilogoGen!$D$2:$D$1249,A320,RiepilogoGen!$AA$2:$AA$1249)</f>
        <v>0</v>
      </c>
      <c r="I320" s="151">
        <f>SUMIF(RiepilogoGen!$D$2:$D$1249,A320,RiepilogoGen!$AD$2:$AD$1249)</f>
        <v>0</v>
      </c>
      <c r="J320" s="151">
        <v>0</v>
      </c>
      <c r="K320" s="161">
        <f t="shared" si="66"/>
        <v>0</v>
      </c>
      <c r="L320" s="161">
        <f t="shared" si="67"/>
        <v>0</v>
      </c>
      <c r="M320" s="180">
        <f t="shared" si="68"/>
        <v>0</v>
      </c>
    </row>
    <row r="321" spans="1:13">
      <c r="A321" s="36">
        <f>RiepilogoGen!D571</f>
        <v>40100171</v>
      </c>
      <c r="B321" s="36" t="str">
        <f>RiepilogoGen!E571</f>
        <v>AMMORTAMENTO COSTO PUBBLICAZIONI BANDI PLURIENNALI</v>
      </c>
      <c r="C321" s="150" t="str">
        <f t="shared" si="82"/>
        <v>40100171 AMMORTAMENTO COSTO PUBBLICAZIONI BANDI PLURIENNALI</v>
      </c>
      <c r="D321" s="151">
        <f>SUMIF(RiepilogoGen!$D$2:$D$1249,A321,RiepilogoGen!$O$2:$O$1249)</f>
        <v>0</v>
      </c>
      <c r="E321" s="151">
        <f>SUMIF(RiepilogoGen!$D$2:$D$1249,A321,RiepilogoGen!$R$2:$R$1249)</f>
        <v>0</v>
      </c>
      <c r="F321" s="151">
        <f>SUMIF(RiepilogoGen!$D$2:$D$1249,A321,RiepilogoGen!$U$2:$U$1249)</f>
        <v>0</v>
      </c>
      <c r="G321" s="151">
        <f>SUMIF(RiepilogoGen!$D$2:$D$1249,A321,RiepilogoGen!$X$2:$X$1249)</f>
        <v>0</v>
      </c>
      <c r="H321" s="151">
        <f>SUMIF(RiepilogoGen!$D$2:$D$1249,A321,RiepilogoGen!$AA$2:$AA$1249)</f>
        <v>0</v>
      </c>
      <c r="I321" s="151">
        <f>SUMIF(RiepilogoGen!$D$2:$D$1249,A321,RiepilogoGen!$AD$2:$AD$1249)</f>
        <v>0</v>
      </c>
      <c r="J321" s="151">
        <v>0</v>
      </c>
      <c r="K321" s="161">
        <f t="shared" si="66"/>
        <v>0</v>
      </c>
      <c r="L321" s="161">
        <f t="shared" si="67"/>
        <v>0</v>
      </c>
      <c r="M321" s="180">
        <f t="shared" si="68"/>
        <v>0</v>
      </c>
    </row>
    <row r="322" spans="1:13">
      <c r="A322" s="36">
        <f>RiepilogoGen!D572</f>
        <v>40100172</v>
      </c>
      <c r="B322" s="36" t="str">
        <f>RiepilogoGen!E572</f>
        <v>AMMORTAMENTO FORMAZIONE E CONSULENZE PLURIENNALI</v>
      </c>
      <c r="C322" s="150" t="str">
        <f t="shared" si="82"/>
        <v>40100172 AMMORTAMENTO FORMAZIONE E CONSULENZE PLURIENNALI</v>
      </c>
      <c r="D322" s="151">
        <f>SUMIF(RiepilogoGen!$D$2:$D$1249,A322,RiepilogoGen!$O$2:$O$1249)</f>
        <v>30904.62</v>
      </c>
      <c r="E322" s="151">
        <f>SUMIF(RiepilogoGen!$D$2:$D$1249,A322,RiepilogoGen!$R$2:$R$1249)</f>
        <v>45708.22</v>
      </c>
      <c r="F322" s="151">
        <f>SUMIF(RiepilogoGen!$D$2:$D$1249,A322,RiepilogoGen!$U$2:$U$1249)</f>
        <v>53577.63</v>
      </c>
      <c r="G322" s="151">
        <f>SUMIF(RiepilogoGen!$D$2:$D$1249,A322,RiepilogoGen!$X$2:$X$1249)</f>
        <v>51980.083199999994</v>
      </c>
      <c r="H322" s="151">
        <f>SUMIF(RiepilogoGen!$D$2:$D$1249,A322,RiepilogoGen!$AA$2:$AA$1249)</f>
        <v>84776.05</v>
      </c>
      <c r="I322" s="151">
        <f>SUMIF(RiepilogoGen!$D$2:$D$1249,A322,RiepilogoGen!$AD$2:$AD$1249)</f>
        <v>0</v>
      </c>
      <c r="J322" s="151">
        <v>100366.12</v>
      </c>
      <c r="K322" s="161">
        <f t="shared" si="66"/>
        <v>32795.966800000009</v>
      </c>
      <c r="L322" s="161">
        <f t="shared" si="67"/>
        <v>31198.420000000006</v>
      </c>
      <c r="M322" s="180">
        <f t="shared" si="68"/>
        <v>0.63093332640144784</v>
      </c>
    </row>
    <row r="323" spans="1:13">
      <c r="A323" s="36">
        <f>RiepilogoGen!D573</f>
        <v>40100178</v>
      </c>
      <c r="B323" s="36" t="str">
        <f>RiepilogoGen!E573</f>
        <v>AMMORTAMENTO ONERI PLURIENNALI SU MUTUO</v>
      </c>
      <c r="C323" s="150" t="str">
        <f t="shared" si="82"/>
        <v>40100178 AMMORTAMENTO ONERI PLURIENNALI SU MUTUO</v>
      </c>
      <c r="D323" s="151">
        <f>SUMIF(RiepilogoGen!$D$2:$D$1249,A323,RiepilogoGen!$O$2:$O$1249)</f>
        <v>825.5</v>
      </c>
      <c r="E323" s="151">
        <f>SUMIF(RiepilogoGen!$D$2:$D$1249,A323,RiepilogoGen!$R$2:$R$1249)</f>
        <v>825.5</v>
      </c>
      <c r="F323" s="151">
        <f>SUMIF(RiepilogoGen!$D$2:$D$1249,A323,RiepilogoGen!$U$2:$U$1249)</f>
        <v>825.5</v>
      </c>
      <c r="G323" s="151">
        <f>SUMIF(RiepilogoGen!$D$2:$D$1249,A323,RiepilogoGen!$X$2:$X$1249)</f>
        <v>938.77200000000005</v>
      </c>
      <c r="H323" s="151">
        <f>SUMIF(RiepilogoGen!$D$2:$D$1249,A323,RiepilogoGen!$AA$2:$AA$1249)</f>
        <v>825.5</v>
      </c>
      <c r="I323" s="151">
        <f>SUMIF(RiepilogoGen!$D$2:$D$1249,A323,RiepilogoGen!$AD$2:$AD$1249)</f>
        <v>0</v>
      </c>
      <c r="J323" s="151">
        <v>825.5</v>
      </c>
      <c r="K323" s="161">
        <f t="shared" si="66"/>
        <v>-113.27200000000005</v>
      </c>
      <c r="L323" s="161">
        <f t="shared" si="67"/>
        <v>0</v>
      </c>
      <c r="M323" s="180">
        <f t="shared" si="68"/>
        <v>-0.12065975551039021</v>
      </c>
    </row>
    <row r="324" spans="1:13">
      <c r="A324" s="36">
        <f>RiepilogoGen!D574</f>
        <v>40100179</v>
      </c>
      <c r="B324" s="36" t="str">
        <f>RiepilogoGen!E574</f>
        <v>AMMORTAMENTO ALTRE IMMOBILIZZAZIONI IMMATERIALI</v>
      </c>
      <c r="C324" s="150" t="str">
        <f>A324&amp;" "&amp;B324</f>
        <v>40100179 AMMORTAMENTO ALTRE IMMOBILIZZAZIONI IMMATERIALI</v>
      </c>
      <c r="D324" s="151">
        <f>SUMIF(RiepilogoGen!$D$2:$D$1249,A324,RiepilogoGen!$O$2:$O$1249)</f>
        <v>57014.21</v>
      </c>
      <c r="E324" s="151">
        <f>SUMIF(RiepilogoGen!$D$2:$D$1249,A324,RiepilogoGen!$R$2:$R$1249)</f>
        <v>126878.42</v>
      </c>
      <c r="F324" s="151">
        <f>SUMIF(RiepilogoGen!$D$2:$D$1249,A324,RiepilogoGen!$U$2:$U$1249)</f>
        <v>126866.59</v>
      </c>
      <c r="G324" s="151">
        <f>SUMIF(RiepilogoGen!$D$2:$D$1249,A324,RiepilogoGen!$X$2:$X$1249)</f>
        <v>126866.59080000001</v>
      </c>
      <c r="H324" s="151">
        <f>SUMIF(RiepilogoGen!$D$2:$D$1249,A324,RiepilogoGen!$AA$2:$AA$1249)</f>
        <v>118929</v>
      </c>
      <c r="I324" s="151">
        <f>SUMIF(RiepilogoGen!$D$2:$D$1249,A324,RiepilogoGen!$AD$2:$AD$1249)</f>
        <v>0</v>
      </c>
      <c r="J324" s="151">
        <v>118929</v>
      </c>
      <c r="K324" s="161">
        <f t="shared" si="66"/>
        <v>-7937.5908000000054</v>
      </c>
      <c r="L324" s="161">
        <f t="shared" si="67"/>
        <v>-7937.5899999999965</v>
      </c>
      <c r="M324" s="180">
        <f t="shared" si="68"/>
        <v>-6.2566438886288767E-2</v>
      </c>
    </row>
    <row r="325" spans="1:13">
      <c r="C325" s="149" t="s">
        <v>310</v>
      </c>
      <c r="D325" s="102">
        <f t="shared" ref="D325:I325" si="83">SUM(D326:D342)</f>
        <v>5083145.5699999994</v>
      </c>
      <c r="E325" s="102">
        <f t="shared" si="83"/>
        <v>5663917.6600000001</v>
      </c>
      <c r="F325" s="102">
        <f t="shared" si="83"/>
        <v>5673178.2199999997</v>
      </c>
      <c r="G325" s="102">
        <f t="shared" si="83"/>
        <v>5643720.1584000019</v>
      </c>
      <c r="H325" s="102">
        <f t="shared" si="83"/>
        <v>5653609.0300000003</v>
      </c>
      <c r="I325" s="102">
        <f t="shared" si="83"/>
        <v>0</v>
      </c>
      <c r="J325" s="102">
        <v>5742593.9899999993</v>
      </c>
      <c r="K325" s="159">
        <f t="shared" si="66"/>
        <v>9888.8715999983251</v>
      </c>
      <c r="L325" s="159">
        <f t="shared" si="67"/>
        <v>-19569.189999999478</v>
      </c>
      <c r="M325" s="178">
        <f t="shared" si="68"/>
        <v>1.7521902791866051E-3</v>
      </c>
    </row>
    <row r="326" spans="1:13">
      <c r="A326" s="36">
        <f>RiepilogoGen!D575</f>
        <v>40100203</v>
      </c>
      <c r="B326" s="36" t="str">
        <f>RiepilogoGen!E575</f>
        <v>AMMORTAMENTO FABBRICATI DEL PATRIMONIO INDISPONIBILE</v>
      </c>
      <c r="C326" s="150" t="str">
        <f t="shared" ref="C326:C335" si="84">A326&amp;" "&amp;B326</f>
        <v>40100203 AMMORTAMENTO FABBRICATI DEL PATRIMONIO INDISPONIBILE</v>
      </c>
      <c r="D326" s="151">
        <f>SUMIF(RiepilogoGen!$D$2:$D$1249,A326,RiepilogoGen!$O$2:$O$1249)</f>
        <v>1247448.1100000001</v>
      </c>
      <c r="E326" s="151">
        <f>SUMIF(RiepilogoGen!$D$2:$D$1249,A326,RiepilogoGen!$R$2:$R$1249)</f>
        <v>1755252.04</v>
      </c>
      <c r="F326" s="151">
        <f>SUMIF(RiepilogoGen!$D$2:$D$1249,A326,RiepilogoGen!$U$2:$U$1249)</f>
        <v>1781559.48</v>
      </c>
      <c r="G326" s="151">
        <f>SUMIF(RiepilogoGen!$D$2:$D$1249,A326,RiepilogoGen!$X$2:$X$1249)</f>
        <v>1782596.004</v>
      </c>
      <c r="H326" s="151">
        <f>SUMIF(RiepilogoGen!$D$2:$D$1249,A326,RiepilogoGen!$AA$2:$AA$1249)</f>
        <v>1776401.5</v>
      </c>
      <c r="I326" s="151">
        <f>SUMIF(RiepilogoGen!$D$2:$D$1249,A326,RiepilogoGen!$AD$2:$AD$1249)</f>
        <v>0</v>
      </c>
      <c r="J326" s="151">
        <v>1808810.1</v>
      </c>
      <c r="K326" s="161">
        <f t="shared" si="66"/>
        <v>-6194.5039999999572</v>
      </c>
      <c r="L326" s="161">
        <f t="shared" si="67"/>
        <v>-5157.9799999999814</v>
      </c>
      <c r="M326" s="180">
        <f t="shared" si="68"/>
        <v>-3.4749903994510944E-3</v>
      </c>
    </row>
    <row r="327" spans="1:13">
      <c r="A327" s="36">
        <f>RiepilogoGen!D576</f>
        <v>40100204</v>
      </c>
      <c r="B327" s="36" t="str">
        <f>RiepilogoGen!E576</f>
        <v>AMMORTAMENTO FABBRICATI DEL PATRIMONIO DISPONIBILE</v>
      </c>
      <c r="C327" s="150" t="str">
        <f t="shared" si="84"/>
        <v>40100204 AMMORTAMENTO FABBRICATI DEL PATRIMONIO DISPONIBILE</v>
      </c>
      <c r="D327" s="151">
        <f>SUMIF(RiepilogoGen!$D$2:$D$1249,A327,RiepilogoGen!$O$2:$O$1249)</f>
        <v>3048482.39</v>
      </c>
      <c r="E327" s="151">
        <f>SUMIF(RiepilogoGen!$D$2:$D$1249,A327,RiepilogoGen!$R$2:$R$1249)</f>
        <v>3046879.04</v>
      </c>
      <c r="F327" s="151">
        <f>SUMIF(RiepilogoGen!$D$2:$D$1249,A327,RiepilogoGen!$U$2:$U$1249)</f>
        <v>3064478.56</v>
      </c>
      <c r="G327" s="151">
        <f>SUMIF(RiepilogoGen!$D$2:$D$1249,A327,RiepilogoGen!$X$2:$X$1249)</f>
        <v>3074625.6000000024</v>
      </c>
      <c r="H327" s="151">
        <f>SUMIF(RiepilogoGen!$D$2:$D$1249,A327,RiepilogoGen!$AA$2:$AA$1249)</f>
        <v>3059361.96</v>
      </c>
      <c r="I327" s="151">
        <f>SUMIF(RiepilogoGen!$D$2:$D$1249,A327,RiepilogoGen!$AD$2:$AD$1249)</f>
        <v>0</v>
      </c>
      <c r="J327" s="151">
        <v>3080006.4699999997</v>
      </c>
      <c r="K327" s="161">
        <f t="shared" si="66"/>
        <v>-15263.640000002459</v>
      </c>
      <c r="L327" s="161">
        <f t="shared" si="67"/>
        <v>-5116.6000000000931</v>
      </c>
      <c r="M327" s="180">
        <f t="shared" si="68"/>
        <v>-4.9643898105845574E-3</v>
      </c>
    </row>
    <row r="328" spans="1:13">
      <c r="A328" s="36">
        <f>RiepilogoGen!D577</f>
        <v>40100205</v>
      </c>
      <c r="B328" s="36" t="str">
        <f>RiepilogoGen!E577</f>
        <v>AMMORTAMENTO FABBRICATI DI PREGIO ARTISTICO DEL PATRIMONIO INDISPONIBILE</v>
      </c>
      <c r="C328" s="150" t="str">
        <f t="shared" si="84"/>
        <v>40100205 AMMORTAMENTO FABBRICATI DI PREGIO ARTISTICO DEL PATRIMONIO INDISPONIBILE</v>
      </c>
      <c r="D328" s="151">
        <f>SUMIF(RiepilogoGen!$D$2:$D$1249,A328,RiepilogoGen!$O$2:$O$1249)</f>
        <v>123649.60000000001</v>
      </c>
      <c r="E328" s="151">
        <f>SUMIF(RiepilogoGen!$D$2:$D$1249,A328,RiepilogoGen!$R$2:$R$1249)</f>
        <v>123649.60000000001</v>
      </c>
      <c r="F328" s="151">
        <f>SUMIF(RiepilogoGen!$D$2:$D$1249,A328,RiepilogoGen!$U$2:$U$1249)</f>
        <v>123649.60000000001</v>
      </c>
      <c r="G328" s="151">
        <f>SUMIF(RiepilogoGen!$D$2:$D$1249,A328,RiepilogoGen!$X$2:$X$1249)</f>
        <v>123649.5996</v>
      </c>
      <c r="H328" s="151">
        <f>SUMIF(RiepilogoGen!$D$2:$D$1249,A328,RiepilogoGen!$AA$2:$AA$1249)</f>
        <v>123649.60000000001</v>
      </c>
      <c r="I328" s="151">
        <f>SUMIF(RiepilogoGen!$D$2:$D$1249,A328,RiepilogoGen!$AD$2:$AD$1249)</f>
        <v>0</v>
      </c>
      <c r="J328" s="151">
        <v>123649.60000000001</v>
      </c>
      <c r="K328" s="161">
        <f t="shared" si="66"/>
        <v>4.0000000444706529E-4</v>
      </c>
      <c r="L328" s="161">
        <f t="shared" si="67"/>
        <v>0</v>
      </c>
      <c r="M328" s="180">
        <f t="shared" si="68"/>
        <v>3.2349478651383379E-9</v>
      </c>
    </row>
    <row r="329" spans="1:13">
      <c r="A329" s="36">
        <f>RiepilogoGen!D578</f>
        <v>40100206</v>
      </c>
      <c r="B329" s="36" t="str">
        <f>RiepilogoGen!E578</f>
        <v>AMMORTAMENTO FABBRICATI DI PREGIO ARTISTICO DEL PATRIMONIO DISPONIBILE</v>
      </c>
      <c r="C329" s="150" t="str">
        <f t="shared" si="84"/>
        <v>40100206 AMMORTAMENTO FABBRICATI DI PREGIO ARTISTICO DEL PATRIMONIO DISPONIBILE</v>
      </c>
      <c r="D329" s="151">
        <f>SUMIF(RiepilogoGen!$D$2:$D$1249,A329,RiepilogoGen!$O$2:$O$1249)</f>
        <v>305870.81</v>
      </c>
      <c r="E329" s="151">
        <f>SUMIF(RiepilogoGen!$D$2:$D$1249,A329,RiepilogoGen!$R$2:$R$1249)</f>
        <v>306030.26</v>
      </c>
      <c r="F329" s="151">
        <f>SUMIF(RiepilogoGen!$D$2:$D$1249,A329,RiepilogoGen!$U$2:$U$1249)</f>
        <v>307924.28000000003</v>
      </c>
      <c r="G329" s="151">
        <f>SUMIF(RiepilogoGen!$D$2:$D$1249,A329,RiepilogoGen!$X$2:$X$1249)</f>
        <v>307924.27919999999</v>
      </c>
      <c r="H329" s="151">
        <f>SUMIF(RiepilogoGen!$D$2:$D$1249,A329,RiepilogoGen!$AA$2:$AA$1249)</f>
        <v>308029.37</v>
      </c>
      <c r="I329" s="151">
        <f>SUMIF(RiepilogoGen!$D$2:$D$1249,A329,RiepilogoGen!$AD$2:$AD$1249)</f>
        <v>0</v>
      </c>
      <c r="J329" s="151">
        <v>308920.03999999998</v>
      </c>
      <c r="K329" s="161">
        <f t="shared" si="66"/>
        <v>105.0908000000054</v>
      </c>
      <c r="L329" s="161">
        <f t="shared" si="67"/>
        <v>105.0899999999674</v>
      </c>
      <c r="M329" s="180">
        <f t="shared" si="68"/>
        <v>3.4128780060171948E-4</v>
      </c>
    </row>
    <row r="330" spans="1:13">
      <c r="A330" s="36">
        <f>RiepilogoGen!D579</f>
        <v>40100207</v>
      </c>
      <c r="B330" s="36" t="str">
        <f>RiepilogoGen!E579</f>
        <v xml:space="preserve">AMMORTAMENTO IMPIANTI, MACCHINARI </v>
      </c>
      <c r="C330" s="150" t="str">
        <f t="shared" si="84"/>
        <v xml:space="preserve">40100207 AMMORTAMENTO IMPIANTI, MACCHINARI </v>
      </c>
      <c r="D330" s="151">
        <f>SUMIF(RiepilogoGen!$D$2:$D$1249,A330,RiepilogoGen!$O$2:$O$1249)</f>
        <v>121646.99</v>
      </c>
      <c r="E330" s="151">
        <f>SUMIF(RiepilogoGen!$D$2:$D$1249,A330,RiepilogoGen!$R$2:$R$1249)</f>
        <v>181821.82</v>
      </c>
      <c r="F330" s="151">
        <f>SUMIF(RiepilogoGen!$D$2:$D$1249,A330,RiepilogoGen!$U$2:$U$1249)</f>
        <v>218613.1</v>
      </c>
      <c r="G330" s="151">
        <f>SUMIF(RiepilogoGen!$D$2:$D$1249,A330,RiepilogoGen!$X$2:$X$1249)</f>
        <v>195321.21120000002</v>
      </c>
      <c r="H330" s="151">
        <f>SUMIF(RiepilogoGen!$D$2:$D$1249,A330,RiepilogoGen!$AA$2:$AA$1249)</f>
        <v>189192.43</v>
      </c>
      <c r="I330" s="151">
        <f>SUMIF(RiepilogoGen!$D$2:$D$1249,A330,RiepilogoGen!$AD$2:$AD$1249)</f>
        <v>0</v>
      </c>
      <c r="J330" s="151">
        <v>205640.36</v>
      </c>
      <c r="K330" s="161">
        <f t="shared" si="66"/>
        <v>-6128.7812000000267</v>
      </c>
      <c r="L330" s="161">
        <f t="shared" si="67"/>
        <v>-29420.670000000013</v>
      </c>
      <c r="M330" s="180">
        <f t="shared" si="68"/>
        <v>-3.1377960244801217E-2</v>
      </c>
    </row>
    <row r="331" spans="1:13">
      <c r="A331" s="36">
        <f>RiepilogoGen!D580</f>
        <v>40100208</v>
      </c>
      <c r="B331" s="36" t="str">
        <f>RiepilogoGen!E580</f>
        <v>AMMORTAMENTO ATTREZZATURE SOCIO-ASSISTENZIALI, SANITARIE ED EDUCATIVE</v>
      </c>
      <c r="C331" s="150" t="str">
        <f t="shared" si="84"/>
        <v>40100208 AMMORTAMENTO ATTREZZATURE SOCIO-ASSISTENZIALI, SANITARIE ED EDUCATIVE</v>
      </c>
      <c r="D331" s="151">
        <f>SUMIF(RiepilogoGen!$D$2:$D$1249,A331,RiepilogoGen!$O$2:$O$1249)</f>
        <v>37310.85</v>
      </c>
      <c r="E331" s="151">
        <f>SUMIF(RiepilogoGen!$D$2:$D$1249,A331,RiepilogoGen!$R$2:$R$1249)</f>
        <v>51028.04</v>
      </c>
      <c r="F331" s="151">
        <f>SUMIF(RiepilogoGen!$D$2:$D$1249,A331,RiepilogoGen!$U$2:$U$1249)</f>
        <v>53634.42</v>
      </c>
      <c r="G331" s="151">
        <f>SUMIF(RiepilogoGen!$D$2:$D$1249,A331,RiepilogoGen!$X$2:$X$1249)</f>
        <v>51392.234400000001</v>
      </c>
      <c r="H331" s="151">
        <f>SUMIF(RiepilogoGen!$D$2:$D$1249,A331,RiepilogoGen!$AA$2:$AA$1249)</f>
        <v>64808.9</v>
      </c>
      <c r="I331" s="151">
        <f>SUMIF(RiepilogoGen!$D$2:$D$1249,A331,RiepilogoGen!$AD$2:$AD$1249)</f>
        <v>0</v>
      </c>
      <c r="J331" s="151">
        <v>57713.599999999999</v>
      </c>
      <c r="K331" s="161">
        <f t="shared" si="66"/>
        <v>13416.6656</v>
      </c>
      <c r="L331" s="161">
        <f t="shared" si="67"/>
        <v>11174.480000000003</v>
      </c>
      <c r="M331" s="180">
        <f t="shared" si="68"/>
        <v>0.26106406457392706</v>
      </c>
    </row>
    <row r="332" spans="1:13">
      <c r="A332" s="36">
        <f>RiepilogoGen!D581</f>
        <v>40100209</v>
      </c>
      <c r="B332" s="36" t="str">
        <f>RiepilogoGen!E581</f>
        <v>AMMORTAMENTO MOBILI E ARREDI</v>
      </c>
      <c r="C332" s="150" t="str">
        <f t="shared" si="84"/>
        <v>40100209 AMMORTAMENTO MOBILI E ARREDI</v>
      </c>
      <c r="D332" s="151">
        <f>SUMIF(RiepilogoGen!$D$2:$D$1249,A332,RiepilogoGen!$O$2:$O$1249)</f>
        <v>86266.23</v>
      </c>
      <c r="E332" s="151">
        <f>SUMIF(RiepilogoGen!$D$2:$D$1249,A332,RiepilogoGen!$R$2:$R$1249)</f>
        <v>86535.7</v>
      </c>
      <c r="F332" s="151">
        <f>SUMIF(RiepilogoGen!$D$2:$D$1249,A332,RiepilogoGen!$U$2:$U$1249)</f>
        <v>39167.71</v>
      </c>
      <c r="G332" s="151">
        <f>SUMIF(RiepilogoGen!$D$2:$D$1249,A332,RiepilogoGen!$X$2:$X$1249)</f>
        <v>38211.676800000001</v>
      </c>
      <c r="H332" s="151">
        <f>SUMIF(RiepilogoGen!$D$2:$D$1249,A332,RiepilogoGen!$AA$2:$AA$1249)</f>
        <v>51915.28</v>
      </c>
      <c r="I332" s="151">
        <f>SUMIF(RiepilogoGen!$D$2:$D$1249,A332,RiepilogoGen!$AD$2:$AD$1249)</f>
        <v>0</v>
      </c>
      <c r="J332" s="151">
        <v>68064.38</v>
      </c>
      <c r="K332" s="161">
        <f t="shared" ref="K332:K395" si="85">H332-G332</f>
        <v>13703.603199999998</v>
      </c>
      <c r="L332" s="161">
        <f t="shared" ref="L332:L395" si="86">H332-F332</f>
        <v>12747.57</v>
      </c>
      <c r="M332" s="180">
        <f t="shared" ref="M332:M395" si="87">IF(G332=0,IF(H332&lt;&gt;0,1,0),(H332/G332)-1)</f>
        <v>0.35862344570024196</v>
      </c>
    </row>
    <row r="333" spans="1:13">
      <c r="A333" s="36">
        <f>RiepilogoGen!D582</f>
        <v>40100211</v>
      </c>
      <c r="B333" s="36" t="str">
        <f>RiepilogoGen!E582</f>
        <v>AMMORTAMENTO MACCHINE D'UFFICIO ELETTROMECCANICHE ED ELETTRONICHE, COMPUTERS ED ALTRI STRUMENTI ELETCI ED INFORMATICI</v>
      </c>
      <c r="C333" s="150" t="str">
        <f t="shared" si="84"/>
        <v>40100211 AMMORTAMENTO MACCHINE D'UFFICIO ELETTROMECCANICHE ED ELETTRONICHE, COMPUTERS ED ALTRI STRUMENTI ELETCI ED INFORMATICI</v>
      </c>
      <c r="D333" s="151">
        <f>SUMIF(RiepilogoGen!$D$2:$D$1249,A333,RiepilogoGen!$O$2:$O$1249)</f>
        <v>46768.46</v>
      </c>
      <c r="E333" s="151">
        <f>SUMIF(RiepilogoGen!$D$2:$D$1249,A333,RiepilogoGen!$R$2:$R$1249)</f>
        <v>34486.44</v>
      </c>
      <c r="F333" s="151">
        <f>SUMIF(RiepilogoGen!$D$2:$D$1249,A333,RiepilogoGen!$U$2:$U$1249)</f>
        <v>37456.699999999997</v>
      </c>
      <c r="G333" s="151">
        <f>SUMIF(RiepilogoGen!$D$2:$D$1249,A333,RiepilogoGen!$X$2:$X$1249)</f>
        <v>31647.781199999998</v>
      </c>
      <c r="H333" s="151">
        <f>SUMIF(RiepilogoGen!$D$2:$D$1249,A333,RiepilogoGen!$AA$2:$AA$1249)</f>
        <v>27311.37</v>
      </c>
      <c r="I333" s="151">
        <f>SUMIF(RiepilogoGen!$D$2:$D$1249,A333,RiepilogoGen!$AD$2:$AD$1249)</f>
        <v>0</v>
      </c>
      <c r="J333" s="151">
        <v>40683.47</v>
      </c>
      <c r="K333" s="161">
        <f t="shared" si="85"/>
        <v>-4336.4111999999986</v>
      </c>
      <c r="L333" s="161">
        <f t="shared" si="86"/>
        <v>-10145.329999999998</v>
      </c>
      <c r="M333" s="180">
        <f t="shared" si="87"/>
        <v>-0.13702101808009215</v>
      </c>
    </row>
    <row r="334" spans="1:13">
      <c r="A334" s="36">
        <f>RiepilogoGen!D583</f>
        <v>40100212</v>
      </c>
      <c r="B334" s="36" t="str">
        <f>RiepilogoGen!E583</f>
        <v xml:space="preserve">AMMORTAMENTO AUTOMEZZI </v>
      </c>
      <c r="C334" s="150" t="str">
        <f t="shared" si="84"/>
        <v xml:space="preserve">40100212 AMMORTAMENTO AUTOMEZZI </v>
      </c>
      <c r="D334" s="151">
        <f>SUMIF(RiepilogoGen!$D$2:$D$1249,A334,RiepilogoGen!$O$2:$O$1249)</f>
        <v>37294.269999999997</v>
      </c>
      <c r="E334" s="151">
        <f>SUMIF(RiepilogoGen!$D$2:$D$1249,A334,RiepilogoGen!$R$2:$R$1249)</f>
        <v>41544.26</v>
      </c>
      <c r="F334" s="151">
        <f>SUMIF(RiepilogoGen!$D$2:$D$1249,A334,RiepilogoGen!$U$2:$U$1249)</f>
        <v>14700.92</v>
      </c>
      <c r="G334" s="151">
        <f>SUMIF(RiepilogoGen!$D$2:$D$1249,A334,RiepilogoGen!$X$2:$X$1249)</f>
        <v>13952.8608</v>
      </c>
      <c r="H334" s="151">
        <f>SUMIF(RiepilogoGen!$D$2:$D$1249,A334,RiepilogoGen!$AA$2:$AA$1249)</f>
        <v>20385.080000000002</v>
      </c>
      <c r="I334" s="151">
        <f>SUMIF(RiepilogoGen!$D$2:$D$1249,A334,RiepilogoGen!$AD$2:$AD$1249)</f>
        <v>0</v>
      </c>
      <c r="J334" s="151">
        <v>22382.83</v>
      </c>
      <c r="K334" s="161">
        <f t="shared" si="85"/>
        <v>6432.2192000000014</v>
      </c>
      <c r="L334" s="161">
        <f t="shared" si="86"/>
        <v>5684.1600000000017</v>
      </c>
      <c r="M334" s="180">
        <f t="shared" si="87"/>
        <v>0.46099644310935872</v>
      </c>
    </row>
    <row r="335" spans="1:13">
      <c r="A335" s="36">
        <f>RiepilogoGen!D584</f>
        <v>40100213</v>
      </c>
      <c r="B335" s="36" t="str">
        <f>RiepilogoGen!E584</f>
        <v>AMMORTAMENTO ALTRI BENI MATERIALI TECNICO-ECONOMALI</v>
      </c>
      <c r="C335" s="150" t="str">
        <f t="shared" si="84"/>
        <v>40100213 AMMORTAMENTO ALTRI BENI MATERIALI TECNICO-ECONOMALI</v>
      </c>
      <c r="D335" s="151">
        <f>SUMIF(RiepilogoGen!$D$2:$D$1249,A335,RiepilogoGen!$O$2:$O$1249)</f>
        <v>20739.36</v>
      </c>
      <c r="E335" s="151">
        <f>SUMIF(RiepilogoGen!$D$2:$D$1249,A335,RiepilogoGen!$R$2:$R$1249)</f>
        <v>31190.46</v>
      </c>
      <c r="F335" s="151">
        <f>SUMIF(RiepilogoGen!$D$2:$D$1249,A335,RiepilogoGen!$U$2:$U$1249)</f>
        <v>31993.45</v>
      </c>
      <c r="G335" s="151">
        <f>SUMIF(RiepilogoGen!$D$2:$D$1249,A335,RiepilogoGen!$X$2:$X$1249)</f>
        <v>24398.911199999995</v>
      </c>
      <c r="H335" s="151">
        <f>SUMIF(RiepilogoGen!$D$2:$D$1249,A335,RiepilogoGen!$AA$2:$AA$1249)</f>
        <v>32553.54</v>
      </c>
      <c r="I335" s="151">
        <f>SUMIF(RiepilogoGen!$D$2:$D$1249,A335,RiepilogoGen!$AD$2:$AD$1249)</f>
        <v>0</v>
      </c>
      <c r="J335" s="151">
        <v>26723.14</v>
      </c>
      <c r="K335" s="161">
        <f t="shared" si="85"/>
        <v>8154.6288000000059</v>
      </c>
      <c r="L335" s="161">
        <f t="shared" si="86"/>
        <v>560.09000000000015</v>
      </c>
      <c r="M335" s="180">
        <f t="shared" si="87"/>
        <v>0.33422101228845036</v>
      </c>
    </row>
    <row r="336" spans="1:13">
      <c r="A336" s="36">
        <f>RiepilogoGen!D585</f>
        <v>40100214</v>
      </c>
      <c r="B336" s="36" t="str">
        <f>RiepilogoGen!E585</f>
        <v>AMMORTAMENTO MANUTENZIONI INCREMENTATIVE FABBRICATI AGRICOLI</v>
      </c>
      <c r="C336" s="150" t="str">
        <f t="shared" ref="C336:C341" si="88">A336&amp;" "&amp;B336</f>
        <v>40100214 AMMORTAMENTO MANUTENZIONI INCREMENTATIVE FABBRICATI AGRICOLI</v>
      </c>
      <c r="D336" s="151">
        <f>SUMIF(RiepilogoGen!$D$2:$D$1249,A336,RiepilogoGen!$O$2:$O$1249)</f>
        <v>0</v>
      </c>
      <c r="E336" s="151">
        <f>SUMIF(RiepilogoGen!$D$2:$D$1249,A336,RiepilogoGen!$R$2:$R$1249)</f>
        <v>0</v>
      </c>
      <c r="F336" s="151">
        <f>SUMIF(RiepilogoGen!$D$2:$D$1249,A336,RiepilogoGen!$U$2:$U$1249)</f>
        <v>0</v>
      </c>
      <c r="G336" s="151">
        <f>SUMIF(RiepilogoGen!$D$2:$D$1249,A336,RiepilogoGen!$X$2:$X$1249)</f>
        <v>0</v>
      </c>
      <c r="H336" s="151">
        <f>SUMIF(RiepilogoGen!$D$2:$D$1249,A336,RiepilogoGen!$AA$2:$AA$1249)</f>
        <v>0</v>
      </c>
      <c r="I336" s="151">
        <f>SUMIF(RiepilogoGen!$D$2:$D$1249,A336,RiepilogoGen!$AD$2:$AD$1249)</f>
        <v>0</v>
      </c>
      <c r="J336" s="151">
        <v>0</v>
      </c>
      <c r="K336" s="161">
        <f t="shared" si="85"/>
        <v>0</v>
      </c>
      <c r="L336" s="161">
        <f t="shared" si="86"/>
        <v>0</v>
      </c>
      <c r="M336" s="180">
        <f t="shared" si="87"/>
        <v>0</v>
      </c>
    </row>
    <row r="337" spans="1:13">
      <c r="A337" s="36">
        <f>RiepilogoGen!D586</f>
        <v>40100290</v>
      </c>
      <c r="B337" s="36" t="str">
        <f>RiepilogoGen!E586</f>
        <v>AMMORTAMENTO AUTOMEZZI PER ATTIVITÀ AGRICOLA</v>
      </c>
      <c r="C337" s="150" t="str">
        <f t="shared" si="88"/>
        <v>40100290 AMMORTAMENTO AUTOMEZZI PER ATTIVITÀ AGRICOLA</v>
      </c>
      <c r="D337" s="151">
        <f>SUMIF(RiepilogoGen!$D$2:$D$1249,A337,RiepilogoGen!$O$2:$O$1249)</f>
        <v>5500</v>
      </c>
      <c r="E337" s="151">
        <f>SUMIF(RiepilogoGen!$D$2:$D$1249,A337,RiepilogoGen!$R$2:$R$1249)</f>
        <v>5500</v>
      </c>
      <c r="F337" s="151">
        <f>SUMIF(RiepilogoGen!$D$2:$D$1249,A337,RiepilogoGen!$U$2:$U$1249)</f>
        <v>0</v>
      </c>
      <c r="G337" s="151">
        <f>SUMIF(RiepilogoGen!$D$2:$D$1249,A337,RiepilogoGen!$X$2:$X$1249)</f>
        <v>0</v>
      </c>
      <c r="H337" s="151">
        <f>SUMIF(RiepilogoGen!$D$2:$D$1249,A337,RiepilogoGen!$AA$2:$AA$1249)</f>
        <v>0</v>
      </c>
      <c r="I337" s="151">
        <f>SUMIF(RiepilogoGen!$D$2:$D$1249,A337,RiepilogoGen!$AD$2:$AD$1249)</f>
        <v>0</v>
      </c>
      <c r="J337" s="151">
        <v>0</v>
      </c>
      <c r="K337" s="161">
        <f t="shared" si="85"/>
        <v>0</v>
      </c>
      <c r="L337" s="161">
        <f t="shared" si="86"/>
        <v>0</v>
      </c>
      <c r="M337" s="180">
        <f t="shared" si="87"/>
        <v>0</v>
      </c>
    </row>
    <row r="338" spans="1:13">
      <c r="A338" s="36">
        <f>RiepilogoGen!D587</f>
        <v>40100291</v>
      </c>
      <c r="B338" s="36" t="str">
        <f>RiepilogoGen!E587</f>
        <v>AMMORTAMENTO ATTREZZATURE PERATTIVITA' AGRICOLA (IVI INCLUSICARRELLI ELEVATORI E MEZZI DI TRASPORTO INTERNI)</v>
      </c>
      <c r="C338" s="150" t="str">
        <f t="shared" si="88"/>
        <v>40100291 AMMORTAMENTO ATTREZZATURE PERATTIVITA' AGRICOLA (IVI INCLUSICARRELLI ELEVATORI E MEZZI DI TRASPORTO INTERNI)</v>
      </c>
      <c r="D338" s="151">
        <f>SUMIF(RiepilogoGen!$D$2:$D$1249,A338,RiepilogoGen!$O$2:$O$1249)</f>
        <v>0</v>
      </c>
      <c r="E338" s="151">
        <f>SUMIF(RiepilogoGen!$D$2:$D$1249,A338,RiepilogoGen!$R$2:$R$1249)</f>
        <v>0</v>
      </c>
      <c r="F338" s="151">
        <f>SUMIF(RiepilogoGen!$D$2:$D$1249,A338,RiepilogoGen!$U$2:$U$1249)</f>
        <v>0</v>
      </c>
      <c r="G338" s="151">
        <f>SUMIF(RiepilogoGen!$D$2:$D$1249,A338,RiepilogoGen!$X$2:$X$1249)</f>
        <v>0</v>
      </c>
      <c r="H338" s="151">
        <f>SUMIF(RiepilogoGen!$D$2:$D$1249,A338,RiepilogoGen!$AA$2:$AA$1249)</f>
        <v>0</v>
      </c>
      <c r="I338" s="151">
        <f>SUMIF(RiepilogoGen!$D$2:$D$1249,A338,RiepilogoGen!$AD$2:$AD$1249)</f>
        <v>0</v>
      </c>
      <c r="J338" s="151">
        <v>0</v>
      </c>
      <c r="K338" s="161">
        <f t="shared" si="85"/>
        <v>0</v>
      </c>
      <c r="L338" s="161">
        <f t="shared" si="86"/>
        <v>0</v>
      </c>
      <c r="M338" s="180">
        <f t="shared" si="87"/>
        <v>0</v>
      </c>
    </row>
    <row r="339" spans="1:13">
      <c r="A339" s="36">
        <f>RiepilogoGen!D588</f>
        <v>40100292</v>
      </c>
      <c r="B339" s="36" t="str">
        <f>RiepilogoGen!E588</f>
        <v>AMMORTAMENTO MACCHINE AGRICOLE (COMPRESI I TRATTORI)</v>
      </c>
      <c r="C339" s="150" t="str">
        <f t="shared" si="88"/>
        <v>40100292 AMMORTAMENTO MACCHINE AGRICOLE (COMPRESI I TRATTORI)</v>
      </c>
      <c r="D339" s="151">
        <f>SUMIF(RiepilogoGen!$D$2:$D$1249,A339,RiepilogoGen!$O$2:$O$1249)</f>
        <v>0</v>
      </c>
      <c r="E339" s="151">
        <f>SUMIF(RiepilogoGen!$D$2:$D$1249,A339,RiepilogoGen!$R$2:$R$1249)</f>
        <v>0</v>
      </c>
      <c r="F339" s="151">
        <f>SUMIF(RiepilogoGen!$D$2:$D$1249,A339,RiepilogoGen!$U$2:$U$1249)</f>
        <v>0</v>
      </c>
      <c r="G339" s="151">
        <f>SUMIF(RiepilogoGen!$D$2:$D$1249,A339,RiepilogoGen!$X$2:$X$1249)</f>
        <v>0</v>
      </c>
      <c r="H339" s="151">
        <f>SUMIF(RiepilogoGen!$D$2:$D$1249,A339,RiepilogoGen!$AA$2:$AA$1249)</f>
        <v>0</v>
      </c>
      <c r="I339" s="151">
        <f>SUMIF(RiepilogoGen!$D$2:$D$1249,A339,RiepilogoGen!$AD$2:$AD$1249)</f>
        <v>0</v>
      </c>
      <c r="J339" s="151">
        <v>0</v>
      </c>
      <c r="K339" s="161">
        <f t="shared" si="85"/>
        <v>0</v>
      </c>
      <c r="L339" s="161">
        <f t="shared" si="86"/>
        <v>0</v>
      </c>
      <c r="M339" s="180">
        <f t="shared" si="87"/>
        <v>0</v>
      </c>
    </row>
    <row r="340" spans="1:13">
      <c r="A340" s="36">
        <f>RiepilogoGen!D589</f>
        <v>40100294</v>
      </c>
      <c r="B340" s="36" t="str">
        <f>RiepilogoGen!E589</f>
        <v>AMMORTAMENTO IMPIANTI E MACCHINARI ATTIVITA AGRICOLA</v>
      </c>
      <c r="C340" s="150" t="str">
        <f t="shared" si="88"/>
        <v>40100294 AMMORTAMENTO IMPIANTI E MACCHINARI ATTIVITA AGRICOLA</v>
      </c>
      <c r="D340" s="151">
        <f>SUMIF(RiepilogoGen!$D$2:$D$1249,A340,RiepilogoGen!$O$2:$O$1249)</f>
        <v>2168.5</v>
      </c>
      <c r="E340" s="151">
        <f>SUMIF(RiepilogoGen!$D$2:$D$1249,A340,RiepilogoGen!$R$2:$R$1249)</f>
        <v>0</v>
      </c>
      <c r="F340" s="151">
        <f>SUMIF(RiepilogoGen!$D$2:$D$1249,A340,RiepilogoGen!$U$2:$U$1249)</f>
        <v>0</v>
      </c>
      <c r="G340" s="151">
        <f>SUMIF(RiepilogoGen!$D$2:$D$1249,A340,RiepilogoGen!$X$2:$X$1249)</f>
        <v>0</v>
      </c>
      <c r="H340" s="151">
        <f>SUMIF(RiepilogoGen!$D$2:$D$1249,A340,RiepilogoGen!$AA$2:$AA$1249)</f>
        <v>0</v>
      </c>
      <c r="I340" s="151">
        <f>SUMIF(RiepilogoGen!$D$2:$D$1249,A340,RiepilogoGen!$AD$2:$AD$1249)</f>
        <v>0</v>
      </c>
      <c r="J340" s="151">
        <v>0</v>
      </c>
      <c r="K340" s="161">
        <f t="shared" si="85"/>
        <v>0</v>
      </c>
      <c r="L340" s="161">
        <f t="shared" si="86"/>
        <v>0</v>
      </c>
      <c r="M340" s="180">
        <f t="shared" si="87"/>
        <v>0</v>
      </c>
    </row>
    <row r="341" spans="1:13">
      <c r="A341" s="36">
        <f>RiepilogoGen!D590</f>
        <v>40100295</v>
      </c>
      <c r="B341" s="36" t="str">
        <f>RiepilogoGen!E590</f>
        <v>AMMORTAMENTO ALTRI BENI PER ATTIVITA AGRICOLA</v>
      </c>
      <c r="C341" s="150" t="str">
        <f t="shared" si="88"/>
        <v>40100295 AMMORTAMENTO ALTRI BENI PER ATTIVITA AGRICOLA</v>
      </c>
      <c r="D341" s="151">
        <f>SUMIF(RiepilogoGen!$D$2:$D$1249,A341,RiepilogoGen!$O$2:$O$1249)</f>
        <v>0</v>
      </c>
      <c r="E341" s="151">
        <f>SUMIF(RiepilogoGen!$D$2:$D$1249,A341,RiepilogoGen!$R$2:$R$1249)</f>
        <v>0</v>
      </c>
      <c r="F341" s="151">
        <f>SUMIF(RiepilogoGen!$D$2:$D$1249,A341,RiepilogoGen!$U$2:$U$1249)</f>
        <v>0</v>
      </c>
      <c r="G341" s="151">
        <f>SUMIF(RiepilogoGen!$D$2:$D$1249,A341,RiepilogoGen!$X$2:$X$1249)</f>
        <v>0</v>
      </c>
      <c r="H341" s="151">
        <f>SUMIF(RiepilogoGen!$D$2:$D$1249,A341,RiepilogoGen!$AA$2:$AA$1249)</f>
        <v>0</v>
      </c>
      <c r="I341" s="151">
        <f>SUMIF(RiepilogoGen!$D$2:$D$1249,A341,RiepilogoGen!$AD$2:$AD$1249)</f>
        <v>0</v>
      </c>
      <c r="J341" s="151">
        <v>0</v>
      </c>
      <c r="K341" s="161">
        <f t="shared" si="85"/>
        <v>0</v>
      </c>
      <c r="L341" s="161">
        <f t="shared" si="86"/>
        <v>0</v>
      </c>
      <c r="M341" s="180">
        <f t="shared" si="87"/>
        <v>0</v>
      </c>
    </row>
    <row r="342" spans="1:13">
      <c r="A342" s="36">
        <f>RiepilogoGen!D591</f>
        <v>40100392</v>
      </c>
      <c r="B342" s="36" t="str">
        <f>RiepilogoGen!E591</f>
        <v>AMMORTAMENTO AUTOVEICOLI DA TRASPORTO</v>
      </c>
      <c r="C342" s="150" t="str">
        <f>A342&amp;" "&amp;B342</f>
        <v>40100392 AMMORTAMENTO AUTOVEICOLI DA TRASPORTO</v>
      </c>
      <c r="D342" s="151">
        <f>SUMIF(RiepilogoGen!$D$2:$D$1249,A342,RiepilogoGen!$O$2:$O$1249)</f>
        <v>0</v>
      </c>
      <c r="E342" s="151">
        <f>SUMIF(RiepilogoGen!$D$2:$D$1249,A342,RiepilogoGen!$R$2:$R$1249)</f>
        <v>0</v>
      </c>
      <c r="F342" s="151">
        <f>SUMIF(RiepilogoGen!$D$2:$D$1249,A342,RiepilogoGen!$U$2:$U$1249)</f>
        <v>0</v>
      </c>
      <c r="G342" s="151">
        <f>SUMIF(RiepilogoGen!$D$2:$D$1249,A342,RiepilogoGen!$X$2:$X$1249)</f>
        <v>0</v>
      </c>
      <c r="H342" s="151">
        <f>SUMIF(RiepilogoGen!$D$2:$D$1249,A342,RiepilogoGen!$AA$2:$AA$1249)</f>
        <v>0</v>
      </c>
      <c r="I342" s="151">
        <f>SUMIF(RiepilogoGen!$D$2:$D$1249,A342,RiepilogoGen!$AD$2:$AD$1249)</f>
        <v>0</v>
      </c>
      <c r="J342" s="151">
        <v>0</v>
      </c>
      <c r="K342" s="161">
        <f t="shared" si="85"/>
        <v>0</v>
      </c>
      <c r="L342" s="161">
        <f t="shared" si="86"/>
        <v>0</v>
      </c>
      <c r="M342" s="180">
        <f t="shared" si="87"/>
        <v>0</v>
      </c>
    </row>
    <row r="343" spans="1:13">
      <c r="C343" s="149" t="s">
        <v>311</v>
      </c>
      <c r="D343" s="102">
        <f t="shared" ref="D343:I343" si="89">SUM(D344:D346)</f>
        <v>0</v>
      </c>
      <c r="E343" s="102">
        <f t="shared" si="89"/>
        <v>0</v>
      </c>
      <c r="F343" s="102">
        <f t="shared" si="89"/>
        <v>0</v>
      </c>
      <c r="G343" s="102">
        <f t="shared" si="89"/>
        <v>0</v>
      </c>
      <c r="H343" s="102">
        <f t="shared" si="89"/>
        <v>0</v>
      </c>
      <c r="I343" s="102">
        <f t="shared" si="89"/>
        <v>0</v>
      </c>
      <c r="J343" s="102">
        <v>0</v>
      </c>
      <c r="K343" s="159">
        <f t="shared" si="85"/>
        <v>0</v>
      </c>
      <c r="L343" s="159">
        <f t="shared" si="86"/>
        <v>0</v>
      </c>
      <c r="M343" s="178">
        <f t="shared" si="87"/>
        <v>0</v>
      </c>
    </row>
    <row r="344" spans="1:13">
      <c r="A344" s="36">
        <f>RiepilogoGen!D592</f>
        <v>40100301</v>
      </c>
      <c r="B344" s="36" t="str">
        <f>RiepilogoGen!E592</f>
        <v>SVALUTAZIONE DELLE IMMOBILIZZAZIONI IMMATERIALI</v>
      </c>
      <c r="C344" s="150" t="str">
        <f>A344&amp;" "&amp;B344</f>
        <v>40100301 SVALUTAZIONE DELLE IMMOBILIZZAZIONI IMMATERIALI</v>
      </c>
      <c r="D344" s="151">
        <f>SUMIF(RiepilogoGen!$D$2:$D$1249,A344,RiepilogoGen!$O$2:$O$1249)</f>
        <v>0</v>
      </c>
      <c r="E344" s="151">
        <f>SUMIF(RiepilogoGen!$D$2:$D$1249,A344,RiepilogoGen!$R$2:$R$1249)</f>
        <v>0</v>
      </c>
      <c r="F344" s="151">
        <f>SUMIF(RiepilogoGen!$D$2:$D$1249,A344,RiepilogoGen!$U$2:$U$1249)</f>
        <v>0</v>
      </c>
      <c r="G344" s="151">
        <f>SUMIF(RiepilogoGen!$D$2:$D$1249,A344,RiepilogoGen!$X$2:$X$1249)</f>
        <v>0</v>
      </c>
      <c r="H344" s="151">
        <f>SUMIF(RiepilogoGen!$D$2:$D$1249,A344,RiepilogoGen!$AA$2:$AA$1249)</f>
        <v>0</v>
      </c>
      <c r="I344" s="151">
        <f>SUMIF(RiepilogoGen!$D$2:$D$1249,A344,RiepilogoGen!$AD$2:$AD$1249)</f>
        <v>0</v>
      </c>
      <c r="J344" s="151">
        <v>0</v>
      </c>
      <c r="K344" s="161">
        <f t="shared" si="85"/>
        <v>0</v>
      </c>
      <c r="L344" s="161">
        <f t="shared" si="86"/>
        <v>0</v>
      </c>
      <c r="M344" s="180">
        <f t="shared" si="87"/>
        <v>0</v>
      </c>
    </row>
    <row r="345" spans="1:13">
      <c r="A345" s="36">
        <f>RiepilogoGen!D593</f>
        <v>40100302</v>
      </c>
      <c r="B345" s="36" t="str">
        <f>RiepilogoGen!E593</f>
        <v>SVALUTAZIONE DELLE IMMOBILIZZAZIONI MATERIALI</v>
      </c>
      <c r="C345" s="150" t="str">
        <f>A345&amp;" "&amp;B345</f>
        <v>40100302 SVALUTAZIONE DELLE IMMOBILIZZAZIONI MATERIALI</v>
      </c>
      <c r="D345" s="151">
        <f>SUMIF(RiepilogoGen!$D$2:$D$1249,A345,RiepilogoGen!$O$2:$O$1249)</f>
        <v>0</v>
      </c>
      <c r="E345" s="151">
        <f>SUMIF(RiepilogoGen!$D$2:$D$1249,A345,RiepilogoGen!$R$2:$R$1249)</f>
        <v>0</v>
      </c>
      <c r="F345" s="151">
        <f>SUMIF(RiepilogoGen!$D$2:$D$1249,A345,RiepilogoGen!$U$2:$U$1249)</f>
        <v>0</v>
      </c>
      <c r="G345" s="151">
        <f>SUMIF(RiepilogoGen!$D$2:$D$1249,A345,RiepilogoGen!$X$2:$X$1249)</f>
        <v>0</v>
      </c>
      <c r="H345" s="151">
        <f>SUMIF(RiepilogoGen!$D$2:$D$1249,A345,RiepilogoGen!$AA$2:$AA$1249)</f>
        <v>0</v>
      </c>
      <c r="I345" s="151">
        <f>SUMIF(RiepilogoGen!$D$2:$D$1249,A345,RiepilogoGen!$AD$2:$AD$1249)</f>
        <v>0</v>
      </c>
      <c r="J345" s="151">
        <v>0</v>
      </c>
      <c r="K345" s="161">
        <f t="shared" si="85"/>
        <v>0</v>
      </c>
      <c r="L345" s="161">
        <f t="shared" si="86"/>
        <v>0</v>
      </c>
      <c r="M345" s="180">
        <f t="shared" si="87"/>
        <v>0</v>
      </c>
    </row>
    <row r="346" spans="1:13">
      <c r="A346" s="36">
        <f>RiepilogoGen!D594</f>
        <v>40100303</v>
      </c>
      <c r="B346" s="36" t="str">
        <f>RiepilogoGen!E594</f>
        <v xml:space="preserve">SVALUTAZIONE CREDITI </v>
      </c>
      <c r="C346" s="150" t="str">
        <f>A346&amp;" "&amp;B346</f>
        <v xml:space="preserve">40100303 SVALUTAZIONE CREDITI </v>
      </c>
      <c r="D346" s="151">
        <f>SUMIF(RiepilogoGen!$D$2:$D$1249,A346,RiepilogoGen!$O$2:$O$1249)</f>
        <v>0</v>
      </c>
      <c r="E346" s="151">
        <f>SUMIF(RiepilogoGen!$D$2:$D$1249,A346,RiepilogoGen!$R$2:$R$1249)</f>
        <v>0</v>
      </c>
      <c r="F346" s="151">
        <f>SUMIF(RiepilogoGen!$D$2:$D$1249,A346,RiepilogoGen!$U$2:$U$1249)</f>
        <v>0</v>
      </c>
      <c r="G346" s="151">
        <f>SUMIF(RiepilogoGen!$D$2:$D$1249,A346,RiepilogoGen!$X$2:$X$1249)</f>
        <v>0</v>
      </c>
      <c r="H346" s="151">
        <f>SUMIF(RiepilogoGen!$D$2:$D$1249,A346,RiepilogoGen!$AA$2:$AA$1249)</f>
        <v>0</v>
      </c>
      <c r="I346" s="151">
        <f>SUMIF(RiepilogoGen!$D$2:$D$1249,A346,RiepilogoGen!$AD$2:$AD$1249)</f>
        <v>0</v>
      </c>
      <c r="J346" s="151">
        <v>0</v>
      </c>
      <c r="K346" s="161">
        <f t="shared" si="85"/>
        <v>0</v>
      </c>
      <c r="L346" s="161">
        <f t="shared" si="86"/>
        <v>0</v>
      </c>
      <c r="M346" s="180">
        <f t="shared" si="87"/>
        <v>0</v>
      </c>
    </row>
    <row r="347" spans="1:13">
      <c r="C347" s="149" t="s">
        <v>306</v>
      </c>
      <c r="D347" s="102">
        <f t="shared" ref="D347:I347" si="90">SUM(D348)</f>
        <v>0</v>
      </c>
      <c r="E347" s="102">
        <f t="shared" si="90"/>
        <v>0</v>
      </c>
      <c r="F347" s="102">
        <f t="shared" si="90"/>
        <v>20574.759999999998</v>
      </c>
      <c r="G347" s="102">
        <f t="shared" si="90"/>
        <v>0</v>
      </c>
      <c r="H347" s="102">
        <f t="shared" si="90"/>
        <v>47419.69</v>
      </c>
      <c r="I347" s="102">
        <f t="shared" si="90"/>
        <v>0</v>
      </c>
      <c r="J347" s="102">
        <v>0</v>
      </c>
      <c r="K347" s="159">
        <f t="shared" si="85"/>
        <v>47419.69</v>
      </c>
      <c r="L347" s="159">
        <f t="shared" si="86"/>
        <v>26844.930000000004</v>
      </c>
      <c r="M347" s="178">
        <f t="shared" si="87"/>
        <v>1</v>
      </c>
    </row>
    <row r="348" spans="1:13">
      <c r="A348" s="36">
        <f>RiepilogoGen!D595</f>
        <v>40100401</v>
      </c>
      <c r="B348" s="36" t="str">
        <f>RiepilogoGen!E595</f>
        <v>SVALUTAZIONE DEI CREDITI COMPRESI NELL’ATTIVO CIRCOLANTE</v>
      </c>
      <c r="C348" s="150" t="str">
        <f>A348&amp;" "&amp;B348</f>
        <v>40100401 SVALUTAZIONE DEI CREDITI COMPRESI NELL’ATTIVO CIRCOLANTE</v>
      </c>
      <c r="D348" s="151">
        <f>SUMIF(RiepilogoGen!$D$2:$D$1249,A348,RiepilogoGen!$O$2:$O$1249)</f>
        <v>0</v>
      </c>
      <c r="E348" s="151">
        <f>SUMIF(RiepilogoGen!$D$2:$D$1249,A348,RiepilogoGen!$R$2:$R$1249)</f>
        <v>0</v>
      </c>
      <c r="F348" s="151">
        <f>SUMIF(RiepilogoGen!$D$2:$D$1249,A348,RiepilogoGen!$U$2:$U$1249)</f>
        <v>20574.759999999998</v>
      </c>
      <c r="G348" s="151">
        <f>SUMIF(RiepilogoGen!$D$2:$D$1249,A348,RiepilogoGen!$X$2:$X$1249)</f>
        <v>0</v>
      </c>
      <c r="H348" s="151">
        <f>SUMIF(RiepilogoGen!$D$2:$D$1249,A348,RiepilogoGen!$AA$2:$AA$1249)</f>
        <v>47419.69</v>
      </c>
      <c r="I348" s="151">
        <f>SUMIF(RiepilogoGen!$D$2:$D$1249,A348,RiepilogoGen!$AD$2:$AD$1249)</f>
        <v>0</v>
      </c>
      <c r="J348" s="151">
        <v>0</v>
      </c>
      <c r="K348" s="161">
        <f t="shared" si="85"/>
        <v>47419.69</v>
      </c>
      <c r="L348" s="161">
        <f t="shared" si="86"/>
        <v>26844.930000000004</v>
      </c>
      <c r="M348" s="180">
        <f t="shared" si="87"/>
        <v>1</v>
      </c>
    </row>
    <row r="349" spans="1:13">
      <c r="C349" s="148" t="s">
        <v>284</v>
      </c>
      <c r="D349" s="106">
        <f t="shared" ref="D349:I349" si="91">+D350+D353</f>
        <v>14030.419999999984</v>
      </c>
      <c r="E349" s="106">
        <f t="shared" si="91"/>
        <v>73328.150000000009</v>
      </c>
      <c r="F349" s="106">
        <f t="shared" si="91"/>
        <v>20820.020000000004</v>
      </c>
      <c r="G349" s="106">
        <f t="shared" si="91"/>
        <v>0</v>
      </c>
      <c r="H349" s="106">
        <f t="shared" si="91"/>
        <v>66371.469999999987</v>
      </c>
      <c r="I349" s="106">
        <f t="shared" si="91"/>
        <v>150875.91</v>
      </c>
      <c r="J349" s="106">
        <v>182046.14</v>
      </c>
      <c r="K349" s="160">
        <f t="shared" si="85"/>
        <v>66371.469999999987</v>
      </c>
      <c r="L349" s="160">
        <f t="shared" si="86"/>
        <v>45551.449999999983</v>
      </c>
      <c r="M349" s="182">
        <f t="shared" si="87"/>
        <v>1</v>
      </c>
    </row>
    <row r="350" spans="1:13">
      <c r="C350" s="149" t="s">
        <v>304</v>
      </c>
      <c r="D350" s="102">
        <f t="shared" ref="D350:I350" si="92">+D351+D352</f>
        <v>34094.919999999984</v>
      </c>
      <c r="E350" s="102">
        <f t="shared" si="92"/>
        <v>58187.100000000006</v>
      </c>
      <c r="F350" s="102">
        <f t="shared" si="92"/>
        <v>17590.540000000008</v>
      </c>
      <c r="G350" s="102">
        <f t="shared" si="92"/>
        <v>0</v>
      </c>
      <c r="H350" s="102">
        <f t="shared" si="92"/>
        <v>52128.01999999999</v>
      </c>
      <c r="I350" s="102">
        <f t="shared" si="92"/>
        <v>89337.66</v>
      </c>
      <c r="J350" s="102">
        <v>137853.44</v>
      </c>
      <c r="K350" s="159">
        <f t="shared" si="85"/>
        <v>52128.01999999999</v>
      </c>
      <c r="L350" s="159">
        <f t="shared" si="86"/>
        <v>34537.479999999981</v>
      </c>
      <c r="M350" s="178">
        <f t="shared" si="87"/>
        <v>1</v>
      </c>
    </row>
    <row r="351" spans="1:13">
      <c r="A351" s="36">
        <f>RiepilogoGen!D596</f>
        <v>40110101</v>
      </c>
      <c r="B351" s="36" t="str">
        <f>RiepilogoGen!E596</f>
        <v>RIMANENZE INIZIALI DI PRODOTTI SOCIO SANITARI</v>
      </c>
      <c r="C351" s="150" t="str">
        <f>A351&amp;" "&amp;B351</f>
        <v>40110101 RIMANENZE INIZIALI DI PRODOTTI SOCIO SANITARI</v>
      </c>
      <c r="D351" s="151">
        <f>SUMIF(RiepilogoGen!$D$2:$D$1249,A351,RiepilogoGen!$O$2:$O$1249)</f>
        <v>331506</v>
      </c>
      <c r="E351" s="151">
        <f>SUMIF(RiepilogoGen!$D$2:$D$1249,A351,RiepilogoGen!$R$2:$R$1249)</f>
        <v>297411.08</v>
      </c>
      <c r="F351" s="151">
        <f>SUMIF(RiepilogoGen!$D$2:$D$1249,A351,RiepilogoGen!$U$2:$U$1249)</f>
        <v>239223.98</v>
      </c>
      <c r="G351" s="151">
        <f>SUMIF(RiepilogoGen!$D$2:$D$1249,A351,RiepilogoGen!$X$2:$X$1249)</f>
        <v>0</v>
      </c>
      <c r="H351" s="151">
        <f>SUMIF(RiepilogoGen!$D$2:$D$1249,A351,RiepilogoGen!$AA$2:$AA$1249)</f>
        <v>141465.68</v>
      </c>
      <c r="I351" s="151">
        <f>SUMIF(RiepilogoGen!$D$2:$D$1249,A351,RiepilogoGen!$AD$2:$AD$1249)</f>
        <v>89337.66</v>
      </c>
      <c r="J351" s="151">
        <v>221633.44</v>
      </c>
      <c r="K351" s="161">
        <f t="shared" si="85"/>
        <v>141465.68</v>
      </c>
      <c r="L351" s="161">
        <f t="shared" si="86"/>
        <v>-97758.300000000017</v>
      </c>
      <c r="M351" s="180">
        <f t="shared" si="87"/>
        <v>1</v>
      </c>
    </row>
    <row r="352" spans="1:13">
      <c r="A352" s="36">
        <f>RiepilogoGen!D597</f>
        <v>40110102</v>
      </c>
      <c r="B352" s="36" t="str">
        <f>RiepilogoGen!E597</f>
        <v>RIMANENZE FINALI DI PRODOTTI SOCIO SANITARI</v>
      </c>
      <c r="C352" s="150" t="str">
        <f>A352&amp;" "&amp;B352</f>
        <v>40110102 RIMANENZE FINALI DI PRODOTTI SOCIO SANITARI</v>
      </c>
      <c r="D352" s="151">
        <f>SUMIF(RiepilogoGen!$D$2:$D$1249,A352,RiepilogoGen!$O$2:$O$1249)</f>
        <v>-297411.08</v>
      </c>
      <c r="E352" s="151">
        <f>SUMIF(RiepilogoGen!$D$2:$D$1249,A352,RiepilogoGen!$R$2:$R$1249)</f>
        <v>-239223.98</v>
      </c>
      <c r="F352" s="151">
        <f>SUMIF(RiepilogoGen!$D$2:$D$1249,A352,RiepilogoGen!$U$2:$U$1249)</f>
        <v>-221633.44</v>
      </c>
      <c r="G352" s="151">
        <f>SUMIF(RiepilogoGen!$D$2:$D$1249,A352,RiepilogoGen!$X$2:$X$1249)</f>
        <v>0</v>
      </c>
      <c r="H352" s="151">
        <f>SUMIF(RiepilogoGen!$D$2:$D$1249,A352,RiepilogoGen!$AA$2:$AA$1249)</f>
        <v>-89337.66</v>
      </c>
      <c r="I352" s="151">
        <f>SUMIF(RiepilogoGen!$D$2:$D$1249,A352,RiepilogoGen!$AD$2:$AD$1249)</f>
        <v>0</v>
      </c>
      <c r="J352" s="151">
        <v>-83780</v>
      </c>
      <c r="K352" s="161">
        <f t="shared" si="85"/>
        <v>-89337.66</v>
      </c>
      <c r="L352" s="161">
        <f t="shared" si="86"/>
        <v>132295.78</v>
      </c>
      <c r="M352" s="180">
        <f t="shared" si="87"/>
        <v>1</v>
      </c>
    </row>
    <row r="353" spans="1:13">
      <c r="C353" s="149" t="s">
        <v>305</v>
      </c>
      <c r="D353" s="102">
        <f t="shared" ref="D353:I353" si="93">+D354+D355+D356+D357</f>
        <v>-20064.5</v>
      </c>
      <c r="E353" s="102">
        <f t="shared" si="93"/>
        <v>15141.050000000003</v>
      </c>
      <c r="F353" s="102">
        <f t="shared" si="93"/>
        <v>3229.4799999999959</v>
      </c>
      <c r="G353" s="102">
        <f t="shared" si="93"/>
        <v>0</v>
      </c>
      <c r="H353" s="102">
        <f t="shared" si="93"/>
        <v>14243.449999999997</v>
      </c>
      <c r="I353" s="102">
        <f t="shared" si="93"/>
        <v>61538.25</v>
      </c>
      <c r="J353" s="102">
        <v>44192.7</v>
      </c>
      <c r="K353" s="159">
        <f t="shared" si="85"/>
        <v>14243.449999999997</v>
      </c>
      <c r="L353" s="159">
        <f t="shared" si="86"/>
        <v>11013.970000000001</v>
      </c>
      <c r="M353" s="178">
        <f t="shared" si="87"/>
        <v>1</v>
      </c>
    </row>
    <row r="354" spans="1:13">
      <c r="A354" s="36">
        <f>RiepilogoGen!D598</f>
        <v>40110201</v>
      </c>
      <c r="B354" s="36" t="str">
        <f>RiepilogoGen!E598</f>
        <v>RIMANENZE INIZIALI DI PRODOTTI TECNICO-ECONOMALI</v>
      </c>
      <c r="C354" s="150" t="str">
        <f>A354&amp;" "&amp;B354</f>
        <v>40110201 RIMANENZE INIZIALI DI PRODOTTI TECNICO-ECONOMALI</v>
      </c>
      <c r="D354" s="151">
        <f>SUMIF(RiepilogoGen!$D$2:$D$1249,A354,RiepilogoGen!$O$2:$O$1249)</f>
        <v>74087.73</v>
      </c>
      <c r="E354" s="151">
        <f>SUMIF(RiepilogoGen!$D$2:$D$1249,A354,RiepilogoGen!$R$2:$R$1249)</f>
        <v>94152.23</v>
      </c>
      <c r="F354" s="151">
        <f>SUMIF(RiepilogoGen!$D$2:$D$1249,A354,RiepilogoGen!$U$2:$U$1249)</f>
        <v>79011.179999999993</v>
      </c>
      <c r="G354" s="151">
        <f>SUMIF(RiepilogoGen!$D$2:$D$1249,A354,RiepilogoGen!$X$2:$X$1249)</f>
        <v>0</v>
      </c>
      <c r="H354" s="151">
        <f>SUMIF(RiepilogoGen!$D$2:$D$1249,A354,RiepilogoGen!$AA$2:$AA$1249)</f>
        <v>75781.7</v>
      </c>
      <c r="I354" s="151">
        <f>SUMIF(RiepilogoGen!$D$2:$D$1249,A354,RiepilogoGen!$AD$2:$AD$1249)</f>
        <v>61538.25</v>
      </c>
      <c r="J354" s="151">
        <v>75781.7</v>
      </c>
      <c r="K354" s="161">
        <f t="shared" si="85"/>
        <v>75781.7</v>
      </c>
      <c r="L354" s="161">
        <f t="shared" si="86"/>
        <v>-3229.4799999999959</v>
      </c>
      <c r="M354" s="180">
        <f t="shared" si="87"/>
        <v>1</v>
      </c>
    </row>
    <row r="355" spans="1:13">
      <c r="A355" s="36">
        <f>RiepilogoGen!D599</f>
        <v>40110202</v>
      </c>
      <c r="B355" s="36" t="str">
        <f>RiepilogoGen!E599</f>
        <v>RIMANENZE FINALI DI PRODOTTI TECNICO-ECONOMALI</v>
      </c>
      <c r="C355" s="150" t="str">
        <f>A355&amp;" "&amp;B355</f>
        <v>40110202 RIMANENZE FINALI DI PRODOTTI TECNICO-ECONOMALI</v>
      </c>
      <c r="D355" s="151">
        <f>SUMIF(RiepilogoGen!$D$2:$D$1249,A355,RiepilogoGen!$O$2:$O$1249)</f>
        <v>-94152.23</v>
      </c>
      <c r="E355" s="151">
        <f>SUMIF(RiepilogoGen!$D$2:$D$1249,A355,RiepilogoGen!$R$2:$R$1249)</f>
        <v>-79011.179999999993</v>
      </c>
      <c r="F355" s="151">
        <f>SUMIF(RiepilogoGen!$D$2:$D$1249,A355,RiepilogoGen!$U$2:$U$1249)</f>
        <v>-75781.7</v>
      </c>
      <c r="G355" s="151">
        <f>SUMIF(RiepilogoGen!$D$2:$D$1249,A355,RiepilogoGen!$X$2:$X$1249)</f>
        <v>0</v>
      </c>
      <c r="H355" s="151">
        <f>SUMIF(RiepilogoGen!$D$2:$D$1249,A355,RiepilogoGen!$AA$2:$AA$1249)</f>
        <v>-61538.25</v>
      </c>
      <c r="I355" s="151">
        <f>SUMIF(RiepilogoGen!$D$2:$D$1249,A355,RiepilogoGen!$AD$2:$AD$1249)</f>
        <v>0</v>
      </c>
      <c r="J355" s="151">
        <v>-31589</v>
      </c>
      <c r="K355" s="161">
        <f t="shared" si="85"/>
        <v>-61538.25</v>
      </c>
      <c r="L355" s="161">
        <f t="shared" si="86"/>
        <v>14243.449999999997</v>
      </c>
      <c r="M355" s="180">
        <f t="shared" si="87"/>
        <v>1</v>
      </c>
    </row>
    <row r="356" spans="1:13">
      <c r="A356" s="36">
        <f>RiepilogoGen!D600</f>
        <v>40110290</v>
      </c>
      <c r="B356" s="36" t="str">
        <f>RiepilogoGen!E600</f>
        <v>RIMANENZE INIZIALI AGRICOLE</v>
      </c>
      <c r="C356" s="150" t="str">
        <f>A356&amp;" "&amp;B356</f>
        <v>40110290 RIMANENZE INIZIALI AGRICOLE</v>
      </c>
      <c r="D356" s="151">
        <f>SUMIF(RiepilogoGen!$D$2:$D$1249,A356,RiepilogoGen!$O$2:$O$1249)</f>
        <v>0</v>
      </c>
      <c r="E356" s="151">
        <f>SUMIF(RiepilogoGen!$D$2:$D$1249,A356,RiepilogoGen!$R$2:$R$1249)</f>
        <v>0</v>
      </c>
      <c r="F356" s="151">
        <f>SUMIF(RiepilogoGen!$D$2:$D$1249,A356,RiepilogoGen!$U$2:$U$1249)</f>
        <v>0</v>
      </c>
      <c r="G356" s="151">
        <f>SUMIF(RiepilogoGen!$D$2:$D$1249,A356,RiepilogoGen!$X$2:$X$1249)</f>
        <v>0</v>
      </c>
      <c r="H356" s="151">
        <f>SUMIF(RiepilogoGen!$D$2:$D$1249,A356,RiepilogoGen!$AA$2:$AA$1249)</f>
        <v>0</v>
      </c>
      <c r="I356" s="151">
        <f>SUMIF(RiepilogoGen!$D$2:$D$1249,A356,RiepilogoGen!$AD$2:$AD$1249)</f>
        <v>0</v>
      </c>
      <c r="J356" s="151">
        <v>0</v>
      </c>
      <c r="K356" s="161">
        <f t="shared" si="85"/>
        <v>0</v>
      </c>
      <c r="L356" s="161">
        <f t="shared" si="86"/>
        <v>0</v>
      </c>
      <c r="M356" s="180">
        <f t="shared" si="87"/>
        <v>0</v>
      </c>
    </row>
    <row r="357" spans="1:13">
      <c r="A357" s="36">
        <f>RiepilogoGen!D601</f>
        <v>40110291</v>
      </c>
      <c r="B357" s="36" t="str">
        <f>RiepilogoGen!E601</f>
        <v>RIMANENZE FINALI AGRICOLE</v>
      </c>
      <c r="C357" s="150" t="str">
        <f>A357&amp;" "&amp;B357</f>
        <v>40110291 RIMANENZE FINALI AGRICOLE</v>
      </c>
      <c r="D357" s="151">
        <f>SUMIF(RiepilogoGen!$D$2:$D$1249,A357,RiepilogoGen!$O$2:$O$1249)</f>
        <v>0</v>
      </c>
      <c r="E357" s="151">
        <f>SUMIF(RiepilogoGen!$D$2:$D$1249,A357,RiepilogoGen!$R$2:$R$1249)</f>
        <v>0</v>
      </c>
      <c r="F357" s="151">
        <f>SUMIF(RiepilogoGen!$D$2:$D$1249,A357,RiepilogoGen!$U$2:$U$1249)</f>
        <v>0</v>
      </c>
      <c r="G357" s="151">
        <f>SUMIF(RiepilogoGen!$D$2:$D$1249,A357,RiepilogoGen!$X$2:$X$1249)</f>
        <v>0</v>
      </c>
      <c r="H357" s="151">
        <f>SUMIF(RiepilogoGen!$D$2:$D$1249,A357,RiepilogoGen!$AA$2:$AA$1249)</f>
        <v>0</v>
      </c>
      <c r="I357" s="151">
        <f>SUMIF(RiepilogoGen!$D$2:$D$1249,A357,RiepilogoGen!$AD$2:$AD$1249)</f>
        <v>0</v>
      </c>
      <c r="J357" s="151">
        <v>0</v>
      </c>
      <c r="K357" s="161">
        <f t="shared" si="85"/>
        <v>0</v>
      </c>
      <c r="L357" s="161">
        <f t="shared" si="86"/>
        <v>0</v>
      </c>
      <c r="M357" s="180">
        <f t="shared" si="87"/>
        <v>0</v>
      </c>
    </row>
    <row r="358" spans="1:13">
      <c r="C358" s="148" t="s">
        <v>285</v>
      </c>
      <c r="D358" s="106">
        <f t="shared" ref="D358:I358" si="94">SUM(D359:D367)</f>
        <v>6681.11</v>
      </c>
      <c r="E358" s="106">
        <f t="shared" si="94"/>
        <v>110629.02</v>
      </c>
      <c r="F358" s="106">
        <f t="shared" si="94"/>
        <v>581.04999999999995</v>
      </c>
      <c r="G358" s="106">
        <f t="shared" si="94"/>
        <v>0</v>
      </c>
      <c r="H358" s="106">
        <f t="shared" si="94"/>
        <v>571.99</v>
      </c>
      <c r="I358" s="106">
        <f t="shared" si="94"/>
        <v>0</v>
      </c>
      <c r="J358" s="106">
        <v>1000</v>
      </c>
      <c r="K358" s="160">
        <f t="shared" si="85"/>
        <v>571.99</v>
      </c>
      <c r="L358" s="160">
        <f t="shared" si="86"/>
        <v>-9.0599999999999454</v>
      </c>
      <c r="M358" s="182">
        <f t="shared" si="87"/>
        <v>1</v>
      </c>
    </row>
    <row r="359" spans="1:13">
      <c r="A359" s="36">
        <f>RiepilogoGen!D602</f>
        <v>40120111</v>
      </c>
      <c r="B359" s="36" t="str">
        <f>RiepilogoGen!E602</f>
        <v>ACCANTONAMENTI IMPOSTE PER ACCERTAMENTI IN ATTO O PRESUNTI</v>
      </c>
      <c r="C359" s="150" t="str">
        <f t="shared" ref="C359:C364" si="95">A359&amp;" "&amp;B359</f>
        <v>40120111 ACCANTONAMENTI IMPOSTE PER ACCERTAMENTI IN ATTO O PRESUNTI</v>
      </c>
      <c r="D359" s="151">
        <f>SUMIF(RiepilogoGen!$D$2:$D$1249,A359,RiepilogoGen!$O$2:$O$1249)</f>
        <v>0</v>
      </c>
      <c r="E359" s="151">
        <f>SUMIF(RiepilogoGen!$D$2:$D$1249,A359,RiepilogoGen!$R$2:$R$1249)</f>
        <v>0</v>
      </c>
      <c r="F359" s="151">
        <f>SUMIF(RiepilogoGen!$D$2:$D$1249,A359,RiepilogoGen!$U$2:$U$1249)</f>
        <v>0</v>
      </c>
      <c r="G359" s="151">
        <f>SUMIF(RiepilogoGen!$D$2:$D$1249,A359,RiepilogoGen!$X$2:$X$1249)</f>
        <v>0</v>
      </c>
      <c r="H359" s="151">
        <f>SUMIF(RiepilogoGen!$D$2:$D$1249,A359,RiepilogoGen!$AA$2:$AA$1249)</f>
        <v>0</v>
      </c>
      <c r="I359" s="151">
        <f>SUMIF(RiepilogoGen!$D$2:$D$1249,A359,RiepilogoGen!$AD$2:$AD$1249)</f>
        <v>0</v>
      </c>
      <c r="J359" s="151">
        <v>0</v>
      </c>
      <c r="K359" s="161">
        <f t="shared" si="85"/>
        <v>0</v>
      </c>
      <c r="L359" s="161">
        <f t="shared" si="86"/>
        <v>0</v>
      </c>
      <c r="M359" s="180">
        <f t="shared" si="87"/>
        <v>0</v>
      </c>
    </row>
    <row r="360" spans="1:13">
      <c r="A360" s="36">
        <f>RiepilogoGen!D603</f>
        <v>40120112</v>
      </c>
      <c r="B360" s="36" t="str">
        <f>RiepilogoGen!E603</f>
        <v>ACCANTONAMENTI IMPOSTE DIFFERITE</v>
      </c>
      <c r="C360" s="150" t="str">
        <f t="shared" si="95"/>
        <v>40120112 ACCANTONAMENTI IMPOSTE DIFFERITE</v>
      </c>
      <c r="D360" s="151">
        <f>SUMIF(RiepilogoGen!$D$2:$D$1249,A360,RiepilogoGen!$O$2:$O$1249)</f>
        <v>0</v>
      </c>
      <c r="E360" s="151">
        <f>SUMIF(RiepilogoGen!$D$2:$D$1249,A360,RiepilogoGen!$R$2:$R$1249)</f>
        <v>0</v>
      </c>
      <c r="F360" s="151">
        <f>SUMIF(RiepilogoGen!$D$2:$D$1249,A360,RiepilogoGen!$U$2:$U$1249)</f>
        <v>0</v>
      </c>
      <c r="G360" s="151">
        <f>SUMIF(RiepilogoGen!$D$2:$D$1249,A360,RiepilogoGen!$X$2:$X$1249)</f>
        <v>0</v>
      </c>
      <c r="H360" s="151">
        <f>SUMIF(RiepilogoGen!$D$2:$D$1249,A360,RiepilogoGen!$AA$2:$AA$1249)</f>
        <v>0</v>
      </c>
      <c r="I360" s="151">
        <f>SUMIF(RiepilogoGen!$D$2:$D$1249,A360,RiepilogoGen!$AD$2:$AD$1249)</f>
        <v>0</v>
      </c>
      <c r="J360" s="151">
        <v>0</v>
      </c>
      <c r="K360" s="161">
        <f t="shared" si="85"/>
        <v>0</v>
      </c>
      <c r="L360" s="161">
        <f t="shared" si="86"/>
        <v>0</v>
      </c>
      <c r="M360" s="180">
        <f t="shared" si="87"/>
        <v>0</v>
      </c>
    </row>
    <row r="361" spans="1:13">
      <c r="A361" s="36">
        <f>RiepilogoGen!D604</f>
        <v>40120121</v>
      </c>
      <c r="B361" s="36" t="str">
        <f>RiepilogoGen!E604</f>
        <v>ACCANTONAMENTI PER CONTROVERSIE LEGALI IN CORSO O PRESUNTE</v>
      </c>
      <c r="C361" s="150" t="str">
        <f t="shared" si="95"/>
        <v>40120121 ACCANTONAMENTI PER CONTROVERSIE LEGALI IN CORSO O PRESUNTE</v>
      </c>
      <c r="D361" s="151">
        <f>SUMIF(RiepilogoGen!$D$2:$D$1249,A361,RiepilogoGen!$O$2:$O$1249)</f>
        <v>6281.11</v>
      </c>
      <c r="E361" s="151">
        <f>SUMIF(RiepilogoGen!$D$2:$D$1249,A361,RiepilogoGen!$R$2:$R$1249)</f>
        <v>109629.02</v>
      </c>
      <c r="F361" s="151">
        <f>SUMIF(RiepilogoGen!$D$2:$D$1249,A361,RiepilogoGen!$U$2:$U$1249)</f>
        <v>581.04999999999995</v>
      </c>
      <c r="G361" s="151">
        <f>SUMIF(RiepilogoGen!$D$2:$D$1249,A361,RiepilogoGen!$X$2:$X$1249)</f>
        <v>0</v>
      </c>
      <c r="H361" s="151">
        <f>SUMIF(RiepilogoGen!$D$2:$D$1249,A361,RiepilogoGen!$AA$2:$AA$1249)</f>
        <v>0</v>
      </c>
      <c r="I361" s="151">
        <f>SUMIF(RiepilogoGen!$D$2:$D$1249,A361,RiepilogoGen!$AD$2:$AD$1249)</f>
        <v>0</v>
      </c>
      <c r="J361" s="151">
        <v>0</v>
      </c>
      <c r="K361" s="161">
        <f t="shared" si="85"/>
        <v>0</v>
      </c>
      <c r="L361" s="161">
        <f t="shared" si="86"/>
        <v>-581.04999999999995</v>
      </c>
      <c r="M361" s="180">
        <f t="shared" si="87"/>
        <v>0</v>
      </c>
    </row>
    <row r="362" spans="1:13">
      <c r="A362" s="36">
        <f>RiepilogoGen!D605</f>
        <v>40120122</v>
      </c>
      <c r="B362" s="36" t="str">
        <f>RiepilogoGen!E605</f>
        <v>ACCANTONAMENTI RISCHI NON COPERTI DA ASSICURAZIONI (COMPRESO FRANCHIGIE)</v>
      </c>
      <c r="C362" s="150" t="str">
        <f t="shared" si="95"/>
        <v>40120122 ACCANTONAMENTI RISCHI NON COPERTI DA ASSICURAZIONI (COMPRESO FRANCHIGIE)</v>
      </c>
      <c r="D362" s="151">
        <f>SUMIF(RiepilogoGen!$D$2:$D$1249,A362,RiepilogoGen!$O$2:$O$1249)</f>
        <v>400</v>
      </c>
      <c r="E362" s="151">
        <f>SUMIF(RiepilogoGen!$D$2:$D$1249,A362,RiepilogoGen!$R$2:$R$1249)</f>
        <v>1000</v>
      </c>
      <c r="F362" s="151">
        <f>SUMIF(RiepilogoGen!$D$2:$D$1249,A362,RiepilogoGen!$U$2:$U$1249)</f>
        <v>0</v>
      </c>
      <c r="G362" s="151">
        <f>SUMIF(RiepilogoGen!$D$2:$D$1249,A362,RiepilogoGen!$X$2:$X$1249)</f>
        <v>0</v>
      </c>
      <c r="H362" s="151">
        <f>SUMIF(RiepilogoGen!$D$2:$D$1249,A362,RiepilogoGen!$AA$2:$AA$1249)</f>
        <v>571.99</v>
      </c>
      <c r="I362" s="151">
        <f>SUMIF(RiepilogoGen!$D$2:$D$1249,A362,RiepilogoGen!$AD$2:$AD$1249)</f>
        <v>0</v>
      </c>
      <c r="J362" s="151">
        <v>1000</v>
      </c>
      <c r="K362" s="161">
        <f t="shared" si="85"/>
        <v>571.99</v>
      </c>
      <c r="L362" s="161">
        <f t="shared" si="86"/>
        <v>571.99</v>
      </c>
      <c r="M362" s="180">
        <f t="shared" si="87"/>
        <v>1</v>
      </c>
    </row>
    <row r="363" spans="1:13">
      <c r="A363" s="36">
        <f>RiepilogoGen!D606</f>
        <v>40120123</v>
      </c>
      <c r="B363" s="36" t="str">
        <f>RiepilogoGen!E606</f>
        <v>ACCANTONAMENTI RISCHI SU CREDITI</v>
      </c>
      <c r="C363" s="150" t="str">
        <f t="shared" si="95"/>
        <v>40120123 ACCANTONAMENTI RISCHI SU CREDITI</v>
      </c>
      <c r="D363" s="151">
        <f>SUMIF(RiepilogoGen!$D$2:$D$1249,A363,RiepilogoGen!$O$2:$O$1249)</f>
        <v>0</v>
      </c>
      <c r="E363" s="151">
        <f>SUMIF(RiepilogoGen!$D$2:$D$1249,A363,RiepilogoGen!$R$2:$R$1249)</f>
        <v>0</v>
      </c>
      <c r="F363" s="151">
        <f>SUMIF(RiepilogoGen!$D$2:$D$1249,A363,RiepilogoGen!$U$2:$U$1249)</f>
        <v>0</v>
      </c>
      <c r="G363" s="151">
        <f>SUMIF(RiepilogoGen!$D$2:$D$1249,A363,RiepilogoGen!$X$2:$X$1249)</f>
        <v>0</v>
      </c>
      <c r="H363" s="151">
        <f>SUMIF(RiepilogoGen!$D$2:$D$1249,A363,RiepilogoGen!$AA$2:$AA$1249)</f>
        <v>0</v>
      </c>
      <c r="I363" s="151">
        <f>SUMIF(RiepilogoGen!$D$2:$D$1249,A363,RiepilogoGen!$AD$2:$AD$1249)</f>
        <v>0</v>
      </c>
      <c r="J363" s="151">
        <v>0</v>
      </c>
      <c r="K363" s="161">
        <f t="shared" si="85"/>
        <v>0</v>
      </c>
      <c r="L363" s="161">
        <f t="shared" si="86"/>
        <v>0</v>
      </c>
      <c r="M363" s="180">
        <f t="shared" si="87"/>
        <v>0</v>
      </c>
    </row>
    <row r="364" spans="1:13">
      <c r="A364" s="36">
        <f>RiepilogoGen!D607</f>
        <v>40120124</v>
      </c>
      <c r="B364" s="36" t="str">
        <f>RiepilogoGen!E607</f>
        <v>ACCANTONAMENTI PER LA CORRESPONSIONE DELL'EQUO INDENNIZZO</v>
      </c>
      <c r="C364" s="150" t="str">
        <f t="shared" si="95"/>
        <v>40120124 ACCANTONAMENTI PER LA CORRESPONSIONE DELL'EQUO INDENNIZZO</v>
      </c>
      <c r="D364" s="151">
        <f>SUMIF(RiepilogoGen!$D$2:$D$1249,A364,RiepilogoGen!$O$2:$O$1249)</f>
        <v>0</v>
      </c>
      <c r="E364" s="151">
        <f>SUMIF(RiepilogoGen!$D$2:$D$1249,A364,RiepilogoGen!$R$2:$R$1249)</f>
        <v>0</v>
      </c>
      <c r="F364" s="151">
        <f>SUMIF(RiepilogoGen!$D$2:$D$1249,A364,RiepilogoGen!$U$2:$U$1249)</f>
        <v>0</v>
      </c>
      <c r="G364" s="151">
        <f>SUMIF(RiepilogoGen!$D$2:$D$1249,A364,RiepilogoGen!$X$2:$X$1249)</f>
        <v>0</v>
      </c>
      <c r="H364" s="151">
        <f>SUMIF(RiepilogoGen!$D$2:$D$1249,A364,RiepilogoGen!$AA$2:$AA$1249)</f>
        <v>0</v>
      </c>
      <c r="I364" s="151">
        <f>SUMIF(RiepilogoGen!$D$2:$D$1249,A364,RiepilogoGen!$AD$2:$AD$1249)</f>
        <v>0</v>
      </c>
      <c r="J364" s="151">
        <v>0</v>
      </c>
      <c r="K364" s="161">
        <f t="shared" si="85"/>
        <v>0</v>
      </c>
      <c r="L364" s="161">
        <f t="shared" si="86"/>
        <v>0</v>
      </c>
      <c r="M364" s="180">
        <f t="shared" si="87"/>
        <v>0</v>
      </c>
    </row>
    <row r="365" spans="1:13">
      <c r="A365" s="36">
        <f>RiepilogoGen!D608</f>
        <v>40120125</v>
      </c>
      <c r="B365" s="36" t="str">
        <f>RiepilogoGen!E608</f>
        <v>ACCANTONAMENTI PRESTITI D'ONORE</v>
      </c>
      <c r="C365" s="150" t="str">
        <f>A365&amp;" "&amp;B365</f>
        <v>40120125 ACCANTONAMENTI PRESTITI D'ONORE</v>
      </c>
      <c r="D365" s="151">
        <f>SUMIF(RiepilogoGen!$D$2:$D$1249,A365,RiepilogoGen!$O$2:$O$1249)</f>
        <v>0</v>
      </c>
      <c r="E365" s="151">
        <f>SUMIF(RiepilogoGen!$D$2:$D$1249,A365,RiepilogoGen!$R$2:$R$1249)</f>
        <v>0</v>
      </c>
      <c r="F365" s="151">
        <f>SUMIF(RiepilogoGen!$D$2:$D$1249,A365,RiepilogoGen!$U$2:$U$1249)</f>
        <v>0</v>
      </c>
      <c r="G365" s="151">
        <f>SUMIF(RiepilogoGen!$D$2:$D$1249,A365,RiepilogoGen!$X$2:$X$1249)</f>
        <v>0</v>
      </c>
      <c r="H365" s="151">
        <f>SUMIF(RiepilogoGen!$D$2:$D$1249,A365,RiepilogoGen!$AA$2:$AA$1249)</f>
        <v>0</v>
      </c>
      <c r="I365" s="151">
        <f>SUMIF(RiepilogoGen!$D$2:$D$1249,A365,RiepilogoGen!$AD$2:$AD$1249)</f>
        <v>0</v>
      </c>
      <c r="J365" s="151">
        <v>0</v>
      </c>
      <c r="K365" s="161">
        <f t="shared" si="85"/>
        <v>0</v>
      </c>
      <c r="L365" s="161">
        <f t="shared" si="86"/>
        <v>0</v>
      </c>
      <c r="M365" s="180">
        <f t="shared" si="87"/>
        <v>0</v>
      </c>
    </row>
    <row r="366" spans="1:13">
      <c r="A366" s="36">
        <f>RiepilogoGen!D609</f>
        <v>40120126</v>
      </c>
      <c r="B366" s="36" t="str">
        <f>RiepilogoGen!E609</f>
        <v>ACCANTONAMENTI PER GARANZIA MICROCREDITO PER LA CASA</v>
      </c>
      <c r="C366" s="150" t="str">
        <f>A366&amp;" "&amp;B366</f>
        <v>40120126 ACCANTONAMENTI PER GARANZIA MICROCREDITO PER LA CASA</v>
      </c>
      <c r="D366" s="151">
        <f>SUMIF(RiepilogoGen!$D$2:$D$1249,A366,RiepilogoGen!$O$2:$O$1249)</f>
        <v>0</v>
      </c>
      <c r="E366" s="151">
        <f>SUMIF(RiepilogoGen!$D$2:$D$1249,A366,RiepilogoGen!$R$2:$R$1249)</f>
        <v>0</v>
      </c>
      <c r="F366" s="151">
        <f>SUMIF(RiepilogoGen!$D$2:$D$1249,A366,RiepilogoGen!$U$2:$U$1249)</f>
        <v>0</v>
      </c>
      <c r="G366" s="151">
        <f>SUMIF(RiepilogoGen!$D$2:$D$1249,A366,RiepilogoGen!$X$2:$X$1249)</f>
        <v>0</v>
      </c>
      <c r="H366" s="151">
        <f>SUMIF(RiepilogoGen!$D$2:$D$1249,A366,RiepilogoGen!$AA$2:$AA$1249)</f>
        <v>0</v>
      </c>
      <c r="I366" s="151">
        <f>SUMIF(RiepilogoGen!$D$2:$D$1249,A366,RiepilogoGen!$AD$2:$AD$1249)</f>
        <v>0</v>
      </c>
      <c r="J366" s="151">
        <v>0</v>
      </c>
      <c r="K366" s="161">
        <f t="shared" si="85"/>
        <v>0</v>
      </c>
      <c r="L366" s="161">
        <f t="shared" si="86"/>
        <v>0</v>
      </c>
      <c r="M366" s="180">
        <f t="shared" si="87"/>
        <v>0</v>
      </c>
    </row>
    <row r="367" spans="1:13">
      <c r="A367" s="36">
        <f>RiepilogoGen!D610</f>
        <v>40120127</v>
      </c>
      <c r="B367" s="36" t="str">
        <f>RiepilogoGen!E610</f>
        <v>ACCANTONAMENTI PER GARANZIA MICROCREDITO ALLE INGIUNZIONI DI PAGAMENTO</v>
      </c>
      <c r="C367" s="150" t="str">
        <f>A367&amp;" "&amp;B367</f>
        <v>40120127 ACCANTONAMENTI PER GARANZIA MICROCREDITO ALLE INGIUNZIONI DI PAGAMENTO</v>
      </c>
      <c r="D367" s="151">
        <f>SUMIF(RiepilogoGen!$D$2:$D$1249,A367,RiepilogoGen!$O$2:$O$1249)</f>
        <v>0</v>
      </c>
      <c r="E367" s="151">
        <f>SUMIF(RiepilogoGen!$D$2:$D$1249,A367,RiepilogoGen!$R$2:$R$1249)</f>
        <v>0</v>
      </c>
      <c r="F367" s="151">
        <f>SUMIF(RiepilogoGen!$D$2:$D$1249,A367,RiepilogoGen!$U$2:$U$1249)</f>
        <v>0</v>
      </c>
      <c r="G367" s="151">
        <f>SUMIF(RiepilogoGen!$D$2:$D$1249,A367,RiepilogoGen!$X$2:$X$1249)</f>
        <v>0</v>
      </c>
      <c r="H367" s="151">
        <f>SUMIF(RiepilogoGen!$D$2:$D$1249,A367,RiepilogoGen!$AA$2:$AA$1249)</f>
        <v>0</v>
      </c>
      <c r="I367" s="151">
        <f>SUMIF(RiepilogoGen!$D$2:$D$1249,A367,RiepilogoGen!$AD$2:$AD$1249)</f>
        <v>0</v>
      </c>
      <c r="J367" s="151">
        <v>0</v>
      </c>
      <c r="K367" s="161">
        <f t="shared" si="85"/>
        <v>0</v>
      </c>
      <c r="L367" s="161">
        <f t="shared" si="86"/>
        <v>0</v>
      </c>
      <c r="M367" s="180">
        <f t="shared" si="87"/>
        <v>0</v>
      </c>
    </row>
    <row r="368" spans="1:13">
      <c r="C368" s="148" t="s">
        <v>286</v>
      </c>
      <c r="D368" s="106">
        <f t="shared" ref="D368:I368" si="96">SUM(D369:D376)</f>
        <v>48193.97</v>
      </c>
      <c r="E368" s="106">
        <f t="shared" si="96"/>
        <v>430435.33999999997</v>
      </c>
      <c r="F368" s="106">
        <f t="shared" si="96"/>
        <v>206607.02</v>
      </c>
      <c r="G368" s="106">
        <f t="shared" si="96"/>
        <v>232315.49040000001</v>
      </c>
      <c r="H368" s="106">
        <f t="shared" si="96"/>
        <v>389142.17</v>
      </c>
      <c r="I368" s="106">
        <f t="shared" si="96"/>
        <v>0</v>
      </c>
      <c r="J368" s="106">
        <v>355000</v>
      </c>
      <c r="K368" s="160">
        <f t="shared" si="85"/>
        <v>156826.67959999997</v>
      </c>
      <c r="L368" s="160">
        <f t="shared" si="86"/>
        <v>182535.15</v>
      </c>
      <c r="M368" s="182">
        <f t="shared" si="87"/>
        <v>0.67505907303028456</v>
      </c>
    </row>
    <row r="369" spans="1:13">
      <c r="A369" s="36">
        <f>RiepilogoGen!D611</f>
        <v>40130103</v>
      </c>
      <c r="B369" s="36" t="str">
        <f>RiepilogoGen!E611</f>
        <v>ACCANTONAMENTI ONERI A UTILITÀ RIPARTITA PERSONALE IN QUIESCENZA</v>
      </c>
      <c r="C369" s="150" t="str">
        <f t="shared" ref="C369:C374" si="97">A369&amp;" "&amp;B369</f>
        <v>40130103 ACCANTONAMENTI ONERI A UTILITÀ RIPARTITA PERSONALE IN QUIESCENZA</v>
      </c>
      <c r="D369" s="151">
        <f>SUMIF(RiepilogoGen!$D$2:$D$1249,A369,RiepilogoGen!$O$2:$O$1249)</f>
        <v>0</v>
      </c>
      <c r="E369" s="151">
        <f>SUMIF(RiepilogoGen!$D$2:$D$1249,A369,RiepilogoGen!$R$2:$R$1249)</f>
        <v>0</v>
      </c>
      <c r="F369" s="151">
        <f>SUMIF(RiepilogoGen!$D$2:$D$1249,A369,RiepilogoGen!$U$2:$U$1249)</f>
        <v>0</v>
      </c>
      <c r="G369" s="151">
        <f>SUMIF(RiepilogoGen!$D$2:$D$1249,A369,RiepilogoGen!$X$2:$X$1249)</f>
        <v>0</v>
      </c>
      <c r="H369" s="151">
        <f>SUMIF(RiepilogoGen!$D$2:$D$1249,A369,RiepilogoGen!$AA$2:$AA$1249)</f>
        <v>0</v>
      </c>
      <c r="I369" s="151">
        <f>SUMIF(RiepilogoGen!$D$2:$D$1249,A369,RiepilogoGen!$AD$2:$AD$1249)</f>
        <v>0</v>
      </c>
      <c r="J369" s="151">
        <v>0</v>
      </c>
      <c r="K369" s="161">
        <f t="shared" si="85"/>
        <v>0</v>
      </c>
      <c r="L369" s="161">
        <f t="shared" si="86"/>
        <v>0</v>
      </c>
      <c r="M369" s="180">
        <f t="shared" si="87"/>
        <v>0</v>
      </c>
    </row>
    <row r="370" spans="1:13">
      <c r="A370" s="36">
        <f>RiepilogoGen!D612</f>
        <v>40130109</v>
      </c>
      <c r="B370" s="36" t="str">
        <f>RiepilogoGen!E612</f>
        <v>ACCANTONAMENTI SPESE LEGALI</v>
      </c>
      <c r="C370" s="150" t="str">
        <f t="shared" si="97"/>
        <v>40130109 ACCANTONAMENTI SPESE LEGALI</v>
      </c>
      <c r="D370" s="151">
        <f>SUMIF(RiepilogoGen!$D$2:$D$1249,A370,RiepilogoGen!$O$2:$O$1249)</f>
        <v>48193.97</v>
      </c>
      <c r="E370" s="151">
        <f>SUMIF(RiepilogoGen!$D$2:$D$1249,A370,RiepilogoGen!$R$2:$R$1249)</f>
        <v>98935.34</v>
      </c>
      <c r="F370" s="151">
        <f>SUMIF(RiepilogoGen!$D$2:$D$1249,A370,RiepilogoGen!$U$2:$U$1249)</f>
        <v>46607.02</v>
      </c>
      <c r="G370" s="151">
        <f>SUMIF(RiepilogoGen!$D$2:$D$1249,A370,RiepilogoGen!$X$2:$X$1249)</f>
        <v>39999.999599999996</v>
      </c>
      <c r="H370" s="151">
        <f>SUMIF(RiepilogoGen!$D$2:$D$1249,A370,RiepilogoGen!$AA$2:$AA$1249)</f>
        <v>39142.17</v>
      </c>
      <c r="I370" s="151">
        <f>SUMIF(RiepilogoGen!$D$2:$D$1249,A370,RiepilogoGen!$AD$2:$AD$1249)</f>
        <v>0</v>
      </c>
      <c r="J370" s="151">
        <v>30000</v>
      </c>
      <c r="K370" s="161">
        <f t="shared" si="85"/>
        <v>-857.8295999999973</v>
      </c>
      <c r="L370" s="161">
        <f t="shared" si="86"/>
        <v>-7464.8499999999985</v>
      </c>
      <c r="M370" s="180">
        <f t="shared" si="87"/>
        <v>-2.1445740214457332E-2</v>
      </c>
    </row>
    <row r="371" spans="1:13">
      <c r="A371" s="36">
        <f>RiepilogoGen!D613</f>
        <v>40130111</v>
      </c>
      <c r="B371" s="36" t="str">
        <f>RiepilogoGen!E613</f>
        <v>ACCANTONAMENTI MANUTENZIONI CICLICHE FABBRICATI ISTITUZIONALI</v>
      </c>
      <c r="C371" s="150" t="str">
        <f t="shared" si="97"/>
        <v>40130111 ACCANTONAMENTI MANUTENZIONI CICLICHE FABBRICATI ISTITUZIONALI</v>
      </c>
      <c r="D371" s="151">
        <f>SUMIF(RiepilogoGen!$D$2:$D$1249,A371,RiepilogoGen!$O$2:$O$1249)</f>
        <v>0</v>
      </c>
      <c r="E371" s="151">
        <f>SUMIF(RiepilogoGen!$D$2:$D$1249,A371,RiepilogoGen!$R$2:$R$1249)</f>
        <v>157000</v>
      </c>
      <c r="F371" s="151">
        <f>SUMIF(RiepilogoGen!$D$2:$D$1249,A371,RiepilogoGen!$U$2:$U$1249)</f>
        <v>80000</v>
      </c>
      <c r="G371" s="151">
        <f>SUMIF(RiepilogoGen!$D$2:$D$1249,A371,RiepilogoGen!$X$2:$X$1249)</f>
        <v>107574.4152</v>
      </c>
      <c r="H371" s="151">
        <f>SUMIF(RiepilogoGen!$D$2:$D$1249,A371,RiepilogoGen!$AA$2:$AA$1249)</f>
        <v>145000</v>
      </c>
      <c r="I371" s="151">
        <f>SUMIF(RiepilogoGen!$D$2:$D$1249,A371,RiepilogoGen!$AD$2:$AD$1249)</f>
        <v>0</v>
      </c>
      <c r="J371" s="151">
        <v>180000</v>
      </c>
      <c r="K371" s="161">
        <f t="shared" si="85"/>
        <v>37425.584799999997</v>
      </c>
      <c r="L371" s="161">
        <f t="shared" si="86"/>
        <v>65000</v>
      </c>
      <c r="M371" s="180">
        <f t="shared" si="87"/>
        <v>0.34790414366110345</v>
      </c>
    </row>
    <row r="372" spans="1:13">
      <c r="A372" s="36">
        <f>RiepilogoGen!D614</f>
        <v>40130112</v>
      </c>
      <c r="B372" s="36" t="str">
        <f>RiepilogoGen!E614</f>
        <v>ACCANTONAMENTI MANUTENZIONI CICLICHE FABBRICATI URBANI E FONDI</v>
      </c>
      <c r="C372" s="150" t="str">
        <f t="shared" si="97"/>
        <v>40130112 ACCANTONAMENTI MANUTENZIONI CICLICHE FABBRICATI URBANI E FONDI</v>
      </c>
      <c r="D372" s="151">
        <f>SUMIF(RiepilogoGen!$D$2:$D$1249,A372,RiepilogoGen!$O$2:$O$1249)</f>
        <v>0</v>
      </c>
      <c r="E372" s="151">
        <f>SUMIF(RiepilogoGen!$D$2:$D$1249,A372,RiepilogoGen!$R$2:$R$1249)</f>
        <v>160500</v>
      </c>
      <c r="F372" s="151">
        <f>SUMIF(RiepilogoGen!$D$2:$D$1249,A372,RiepilogoGen!$U$2:$U$1249)</f>
        <v>60000</v>
      </c>
      <c r="G372" s="151">
        <f>SUMIF(RiepilogoGen!$D$2:$D$1249,A372,RiepilogoGen!$X$2:$X$1249)</f>
        <v>70500</v>
      </c>
      <c r="H372" s="151">
        <f>SUMIF(RiepilogoGen!$D$2:$D$1249,A372,RiepilogoGen!$AA$2:$AA$1249)</f>
        <v>105000</v>
      </c>
      <c r="I372" s="151">
        <f>SUMIF(RiepilogoGen!$D$2:$D$1249,A372,RiepilogoGen!$AD$2:$AD$1249)</f>
        <v>0</v>
      </c>
      <c r="J372" s="151">
        <v>130000</v>
      </c>
      <c r="K372" s="161">
        <f t="shared" si="85"/>
        <v>34500</v>
      </c>
      <c r="L372" s="161">
        <f t="shared" si="86"/>
        <v>45000</v>
      </c>
      <c r="M372" s="180">
        <f t="shared" si="87"/>
        <v>0.4893617021276595</v>
      </c>
    </row>
    <row r="373" spans="1:13" ht="10.5" customHeight="1">
      <c r="A373" s="36">
        <f>RiepilogoGen!D615</f>
        <v>40130113</v>
      </c>
      <c r="B373" s="36" t="str">
        <f>RiepilogoGen!E615</f>
        <v>ACCANTONAMENTI INTERESSI PASSIVI FORNITORI</v>
      </c>
      <c r="C373" s="150" t="str">
        <f t="shared" si="97"/>
        <v>40130113 ACCANTONAMENTI INTERESSI PASSIVI FORNITORI</v>
      </c>
      <c r="D373" s="151">
        <f>SUMIF(RiepilogoGen!$D$2:$D$1249,A373,RiepilogoGen!$O$2:$O$1249)</f>
        <v>0</v>
      </c>
      <c r="E373" s="151">
        <f>SUMIF(RiepilogoGen!$D$2:$D$1249,A373,RiepilogoGen!$R$2:$R$1249)</f>
        <v>0</v>
      </c>
      <c r="F373" s="151">
        <f>SUMIF(RiepilogoGen!$D$2:$D$1249,A373,RiepilogoGen!$U$2:$U$1249)</f>
        <v>0</v>
      </c>
      <c r="G373" s="151">
        <f>SUMIF(RiepilogoGen!$D$2:$D$1249,A373,RiepilogoGen!$X$2:$X$1249)</f>
        <v>0</v>
      </c>
      <c r="H373" s="151">
        <f>SUMIF(RiepilogoGen!$D$2:$D$1249,A373,RiepilogoGen!$AA$2:$AA$1249)</f>
        <v>0</v>
      </c>
      <c r="I373" s="151">
        <f>SUMIF(RiepilogoGen!$D$2:$D$1249,A373,RiepilogoGen!$AD$2:$AD$1249)</f>
        <v>0</v>
      </c>
      <c r="J373" s="151">
        <v>0</v>
      </c>
      <c r="K373" s="161">
        <f t="shared" si="85"/>
        <v>0</v>
      </c>
      <c r="L373" s="161">
        <f t="shared" si="86"/>
        <v>0</v>
      </c>
      <c r="M373" s="180">
        <f t="shared" si="87"/>
        <v>0</v>
      </c>
    </row>
    <row r="374" spans="1:13" ht="10.5" customHeight="1">
      <c r="A374" s="36">
        <f>RiepilogoGen!D616</f>
        <v>40130114</v>
      </c>
      <c r="B374" s="36" t="str">
        <f>RiepilogoGen!E616</f>
        <v>ACCANTONAMENTI MANUTENZIONI CICLICHE BENI MOBILI E ATTREZZATURE</v>
      </c>
      <c r="C374" s="150" t="str">
        <f t="shared" si="97"/>
        <v>40130114 ACCANTONAMENTI MANUTENZIONI CICLICHE BENI MOBILI E ATTREZZATURE</v>
      </c>
      <c r="D374" s="151">
        <f>SUMIF(RiepilogoGen!$D$2:$D$1249,A374,RiepilogoGen!$O$2:$O$1249)</f>
        <v>0</v>
      </c>
      <c r="E374" s="151">
        <f>SUMIF(RiepilogoGen!$D$2:$D$1249,A374,RiepilogoGen!$R$2:$R$1249)</f>
        <v>14000</v>
      </c>
      <c r="F374" s="151">
        <f>SUMIF(RiepilogoGen!$D$2:$D$1249,A374,RiepilogoGen!$U$2:$U$1249)</f>
        <v>20000</v>
      </c>
      <c r="G374" s="151">
        <f>SUMIF(RiepilogoGen!$D$2:$D$1249,A374,RiepilogoGen!$X$2:$X$1249)</f>
        <v>14241.0756</v>
      </c>
      <c r="H374" s="151">
        <f>SUMIF(RiepilogoGen!$D$2:$D$1249,A374,RiepilogoGen!$AA$2:$AA$1249)</f>
        <v>100000</v>
      </c>
      <c r="I374" s="151">
        <f>SUMIF(RiepilogoGen!$D$2:$D$1249,A374,RiepilogoGen!$AD$2:$AD$1249)</f>
        <v>0</v>
      </c>
      <c r="J374" s="151">
        <v>15000</v>
      </c>
      <c r="K374" s="161">
        <f t="shared" si="85"/>
        <v>85758.924400000004</v>
      </c>
      <c r="L374" s="161">
        <f t="shared" si="86"/>
        <v>80000</v>
      </c>
      <c r="M374" s="180">
        <f t="shared" si="87"/>
        <v>6.0219415168331807</v>
      </c>
    </row>
    <row r="375" spans="1:13" ht="10.5" customHeight="1">
      <c r="A375" s="36">
        <f>RiepilogoGen!D617</f>
        <v>40130115</v>
      </c>
      <c r="B375" s="36" t="str">
        <f>RiepilogoGen!E617</f>
        <v>ACCANTONAMENTO EROGAZIONE ALLA TRANSIZONE ABITATIVA</v>
      </c>
      <c r="C375" s="150" t="str">
        <f>A375&amp;" "&amp;B375</f>
        <v>40130115 ACCANTONAMENTO EROGAZIONE ALLA TRANSIZONE ABITATIVA</v>
      </c>
      <c r="D375" s="151">
        <f>SUMIF(RiepilogoGen!$D$2:$D$1249,A375,RiepilogoGen!$O$2:$O$1249)</f>
        <v>0</v>
      </c>
      <c r="E375" s="151">
        <f>SUMIF(RiepilogoGen!$D$2:$D$1249,A375,RiepilogoGen!$R$2:$R$1249)</f>
        <v>0</v>
      </c>
      <c r="F375" s="151">
        <f>SUMIF(RiepilogoGen!$D$2:$D$1249,A375,RiepilogoGen!$U$2:$U$1249)</f>
        <v>0</v>
      </c>
      <c r="G375" s="151">
        <f>SUMIF(RiepilogoGen!$D$2:$D$1249,A375,RiepilogoGen!$X$2:$X$1249)</f>
        <v>0</v>
      </c>
      <c r="H375" s="151">
        <f>SUMIF(RiepilogoGen!$D$2:$D$1249,A375,RiepilogoGen!$AA$2:$AA$1249)</f>
        <v>0</v>
      </c>
      <c r="I375" s="151">
        <f>SUMIF(RiepilogoGen!$D$2:$D$1249,A375,RiepilogoGen!$AD$2:$AD$1249)</f>
        <v>0</v>
      </c>
      <c r="J375" s="151">
        <v>0</v>
      </c>
      <c r="K375" s="161">
        <f t="shared" si="85"/>
        <v>0</v>
      </c>
      <c r="L375" s="161">
        <f t="shared" si="86"/>
        <v>0</v>
      </c>
      <c r="M375" s="180">
        <f t="shared" si="87"/>
        <v>0</v>
      </c>
    </row>
    <row r="376" spans="1:13" ht="10.5" customHeight="1">
      <c r="A376" s="36">
        <f>RiepilogoGen!D618</f>
        <v>40130116</v>
      </c>
      <c r="B376" s="36" t="str">
        <f>RiepilogoGen!E618</f>
        <v>ACCANTONAMENTI QUOTA FORMAZIONE CCNL</v>
      </c>
      <c r="C376" s="150" t="str">
        <f>A376&amp;" "&amp;B376</f>
        <v>40130116 ACCANTONAMENTI QUOTA FORMAZIONE CCNL</v>
      </c>
      <c r="D376" s="151">
        <f>SUMIF(RiepilogoGen!$D$2:$D$1249,A376,RiepilogoGen!$O$2:$O$1249)</f>
        <v>0</v>
      </c>
      <c r="E376" s="151">
        <f>SUMIF(RiepilogoGen!$D$2:$D$1249,A376,RiepilogoGen!$R$2:$R$1249)</f>
        <v>0</v>
      </c>
      <c r="F376" s="151">
        <f>SUMIF(RiepilogoGen!$D$2:$D$1249,A376,RiepilogoGen!$U$2:$U$1249)</f>
        <v>0</v>
      </c>
      <c r="G376" s="151">
        <f>SUMIF(RiepilogoGen!$D$2:$D$1249,A376,RiepilogoGen!$X$2:$X$1249)</f>
        <v>0</v>
      </c>
      <c r="H376" s="151">
        <f>SUMIF(RiepilogoGen!$D$2:$D$1249,A376,RiepilogoGen!$AA$2:$AA$1249)</f>
        <v>0</v>
      </c>
      <c r="I376" s="151">
        <f>SUMIF(RiepilogoGen!$D$2:$D$1249,A376,RiepilogoGen!$AD$2:$AD$1249)</f>
        <v>0</v>
      </c>
      <c r="J376" s="151">
        <v>0</v>
      </c>
      <c r="K376" s="161">
        <f t="shared" si="85"/>
        <v>0</v>
      </c>
      <c r="L376" s="161">
        <f t="shared" si="86"/>
        <v>0</v>
      </c>
      <c r="M376" s="180">
        <f t="shared" si="87"/>
        <v>0</v>
      </c>
    </row>
    <row r="377" spans="1:13">
      <c r="C377" s="148" t="s">
        <v>287</v>
      </c>
      <c r="D377" s="106">
        <f t="shared" ref="D377:I377" si="98">+D378+D386+D391+D396+D403+D405+D412</f>
        <v>3145177.1600000006</v>
      </c>
      <c r="E377" s="106">
        <f t="shared" si="98"/>
        <v>3992500.4899999993</v>
      </c>
      <c r="F377" s="106">
        <f t="shared" si="98"/>
        <v>3193003.51</v>
      </c>
      <c r="G377" s="106">
        <f t="shared" si="98"/>
        <v>2766518.4792000004</v>
      </c>
      <c r="H377" s="106">
        <f t="shared" si="98"/>
        <v>5423169.330000001</v>
      </c>
      <c r="I377" s="106">
        <f t="shared" si="98"/>
        <v>745208.84999999986</v>
      </c>
      <c r="J377" s="106">
        <v>3183035.6660000002</v>
      </c>
      <c r="K377" s="160">
        <f t="shared" si="85"/>
        <v>2656650.8508000006</v>
      </c>
      <c r="L377" s="160">
        <f t="shared" si="86"/>
        <v>2230165.8200000012</v>
      </c>
      <c r="M377" s="182">
        <f t="shared" si="87"/>
        <v>0.9602866818978304</v>
      </c>
    </row>
    <row r="378" spans="1:13">
      <c r="C378" s="149" t="s">
        <v>1490</v>
      </c>
      <c r="D378" s="102">
        <f t="shared" ref="D378:I378" si="99">SUM(D379:D385)</f>
        <v>408192.27</v>
      </c>
      <c r="E378" s="102">
        <f t="shared" si="99"/>
        <v>449134.9</v>
      </c>
      <c r="F378" s="102">
        <f t="shared" si="99"/>
        <v>518072.75999999995</v>
      </c>
      <c r="G378" s="102">
        <f t="shared" si="99"/>
        <v>510213.68040000007</v>
      </c>
      <c r="H378" s="102">
        <f t="shared" si="99"/>
        <v>565543.08000000007</v>
      </c>
      <c r="I378" s="102">
        <f t="shared" si="99"/>
        <v>254941.48999999996</v>
      </c>
      <c r="J378" s="102">
        <v>568903.51</v>
      </c>
      <c r="K378" s="159">
        <f t="shared" si="85"/>
        <v>55329.399600000004</v>
      </c>
      <c r="L378" s="159">
        <f t="shared" si="86"/>
        <v>47470.320000000123</v>
      </c>
      <c r="M378" s="178">
        <f t="shared" si="87"/>
        <v>0.10844358300354195</v>
      </c>
    </row>
    <row r="379" spans="1:13">
      <c r="A379" s="36">
        <f>RiepilogoGen!D619</f>
        <v>40140101</v>
      </c>
      <c r="B379" s="36" t="str">
        <f>RiepilogoGen!E619</f>
        <v>SPESE POSTALI, VALORI BOLLATI E DIRITTI DI SEGRETERIA</v>
      </c>
      <c r="C379" s="150" t="str">
        <f t="shared" ref="C379:C385" si="100">A379&amp;" "&amp;B379</f>
        <v>40140101 SPESE POSTALI, VALORI BOLLATI E DIRITTI DI SEGRETERIA</v>
      </c>
      <c r="D379" s="151">
        <f>SUMIF(RiepilogoGen!$D$2:$D$1249,A379,RiepilogoGen!$O$2:$O$1249)</f>
        <v>10456.31</v>
      </c>
      <c r="E379" s="151">
        <f>SUMIF(RiepilogoGen!$D$2:$D$1249,A379,RiepilogoGen!$R$2:$R$1249)</f>
        <v>14903.92</v>
      </c>
      <c r="F379" s="151">
        <f>SUMIF(RiepilogoGen!$D$2:$D$1249,A379,RiepilogoGen!$U$2:$U$1249)</f>
        <v>14546.75</v>
      </c>
      <c r="G379" s="151">
        <f>SUMIF(RiepilogoGen!$D$2:$D$1249,A379,RiepilogoGen!$X$2:$X$1249)</f>
        <v>15000</v>
      </c>
      <c r="H379" s="151">
        <f>SUMIF(RiepilogoGen!$D$2:$D$1249,A379,RiepilogoGen!$AA$2:$AA$1249)</f>
        <v>8308.76</v>
      </c>
      <c r="I379" s="151">
        <f>SUMIF(RiepilogoGen!$D$2:$D$1249,A379,RiepilogoGen!$AD$2:$AD$1249)</f>
        <v>1190.8699999999999</v>
      </c>
      <c r="J379" s="151">
        <v>14651.2</v>
      </c>
      <c r="K379" s="161">
        <f t="shared" si="85"/>
        <v>-6691.24</v>
      </c>
      <c r="L379" s="161">
        <f t="shared" si="86"/>
        <v>-6237.99</v>
      </c>
      <c r="M379" s="180">
        <f t="shared" si="87"/>
        <v>-0.44608266666666663</v>
      </c>
    </row>
    <row r="380" spans="1:13">
      <c r="A380" s="36">
        <f>RiepilogoGen!D620</f>
        <v>40140102</v>
      </c>
      <c r="B380" s="36" t="str">
        <f>RiepilogoGen!E620</f>
        <v>SPESE DI RAPPRESENTANZA</v>
      </c>
      <c r="C380" s="150" t="str">
        <f t="shared" si="100"/>
        <v>40140102 SPESE DI RAPPRESENTANZA</v>
      </c>
      <c r="D380" s="151">
        <f>SUMIF(RiepilogoGen!$D$2:$D$1249,A380,RiepilogoGen!$O$2:$O$1249)</f>
        <v>7612.62</v>
      </c>
      <c r="E380" s="151">
        <f>SUMIF(RiepilogoGen!$D$2:$D$1249,A380,RiepilogoGen!$R$2:$R$1249)</f>
        <v>76.2</v>
      </c>
      <c r="F380" s="151">
        <f>SUMIF(RiepilogoGen!$D$2:$D$1249,A380,RiepilogoGen!$U$2:$U$1249)</f>
        <v>1559.91</v>
      </c>
      <c r="G380" s="151">
        <f>SUMIF(RiepilogoGen!$D$2:$D$1249,A380,RiepilogoGen!$X$2:$X$1249)</f>
        <v>500.00040000000001</v>
      </c>
      <c r="H380" s="151">
        <f>SUMIF(RiepilogoGen!$D$2:$D$1249,A380,RiepilogoGen!$AA$2:$AA$1249)</f>
        <v>6203.88</v>
      </c>
      <c r="I380" s="151">
        <f>SUMIF(RiepilogoGen!$D$2:$D$1249,A380,RiepilogoGen!$AD$2:$AD$1249)</f>
        <v>1072.9000000000001</v>
      </c>
      <c r="J380" s="151">
        <v>1895.78</v>
      </c>
      <c r="K380" s="161">
        <f t="shared" si="85"/>
        <v>5703.8796000000002</v>
      </c>
      <c r="L380" s="161">
        <f t="shared" si="86"/>
        <v>4643.97</v>
      </c>
      <c r="M380" s="180">
        <f t="shared" si="87"/>
        <v>11.40775007379994</v>
      </c>
    </row>
    <row r="381" spans="1:13">
      <c r="A381" s="36">
        <f>RiepilogoGen!D621</f>
        <v>40140103</v>
      </c>
      <c r="B381" s="36" t="str">
        <f>RiepilogoGen!E621</f>
        <v>SPESE CONDOMINIALI</v>
      </c>
      <c r="C381" s="150" t="str">
        <f t="shared" si="100"/>
        <v>40140103 SPESE CONDOMINIALI</v>
      </c>
      <c r="D381" s="151">
        <f>SUMIF(RiepilogoGen!$D$2:$D$1249,A381,RiepilogoGen!$O$2:$O$1249)</f>
        <v>275800.83</v>
      </c>
      <c r="E381" s="151">
        <f>SUMIF(RiepilogoGen!$D$2:$D$1249,A381,RiepilogoGen!$R$2:$R$1249)</f>
        <v>331297.15000000002</v>
      </c>
      <c r="F381" s="151">
        <f>SUMIF(RiepilogoGen!$D$2:$D$1249,A381,RiepilogoGen!$U$2:$U$1249)</f>
        <v>363015.29</v>
      </c>
      <c r="G381" s="151">
        <f>SUMIF(RiepilogoGen!$D$2:$D$1249,A381,RiepilogoGen!$X$2:$X$1249)</f>
        <v>346249.93200000009</v>
      </c>
      <c r="H381" s="151">
        <f>SUMIF(RiepilogoGen!$D$2:$D$1249,A381,RiepilogoGen!$AA$2:$AA$1249)</f>
        <v>412201.43000000005</v>
      </c>
      <c r="I381" s="151">
        <f>SUMIF(RiepilogoGen!$D$2:$D$1249,A381,RiepilogoGen!$AD$2:$AD$1249)</f>
        <v>180601.06999999998</v>
      </c>
      <c r="J381" s="151">
        <v>396040.24</v>
      </c>
      <c r="K381" s="161">
        <f t="shared" si="85"/>
        <v>65951.497999999963</v>
      </c>
      <c r="L381" s="161">
        <f t="shared" si="86"/>
        <v>49186.140000000072</v>
      </c>
      <c r="M381" s="180">
        <f t="shared" si="87"/>
        <v>0.19047367784031777</v>
      </c>
    </row>
    <row r="382" spans="1:13">
      <c r="A382" s="36">
        <f>RiepilogoGen!D622</f>
        <v>40140104</v>
      </c>
      <c r="B382" s="36" t="str">
        <f>RiepilogoGen!E622</f>
        <v>QUOTE ASSOCIATIVE (ISCRIZIONI)</v>
      </c>
      <c r="C382" s="150" t="str">
        <f t="shared" si="100"/>
        <v>40140104 QUOTE ASSOCIATIVE (ISCRIZIONI)</v>
      </c>
      <c r="D382" s="151">
        <f>SUMIF(RiepilogoGen!$D$2:$D$1249,A382,RiepilogoGen!$O$2:$O$1249)</f>
        <v>4440</v>
      </c>
      <c r="E382" s="151">
        <f>SUMIF(RiepilogoGen!$D$2:$D$1249,A382,RiepilogoGen!$R$2:$R$1249)</f>
        <v>4440</v>
      </c>
      <c r="F382" s="151">
        <f>SUMIF(RiepilogoGen!$D$2:$D$1249,A382,RiepilogoGen!$U$2:$U$1249)</f>
        <v>30030</v>
      </c>
      <c r="G382" s="151">
        <f>SUMIF(RiepilogoGen!$D$2:$D$1249,A382,RiepilogoGen!$X$2:$X$1249)</f>
        <v>30000</v>
      </c>
      <c r="H382" s="151">
        <f>SUMIF(RiepilogoGen!$D$2:$D$1249,A382,RiepilogoGen!$AA$2:$AA$1249)</f>
        <v>30052.34</v>
      </c>
      <c r="I382" s="151">
        <f>SUMIF(RiepilogoGen!$D$2:$D$1249,A382,RiepilogoGen!$AD$2:$AD$1249)</f>
        <v>50802.29</v>
      </c>
      <c r="J382" s="151">
        <v>30052.34</v>
      </c>
      <c r="K382" s="161">
        <f t="shared" si="85"/>
        <v>52.340000000000146</v>
      </c>
      <c r="L382" s="161">
        <f t="shared" si="86"/>
        <v>22.340000000000146</v>
      </c>
      <c r="M382" s="180">
        <f t="shared" si="87"/>
        <v>1.7446666666667277E-3</v>
      </c>
    </row>
    <row r="383" spans="1:13">
      <c r="A383" s="36">
        <f>RiepilogoGen!D623</f>
        <v>40140105</v>
      </c>
      <c r="B383" s="36" t="str">
        <f>RiepilogoGen!E623</f>
        <v>ONERI BANCARI E SPESE DI TESORERIA</v>
      </c>
      <c r="C383" s="150" t="str">
        <f t="shared" si="100"/>
        <v>40140105 ONERI BANCARI E SPESE DI TESORERIA</v>
      </c>
      <c r="D383" s="151">
        <f>SUMIF(RiepilogoGen!$D$2:$D$1249,A383,RiepilogoGen!$O$2:$O$1249)</f>
        <v>42674.45</v>
      </c>
      <c r="E383" s="151">
        <f>SUMIF(RiepilogoGen!$D$2:$D$1249,A383,RiepilogoGen!$R$2:$R$1249)</f>
        <v>44733.07</v>
      </c>
      <c r="F383" s="151">
        <f>SUMIF(RiepilogoGen!$D$2:$D$1249,A383,RiepilogoGen!$U$2:$U$1249)</f>
        <v>48674.559999999998</v>
      </c>
      <c r="G383" s="151">
        <f>SUMIF(RiepilogoGen!$D$2:$D$1249,A383,RiepilogoGen!$X$2:$X$1249)</f>
        <v>45000</v>
      </c>
      <c r="H383" s="151">
        <f>SUMIF(RiepilogoGen!$D$2:$D$1249,A383,RiepilogoGen!$AA$2:$AA$1249)</f>
        <v>43372.54</v>
      </c>
      <c r="I383" s="151">
        <f>SUMIF(RiepilogoGen!$D$2:$D$1249,A383,RiepilogoGen!$AD$2:$AD$1249)</f>
        <v>7495.25</v>
      </c>
      <c r="J383" s="151">
        <v>54521.72</v>
      </c>
      <c r="K383" s="161">
        <f t="shared" si="85"/>
        <v>-1627.4599999999991</v>
      </c>
      <c r="L383" s="161">
        <f t="shared" si="86"/>
        <v>-5302.0199999999968</v>
      </c>
      <c r="M383" s="180">
        <f t="shared" si="87"/>
        <v>-3.6165777777777741E-2</v>
      </c>
    </row>
    <row r="384" spans="1:13">
      <c r="A384" s="36">
        <f>RiepilogoGen!D624</f>
        <v>40140106</v>
      </c>
      <c r="B384" s="36" t="str">
        <f>RiepilogoGen!E624</f>
        <v xml:space="preserve">ABBONAMENTI, RIVISTE E LIBRI </v>
      </c>
      <c r="C384" s="150" t="str">
        <f t="shared" si="100"/>
        <v xml:space="preserve">40140106 ABBONAMENTI, RIVISTE E LIBRI </v>
      </c>
      <c r="D384" s="151">
        <f>SUMIF(RiepilogoGen!$D$2:$D$1249,A384,RiepilogoGen!$O$2:$O$1249)</f>
        <v>10296.39</v>
      </c>
      <c r="E384" s="151">
        <f>SUMIF(RiepilogoGen!$D$2:$D$1249,A384,RiepilogoGen!$R$2:$R$1249)</f>
        <v>10773.04</v>
      </c>
      <c r="F384" s="151">
        <f>SUMIF(RiepilogoGen!$D$2:$D$1249,A384,RiepilogoGen!$U$2:$U$1249)</f>
        <v>14994.74</v>
      </c>
      <c r="G384" s="151">
        <f>SUMIF(RiepilogoGen!$D$2:$D$1249,A384,RiepilogoGen!$X$2:$X$1249)</f>
        <v>18377.488799999999</v>
      </c>
      <c r="H384" s="151">
        <f>SUMIF(RiepilogoGen!$D$2:$D$1249,A384,RiepilogoGen!$AA$2:$AA$1249)</f>
        <v>13770.33</v>
      </c>
      <c r="I384" s="151">
        <f>SUMIF(RiepilogoGen!$D$2:$D$1249,A384,RiepilogoGen!$AD$2:$AD$1249)</f>
        <v>7529.83</v>
      </c>
      <c r="J384" s="151">
        <v>16000</v>
      </c>
      <c r="K384" s="161">
        <f t="shared" si="85"/>
        <v>-4607.1587999999992</v>
      </c>
      <c r="L384" s="161">
        <f t="shared" si="86"/>
        <v>-1224.4099999999999</v>
      </c>
      <c r="M384" s="180">
        <f t="shared" si="87"/>
        <v>-0.25069577514856112</v>
      </c>
    </row>
    <row r="385" spans="1:13">
      <c r="A385" s="36">
        <f>RiepilogoGen!D625</f>
        <v>40140188</v>
      </c>
      <c r="B385" s="36" t="str">
        <f>RiepilogoGen!E625</f>
        <v>ALTRI COSTI AMMINISTRATIVI</v>
      </c>
      <c r="C385" s="150" t="str">
        <f t="shared" si="100"/>
        <v>40140188 ALTRI COSTI AMMINISTRATIVI</v>
      </c>
      <c r="D385" s="151">
        <f>SUMIF(RiepilogoGen!$D$2:$D$1249,A385,RiepilogoGen!$O$2:$O$1249)</f>
        <v>56911.670000000006</v>
      </c>
      <c r="E385" s="151">
        <f>SUMIF(RiepilogoGen!$D$2:$D$1249,A385,RiepilogoGen!$R$2:$R$1249)</f>
        <v>42911.520000000004</v>
      </c>
      <c r="F385" s="151">
        <f>SUMIF(RiepilogoGen!$D$2:$D$1249,A385,RiepilogoGen!$U$2:$U$1249)</f>
        <v>45251.51</v>
      </c>
      <c r="G385" s="151">
        <f>SUMIF(RiepilogoGen!$D$2:$D$1249,A385,RiepilogoGen!$X$2:$X$1249)</f>
        <v>55086.259199999993</v>
      </c>
      <c r="H385" s="151">
        <f>SUMIF(RiepilogoGen!$D$2:$D$1249,A385,RiepilogoGen!$AA$2:$AA$1249)</f>
        <v>51633.8</v>
      </c>
      <c r="I385" s="151">
        <f>SUMIF(RiepilogoGen!$D$2:$D$1249,A385,RiepilogoGen!$AD$2:$AD$1249)</f>
        <v>6249.28</v>
      </c>
      <c r="J385" s="151">
        <v>55742.23</v>
      </c>
      <c r="K385" s="161">
        <f t="shared" si="85"/>
        <v>-3452.4591999999902</v>
      </c>
      <c r="L385" s="161">
        <f t="shared" si="86"/>
        <v>6382.2900000000009</v>
      </c>
      <c r="M385" s="180">
        <f t="shared" si="87"/>
        <v>-6.2673691227884132E-2</v>
      </c>
    </row>
    <row r="386" spans="1:13">
      <c r="C386" s="149" t="s">
        <v>1491</v>
      </c>
      <c r="D386" s="102">
        <f t="shared" ref="D386:I386" si="101">SUM(D387:D390)</f>
        <v>1715759.58</v>
      </c>
      <c r="E386" s="102">
        <f t="shared" si="101"/>
        <v>1715623.1099999999</v>
      </c>
      <c r="F386" s="102">
        <f t="shared" si="101"/>
        <v>1720382.97</v>
      </c>
      <c r="G386" s="102">
        <f t="shared" si="101"/>
        <v>1820700.0384000004</v>
      </c>
      <c r="H386" s="102">
        <f t="shared" si="101"/>
        <v>1980884.33</v>
      </c>
      <c r="I386" s="102">
        <f t="shared" si="101"/>
        <v>122832.63</v>
      </c>
      <c r="J386" s="102">
        <v>1708876.15</v>
      </c>
      <c r="K386" s="159">
        <f t="shared" si="85"/>
        <v>160184.29159999965</v>
      </c>
      <c r="L386" s="159">
        <f t="shared" si="86"/>
        <v>260501.3600000001</v>
      </c>
      <c r="M386" s="178">
        <f t="shared" si="87"/>
        <v>8.797950690480949E-2</v>
      </c>
    </row>
    <row r="387" spans="1:13">
      <c r="A387" s="36">
        <f>RiepilogoGen!D626</f>
        <v>40140201</v>
      </c>
      <c r="B387" s="36" t="str">
        <f>RiepilogoGen!E626</f>
        <v>IMU</v>
      </c>
      <c r="C387" s="150" t="str">
        <f>A387&amp;" "&amp;B387</f>
        <v>40140201 IMU</v>
      </c>
      <c r="D387" s="151">
        <f>SUMIF(RiepilogoGen!$D$2:$D$1249,A387,RiepilogoGen!$O$2:$O$1249)</f>
        <v>1567255</v>
      </c>
      <c r="E387" s="151">
        <f>SUMIF(RiepilogoGen!$D$2:$D$1249,A387,RiepilogoGen!$R$2:$R$1249)</f>
        <v>1565981</v>
      </c>
      <c r="F387" s="151">
        <f>SUMIF(RiepilogoGen!$D$2:$D$1249,A387,RiepilogoGen!$U$2:$U$1249)</f>
        <v>1579779</v>
      </c>
      <c r="G387" s="151">
        <f>SUMIF(RiepilogoGen!$D$2:$D$1249,A387,RiepilogoGen!$X$2:$X$1249)</f>
        <v>1660699.9992000004</v>
      </c>
      <c r="H387" s="151">
        <f>SUMIF(RiepilogoGen!$D$2:$D$1249,A387,RiepilogoGen!$AA$2:$AA$1249)</f>
        <v>1842265</v>
      </c>
      <c r="I387" s="151">
        <f>SUMIF(RiepilogoGen!$D$2:$D$1249,A387,RiepilogoGen!$AD$2:$AD$1249)</f>
        <v>0</v>
      </c>
      <c r="J387" s="151">
        <v>1568742.15</v>
      </c>
      <c r="K387" s="161">
        <f t="shared" si="85"/>
        <v>181565.00079999957</v>
      </c>
      <c r="L387" s="161">
        <f t="shared" si="86"/>
        <v>262486</v>
      </c>
      <c r="M387" s="180">
        <f t="shared" si="87"/>
        <v>0.10933040337656652</v>
      </c>
    </row>
    <row r="388" spans="1:13">
      <c r="A388" s="36">
        <f>RiepilogoGen!D627</f>
        <v>40140203</v>
      </c>
      <c r="B388" s="36" t="str">
        <f>RiepilogoGen!E627</f>
        <v>IMPOSTA DI REGISTRO</v>
      </c>
      <c r="C388" s="150" t="str">
        <f>A388&amp;" "&amp;B388</f>
        <v>40140203 IMPOSTA DI REGISTRO</v>
      </c>
      <c r="D388" s="151">
        <f>SUMIF(RiepilogoGen!$D$2:$D$1249,A388,RiepilogoGen!$O$2:$O$1249)</f>
        <v>131311.87</v>
      </c>
      <c r="E388" s="151">
        <f>SUMIF(RiepilogoGen!$D$2:$D$1249,A388,RiepilogoGen!$R$2:$R$1249)</f>
        <v>137296.69</v>
      </c>
      <c r="F388" s="151">
        <f>SUMIF(RiepilogoGen!$D$2:$D$1249,A388,RiepilogoGen!$U$2:$U$1249)</f>
        <v>130328.09000000001</v>
      </c>
      <c r="G388" s="151">
        <f>SUMIF(RiepilogoGen!$D$2:$D$1249,A388,RiepilogoGen!$X$2:$X$1249)</f>
        <v>145000.03919999994</v>
      </c>
      <c r="H388" s="151">
        <f>SUMIF(RiepilogoGen!$D$2:$D$1249,A388,RiepilogoGen!$AA$2:$AA$1249)</f>
        <v>134458.75</v>
      </c>
      <c r="I388" s="151">
        <f>SUMIF(RiepilogoGen!$D$2:$D$1249,A388,RiepilogoGen!$AD$2:$AD$1249)</f>
        <v>115982.75</v>
      </c>
      <c r="J388" s="151">
        <v>135000</v>
      </c>
      <c r="K388" s="161">
        <f t="shared" si="85"/>
        <v>-10541.289199999941</v>
      </c>
      <c r="L388" s="161">
        <f t="shared" si="86"/>
        <v>4130.6599999999889</v>
      </c>
      <c r="M388" s="180">
        <f t="shared" si="87"/>
        <v>-7.2698526553225506E-2</v>
      </c>
    </row>
    <row r="389" spans="1:13">
      <c r="A389" s="36">
        <f>RiepilogoGen!D628</f>
        <v>40140204</v>
      </c>
      <c r="B389" s="36" t="str">
        <f>RiepilogoGen!E628</f>
        <v>IMPOSTA DI BOLLO</v>
      </c>
      <c r="C389" s="150" t="str">
        <f>A389&amp;" "&amp;B389</f>
        <v>40140204 IMPOSTA DI BOLLO</v>
      </c>
      <c r="D389" s="151">
        <f>SUMIF(RiepilogoGen!$D$2:$D$1249,A389,RiepilogoGen!$O$2:$O$1249)</f>
        <v>17192.71</v>
      </c>
      <c r="E389" s="151">
        <f>SUMIF(RiepilogoGen!$D$2:$D$1249,A389,RiepilogoGen!$R$2:$R$1249)</f>
        <v>12345.42</v>
      </c>
      <c r="F389" s="151">
        <f>SUMIF(RiepilogoGen!$D$2:$D$1249,A389,RiepilogoGen!$U$2:$U$1249)</f>
        <v>10275.879999999999</v>
      </c>
      <c r="G389" s="151">
        <f>SUMIF(RiepilogoGen!$D$2:$D$1249,A389,RiepilogoGen!$X$2:$X$1249)</f>
        <v>15000</v>
      </c>
      <c r="H389" s="151">
        <f>SUMIF(RiepilogoGen!$D$2:$D$1249,A389,RiepilogoGen!$AA$2:$AA$1249)</f>
        <v>4160.58</v>
      </c>
      <c r="I389" s="151">
        <f>SUMIF(RiepilogoGen!$D$2:$D$1249,A389,RiepilogoGen!$AD$2:$AD$1249)</f>
        <v>969.88</v>
      </c>
      <c r="J389" s="151">
        <v>5134</v>
      </c>
      <c r="K389" s="161">
        <f t="shared" si="85"/>
        <v>-10839.42</v>
      </c>
      <c r="L389" s="161">
        <f t="shared" si="86"/>
        <v>-6115.2999999999993</v>
      </c>
      <c r="M389" s="180">
        <f t="shared" si="87"/>
        <v>-0.72262800000000005</v>
      </c>
    </row>
    <row r="390" spans="1:13">
      <c r="A390" s="36">
        <f>RiepilogoGen!D629</f>
        <v>40140288</v>
      </c>
      <c r="B390" s="36" t="str">
        <f>RiepilogoGen!E629</f>
        <v>ALTRE IMPOSTE NON SUL REDDITO</v>
      </c>
      <c r="C390" s="150" t="str">
        <f>A390&amp;" "&amp;B390</f>
        <v>40140288 ALTRE IMPOSTE NON SUL REDDITO</v>
      </c>
      <c r="D390" s="151">
        <f>SUMIF(RiepilogoGen!$D$2:$D$1249,A390,RiepilogoGen!$O$2:$O$1249)</f>
        <v>0</v>
      </c>
      <c r="E390" s="151">
        <f>SUMIF(RiepilogoGen!$D$2:$D$1249,A390,RiepilogoGen!$R$2:$R$1249)</f>
        <v>0</v>
      </c>
      <c r="F390" s="151">
        <f>SUMIF(RiepilogoGen!$D$2:$D$1249,A390,RiepilogoGen!$U$2:$U$1249)</f>
        <v>0</v>
      </c>
      <c r="G390" s="151">
        <f>SUMIF(RiepilogoGen!$D$2:$D$1249,A390,RiepilogoGen!$X$2:$X$1249)</f>
        <v>0</v>
      </c>
      <c r="H390" s="151">
        <f>SUMIF(RiepilogoGen!$D$2:$D$1249,A390,RiepilogoGen!$AA$2:$AA$1249)</f>
        <v>0</v>
      </c>
      <c r="I390" s="151">
        <f>SUMIF(RiepilogoGen!$D$2:$D$1249,A390,RiepilogoGen!$AD$2:$AD$1249)</f>
        <v>5880</v>
      </c>
      <c r="J390" s="151">
        <v>0</v>
      </c>
      <c r="K390" s="161">
        <f t="shared" si="85"/>
        <v>0</v>
      </c>
      <c r="L390" s="161">
        <f t="shared" si="86"/>
        <v>0</v>
      </c>
      <c r="M390" s="180">
        <f t="shared" si="87"/>
        <v>0</v>
      </c>
    </row>
    <row r="391" spans="1:13">
      <c r="C391" s="149" t="s">
        <v>1492</v>
      </c>
      <c r="D391" s="102">
        <f t="shared" ref="D391:I391" si="102">SUM(D392:D395)</f>
        <v>373039.21</v>
      </c>
      <c r="E391" s="102">
        <f t="shared" si="102"/>
        <v>364854.9</v>
      </c>
      <c r="F391" s="102">
        <f t="shared" si="102"/>
        <v>381570.57000000007</v>
      </c>
      <c r="G391" s="102">
        <f t="shared" si="102"/>
        <v>396824.76</v>
      </c>
      <c r="H391" s="102">
        <f t="shared" si="102"/>
        <v>399404.91</v>
      </c>
      <c r="I391" s="102">
        <f t="shared" si="102"/>
        <v>130756.43000000001</v>
      </c>
      <c r="J391" s="102">
        <v>384707.76</v>
      </c>
      <c r="K391" s="159">
        <f t="shared" si="85"/>
        <v>2580.1499999999651</v>
      </c>
      <c r="L391" s="159">
        <f t="shared" si="86"/>
        <v>17834.339999999909</v>
      </c>
      <c r="M391" s="178">
        <f t="shared" si="87"/>
        <v>6.5019884343908707E-3</v>
      </c>
    </row>
    <row r="392" spans="1:13">
      <c r="A392" s="36">
        <f>RiepilogoGen!D630</f>
        <v>40140301</v>
      </c>
      <c r="B392" s="36" t="str">
        <f>RiepilogoGen!E630</f>
        <v>TASSA SMALTIMENTO RIFIUTI</v>
      </c>
      <c r="C392" s="150" t="str">
        <f>A392&amp;" "&amp;B392</f>
        <v>40140301 TASSA SMALTIMENTO RIFIUTI</v>
      </c>
      <c r="D392" s="151">
        <f>SUMIF(RiepilogoGen!$D$2:$D$1249,A392,RiepilogoGen!$O$2:$O$1249)</f>
        <v>247600</v>
      </c>
      <c r="E392" s="151">
        <f>SUMIF(RiepilogoGen!$D$2:$D$1249,A392,RiepilogoGen!$R$2:$R$1249)</f>
        <v>239423</v>
      </c>
      <c r="F392" s="151">
        <f>SUMIF(RiepilogoGen!$D$2:$D$1249,A392,RiepilogoGen!$U$2:$U$1249)</f>
        <v>242272.63</v>
      </c>
      <c r="G392" s="151">
        <f>SUMIF(RiepilogoGen!$D$2:$D$1249,A392,RiepilogoGen!$X$2:$X$1249)</f>
        <v>253217.00040000002</v>
      </c>
      <c r="H392" s="151">
        <f>SUMIF(RiepilogoGen!$D$2:$D$1249,A392,RiepilogoGen!$AA$2:$AA$1249)</f>
        <v>239429</v>
      </c>
      <c r="I392" s="151">
        <f>SUMIF(RiepilogoGen!$D$2:$D$1249,A392,RiepilogoGen!$AD$2:$AD$1249)</f>
        <v>0</v>
      </c>
      <c r="J392" s="151">
        <v>239500</v>
      </c>
      <c r="K392" s="161">
        <f t="shared" si="85"/>
        <v>-13788.000400000019</v>
      </c>
      <c r="L392" s="161">
        <f t="shared" si="86"/>
        <v>-2843.6300000000047</v>
      </c>
      <c r="M392" s="180">
        <f t="shared" si="87"/>
        <v>-5.4451321902634797E-2</v>
      </c>
    </row>
    <row r="393" spans="1:13">
      <c r="A393" s="36">
        <f>RiepilogoGen!D631</f>
        <v>40140302</v>
      </c>
      <c r="B393" s="36" t="str">
        <f>RiepilogoGen!E631</f>
        <v>TASSA DI PROPRIETÀ AUTOMEZZI</v>
      </c>
      <c r="C393" s="150" t="str">
        <f>A393&amp;" "&amp;B393</f>
        <v>40140302 TASSA DI PROPRIETÀ AUTOMEZZI</v>
      </c>
      <c r="D393" s="151">
        <f>SUMIF(RiepilogoGen!$D$2:$D$1249,A393,RiepilogoGen!$O$2:$O$1249)</f>
        <v>3350.0099999999993</v>
      </c>
      <c r="E393" s="151">
        <f>SUMIF(RiepilogoGen!$D$2:$D$1249,A393,RiepilogoGen!$R$2:$R$1249)</f>
        <v>5213.41</v>
      </c>
      <c r="F393" s="151">
        <f>SUMIF(RiepilogoGen!$D$2:$D$1249,A393,RiepilogoGen!$U$2:$U$1249)</f>
        <v>4578.92</v>
      </c>
      <c r="G393" s="151">
        <f>SUMIF(RiepilogoGen!$D$2:$D$1249,A393,RiepilogoGen!$X$2:$X$1249)</f>
        <v>6999.9996000000001</v>
      </c>
      <c r="H393" s="151">
        <f>SUMIF(RiepilogoGen!$D$2:$D$1249,A393,RiepilogoGen!$AA$2:$AA$1249)</f>
        <v>4539.43</v>
      </c>
      <c r="I393" s="151">
        <f>SUMIF(RiepilogoGen!$D$2:$D$1249,A393,RiepilogoGen!$AD$2:$AD$1249)</f>
        <v>2932.07</v>
      </c>
      <c r="J393" s="151">
        <v>6000</v>
      </c>
      <c r="K393" s="161">
        <f t="shared" si="85"/>
        <v>-2460.5695999999998</v>
      </c>
      <c r="L393" s="161">
        <f t="shared" si="86"/>
        <v>-39.489999999999782</v>
      </c>
      <c r="M393" s="180">
        <f t="shared" si="87"/>
        <v>-0.3515099629434264</v>
      </c>
    </row>
    <row r="394" spans="1:13">
      <c r="A394" s="36">
        <f>RiepilogoGen!D632</f>
        <v>40140303</v>
      </c>
      <c r="B394" s="36" t="str">
        <f>RiepilogoGen!E632</f>
        <v>TRIBUTI A CONSORZI DI BONIFICA</v>
      </c>
      <c r="C394" s="150" t="str">
        <f>A394&amp;" "&amp;B394</f>
        <v>40140303 TRIBUTI A CONSORZI DI BONIFICA</v>
      </c>
      <c r="D394" s="151">
        <f>SUMIF(RiepilogoGen!$D$2:$D$1249,A394,RiepilogoGen!$O$2:$O$1249)</f>
        <v>116038.56</v>
      </c>
      <c r="E394" s="151">
        <f>SUMIF(RiepilogoGen!$D$2:$D$1249,A394,RiepilogoGen!$R$2:$R$1249)</f>
        <v>114883.53</v>
      </c>
      <c r="F394" s="151">
        <f>SUMIF(RiepilogoGen!$D$2:$D$1249,A394,RiepilogoGen!$U$2:$U$1249)</f>
        <v>129368.99</v>
      </c>
      <c r="G394" s="151">
        <f>SUMIF(RiepilogoGen!$D$2:$D$1249,A394,RiepilogoGen!$X$2:$X$1249)</f>
        <v>129999.99959999997</v>
      </c>
      <c r="H394" s="151">
        <f>SUMIF(RiepilogoGen!$D$2:$D$1249,A394,RiepilogoGen!$AA$2:$AA$1249)</f>
        <v>133663.82</v>
      </c>
      <c r="I394" s="151">
        <f>SUMIF(RiepilogoGen!$D$2:$D$1249,A394,RiepilogoGen!$AD$2:$AD$1249)</f>
        <v>123517.01</v>
      </c>
      <c r="J394" s="151">
        <v>132600</v>
      </c>
      <c r="K394" s="161">
        <f t="shared" si="85"/>
        <v>3663.8204000000405</v>
      </c>
      <c r="L394" s="161">
        <f t="shared" si="86"/>
        <v>4294.8300000000017</v>
      </c>
      <c r="M394" s="180">
        <f t="shared" si="87"/>
        <v>2.818323393287181E-2</v>
      </c>
    </row>
    <row r="395" spans="1:13">
      <c r="A395" s="36">
        <f>RiepilogoGen!D633</f>
        <v>40140388</v>
      </c>
      <c r="B395" s="36" t="str">
        <f>RiepilogoGen!E633</f>
        <v>ALTRE TASSE</v>
      </c>
      <c r="C395" s="150" t="str">
        <f>A395&amp;" "&amp;B395</f>
        <v>40140388 ALTRE TASSE</v>
      </c>
      <c r="D395" s="151">
        <f>SUMIF(RiepilogoGen!$D$2:$D$1249,A395,RiepilogoGen!$O$2:$O$1249)</f>
        <v>6050.64</v>
      </c>
      <c r="E395" s="151">
        <f>SUMIF(RiepilogoGen!$D$2:$D$1249,A395,RiepilogoGen!$R$2:$R$1249)</f>
        <v>5334.96</v>
      </c>
      <c r="F395" s="151">
        <f>SUMIF(RiepilogoGen!$D$2:$D$1249,A395,RiepilogoGen!$U$2:$U$1249)</f>
        <v>5350.03</v>
      </c>
      <c r="G395" s="151">
        <f>SUMIF(RiepilogoGen!$D$2:$D$1249,A395,RiepilogoGen!$X$2:$X$1249)</f>
        <v>6607.760400000001</v>
      </c>
      <c r="H395" s="151">
        <f>SUMIF(RiepilogoGen!$D$2:$D$1249,A395,RiepilogoGen!$AA$2:$AA$1249)</f>
        <v>21772.659999999996</v>
      </c>
      <c r="I395" s="151">
        <f>SUMIF(RiepilogoGen!$D$2:$D$1249,A395,RiepilogoGen!$AD$2:$AD$1249)</f>
        <v>4307.3500000000004</v>
      </c>
      <c r="J395" s="151">
        <v>6607.76</v>
      </c>
      <c r="K395" s="161">
        <f t="shared" si="85"/>
        <v>15164.899599999995</v>
      </c>
      <c r="L395" s="161">
        <f t="shared" si="86"/>
        <v>16422.629999999997</v>
      </c>
      <c r="M395" s="180">
        <f t="shared" si="87"/>
        <v>2.295013541955909</v>
      </c>
    </row>
    <row r="396" spans="1:13">
      <c r="C396" s="149" t="s">
        <v>1493</v>
      </c>
      <c r="D396" s="102">
        <f t="shared" ref="D396:I396" si="103">SUM(D397:D402)</f>
        <v>69687.12</v>
      </c>
      <c r="E396" s="102">
        <f t="shared" si="103"/>
        <v>64211.11</v>
      </c>
      <c r="F396" s="102">
        <f t="shared" si="103"/>
        <v>3641.8</v>
      </c>
      <c r="G396" s="102">
        <f t="shared" si="103"/>
        <v>1500</v>
      </c>
      <c r="H396" s="102">
        <f t="shared" si="103"/>
        <v>201102.88999999998</v>
      </c>
      <c r="I396" s="102">
        <f t="shared" si="103"/>
        <v>1045.31</v>
      </c>
      <c r="J396" s="102">
        <v>16228.885999999999</v>
      </c>
      <c r="K396" s="159">
        <f t="shared" ref="K396:K459" si="104">H396-G396</f>
        <v>199602.88999999998</v>
      </c>
      <c r="L396" s="159">
        <f t="shared" ref="L396:L459" si="105">H396-F396</f>
        <v>197461.09</v>
      </c>
      <c r="M396" s="178">
        <f t="shared" ref="M396:M459" si="106">IF(G396=0,IF(H396&lt;&gt;0,1,0),(H396/G396)-1)</f>
        <v>133.06859333333333</v>
      </c>
    </row>
    <row r="397" spans="1:13">
      <c r="A397" s="36">
        <f>RiepilogoGen!D634</f>
        <v>40140401</v>
      </c>
      <c r="B397" s="36" t="str">
        <f>RiepilogoGen!E634</f>
        <v>PERDITE SU CREDITI</v>
      </c>
      <c r="C397" s="150" t="str">
        <f t="shared" ref="C397:C402" si="107">A397&amp;" "&amp;B397</f>
        <v>40140401 PERDITE SU CREDITI</v>
      </c>
      <c r="D397" s="151">
        <f>SUMIF(RiepilogoGen!$D$2:$D$1249,A397,RiepilogoGen!$O$2:$O$1249)</f>
        <v>0</v>
      </c>
      <c r="E397" s="151">
        <f>SUMIF(RiepilogoGen!$D$2:$D$1249,A397,RiepilogoGen!$R$2:$R$1249)</f>
        <v>0</v>
      </c>
      <c r="F397" s="151">
        <f>SUMIF(RiepilogoGen!$D$2:$D$1249,A397,RiepilogoGen!$U$2:$U$1249)</f>
        <v>0</v>
      </c>
      <c r="G397" s="151">
        <f>SUMIF(RiepilogoGen!$D$2:$D$1249,A397,RiepilogoGen!$X$2:$X$1249)</f>
        <v>0</v>
      </c>
      <c r="H397" s="151">
        <f>SUMIF(RiepilogoGen!$D$2:$D$1249,A397,RiepilogoGen!$AA$2:$AA$1249)</f>
        <v>8640.1299999999992</v>
      </c>
      <c r="I397" s="151">
        <f>SUMIF(RiepilogoGen!$D$2:$D$1249,A397,RiepilogoGen!$AD$2:$AD$1249)</f>
        <v>0</v>
      </c>
      <c r="J397" s="151">
        <v>8640.1299999999992</v>
      </c>
      <c r="K397" s="161">
        <f t="shared" si="104"/>
        <v>8640.1299999999992</v>
      </c>
      <c r="L397" s="161">
        <f t="shared" si="105"/>
        <v>8640.1299999999992</v>
      </c>
      <c r="M397" s="180">
        <f t="shared" si="106"/>
        <v>1</v>
      </c>
    </row>
    <row r="398" spans="1:13">
      <c r="A398" s="36">
        <f>RiepilogoGen!D635</f>
        <v>40140402</v>
      </c>
      <c r="B398" s="36" t="str">
        <f>RiepilogoGen!E635</f>
        <v>ARROTONDAMENTI RIBASSI E ABBUONI PASSIVI</v>
      </c>
      <c r="C398" s="150" t="str">
        <f t="shared" si="107"/>
        <v>40140402 ARROTONDAMENTI RIBASSI E ABBUONI PASSIVI</v>
      </c>
      <c r="D398" s="151">
        <f>SUMIF(RiepilogoGen!$D$2:$D$1249,A398,RiepilogoGen!$O$2:$O$1249)</f>
        <v>5.04</v>
      </c>
      <c r="E398" s="151">
        <f>SUMIF(RiepilogoGen!$D$2:$D$1249,A398,RiepilogoGen!$R$2:$R$1249)</f>
        <v>8.6999999999999993</v>
      </c>
      <c r="F398" s="151">
        <f>SUMIF(RiepilogoGen!$D$2:$D$1249,A398,RiepilogoGen!$U$2:$U$1249)</f>
        <v>3.79</v>
      </c>
      <c r="G398" s="151">
        <f>SUMIF(RiepilogoGen!$D$2:$D$1249,A398,RiepilogoGen!$X$2:$X$1249)</f>
        <v>0</v>
      </c>
      <c r="H398" s="151">
        <f>SUMIF(RiepilogoGen!$D$2:$D$1249,A398,RiepilogoGen!$AA$2:$AA$1249)</f>
        <v>0.19</v>
      </c>
      <c r="I398" s="151">
        <f>SUMIF(RiepilogoGen!$D$2:$D$1249,A398,RiepilogoGen!$AD$2:$AD$1249)</f>
        <v>0.03</v>
      </c>
      <c r="J398" s="151">
        <v>0</v>
      </c>
      <c r="K398" s="161">
        <f t="shared" si="104"/>
        <v>0.19</v>
      </c>
      <c r="L398" s="161">
        <f t="shared" si="105"/>
        <v>-3.6</v>
      </c>
      <c r="M398" s="180">
        <f t="shared" si="106"/>
        <v>1</v>
      </c>
    </row>
    <row r="399" spans="1:13">
      <c r="A399" s="36">
        <f>RiepilogoGen!D636</f>
        <v>40140403</v>
      </c>
      <c r="B399" s="36" t="str">
        <f>RiepilogoGen!E636</f>
        <v>ALTRI ONERI DIVERSI DI GESTIONE</v>
      </c>
      <c r="C399" s="150" t="str">
        <f t="shared" si="107"/>
        <v>40140403 ALTRI ONERI DIVERSI DI GESTIONE</v>
      </c>
      <c r="D399" s="151">
        <f>SUMIF(RiepilogoGen!$D$2:$D$1249,A399,RiepilogoGen!$O$2:$O$1249)</f>
        <v>0</v>
      </c>
      <c r="E399" s="151">
        <f>SUMIF(RiepilogoGen!$D$2:$D$1249,A399,RiepilogoGen!$R$2:$R$1249)</f>
        <v>0</v>
      </c>
      <c r="F399" s="151">
        <f>SUMIF(RiepilogoGen!$D$2:$D$1249,A399,RiepilogoGen!$U$2:$U$1249)</f>
        <v>0</v>
      </c>
      <c r="G399" s="151">
        <f>SUMIF(RiepilogoGen!$D$2:$D$1249,A399,RiepilogoGen!$X$2:$X$1249)</f>
        <v>0</v>
      </c>
      <c r="H399" s="151">
        <f>SUMIF(RiepilogoGen!$D$2:$D$1249,A399,RiepilogoGen!$AA$2:$AA$1249)</f>
        <v>0</v>
      </c>
      <c r="I399" s="151">
        <f>SUMIF(RiepilogoGen!$D$2:$D$1249,A399,RiepilogoGen!$AD$2:$AD$1249)</f>
        <v>0</v>
      </c>
      <c r="J399" s="151">
        <v>0</v>
      </c>
      <c r="K399" s="161">
        <f t="shared" si="104"/>
        <v>0</v>
      </c>
      <c r="L399" s="161">
        <f t="shared" si="105"/>
        <v>0</v>
      </c>
      <c r="M399" s="180">
        <f t="shared" si="106"/>
        <v>0</v>
      </c>
    </row>
    <row r="400" spans="1:13">
      <c r="A400" s="36">
        <f>RiepilogoGen!D637</f>
        <v>40140404</v>
      </c>
      <c r="B400" s="36" t="str">
        <f>RiepilogoGen!E637</f>
        <v>SPESE LEGALI</v>
      </c>
      <c r="C400" s="150" t="str">
        <f t="shared" si="107"/>
        <v>40140404 SPESE LEGALI</v>
      </c>
      <c r="D400" s="151">
        <f>SUMIF(RiepilogoGen!$D$2:$D$1249,A400,RiepilogoGen!$O$2:$O$1249)</f>
        <v>14745.69</v>
      </c>
      <c r="E400" s="151">
        <f>SUMIF(RiepilogoGen!$D$2:$D$1249,A400,RiepilogoGen!$R$2:$R$1249)</f>
        <v>7465.86</v>
      </c>
      <c r="F400" s="151">
        <f>SUMIF(RiepilogoGen!$D$2:$D$1249,A400,RiepilogoGen!$U$2:$U$1249)</f>
        <v>938.82</v>
      </c>
      <c r="G400" s="151">
        <f>SUMIF(RiepilogoGen!$D$2:$D$1249,A400,RiepilogoGen!$X$2:$X$1249)</f>
        <v>999.99959999999999</v>
      </c>
      <c r="H400" s="151">
        <f>SUMIF(RiepilogoGen!$D$2:$D$1249,A400,RiepilogoGen!$AA$2:$AA$1249)</f>
        <v>1604.23</v>
      </c>
      <c r="I400" s="151">
        <f>SUMIF(RiepilogoGen!$D$2:$D$1249,A400,RiepilogoGen!$AD$2:$AD$1249)</f>
        <v>209.76</v>
      </c>
      <c r="J400" s="151">
        <v>1649.19</v>
      </c>
      <c r="K400" s="161">
        <f t="shared" si="104"/>
        <v>604.23040000000003</v>
      </c>
      <c r="L400" s="161">
        <f t="shared" si="105"/>
        <v>665.41</v>
      </c>
      <c r="M400" s="180">
        <f t="shared" si="106"/>
        <v>0.60423064169225671</v>
      </c>
    </row>
    <row r="401" spans="1:13">
      <c r="A401" s="36">
        <f>RiepilogoGen!D638</f>
        <v>40140405</v>
      </c>
      <c r="B401" s="36" t="str">
        <f>RiepilogoGen!E638</f>
        <v>SANZIONI AMMINISTRATIVE, SANATORIE, MULTE E ONERI ACCESSORI</v>
      </c>
      <c r="C401" s="150" t="str">
        <f t="shared" si="107"/>
        <v>40140405 SANZIONI AMMINISTRATIVE, SANATORIE, MULTE E ONERI ACCESSORI</v>
      </c>
      <c r="D401" s="151">
        <f>SUMIF(RiepilogoGen!$D$2:$D$1249,A401,RiepilogoGen!$O$2:$O$1249)</f>
        <v>5840.49</v>
      </c>
      <c r="E401" s="151">
        <f>SUMIF(RiepilogoGen!$D$2:$D$1249,A401,RiepilogoGen!$R$2:$R$1249)</f>
        <v>6924.6500000000005</v>
      </c>
      <c r="F401" s="151">
        <f>SUMIF(RiepilogoGen!$D$2:$D$1249,A401,RiepilogoGen!$U$2:$U$1249)</f>
        <v>2699.19</v>
      </c>
      <c r="G401" s="151">
        <f>SUMIF(RiepilogoGen!$D$2:$D$1249,A401,RiepilogoGen!$X$2:$X$1249)</f>
        <v>0</v>
      </c>
      <c r="H401" s="151">
        <f>SUMIF(RiepilogoGen!$D$2:$D$1249,A401,RiepilogoGen!$AA$2:$AA$1249)</f>
        <v>189858.34</v>
      </c>
      <c r="I401" s="151">
        <f>SUMIF(RiepilogoGen!$D$2:$D$1249,A401,RiepilogoGen!$AD$2:$AD$1249)</f>
        <v>835.52</v>
      </c>
      <c r="J401" s="151">
        <v>5939.5659999999998</v>
      </c>
      <c r="K401" s="161">
        <f t="shared" si="104"/>
        <v>189858.34</v>
      </c>
      <c r="L401" s="161">
        <f t="shared" si="105"/>
        <v>187159.15</v>
      </c>
      <c r="M401" s="180">
        <f t="shared" si="106"/>
        <v>1</v>
      </c>
    </row>
    <row r="402" spans="1:13">
      <c r="A402" s="36">
        <f>RiepilogoGen!D639</f>
        <v>40140406</v>
      </c>
      <c r="B402" s="36" t="str">
        <f>RiepilogoGen!E639</f>
        <v>SPESE PER ESECUZIONE SFRATTI E INDENNITA' A CONDUTTORI</v>
      </c>
      <c r="C402" s="150" t="str">
        <f t="shared" si="107"/>
        <v>40140406 SPESE PER ESECUZIONE SFRATTI E INDENNITA' A CONDUTTORI</v>
      </c>
      <c r="D402" s="151">
        <f>SUMIF(RiepilogoGen!$D$2:$D$1249,A402,RiepilogoGen!$O$2:$O$1249)</f>
        <v>49095.9</v>
      </c>
      <c r="E402" s="151">
        <f>SUMIF(RiepilogoGen!$D$2:$D$1249,A402,RiepilogoGen!$R$2:$R$1249)</f>
        <v>49811.9</v>
      </c>
      <c r="F402" s="151">
        <f>SUMIF(RiepilogoGen!$D$2:$D$1249,A402,RiepilogoGen!$U$2:$U$1249)</f>
        <v>0</v>
      </c>
      <c r="G402" s="151">
        <f>SUMIF(RiepilogoGen!$D$2:$D$1249,A402,RiepilogoGen!$X$2:$X$1249)</f>
        <v>500.00040000000001</v>
      </c>
      <c r="H402" s="151">
        <f>SUMIF(RiepilogoGen!$D$2:$D$1249,A402,RiepilogoGen!$AA$2:$AA$1249)</f>
        <v>1000</v>
      </c>
      <c r="I402" s="151">
        <f>SUMIF(RiepilogoGen!$D$2:$D$1249,A402,RiepilogoGen!$AD$2:$AD$1249)</f>
        <v>0</v>
      </c>
      <c r="J402" s="151">
        <v>0</v>
      </c>
      <c r="K402" s="161">
        <f t="shared" si="104"/>
        <v>499.99959999999999</v>
      </c>
      <c r="L402" s="161">
        <f t="shared" si="105"/>
        <v>1000</v>
      </c>
      <c r="M402" s="180">
        <f t="shared" si="106"/>
        <v>0.99999840000128004</v>
      </c>
    </row>
    <row r="403" spans="1:13">
      <c r="C403" s="149" t="s">
        <v>1494</v>
      </c>
      <c r="D403" s="102">
        <f t="shared" ref="D403:I403" si="108">+D404</f>
        <v>380.16</v>
      </c>
      <c r="E403" s="102">
        <f t="shared" si="108"/>
        <v>167.15</v>
      </c>
      <c r="F403" s="102">
        <f t="shared" si="108"/>
        <v>0</v>
      </c>
      <c r="G403" s="102">
        <f t="shared" si="108"/>
        <v>0</v>
      </c>
      <c r="H403" s="102">
        <f t="shared" si="108"/>
        <v>132.62</v>
      </c>
      <c r="I403" s="102">
        <f t="shared" si="108"/>
        <v>0</v>
      </c>
      <c r="J403" s="102">
        <v>0</v>
      </c>
      <c r="K403" s="159">
        <f t="shared" si="104"/>
        <v>132.62</v>
      </c>
      <c r="L403" s="159">
        <f t="shared" si="105"/>
        <v>132.62</v>
      </c>
      <c r="M403" s="178">
        <f t="shared" si="106"/>
        <v>1</v>
      </c>
    </row>
    <row r="404" spans="1:13">
      <c r="A404" s="36">
        <f>RiepilogoGen!D640</f>
        <v>40140501</v>
      </c>
      <c r="B404" s="36" t="str">
        <f>RiepilogoGen!E640</f>
        <v>MINUSVALENZE ORDINARIE</v>
      </c>
      <c r="C404" s="150" t="str">
        <f>A404&amp;" "&amp;B404</f>
        <v>40140501 MINUSVALENZE ORDINARIE</v>
      </c>
      <c r="D404" s="151">
        <f>SUMIF(RiepilogoGen!$D$2:$D$1249,A404,RiepilogoGen!$O$2:$O$1249)</f>
        <v>380.16</v>
      </c>
      <c r="E404" s="151">
        <f>SUMIF(RiepilogoGen!$D$2:$D$1249,A404,RiepilogoGen!$R$2:$R$1249)</f>
        <v>167.15</v>
      </c>
      <c r="F404" s="151">
        <f>SUMIF(RiepilogoGen!$D$2:$D$1249,A404,RiepilogoGen!$U$2:$U$1249)</f>
        <v>0</v>
      </c>
      <c r="G404" s="151">
        <f>SUMIF(RiepilogoGen!$D$2:$D$1249,A404,RiepilogoGen!$X$2:$X$1249)</f>
        <v>0</v>
      </c>
      <c r="H404" s="151">
        <f>SUMIF(RiepilogoGen!$D$2:$D$1249,A404,RiepilogoGen!$AA$2:$AA$1249)</f>
        <v>132.62</v>
      </c>
      <c r="I404" s="151">
        <f>SUMIF(RiepilogoGen!$D$2:$D$1249,A404,RiepilogoGen!$AD$2:$AD$1249)</f>
        <v>0</v>
      </c>
      <c r="J404" s="151">
        <v>0</v>
      </c>
      <c r="K404" s="161">
        <f t="shared" si="104"/>
        <v>132.62</v>
      </c>
      <c r="L404" s="161">
        <f t="shared" si="105"/>
        <v>132.62</v>
      </c>
      <c r="M404" s="180">
        <f t="shared" si="106"/>
        <v>1</v>
      </c>
    </row>
    <row r="405" spans="1:13">
      <c r="C405" s="149" t="s">
        <v>1495</v>
      </c>
      <c r="D405" s="102">
        <f t="shared" ref="D405:I405" si="109">SUM(D406:D411)</f>
        <v>382557.93</v>
      </c>
      <c r="E405" s="102">
        <f t="shared" si="109"/>
        <v>1226629.6599999999</v>
      </c>
      <c r="F405" s="102">
        <f t="shared" si="109"/>
        <v>553041.91</v>
      </c>
      <c r="G405" s="102">
        <f t="shared" si="109"/>
        <v>0</v>
      </c>
      <c r="H405" s="102">
        <f t="shared" si="109"/>
        <v>2071513.3</v>
      </c>
      <c r="I405" s="102">
        <f t="shared" si="109"/>
        <v>46200.06</v>
      </c>
      <c r="J405" s="102">
        <v>299086.15999999997</v>
      </c>
      <c r="K405" s="159">
        <f t="shared" si="104"/>
        <v>2071513.3</v>
      </c>
      <c r="L405" s="159">
        <f t="shared" si="105"/>
        <v>1518471.3900000001</v>
      </c>
      <c r="M405" s="178">
        <f t="shared" si="106"/>
        <v>1</v>
      </c>
    </row>
    <row r="406" spans="1:13">
      <c r="A406" s="36">
        <f>RiepilogoGen!D641</f>
        <v>40140601</v>
      </c>
      <c r="B406" s="36" t="str">
        <f>RiepilogoGen!E641</f>
        <v>SOPRAVVENIENZE PASSIVE ORDINARIE ATTIVITÀ SOCIO-SANITARIA</v>
      </c>
      <c r="C406" s="150" t="str">
        <f t="shared" ref="C406:C411" si="110">A406&amp;" "&amp;B406</f>
        <v>40140601 SOPRAVVENIENZE PASSIVE ORDINARIE ATTIVITÀ SOCIO-SANITARIA</v>
      </c>
      <c r="D406" s="151">
        <f>SUMIF(RiepilogoGen!$D$2:$D$1249,A406,RiepilogoGen!$O$2:$O$1249)</f>
        <v>63309.380000000005</v>
      </c>
      <c r="E406" s="151">
        <f>SUMIF(RiepilogoGen!$D$2:$D$1249,A406,RiepilogoGen!$R$2:$R$1249)</f>
        <v>74611.77</v>
      </c>
      <c r="F406" s="151">
        <f>SUMIF(RiepilogoGen!$D$2:$D$1249,A406,RiepilogoGen!$U$2:$U$1249)</f>
        <v>10449.67</v>
      </c>
      <c r="G406" s="151">
        <f>SUMIF(RiepilogoGen!$D$2:$D$1249,A406,RiepilogoGen!$X$2:$X$1249)</f>
        <v>0</v>
      </c>
      <c r="H406" s="151">
        <f>SUMIF(RiepilogoGen!$D$2:$D$1249,A406,RiepilogoGen!$AA$2:$AA$1249)</f>
        <v>18880.330000000002</v>
      </c>
      <c r="I406" s="151">
        <f>SUMIF(RiepilogoGen!$D$2:$D$1249,A406,RiepilogoGen!$AD$2:$AD$1249)</f>
        <v>6374.02</v>
      </c>
      <c r="J406" s="151">
        <v>9564.14</v>
      </c>
      <c r="K406" s="161">
        <f t="shared" si="104"/>
        <v>18880.330000000002</v>
      </c>
      <c r="L406" s="161">
        <f t="shared" si="105"/>
        <v>8430.6600000000017</v>
      </c>
      <c r="M406" s="180">
        <f t="shared" si="106"/>
        <v>1</v>
      </c>
    </row>
    <row r="407" spans="1:13">
      <c r="A407" s="36">
        <f>RiepilogoGen!D642</f>
        <v>40140602</v>
      </c>
      <c r="B407" s="36" t="str">
        <f>RiepilogoGen!E642</f>
        <v>SOPRAVVENIENZE PASSIVE ORDINARIE ALTRE ATTIVITÀ</v>
      </c>
      <c r="C407" s="150" t="str">
        <f t="shared" si="110"/>
        <v>40140602 SOPRAVVENIENZE PASSIVE ORDINARIE ALTRE ATTIVITÀ</v>
      </c>
      <c r="D407" s="151">
        <f>SUMIF(RiepilogoGen!$D$2:$D$1249,A407,RiepilogoGen!$O$2:$O$1249)</f>
        <v>18103.52</v>
      </c>
      <c r="E407" s="151">
        <f>SUMIF(RiepilogoGen!$D$2:$D$1249,A407,RiepilogoGen!$R$2:$R$1249)</f>
        <v>65826.53</v>
      </c>
      <c r="F407" s="151">
        <f>SUMIF(RiepilogoGen!$D$2:$D$1249,A407,RiepilogoGen!$U$2:$U$1249)</f>
        <v>215228.87</v>
      </c>
      <c r="G407" s="151">
        <f>SUMIF(RiepilogoGen!$D$2:$D$1249,A407,RiepilogoGen!$X$2:$X$1249)</f>
        <v>0</v>
      </c>
      <c r="H407" s="151">
        <f>SUMIF(RiepilogoGen!$D$2:$D$1249,A407,RiepilogoGen!$AA$2:$AA$1249)</f>
        <v>1597236.06</v>
      </c>
      <c r="I407" s="151">
        <f>SUMIF(RiepilogoGen!$D$2:$D$1249,A407,RiepilogoGen!$AD$2:$AD$1249)</f>
        <v>6112.3</v>
      </c>
      <c r="J407" s="151">
        <v>187223.06</v>
      </c>
      <c r="K407" s="161">
        <f t="shared" si="104"/>
        <v>1597236.06</v>
      </c>
      <c r="L407" s="161">
        <f t="shared" si="105"/>
        <v>1382007.19</v>
      </c>
      <c r="M407" s="180">
        <f t="shared" si="106"/>
        <v>1</v>
      </c>
    </row>
    <row r="408" spans="1:13">
      <c r="A408" s="36">
        <f>RiepilogoGen!D643</f>
        <v>40140603</v>
      </c>
      <c r="B408" s="36" t="str">
        <f>RiepilogoGen!E643</f>
        <v>SOPRAVVENIENZE PASSIVE ORDINARIE PERSONALE DIPENDENTE E ASSIMILATI</v>
      </c>
      <c r="C408" s="150" t="str">
        <f t="shared" si="110"/>
        <v>40140603 SOPRAVVENIENZE PASSIVE ORDINARIE PERSONALE DIPENDENTE E ASSIMILATI</v>
      </c>
      <c r="D408" s="151">
        <f>SUMIF(RiepilogoGen!$D$2:$D$1249,A408,RiepilogoGen!$O$2:$O$1249)</f>
        <v>55974.76</v>
      </c>
      <c r="E408" s="151">
        <f>SUMIF(RiepilogoGen!$D$2:$D$1249,A408,RiepilogoGen!$R$2:$R$1249)</f>
        <v>719177.45</v>
      </c>
      <c r="F408" s="151">
        <f>SUMIF(RiepilogoGen!$D$2:$D$1249,A408,RiepilogoGen!$U$2:$U$1249)</f>
        <v>105757.52</v>
      </c>
      <c r="G408" s="151">
        <f>SUMIF(RiepilogoGen!$D$2:$D$1249,A408,RiepilogoGen!$X$2:$X$1249)</f>
        <v>0</v>
      </c>
      <c r="H408" s="151">
        <f>SUMIF(RiepilogoGen!$D$2:$D$1249,A408,RiepilogoGen!$AA$2:$AA$1249)</f>
        <v>95651.01</v>
      </c>
      <c r="I408" s="151">
        <f>SUMIF(RiepilogoGen!$D$2:$D$1249,A408,RiepilogoGen!$AD$2:$AD$1249)</f>
        <v>0</v>
      </c>
      <c r="J408" s="151">
        <v>14377.24</v>
      </c>
      <c r="K408" s="161">
        <f t="shared" si="104"/>
        <v>95651.01</v>
      </c>
      <c r="L408" s="161">
        <f t="shared" si="105"/>
        <v>-10106.510000000009</v>
      </c>
      <c r="M408" s="180">
        <f t="shared" si="106"/>
        <v>1</v>
      </c>
    </row>
    <row r="409" spans="1:13">
      <c r="A409" s="36">
        <f>RiepilogoGen!D644</f>
        <v>40140604</v>
      </c>
      <c r="B409" s="36" t="str">
        <f>RiepilogoGen!E644</f>
        <v>INSUSSISTENZE DELL'ATTIVO ORDINARIE ATTIVITÀ SOCIO-SANITARIA</v>
      </c>
      <c r="C409" s="150" t="str">
        <f t="shared" si="110"/>
        <v>40140604 INSUSSISTENZE DELL'ATTIVO ORDINARIE ATTIVITÀ SOCIO-SANITARIA</v>
      </c>
      <c r="D409" s="151">
        <f>SUMIF(RiepilogoGen!$D$2:$D$1249,A409,RiepilogoGen!$O$2:$O$1249)</f>
        <v>5942.9</v>
      </c>
      <c r="E409" s="151">
        <f>SUMIF(RiepilogoGen!$D$2:$D$1249,A409,RiepilogoGen!$R$2:$R$1249)</f>
        <v>248623.48</v>
      </c>
      <c r="F409" s="151">
        <f>SUMIF(RiepilogoGen!$D$2:$D$1249,A409,RiepilogoGen!$U$2:$U$1249)</f>
        <v>17367.89</v>
      </c>
      <c r="G409" s="151">
        <f>SUMIF(RiepilogoGen!$D$2:$D$1249,A409,RiepilogoGen!$X$2:$X$1249)</f>
        <v>0</v>
      </c>
      <c r="H409" s="151">
        <f>SUMIF(RiepilogoGen!$D$2:$D$1249,A409,RiepilogoGen!$AA$2:$AA$1249)</f>
        <v>13744.42</v>
      </c>
      <c r="I409" s="151">
        <f>SUMIF(RiepilogoGen!$D$2:$D$1249,A409,RiepilogoGen!$AD$2:$AD$1249)</f>
        <v>5874.9</v>
      </c>
      <c r="J409" s="151">
        <v>13332.58</v>
      </c>
      <c r="K409" s="161">
        <f t="shared" si="104"/>
        <v>13744.42</v>
      </c>
      <c r="L409" s="161">
        <f t="shared" si="105"/>
        <v>-3623.4699999999993</v>
      </c>
      <c r="M409" s="180">
        <f t="shared" si="106"/>
        <v>1</v>
      </c>
    </row>
    <row r="410" spans="1:13">
      <c r="A410" s="36">
        <f>RiepilogoGen!D645</f>
        <v>40140605</v>
      </c>
      <c r="B410" s="36" t="str">
        <f>RiepilogoGen!E645</f>
        <v>INSUSSISTENZE DELL'ATTIVO ORDINARIE ALTRE ATTIVITÀ</v>
      </c>
      <c r="C410" s="150" t="str">
        <f t="shared" si="110"/>
        <v>40140605 INSUSSISTENZE DELL'ATTIVO ORDINARIE ALTRE ATTIVITÀ</v>
      </c>
      <c r="D410" s="151">
        <f>SUMIF(RiepilogoGen!$D$2:$D$1249,A410,RiepilogoGen!$O$2:$O$1249)</f>
        <v>239227.37</v>
      </c>
      <c r="E410" s="151">
        <f>SUMIF(RiepilogoGen!$D$2:$D$1249,A410,RiepilogoGen!$R$2:$R$1249)</f>
        <v>80924.460000000006</v>
      </c>
      <c r="F410" s="151">
        <f>SUMIF(RiepilogoGen!$D$2:$D$1249,A410,RiepilogoGen!$U$2:$U$1249)</f>
        <v>204075.09</v>
      </c>
      <c r="G410" s="151">
        <f>SUMIF(RiepilogoGen!$D$2:$D$1249,A410,RiepilogoGen!$X$2:$X$1249)</f>
        <v>0</v>
      </c>
      <c r="H410" s="151">
        <f>SUMIF(RiepilogoGen!$D$2:$D$1249,A410,RiepilogoGen!$AA$2:$AA$1249)</f>
        <v>343614.83</v>
      </c>
      <c r="I410" s="151">
        <f>SUMIF(RiepilogoGen!$D$2:$D$1249,A410,RiepilogoGen!$AD$2:$AD$1249)</f>
        <v>27838.84</v>
      </c>
      <c r="J410" s="151">
        <v>74589.14</v>
      </c>
      <c r="K410" s="161">
        <f t="shared" si="104"/>
        <v>343614.83</v>
      </c>
      <c r="L410" s="161">
        <f t="shared" si="105"/>
        <v>139539.74000000002</v>
      </c>
      <c r="M410" s="180">
        <f t="shared" si="106"/>
        <v>1</v>
      </c>
    </row>
    <row r="411" spans="1:13">
      <c r="A411" s="36">
        <f>RiepilogoGen!D646</f>
        <v>40140606</v>
      </c>
      <c r="B411" s="36" t="str">
        <f>RiepilogoGen!E646</f>
        <v>INSUSSISTENZE DELL'ATTIVO ORDINARIE PERSONALE DIPENDENTE E ASSIMILATI</v>
      </c>
      <c r="C411" s="150" t="str">
        <f t="shared" si="110"/>
        <v>40140606 INSUSSISTENZE DELL'ATTIVO ORDINARIE PERSONALE DIPENDENTE E ASSIMILATI</v>
      </c>
      <c r="D411" s="151">
        <f>SUMIF(RiepilogoGen!$D$2:$D$1249,A411,RiepilogoGen!$O$2:$O$1249)</f>
        <v>0</v>
      </c>
      <c r="E411" s="151">
        <f>SUMIF(RiepilogoGen!$D$2:$D$1249,A411,RiepilogoGen!$R$2:$R$1249)</f>
        <v>37465.97</v>
      </c>
      <c r="F411" s="151">
        <f>SUMIF(RiepilogoGen!$D$2:$D$1249,A411,RiepilogoGen!$U$2:$U$1249)</f>
        <v>162.87</v>
      </c>
      <c r="G411" s="151">
        <f>SUMIF(RiepilogoGen!$D$2:$D$1249,A411,RiepilogoGen!$X$2:$X$1249)</f>
        <v>0</v>
      </c>
      <c r="H411" s="151">
        <f>SUMIF(RiepilogoGen!$D$2:$D$1249,A411,RiepilogoGen!$AA$2:$AA$1249)</f>
        <v>2386.65</v>
      </c>
      <c r="I411" s="151">
        <f>SUMIF(RiepilogoGen!$D$2:$D$1249,A411,RiepilogoGen!$AD$2:$AD$1249)</f>
        <v>0</v>
      </c>
      <c r="J411" s="151">
        <v>0</v>
      </c>
      <c r="K411" s="161">
        <f t="shared" si="104"/>
        <v>2386.65</v>
      </c>
      <c r="L411" s="161">
        <f t="shared" si="105"/>
        <v>2223.7800000000002</v>
      </c>
      <c r="M411" s="180">
        <f t="shared" si="106"/>
        <v>1</v>
      </c>
    </row>
    <row r="412" spans="1:13">
      <c r="C412" s="149" t="s">
        <v>1496</v>
      </c>
      <c r="D412" s="102">
        <f>+D413</f>
        <v>195560.89</v>
      </c>
      <c r="E412" s="102">
        <f>+E413</f>
        <v>171879.66</v>
      </c>
      <c r="F412" s="102">
        <f>+F413</f>
        <v>16293.5</v>
      </c>
      <c r="G412" s="102">
        <f>SUM(G413:G415)</f>
        <v>37280.000400000004</v>
      </c>
      <c r="H412" s="102">
        <f>SUM(H413:H415)</f>
        <v>204588.2</v>
      </c>
      <c r="I412" s="102">
        <f>SUM(I413:I415)</f>
        <v>189432.93</v>
      </c>
      <c r="J412" s="102">
        <v>205233.2</v>
      </c>
      <c r="K412" s="102">
        <f t="shared" si="104"/>
        <v>167308.19959999999</v>
      </c>
      <c r="L412" s="102">
        <f t="shared" si="105"/>
        <v>188294.7</v>
      </c>
      <c r="M412" s="183">
        <f t="shared" si="106"/>
        <v>4.4878808424047119</v>
      </c>
    </row>
    <row r="413" spans="1:13">
      <c r="A413" s="36">
        <f>RiepilogoGen!D647</f>
        <v>40140701</v>
      </c>
      <c r="B413" s="36" t="str">
        <f>RiepilogoGen!E647</f>
        <v>CONTRIBUTI EROGATI DA ENTI AD AZIENDE NON-PROFIT</v>
      </c>
      <c r="C413" s="150" t="str">
        <f>A413&amp;" "&amp;B413</f>
        <v>40140701 CONTRIBUTI EROGATI DA ENTI AD AZIENDE NON-PROFIT</v>
      </c>
      <c r="D413" s="151">
        <f>SUMIF(RiepilogoGen!$D$2:$D$1249,A413,RiepilogoGen!$O$2:$O$1249)</f>
        <v>195560.89</v>
      </c>
      <c r="E413" s="151">
        <f>SUMIF(RiepilogoGen!$D$2:$D$1249,A413,RiepilogoGen!$R$2:$R$1249)</f>
        <v>171879.66</v>
      </c>
      <c r="F413" s="151">
        <f>SUMIF(RiepilogoGen!$D$2:$D$1249,A413,RiepilogoGen!$U$2:$U$1249)</f>
        <v>16293.5</v>
      </c>
      <c r="G413" s="151">
        <f>SUMIF(RiepilogoGen!$D$2:$D$1249,A413,RiepilogoGen!$X$2:$X$1249)</f>
        <v>37280.000400000004</v>
      </c>
      <c r="H413" s="151">
        <f>SUMIF(RiepilogoGen!$D$2:$D$1249,A413,RiepilogoGen!$AA$2:$AA$1249)</f>
        <v>204588.2</v>
      </c>
      <c r="I413" s="151">
        <f>SUMIF(RiepilogoGen!$D$2:$D$1249,A413,RiepilogoGen!$AD$2:$AD$1249)</f>
        <v>189432.93</v>
      </c>
      <c r="J413" s="151">
        <v>205233.2</v>
      </c>
      <c r="K413" s="161">
        <f t="shared" si="104"/>
        <v>167308.19959999999</v>
      </c>
      <c r="L413" s="161">
        <f t="shared" si="105"/>
        <v>188294.7</v>
      </c>
      <c r="M413" s="180">
        <f t="shared" si="106"/>
        <v>4.4878808424047119</v>
      </c>
    </row>
    <row r="414" spans="1:13" s="167" customFormat="1">
      <c r="A414" s="167">
        <f>RiepilogoGen!D648</f>
        <v>40140798</v>
      </c>
      <c r="B414" s="167" t="str">
        <f>RiepilogoGen!E648</f>
        <v>COSTI EX FONDAZIONE CEB</v>
      </c>
      <c r="C414" s="150" t="str">
        <f>A414&amp;" "&amp;B414</f>
        <v>40140798 COSTI EX FONDAZIONE CEB</v>
      </c>
      <c r="D414" s="151">
        <f>SUMIF(RiepilogoGen!$D$2:$D$1249,A414,RiepilogoGen!$O$2:$O$1249)</f>
        <v>0</v>
      </c>
      <c r="E414" s="151">
        <f>SUMIF(RiepilogoGen!$D$2:$D$1249,A414,RiepilogoGen!$R$2:$R$1249)</f>
        <v>0</v>
      </c>
      <c r="F414" s="151">
        <f>SUMIF(RiepilogoGen!$D$2:$D$1249,A414,RiepilogoGen!$U$2:$U$1249)</f>
        <v>0</v>
      </c>
      <c r="G414" s="151">
        <f>SUMIF(RiepilogoGen!$D$2:$D$1249,A414,RiepilogoGen!$X$2:$X$1249)</f>
        <v>0</v>
      </c>
      <c r="H414" s="151">
        <f>SUMIF(RiepilogoGen!$D$2:$D$1249,A414,RiepilogoGen!$AA$2:$AA$1249)</f>
        <v>0</v>
      </c>
      <c r="I414" s="151">
        <f>SUMIF(RiepilogoGen!$D$2:$D$1249,A414,RiepilogoGen!$AD$2:$AD$1249)</f>
        <v>0</v>
      </c>
      <c r="J414" s="151">
        <v>0</v>
      </c>
      <c r="K414" s="161">
        <f t="shared" si="104"/>
        <v>0</v>
      </c>
      <c r="L414" s="161">
        <f t="shared" si="105"/>
        <v>0</v>
      </c>
      <c r="M414" s="180">
        <f t="shared" si="106"/>
        <v>0</v>
      </c>
    </row>
    <row r="415" spans="1:13" s="167" customFormat="1">
      <c r="A415" s="167">
        <f>RiepilogoGen!D649</f>
        <v>40140799</v>
      </c>
      <c r="B415" s="167" t="str">
        <f>RiepilogoGen!E649</f>
        <v>COSTI EX ASP IRIDES</v>
      </c>
      <c r="C415" s="150" t="str">
        <f>A415&amp;" "&amp;B415</f>
        <v>40140799 COSTI EX ASP IRIDES</v>
      </c>
      <c r="D415" s="151">
        <f>SUMIF(RiepilogoGen!$D$2:$D$1249,A415,RiepilogoGen!$O$2:$O$1249)</f>
        <v>0</v>
      </c>
      <c r="E415" s="151">
        <f>SUMIF(RiepilogoGen!$D$2:$D$1249,A415,RiepilogoGen!$R$2:$R$1249)</f>
        <v>0</v>
      </c>
      <c r="F415" s="151">
        <f>SUMIF(RiepilogoGen!$D$2:$D$1249,A415,RiepilogoGen!$U$2:$U$1249)</f>
        <v>0</v>
      </c>
      <c r="G415" s="151">
        <f>SUMIF(RiepilogoGen!$D$2:$D$1249,A415,RiepilogoGen!$X$2:$X$1249)</f>
        <v>0</v>
      </c>
      <c r="H415" s="151">
        <f>SUMIF(RiepilogoGen!$D$2:$D$1249,A415,RiepilogoGen!$AA$2:$AA$1249)</f>
        <v>0</v>
      </c>
      <c r="I415" s="151">
        <f>SUMIF(RiepilogoGen!$D$2:$D$1249,A415,RiepilogoGen!$AD$2:$AD$1249)</f>
        <v>0</v>
      </c>
      <c r="J415" s="151">
        <v>0</v>
      </c>
      <c r="K415" s="161">
        <f t="shared" si="104"/>
        <v>0</v>
      </c>
      <c r="L415" s="161">
        <f t="shared" si="105"/>
        <v>0</v>
      </c>
      <c r="M415" s="180">
        <f t="shared" si="106"/>
        <v>0</v>
      </c>
    </row>
    <row r="416" spans="1:13" ht="15.75">
      <c r="C416" s="153" t="s">
        <v>258</v>
      </c>
      <c r="D416" s="113">
        <f t="shared" ref="D416:J416" si="111">+D377+D368+D358+D349+D310+D281+D271+D154+D127</f>
        <v>86561453.599999994</v>
      </c>
      <c r="E416" s="113">
        <f t="shared" si="111"/>
        <v>102960984.22000003</v>
      </c>
      <c r="F416" s="113">
        <f t="shared" si="111"/>
        <v>93757255.200000003</v>
      </c>
      <c r="G416" s="113">
        <f t="shared" si="111"/>
        <v>97498034.141399994</v>
      </c>
      <c r="H416" s="113">
        <f t="shared" si="111"/>
        <v>96213432.74000001</v>
      </c>
      <c r="I416" s="113">
        <f t="shared" si="111"/>
        <v>21166096.899999999</v>
      </c>
      <c r="J416" s="113">
        <f t="shared" si="111"/>
        <v>94849546.787099987</v>
      </c>
      <c r="K416" s="113">
        <f t="shared" si="104"/>
        <v>-1284601.401399985</v>
      </c>
      <c r="L416" s="113">
        <f t="shared" si="105"/>
        <v>2456177.5400000066</v>
      </c>
      <c r="M416" s="184">
        <f t="shared" si="106"/>
        <v>-1.3175664645062923E-2</v>
      </c>
    </row>
    <row r="417" spans="1:13">
      <c r="C417" s="148"/>
      <c r="D417" s="110"/>
      <c r="E417" s="110"/>
      <c r="F417" s="110"/>
      <c r="G417" s="110"/>
      <c r="H417" s="110"/>
      <c r="I417" s="110"/>
      <c r="J417" s="161"/>
      <c r="K417" s="163">
        <f t="shared" si="104"/>
        <v>0</v>
      </c>
      <c r="L417" s="163">
        <f t="shared" si="105"/>
        <v>0</v>
      </c>
      <c r="M417" s="185">
        <f t="shared" si="106"/>
        <v>0</v>
      </c>
    </row>
    <row r="418" spans="1:13">
      <c r="C418" s="147"/>
      <c r="D418" s="102"/>
      <c r="E418" s="102"/>
      <c r="F418" s="102"/>
      <c r="G418" s="102"/>
      <c r="H418" s="102"/>
      <c r="I418" s="102"/>
      <c r="J418" s="161"/>
      <c r="K418" s="159">
        <f t="shared" si="104"/>
        <v>0</v>
      </c>
      <c r="L418" s="159">
        <f t="shared" si="105"/>
        <v>0</v>
      </c>
      <c r="M418" s="178">
        <f t="shared" si="106"/>
        <v>0</v>
      </c>
    </row>
    <row r="419" spans="1:13" ht="18.75">
      <c r="C419" s="156" t="s">
        <v>288</v>
      </c>
      <c r="D419" s="118">
        <f t="shared" ref="D419:J419" si="112">+D121-D416</f>
        <v>2057415.2100000232</v>
      </c>
      <c r="E419" s="118">
        <f t="shared" si="112"/>
        <v>-623971.62000000477</v>
      </c>
      <c r="F419" s="118">
        <f t="shared" si="112"/>
        <v>-182373.84999999404</v>
      </c>
      <c r="G419" s="118">
        <f t="shared" si="112"/>
        <v>462180.83049999177</v>
      </c>
      <c r="H419" s="118">
        <f t="shared" si="112"/>
        <v>1092489.6200000048</v>
      </c>
      <c r="I419" s="118">
        <f t="shared" si="112"/>
        <v>6022082.3599999994</v>
      </c>
      <c r="J419" s="118">
        <f t="shared" si="112"/>
        <v>-529208.84028171003</v>
      </c>
      <c r="K419" s="118">
        <f t="shared" si="104"/>
        <v>630308.78950001299</v>
      </c>
      <c r="L419" s="118">
        <f t="shared" si="105"/>
        <v>1274863.4699999988</v>
      </c>
      <c r="M419" s="186">
        <f t="shared" si="106"/>
        <v>1.3637709483063993</v>
      </c>
    </row>
    <row r="420" spans="1:13">
      <c r="C420" s="61"/>
      <c r="D420" s="116"/>
      <c r="E420" s="116"/>
      <c r="F420" s="116"/>
      <c r="G420" s="116"/>
      <c r="H420" s="116"/>
      <c r="I420" s="116"/>
      <c r="J420" s="161"/>
      <c r="K420" s="163"/>
      <c r="L420" s="163"/>
      <c r="M420" s="185"/>
    </row>
    <row r="421" spans="1:13">
      <c r="C421" s="61"/>
      <c r="D421" s="116"/>
      <c r="E421" s="116"/>
      <c r="F421" s="116"/>
      <c r="G421" s="116"/>
      <c r="H421" s="116"/>
      <c r="I421" s="116"/>
      <c r="J421" s="161"/>
      <c r="K421" s="163"/>
      <c r="L421" s="163"/>
      <c r="M421" s="185"/>
    </row>
    <row r="422" spans="1:13">
      <c r="C422" s="147"/>
      <c r="D422" s="102"/>
      <c r="E422" s="102"/>
      <c r="F422" s="102"/>
      <c r="G422" s="102"/>
      <c r="H422" s="102"/>
      <c r="I422" s="102"/>
      <c r="J422" s="161"/>
      <c r="K422" s="159"/>
      <c r="L422" s="159"/>
      <c r="M422" s="178"/>
    </row>
    <row r="423" spans="1:13">
      <c r="C423" s="147" t="s">
        <v>289</v>
      </c>
      <c r="D423" s="102"/>
      <c r="E423" s="102"/>
      <c r="F423" s="102"/>
      <c r="G423" s="102"/>
      <c r="H423" s="102"/>
      <c r="I423" s="102"/>
      <c r="J423" s="102"/>
      <c r="K423" s="159"/>
      <c r="L423" s="159"/>
      <c r="M423" s="178"/>
    </row>
    <row r="424" spans="1:13">
      <c r="C424" s="148" t="s">
        <v>290</v>
      </c>
      <c r="D424" s="106">
        <f t="shared" ref="D424:I424" si="113">+D425+D427</f>
        <v>0</v>
      </c>
      <c r="E424" s="106">
        <f t="shared" si="113"/>
        <v>0</v>
      </c>
      <c r="F424" s="106">
        <f t="shared" si="113"/>
        <v>0</v>
      </c>
      <c r="G424" s="106">
        <f t="shared" si="113"/>
        <v>0</v>
      </c>
      <c r="H424" s="106">
        <f t="shared" si="113"/>
        <v>0</v>
      </c>
      <c r="I424" s="106">
        <f t="shared" si="113"/>
        <v>0</v>
      </c>
      <c r="J424" s="106">
        <v>0</v>
      </c>
      <c r="K424" s="160">
        <f t="shared" si="104"/>
        <v>0</v>
      </c>
      <c r="L424" s="160">
        <f t="shared" si="105"/>
        <v>0</v>
      </c>
      <c r="M424" s="182">
        <f t="shared" si="106"/>
        <v>0</v>
      </c>
    </row>
    <row r="425" spans="1:13">
      <c r="C425" s="149" t="s">
        <v>1497</v>
      </c>
      <c r="D425" s="102">
        <f t="shared" ref="D425:I425" si="114">+D426</f>
        <v>0</v>
      </c>
      <c r="E425" s="102">
        <f t="shared" si="114"/>
        <v>0</v>
      </c>
      <c r="F425" s="102">
        <f t="shared" si="114"/>
        <v>0</v>
      </c>
      <c r="G425" s="102">
        <f t="shared" si="114"/>
        <v>0</v>
      </c>
      <c r="H425" s="102">
        <f t="shared" si="114"/>
        <v>0</v>
      </c>
      <c r="I425" s="102">
        <f t="shared" si="114"/>
        <v>0</v>
      </c>
      <c r="J425" s="102">
        <v>0</v>
      </c>
      <c r="K425" s="159">
        <f t="shared" si="104"/>
        <v>0</v>
      </c>
      <c r="L425" s="159">
        <f t="shared" si="105"/>
        <v>0</v>
      </c>
      <c r="M425" s="178">
        <f t="shared" si="106"/>
        <v>0</v>
      </c>
    </row>
    <row r="426" spans="1:13">
      <c r="A426" s="36">
        <f>RiepilogoGen!D650</f>
        <v>50150101</v>
      </c>
      <c r="B426" s="36" t="str">
        <f>RiepilogoGen!E650</f>
        <v>PROVENTI DA PARTECIPAZIONI IN SOCIETÀ PARTECIPATE</v>
      </c>
      <c r="C426" s="150" t="str">
        <f>A426&amp;" "&amp;B426</f>
        <v>50150101 PROVENTI DA PARTECIPAZIONI IN SOCIETÀ PARTECIPATE</v>
      </c>
      <c r="D426" s="151">
        <f>-1*SUMIF(RiepilogoGen!$D$2:$D$1249,A426,RiepilogoGen!$O$2:$O$1249)</f>
        <v>0</v>
      </c>
      <c r="E426" s="151">
        <f>-1*SUMIF(RiepilogoGen!$D$2:$D$1249,A426,RiepilogoGen!$R$2:$R$1249)</f>
        <v>0</v>
      </c>
      <c r="F426" s="151">
        <f>-1*SUMIF(RiepilogoGen!$D$2:$D$1249,A426,RiepilogoGen!$U$2:$U$1249)</f>
        <v>0</v>
      </c>
      <c r="G426" s="151">
        <f>-1*SUMIF(RiepilogoGen!$D$2:$D$1249,A426,RiepilogoGen!$X$2:$X$1249)</f>
        <v>0</v>
      </c>
      <c r="H426" s="151">
        <f>-1*SUMIF(RiepilogoGen!$D$2:$D$1249,A426,RiepilogoGen!$AA$2:$AA$1249)</f>
        <v>0</v>
      </c>
      <c r="I426" s="151">
        <f>-1*SUMIF(RiepilogoGen!$D$2:$D$1249,A426,RiepilogoGen!$AD$2:$AD$1249)</f>
        <v>0</v>
      </c>
      <c r="J426" s="151">
        <v>0</v>
      </c>
      <c r="K426" s="161">
        <f t="shared" si="104"/>
        <v>0</v>
      </c>
      <c r="L426" s="161">
        <f t="shared" si="105"/>
        <v>0</v>
      </c>
      <c r="M426" s="180">
        <f t="shared" si="106"/>
        <v>0</v>
      </c>
    </row>
    <row r="427" spans="1:13">
      <c r="C427" s="149" t="s">
        <v>1498</v>
      </c>
      <c r="D427" s="102">
        <f t="shared" ref="D427:I427" si="115">+D428</f>
        <v>0</v>
      </c>
      <c r="E427" s="102">
        <f t="shared" si="115"/>
        <v>0</v>
      </c>
      <c r="F427" s="102">
        <f t="shared" si="115"/>
        <v>0</v>
      </c>
      <c r="G427" s="102">
        <f t="shared" si="115"/>
        <v>0</v>
      </c>
      <c r="H427" s="102">
        <f t="shared" si="115"/>
        <v>0</v>
      </c>
      <c r="I427" s="102">
        <f t="shared" si="115"/>
        <v>0</v>
      </c>
      <c r="J427" s="102">
        <v>0</v>
      </c>
      <c r="K427" s="159">
        <f t="shared" si="104"/>
        <v>0</v>
      </c>
      <c r="L427" s="159">
        <f t="shared" si="105"/>
        <v>0</v>
      </c>
      <c r="M427" s="178">
        <f t="shared" si="106"/>
        <v>0</v>
      </c>
    </row>
    <row r="428" spans="1:13">
      <c r="A428" s="36">
        <f>RiepilogoGen!D651</f>
        <v>50150201</v>
      </c>
      <c r="B428" s="36" t="str">
        <f>RiepilogoGen!E651</f>
        <v>PROVENTI DA PARTECIPAZIONI DA ALTRI SOGGETTI</v>
      </c>
      <c r="C428" s="150" t="str">
        <f>A428&amp;" "&amp;B428</f>
        <v>50150201 PROVENTI DA PARTECIPAZIONI DA ALTRI SOGGETTI</v>
      </c>
      <c r="D428" s="151">
        <f>-1*SUMIF(RiepilogoGen!$D$2:$D$1249,A428,RiepilogoGen!$O$2:$O$1249)</f>
        <v>0</v>
      </c>
      <c r="E428" s="151">
        <f>-1*SUMIF(RiepilogoGen!$D$2:$D$1249,A428,RiepilogoGen!$R$2:$R$1249)</f>
        <v>0</v>
      </c>
      <c r="F428" s="151">
        <f>-1*SUMIF(RiepilogoGen!$D$2:$D$1249,A428,RiepilogoGen!$U$2:$U$1249)</f>
        <v>0</v>
      </c>
      <c r="G428" s="151">
        <f>-1*SUMIF(RiepilogoGen!$D$2:$D$1249,A428,RiepilogoGen!$X$2:$X$1249)</f>
        <v>0</v>
      </c>
      <c r="H428" s="151">
        <f>-1*SUMIF(RiepilogoGen!$D$2:$D$1249,A428,RiepilogoGen!$AA$2:$AA$1249)</f>
        <v>0</v>
      </c>
      <c r="I428" s="151">
        <f>-1*SUMIF(RiepilogoGen!$D$2:$D$1249,A428,RiepilogoGen!$AD$2:$AD$1249)</f>
        <v>0</v>
      </c>
      <c r="J428" s="151">
        <v>0</v>
      </c>
      <c r="K428" s="161">
        <f t="shared" si="104"/>
        <v>0</v>
      </c>
      <c r="L428" s="161">
        <f t="shared" si="105"/>
        <v>0</v>
      </c>
      <c r="M428" s="180">
        <f t="shared" si="106"/>
        <v>0</v>
      </c>
    </row>
    <row r="429" spans="1:13">
      <c r="C429" s="148" t="s">
        <v>291</v>
      </c>
      <c r="D429" s="106">
        <f t="shared" ref="D429:I429" si="116">+D430+D432+D434</f>
        <v>76040.5</v>
      </c>
      <c r="E429" s="106">
        <f t="shared" si="116"/>
        <v>83016.899999999994</v>
      </c>
      <c r="F429" s="106">
        <f t="shared" si="116"/>
        <v>139882.63</v>
      </c>
      <c r="G429" s="106">
        <f t="shared" si="116"/>
        <v>141567.24</v>
      </c>
      <c r="H429" s="106">
        <f t="shared" si="116"/>
        <v>33535.659999999996</v>
      </c>
      <c r="I429" s="106">
        <f t="shared" si="116"/>
        <v>1515.8</v>
      </c>
      <c r="J429" s="106">
        <v>28998.726666666666</v>
      </c>
      <c r="K429" s="160">
        <f t="shared" si="104"/>
        <v>-108031.57999999999</v>
      </c>
      <c r="L429" s="160">
        <f t="shared" si="105"/>
        <v>-106346.97</v>
      </c>
      <c r="M429" s="182">
        <f t="shared" si="106"/>
        <v>-0.76311143736361609</v>
      </c>
    </row>
    <row r="430" spans="1:13">
      <c r="C430" s="149" t="s">
        <v>1499</v>
      </c>
      <c r="D430" s="102">
        <f t="shared" ref="D430:I430" si="117">+D431</f>
        <v>75567.179999999993</v>
      </c>
      <c r="E430" s="102">
        <f t="shared" si="117"/>
        <v>75567.179999999993</v>
      </c>
      <c r="F430" s="102">
        <f t="shared" si="117"/>
        <v>75567.179999999993</v>
      </c>
      <c r="G430" s="102">
        <f t="shared" si="117"/>
        <v>75567.240000000005</v>
      </c>
      <c r="H430" s="102">
        <f t="shared" si="117"/>
        <v>16608.169999999998</v>
      </c>
      <c r="I430" s="102">
        <f t="shared" si="117"/>
        <v>0</v>
      </c>
      <c r="J430" s="102">
        <v>16608.169999999998</v>
      </c>
      <c r="K430" s="159">
        <f t="shared" si="104"/>
        <v>-58959.070000000007</v>
      </c>
      <c r="L430" s="159">
        <f t="shared" si="105"/>
        <v>-58959.009999999995</v>
      </c>
      <c r="M430" s="178">
        <f t="shared" si="106"/>
        <v>-0.78021997362878415</v>
      </c>
    </row>
    <row r="431" spans="1:13">
      <c r="A431" s="36">
        <f>RiepilogoGen!D652</f>
        <v>50160101</v>
      </c>
      <c r="B431" s="36" t="str">
        <f>RiepilogoGen!E652</f>
        <v>INTERESSI ATTIVI SU TITOLI DELL'ATTIVO CIRCOLANTE</v>
      </c>
      <c r="C431" s="150" t="str">
        <f>A431&amp;" "&amp;B431</f>
        <v>50160101 INTERESSI ATTIVI SU TITOLI DELL'ATTIVO CIRCOLANTE</v>
      </c>
      <c r="D431" s="151">
        <f>-1*SUMIF(RiepilogoGen!$D$2:$D$1249,A431,RiepilogoGen!$O$2:$O$1249)</f>
        <v>75567.179999999993</v>
      </c>
      <c r="E431" s="151">
        <f>-1*SUMIF(RiepilogoGen!$D$2:$D$1249,A431,RiepilogoGen!$R$2:$R$1249)</f>
        <v>75567.179999999993</v>
      </c>
      <c r="F431" s="151">
        <f>-1*SUMIF(RiepilogoGen!$D$2:$D$1249,A431,RiepilogoGen!$U$2:$U$1249)</f>
        <v>75567.179999999993</v>
      </c>
      <c r="G431" s="151">
        <f>-1*SUMIF(RiepilogoGen!$D$2:$D$1249,A431,RiepilogoGen!$X$2:$X$1249)</f>
        <v>75567.240000000005</v>
      </c>
      <c r="H431" s="151">
        <f>-1*SUMIF(RiepilogoGen!$D$2:$D$1249,A431,RiepilogoGen!$AA$2:$AA$1249)</f>
        <v>16608.169999999998</v>
      </c>
      <c r="I431" s="151">
        <f>-1*SUMIF(RiepilogoGen!$D$2:$D$1249,A431,RiepilogoGen!$AD$2:$AD$1249)</f>
        <v>0</v>
      </c>
      <c r="J431" s="151">
        <v>16608.169999999998</v>
      </c>
      <c r="K431" s="161">
        <f t="shared" si="104"/>
        <v>-58959.070000000007</v>
      </c>
      <c r="L431" s="161">
        <f t="shared" si="105"/>
        <v>-58959.009999999995</v>
      </c>
      <c r="M431" s="180">
        <f t="shared" si="106"/>
        <v>-0.78021997362878415</v>
      </c>
    </row>
    <row r="432" spans="1:13">
      <c r="C432" s="149" t="s">
        <v>1500</v>
      </c>
      <c r="D432" s="102">
        <f t="shared" ref="D432:I432" si="118">+D433</f>
        <v>31.16</v>
      </c>
      <c r="E432" s="102">
        <f t="shared" si="118"/>
        <v>7148.92</v>
      </c>
      <c r="F432" s="102">
        <f t="shared" si="118"/>
        <v>64090</v>
      </c>
      <c r="G432" s="102">
        <f t="shared" si="118"/>
        <v>66000</v>
      </c>
      <c r="H432" s="102">
        <f t="shared" si="118"/>
        <v>13634.72</v>
      </c>
      <c r="I432" s="102">
        <f t="shared" si="118"/>
        <v>212.83</v>
      </c>
      <c r="J432" s="102">
        <v>9099.7866666666669</v>
      </c>
      <c r="K432" s="159">
        <f t="shared" si="104"/>
        <v>-52365.279999999999</v>
      </c>
      <c r="L432" s="159">
        <f t="shared" si="105"/>
        <v>-50455.28</v>
      </c>
      <c r="M432" s="178">
        <f t="shared" si="106"/>
        <v>-0.7934133333333333</v>
      </c>
    </row>
    <row r="433" spans="1:13">
      <c r="A433" s="36">
        <f>RiepilogoGen!D653</f>
        <v>50160201</v>
      </c>
      <c r="B433" s="36" t="str">
        <f>RiepilogoGen!E653</f>
        <v>INTERESSI ATTIVI BANCARI E POSTALI</v>
      </c>
      <c r="C433" s="150" t="str">
        <f>A433&amp;" "&amp;B433</f>
        <v>50160201 INTERESSI ATTIVI BANCARI E POSTALI</v>
      </c>
      <c r="D433" s="151">
        <f>-1*SUMIF(RiepilogoGen!$D$2:$D$1249,A433,RiepilogoGen!$O$2:$O$1249)</f>
        <v>31.16</v>
      </c>
      <c r="E433" s="151">
        <f>-1*SUMIF(RiepilogoGen!$D$2:$D$1249,A433,RiepilogoGen!$R$2:$R$1249)</f>
        <v>7148.92</v>
      </c>
      <c r="F433" s="151">
        <f>-1*SUMIF(RiepilogoGen!$D$2:$D$1249,A433,RiepilogoGen!$U$2:$U$1249)</f>
        <v>64090</v>
      </c>
      <c r="G433" s="151">
        <f>-1*SUMIF(RiepilogoGen!$D$2:$D$1249,A433,RiepilogoGen!$X$2:$X$1249)</f>
        <v>66000</v>
      </c>
      <c r="H433" s="151">
        <f>-1*SUMIF(RiepilogoGen!$D$2:$D$1249,A433,RiepilogoGen!$AA$2:$AA$1249)</f>
        <v>13634.72</v>
      </c>
      <c r="I433" s="151">
        <f>-1*SUMIF(RiepilogoGen!$D$2:$D$1249,A433,RiepilogoGen!$AD$2:$AD$1249)</f>
        <v>212.83</v>
      </c>
      <c r="J433" s="151">
        <v>9099.7866666666669</v>
      </c>
      <c r="K433" s="161">
        <f t="shared" si="104"/>
        <v>-52365.279999999999</v>
      </c>
      <c r="L433" s="161">
        <f t="shared" si="105"/>
        <v>-50455.28</v>
      </c>
      <c r="M433" s="180">
        <f t="shared" si="106"/>
        <v>-0.7934133333333333</v>
      </c>
    </row>
    <row r="434" spans="1:13">
      <c r="C434" s="149" t="s">
        <v>1501</v>
      </c>
      <c r="D434" s="102">
        <f t="shared" ref="D434:I434" si="119">+D435+D436</f>
        <v>442.16</v>
      </c>
      <c r="E434" s="102">
        <f t="shared" si="119"/>
        <v>300.8</v>
      </c>
      <c r="F434" s="102">
        <f t="shared" si="119"/>
        <v>225.45</v>
      </c>
      <c r="G434" s="102">
        <f t="shared" si="119"/>
        <v>0</v>
      </c>
      <c r="H434" s="102">
        <f t="shared" si="119"/>
        <v>3292.77</v>
      </c>
      <c r="I434" s="102">
        <f t="shared" si="119"/>
        <v>1302.97</v>
      </c>
      <c r="J434" s="102">
        <v>3290.77</v>
      </c>
      <c r="K434" s="159">
        <f t="shared" si="104"/>
        <v>3292.77</v>
      </c>
      <c r="L434" s="159">
        <f t="shared" si="105"/>
        <v>3067.32</v>
      </c>
      <c r="M434" s="178">
        <f t="shared" si="106"/>
        <v>1</v>
      </c>
    </row>
    <row r="435" spans="1:13">
      <c r="A435" s="36">
        <f>RiepilogoGen!D654</f>
        <v>50160301</v>
      </c>
      <c r="B435" s="36" t="str">
        <f>RiepilogoGen!E654</f>
        <v>INTERESSI ATTIVI DA CLIENTI/INQUILINI</v>
      </c>
      <c r="C435" s="150" t="str">
        <f>A435&amp;" "&amp;B435</f>
        <v>50160301 INTERESSI ATTIVI DA CLIENTI/INQUILINI</v>
      </c>
      <c r="D435" s="151">
        <f>-1*SUMIF(RiepilogoGen!$D$2:$D$1249,A435,RiepilogoGen!$O$2:$O$1249)</f>
        <v>442.16</v>
      </c>
      <c r="E435" s="151">
        <f>-1*SUMIF(RiepilogoGen!$D$2:$D$1249,A435,RiepilogoGen!$R$2:$R$1249)</f>
        <v>300.8</v>
      </c>
      <c r="F435" s="151">
        <f>-1*SUMIF(RiepilogoGen!$D$2:$D$1249,A435,RiepilogoGen!$U$2:$U$1249)</f>
        <v>225.45</v>
      </c>
      <c r="G435" s="151">
        <f>-1*SUMIF(RiepilogoGen!$D$2:$D$1249,A435,RiepilogoGen!$X$2:$X$1249)</f>
        <v>0</v>
      </c>
      <c r="H435" s="151">
        <f>-1*SUMIF(RiepilogoGen!$D$2:$D$1249,A435,RiepilogoGen!$AA$2:$AA$1249)</f>
        <v>3290.77</v>
      </c>
      <c r="I435" s="151">
        <f>-1*SUMIF(RiepilogoGen!$D$2:$D$1249,A435,RiepilogoGen!$AD$2:$AD$1249)</f>
        <v>1302.97</v>
      </c>
      <c r="J435" s="151">
        <v>3290.77</v>
      </c>
      <c r="K435" s="161">
        <f t="shared" si="104"/>
        <v>3290.77</v>
      </c>
      <c r="L435" s="161">
        <f t="shared" si="105"/>
        <v>3065.32</v>
      </c>
      <c r="M435" s="180">
        <f t="shared" si="106"/>
        <v>1</v>
      </c>
    </row>
    <row r="436" spans="1:13">
      <c r="A436" s="36">
        <f>RiepilogoGen!D655</f>
        <v>50160302</v>
      </c>
      <c r="B436" s="36" t="str">
        <f>RiepilogoGen!E655</f>
        <v xml:space="preserve">ALTRI PROVENTI FINANZIARI </v>
      </c>
      <c r="C436" s="150" t="str">
        <f>A436&amp;" "&amp;B436</f>
        <v xml:space="preserve">50160302 ALTRI PROVENTI FINANZIARI </v>
      </c>
      <c r="D436" s="151">
        <f>-1*SUMIF(RiepilogoGen!$D$2:$D$1249,A436,RiepilogoGen!$O$2:$O$1249)</f>
        <v>0</v>
      </c>
      <c r="E436" s="151">
        <f>-1*SUMIF(RiepilogoGen!$D$2:$D$1249,A436,RiepilogoGen!$R$2:$R$1249)</f>
        <v>0</v>
      </c>
      <c r="F436" s="151">
        <f>-1*SUMIF(RiepilogoGen!$D$2:$D$1249,A436,RiepilogoGen!$U$2:$U$1249)</f>
        <v>0</v>
      </c>
      <c r="G436" s="151">
        <f>-1*SUMIF(RiepilogoGen!$D$2:$D$1249,A436,RiepilogoGen!$X$2:$X$1249)</f>
        <v>0</v>
      </c>
      <c r="H436" s="151">
        <f>-1*SUMIF(RiepilogoGen!$D$2:$D$1249,A436,RiepilogoGen!$AA$2:$AA$1249)</f>
        <v>2</v>
      </c>
      <c r="I436" s="151">
        <f>-1*SUMIF(RiepilogoGen!$D$2:$D$1249,A436,RiepilogoGen!$AD$2:$AD$1249)</f>
        <v>0</v>
      </c>
      <c r="J436" s="151">
        <v>0</v>
      </c>
      <c r="K436" s="161">
        <f t="shared" si="104"/>
        <v>2</v>
      </c>
      <c r="L436" s="161">
        <f t="shared" si="105"/>
        <v>2</v>
      </c>
      <c r="M436" s="180">
        <f t="shared" si="106"/>
        <v>1</v>
      </c>
    </row>
    <row r="437" spans="1:13">
      <c r="C437" s="148" t="s">
        <v>292</v>
      </c>
      <c r="D437" s="106">
        <f t="shared" ref="D437:I437" si="120">+D438+D440+D442</f>
        <v>31473.62</v>
      </c>
      <c r="E437" s="106">
        <f t="shared" si="120"/>
        <v>31683.980000000003</v>
      </c>
      <c r="F437" s="106">
        <f t="shared" si="120"/>
        <v>95657.19</v>
      </c>
      <c r="G437" s="106">
        <f t="shared" si="120"/>
        <v>101600.00039999999</v>
      </c>
      <c r="H437" s="106">
        <f t="shared" si="120"/>
        <v>160707.11999999997</v>
      </c>
      <c r="I437" s="106">
        <f t="shared" si="120"/>
        <v>19295.949999999997</v>
      </c>
      <c r="J437" s="106">
        <v>163273.97200000001</v>
      </c>
      <c r="K437" s="160">
        <f t="shared" si="104"/>
        <v>59107.119599999976</v>
      </c>
      <c r="L437" s="160">
        <f t="shared" si="105"/>
        <v>65049.929999999964</v>
      </c>
      <c r="M437" s="182">
        <f t="shared" si="106"/>
        <v>0.58176298589857067</v>
      </c>
    </row>
    <row r="438" spans="1:13">
      <c r="C438" s="149" t="s">
        <v>1502</v>
      </c>
      <c r="D438" s="102">
        <f t="shared" ref="D438:I438" si="121">+D439</f>
        <v>12025.02</v>
      </c>
      <c r="E438" s="102">
        <f t="shared" si="121"/>
        <v>20347.41</v>
      </c>
      <c r="F438" s="102">
        <f t="shared" si="121"/>
        <v>82252.37</v>
      </c>
      <c r="G438" s="102">
        <f t="shared" si="121"/>
        <v>85000.000799999994</v>
      </c>
      <c r="H438" s="102">
        <f t="shared" si="121"/>
        <v>79699.98</v>
      </c>
      <c r="I438" s="102">
        <f t="shared" si="121"/>
        <v>19295.03</v>
      </c>
      <c r="J438" s="102">
        <v>82500</v>
      </c>
      <c r="K438" s="159">
        <f t="shared" si="104"/>
        <v>-5300.0207999999984</v>
      </c>
      <c r="L438" s="159">
        <f t="shared" si="105"/>
        <v>-2552.3899999999994</v>
      </c>
      <c r="M438" s="178">
        <f t="shared" si="106"/>
        <v>-6.235318529549938E-2</v>
      </c>
    </row>
    <row r="439" spans="1:13">
      <c r="A439" s="36">
        <f>RiepilogoGen!D656</f>
        <v>50170101</v>
      </c>
      <c r="B439" s="36" t="str">
        <f>RiepilogoGen!E656</f>
        <v>INTERESSI PASSIVI SU MUTUI</v>
      </c>
      <c r="C439" s="150" t="str">
        <f>A439&amp;" "&amp;B439</f>
        <v>50170101 INTERESSI PASSIVI SU MUTUI</v>
      </c>
      <c r="D439" s="151">
        <f>SUMIF(RiepilogoGen!$D$2:$D$1249,A439,RiepilogoGen!$O$2:$O$1249)</f>
        <v>12025.02</v>
      </c>
      <c r="E439" s="151">
        <f>SUMIF(RiepilogoGen!$D$2:$D$1249,A439,RiepilogoGen!$R$2:$R$1249)</f>
        <v>20347.41</v>
      </c>
      <c r="F439" s="151">
        <f>SUMIF(RiepilogoGen!$D$2:$D$1249,A439,RiepilogoGen!$U$2:$U$1249)</f>
        <v>82252.37</v>
      </c>
      <c r="G439" s="151">
        <f>SUMIF(RiepilogoGen!$D$2:$D$1249,A439,RiepilogoGen!$X$2:$X$1249)</f>
        <v>85000.000799999994</v>
      </c>
      <c r="H439" s="151">
        <f>SUMIF(RiepilogoGen!$D$2:$D$1249,A439,RiepilogoGen!$AA$2:$AA$1249)</f>
        <v>79699.98</v>
      </c>
      <c r="I439" s="151">
        <f>SUMIF(RiepilogoGen!$D$2:$D$1249,A439,RiepilogoGen!$AD$2:$AD$1249)</f>
        <v>19295.03</v>
      </c>
      <c r="J439" s="151">
        <v>82500</v>
      </c>
      <c r="K439" s="161">
        <f t="shared" si="104"/>
        <v>-5300.0207999999984</v>
      </c>
      <c r="L439" s="161">
        <f t="shared" si="105"/>
        <v>-2552.3899999999994</v>
      </c>
      <c r="M439" s="180">
        <f t="shared" si="106"/>
        <v>-6.235318529549938E-2</v>
      </c>
    </row>
    <row r="440" spans="1:13">
      <c r="C440" s="149" t="s">
        <v>1503</v>
      </c>
      <c r="D440" s="102">
        <f t="shared" ref="D440:I440" si="122">+D441</f>
        <v>0</v>
      </c>
      <c r="E440" s="102">
        <f t="shared" si="122"/>
        <v>3054.36</v>
      </c>
      <c r="F440" s="102">
        <f t="shared" si="122"/>
        <v>9206.02</v>
      </c>
      <c r="G440" s="102">
        <f t="shared" si="122"/>
        <v>15000</v>
      </c>
      <c r="H440" s="102">
        <f t="shared" si="122"/>
        <v>72921.56</v>
      </c>
      <c r="I440" s="102">
        <f t="shared" si="122"/>
        <v>0.92</v>
      </c>
      <c r="J440" s="102">
        <v>71157.09</v>
      </c>
      <c r="K440" s="159">
        <f t="shared" si="104"/>
        <v>57921.56</v>
      </c>
      <c r="L440" s="159">
        <f t="shared" si="105"/>
        <v>63715.539999999994</v>
      </c>
      <c r="M440" s="178">
        <f t="shared" si="106"/>
        <v>3.8614373333333329</v>
      </c>
    </row>
    <row r="441" spans="1:13">
      <c r="A441" s="36">
        <f>RiepilogoGen!D657</f>
        <v>50170201</v>
      </c>
      <c r="B441" s="36" t="str">
        <f>RiepilogoGen!E657</f>
        <v xml:space="preserve">INTERESSI PASSIVI BANCARI </v>
      </c>
      <c r="C441" s="150" t="str">
        <f>A441&amp;" "&amp;B441</f>
        <v xml:space="preserve">50170201 INTERESSI PASSIVI BANCARI </v>
      </c>
      <c r="D441" s="151">
        <f>SUMIF(RiepilogoGen!$D$2:$D$1249,A441,RiepilogoGen!$O$2:$O$1249)</f>
        <v>0</v>
      </c>
      <c r="E441" s="151">
        <f>SUMIF(RiepilogoGen!$D$2:$D$1249,A441,RiepilogoGen!$R$2:$R$1249)</f>
        <v>3054.36</v>
      </c>
      <c r="F441" s="151">
        <f>SUMIF(RiepilogoGen!$D$2:$D$1249,A441,RiepilogoGen!$U$2:$U$1249)</f>
        <v>9206.02</v>
      </c>
      <c r="G441" s="151">
        <f>SUMIF(RiepilogoGen!$D$2:$D$1249,A441,RiepilogoGen!$X$2:$X$1249)</f>
        <v>15000</v>
      </c>
      <c r="H441" s="151">
        <f>SUMIF(RiepilogoGen!$D$2:$D$1249,A441,RiepilogoGen!$AA$2:$AA$1249)</f>
        <v>72921.56</v>
      </c>
      <c r="I441" s="151">
        <f>SUMIF(RiepilogoGen!$D$2:$D$1249,A441,RiepilogoGen!$AD$2:$AD$1249)</f>
        <v>0.92</v>
      </c>
      <c r="J441" s="151">
        <v>71157.09</v>
      </c>
      <c r="K441" s="161">
        <f t="shared" si="104"/>
        <v>57921.56</v>
      </c>
      <c r="L441" s="161">
        <f t="shared" si="105"/>
        <v>63715.539999999994</v>
      </c>
      <c r="M441" s="180">
        <f t="shared" si="106"/>
        <v>3.8614373333333329</v>
      </c>
    </row>
    <row r="442" spans="1:13">
      <c r="C442" s="149" t="s">
        <v>1504</v>
      </c>
      <c r="D442" s="102">
        <f t="shared" ref="D442:I442" si="123">+D443+D444+D445</f>
        <v>19448.599999999999</v>
      </c>
      <c r="E442" s="102">
        <f t="shared" si="123"/>
        <v>8282.2100000000009</v>
      </c>
      <c r="F442" s="102">
        <f t="shared" si="123"/>
        <v>4198.7999999999993</v>
      </c>
      <c r="G442" s="102">
        <f t="shared" si="123"/>
        <v>1599.9996000000001</v>
      </c>
      <c r="H442" s="102">
        <f t="shared" si="123"/>
        <v>8085.5800000000008</v>
      </c>
      <c r="I442" s="102">
        <f t="shared" si="123"/>
        <v>0</v>
      </c>
      <c r="J442" s="102">
        <v>9616.8819999999996</v>
      </c>
      <c r="K442" s="159">
        <f t="shared" si="104"/>
        <v>6485.5804000000007</v>
      </c>
      <c r="L442" s="159">
        <f t="shared" si="105"/>
        <v>3886.7800000000016</v>
      </c>
      <c r="M442" s="178">
        <f t="shared" si="106"/>
        <v>4.053488763372191</v>
      </c>
    </row>
    <row r="443" spans="1:13">
      <c r="A443" s="36">
        <f>RiepilogoGen!D658</f>
        <v>50170301</v>
      </c>
      <c r="B443" s="36" t="str">
        <f>RiepilogoGen!E658</f>
        <v>INTERESSI PASSIVI FORNITORI</v>
      </c>
      <c r="C443" s="150" t="str">
        <f>A443&amp;" "&amp;B443</f>
        <v>50170301 INTERESSI PASSIVI FORNITORI</v>
      </c>
      <c r="D443" s="151">
        <f>SUMIF(RiepilogoGen!$D$2:$D$1249,A443,RiepilogoGen!$O$2:$O$1249)</f>
        <v>19447.579999999998</v>
      </c>
      <c r="E443" s="151">
        <f>SUMIF(RiepilogoGen!$D$2:$D$1249,A443,RiepilogoGen!$R$2:$R$1249)</f>
        <v>8064.1500000000015</v>
      </c>
      <c r="F443" s="151">
        <f>SUMIF(RiepilogoGen!$D$2:$D$1249,A443,RiepilogoGen!$U$2:$U$1249)</f>
        <v>4198.7999999999993</v>
      </c>
      <c r="G443" s="151">
        <f>SUMIF(RiepilogoGen!$D$2:$D$1249,A443,RiepilogoGen!$X$2:$X$1249)</f>
        <v>0</v>
      </c>
      <c r="H443" s="151">
        <f>SUMIF(RiepilogoGen!$D$2:$D$1249,A443,RiepilogoGen!$AA$2:$AA$1249)</f>
        <v>8016.880000000001</v>
      </c>
      <c r="I443" s="151">
        <f>SUMIF(RiepilogoGen!$D$2:$D$1249,A443,RiepilogoGen!$AD$2:$AD$1249)</f>
        <v>0</v>
      </c>
      <c r="J443" s="151">
        <v>8016.8819999999996</v>
      </c>
      <c r="K443" s="161">
        <f t="shared" si="104"/>
        <v>8016.880000000001</v>
      </c>
      <c r="L443" s="161">
        <f t="shared" si="105"/>
        <v>3818.0800000000017</v>
      </c>
      <c r="M443" s="180">
        <f t="shared" si="106"/>
        <v>1</v>
      </c>
    </row>
    <row r="444" spans="1:13">
      <c r="A444" s="36">
        <f>RiepilogoGen!D659</f>
        <v>50170302</v>
      </c>
      <c r="B444" s="36" t="str">
        <f>RiepilogoGen!E659</f>
        <v>INTERESSI PASSIVI SU DEPOSITI CAUZIONALI</v>
      </c>
      <c r="C444" s="150" t="str">
        <f>A444&amp;" "&amp;B444</f>
        <v>50170302 INTERESSI PASSIVI SU DEPOSITI CAUZIONALI</v>
      </c>
      <c r="D444" s="151">
        <f>SUMIF(RiepilogoGen!$D$2:$D$1249,A444,RiepilogoGen!$O$2:$O$1249)</f>
        <v>1.02</v>
      </c>
      <c r="E444" s="151">
        <f>SUMIF(RiepilogoGen!$D$2:$D$1249,A444,RiepilogoGen!$R$2:$R$1249)</f>
        <v>218.06</v>
      </c>
      <c r="F444" s="151">
        <f>SUMIF(RiepilogoGen!$D$2:$D$1249,A444,RiepilogoGen!$U$2:$U$1249)</f>
        <v>0</v>
      </c>
      <c r="G444" s="151">
        <f>SUMIF(RiepilogoGen!$D$2:$D$1249,A444,RiepilogoGen!$X$2:$X$1249)</f>
        <v>1599.9996000000001</v>
      </c>
      <c r="H444" s="151">
        <f>SUMIF(RiepilogoGen!$D$2:$D$1249,A444,RiepilogoGen!$AA$2:$AA$1249)</f>
        <v>68.7</v>
      </c>
      <c r="I444" s="151">
        <f>SUMIF(RiepilogoGen!$D$2:$D$1249,A444,RiepilogoGen!$AD$2:$AD$1249)</f>
        <v>0</v>
      </c>
      <c r="J444" s="151">
        <v>1600</v>
      </c>
      <c r="K444" s="161">
        <f t="shared" si="104"/>
        <v>-1531.2996000000001</v>
      </c>
      <c r="L444" s="161">
        <f t="shared" si="105"/>
        <v>68.7</v>
      </c>
      <c r="M444" s="180">
        <f t="shared" si="106"/>
        <v>-0.95706248926562232</v>
      </c>
    </row>
    <row r="445" spans="1:13">
      <c r="A445" s="36">
        <f>RiepilogoGen!D660</f>
        <v>50170388</v>
      </c>
      <c r="B445" s="36" t="str">
        <f>RiepilogoGen!E660</f>
        <v>ALTRI ONERI FINANZIARI</v>
      </c>
      <c r="C445" s="150" t="str">
        <f>A445&amp;" "&amp;B445</f>
        <v>50170388 ALTRI ONERI FINANZIARI</v>
      </c>
      <c r="D445" s="151">
        <f>SUMIF(RiepilogoGen!$D$2:$D$1249,A445,RiepilogoGen!$O$2:$O$1249)</f>
        <v>0</v>
      </c>
      <c r="E445" s="151">
        <f>SUMIF(RiepilogoGen!$D$2:$D$1249,A445,RiepilogoGen!$R$2:$R$1249)</f>
        <v>0</v>
      </c>
      <c r="F445" s="151">
        <f>SUMIF(RiepilogoGen!$D$2:$D$1249,A445,RiepilogoGen!$U$2:$U$1249)</f>
        <v>0</v>
      </c>
      <c r="G445" s="151">
        <f>SUMIF(RiepilogoGen!$D$2:$D$1249,A445,RiepilogoGen!$X$2:$X$1249)</f>
        <v>0</v>
      </c>
      <c r="H445" s="151">
        <f>SUMIF(RiepilogoGen!$D$2:$D$1249,A445,RiepilogoGen!$AA$2:$AA$1249)</f>
        <v>0</v>
      </c>
      <c r="I445" s="151">
        <f>SUMIF(RiepilogoGen!$D$2:$D$1249,A445,RiepilogoGen!$AD$2:$AD$1249)</f>
        <v>0</v>
      </c>
      <c r="J445" s="151">
        <v>0</v>
      </c>
      <c r="K445" s="161">
        <f t="shared" si="104"/>
        <v>0</v>
      </c>
      <c r="L445" s="161">
        <f t="shared" si="105"/>
        <v>0</v>
      </c>
      <c r="M445" s="180">
        <f t="shared" si="106"/>
        <v>0</v>
      </c>
    </row>
    <row r="446" spans="1:13" ht="15.75">
      <c r="C446" s="153" t="s">
        <v>293</v>
      </c>
      <c r="D446" s="113">
        <f t="shared" ref="D446:J446" si="124">+D424+D429-D437</f>
        <v>44566.880000000005</v>
      </c>
      <c r="E446" s="113">
        <f t="shared" si="124"/>
        <v>51332.919999999991</v>
      </c>
      <c r="F446" s="113">
        <f t="shared" si="124"/>
        <v>44225.440000000002</v>
      </c>
      <c r="G446" s="113">
        <f t="shared" si="124"/>
        <v>39967.239600000001</v>
      </c>
      <c r="H446" s="113">
        <f t="shared" si="124"/>
        <v>-127171.45999999996</v>
      </c>
      <c r="I446" s="113">
        <f t="shared" si="124"/>
        <v>-17780.149999999998</v>
      </c>
      <c r="J446" s="113">
        <f t="shared" si="124"/>
        <v>-134275.24533333335</v>
      </c>
      <c r="K446" s="113">
        <f t="shared" si="104"/>
        <v>-167138.69959999996</v>
      </c>
      <c r="L446" s="113">
        <f t="shared" si="105"/>
        <v>-171396.89999999997</v>
      </c>
      <c r="M446" s="184">
        <f t="shared" si="106"/>
        <v>-4.1818925017778801</v>
      </c>
    </row>
    <row r="447" spans="1:13">
      <c r="C447" s="147"/>
      <c r="D447" s="110"/>
      <c r="E447" s="110"/>
      <c r="F447" s="110"/>
      <c r="G447" s="110"/>
      <c r="H447" s="110"/>
      <c r="I447" s="110"/>
      <c r="J447" s="110"/>
      <c r="K447" s="163">
        <f t="shared" si="104"/>
        <v>0</v>
      </c>
      <c r="L447" s="163">
        <f t="shared" si="105"/>
        <v>0</v>
      </c>
      <c r="M447" s="185">
        <f t="shared" si="106"/>
        <v>0</v>
      </c>
    </row>
    <row r="448" spans="1:13">
      <c r="C448" s="147" t="s">
        <v>294</v>
      </c>
      <c r="D448" s="110"/>
      <c r="E448" s="110"/>
      <c r="F448" s="110"/>
      <c r="G448" s="110"/>
      <c r="H448" s="110"/>
      <c r="I448" s="110"/>
      <c r="J448" s="110"/>
      <c r="K448" s="163">
        <f t="shared" si="104"/>
        <v>0</v>
      </c>
      <c r="L448" s="163">
        <f t="shared" si="105"/>
        <v>0</v>
      </c>
      <c r="M448" s="185">
        <f t="shared" si="106"/>
        <v>0</v>
      </c>
    </row>
    <row r="449" spans="1:13">
      <c r="C449" s="148" t="s">
        <v>295</v>
      </c>
      <c r="D449" s="106">
        <f t="shared" ref="D449:I449" si="125">+D450+D452</f>
        <v>0</v>
      </c>
      <c r="E449" s="106">
        <f t="shared" si="125"/>
        <v>0</v>
      </c>
      <c r="F449" s="106">
        <f t="shared" si="125"/>
        <v>0</v>
      </c>
      <c r="G449" s="106">
        <f t="shared" si="125"/>
        <v>0</v>
      </c>
      <c r="H449" s="106">
        <f t="shared" si="125"/>
        <v>0</v>
      </c>
      <c r="I449" s="106">
        <f t="shared" si="125"/>
        <v>0</v>
      </c>
      <c r="J449" s="106">
        <v>0</v>
      </c>
      <c r="K449" s="160">
        <f t="shared" si="104"/>
        <v>0</v>
      </c>
      <c r="L449" s="160">
        <f t="shared" si="105"/>
        <v>0</v>
      </c>
      <c r="M449" s="182">
        <f t="shared" si="106"/>
        <v>0</v>
      </c>
    </row>
    <row r="450" spans="1:13">
      <c r="C450" s="149" t="s">
        <v>1505</v>
      </c>
      <c r="D450" s="102">
        <f t="shared" ref="D450:I450" si="126">+D451</f>
        <v>0</v>
      </c>
      <c r="E450" s="102">
        <f t="shared" si="126"/>
        <v>0</v>
      </c>
      <c r="F450" s="102">
        <f t="shared" si="126"/>
        <v>0</v>
      </c>
      <c r="G450" s="102">
        <f t="shared" si="126"/>
        <v>0</v>
      </c>
      <c r="H450" s="102">
        <f t="shared" si="126"/>
        <v>0</v>
      </c>
      <c r="I450" s="102">
        <f t="shared" si="126"/>
        <v>0</v>
      </c>
      <c r="J450" s="102">
        <v>0</v>
      </c>
      <c r="K450" s="159">
        <f t="shared" si="104"/>
        <v>0</v>
      </c>
      <c r="L450" s="159">
        <f t="shared" si="105"/>
        <v>0</v>
      </c>
      <c r="M450" s="178">
        <f t="shared" si="106"/>
        <v>0</v>
      </c>
    </row>
    <row r="451" spans="1:13">
      <c r="A451" s="36">
        <f>RiepilogoGen!D661</f>
        <v>60180101</v>
      </c>
      <c r="B451" s="36" t="str">
        <f>RiepilogoGen!E661</f>
        <v>RIVALUTAZIONI DI PARTECIPAZIONI</v>
      </c>
      <c r="C451" s="150" t="str">
        <f>A451&amp;" "&amp;B451</f>
        <v>60180101 RIVALUTAZIONI DI PARTECIPAZIONI</v>
      </c>
      <c r="D451" s="151">
        <f>-1*SUMIF(RiepilogoGen!$D$2:$D$1249,A451,RiepilogoGen!$O$2:$O$1249)</f>
        <v>0</v>
      </c>
      <c r="E451" s="151">
        <f>-1*SUMIF(RiepilogoGen!$D$2:$D$1249,A451,RiepilogoGen!$R$2:$R$1249)</f>
        <v>0</v>
      </c>
      <c r="F451" s="151">
        <f>-1*SUMIF(RiepilogoGen!$D$2:$D$1249,A451,RiepilogoGen!$U$2:$U$1249)</f>
        <v>0</v>
      </c>
      <c r="G451" s="151">
        <f>-1*SUMIF(RiepilogoGen!$D$2:$D$1249,A451,RiepilogoGen!$X$2:$X$1249)</f>
        <v>0</v>
      </c>
      <c r="H451" s="151">
        <f>-1*SUMIF(RiepilogoGen!$D$2:$D$1249,A451,RiepilogoGen!$AA$2:$AA$1249)</f>
        <v>0</v>
      </c>
      <c r="I451" s="151">
        <f>-1*SUMIF(RiepilogoGen!$D$2:$D$1249,A451,RiepilogoGen!$AD$2:$AD$1249)</f>
        <v>0</v>
      </c>
      <c r="J451" s="151">
        <v>0</v>
      </c>
      <c r="K451" s="161">
        <f t="shared" si="104"/>
        <v>0</v>
      </c>
      <c r="L451" s="161">
        <f t="shared" si="105"/>
        <v>0</v>
      </c>
      <c r="M451" s="180">
        <f t="shared" si="106"/>
        <v>0</v>
      </c>
    </row>
    <row r="452" spans="1:13">
      <c r="C452" s="149" t="s">
        <v>1506</v>
      </c>
      <c r="D452" s="102">
        <f t="shared" ref="D452:I452" si="127">+D453</f>
        <v>0</v>
      </c>
      <c r="E452" s="102">
        <f t="shared" si="127"/>
        <v>0</v>
      </c>
      <c r="F452" s="102">
        <f t="shared" si="127"/>
        <v>0</v>
      </c>
      <c r="G452" s="102">
        <f t="shared" si="127"/>
        <v>0</v>
      </c>
      <c r="H452" s="102">
        <f t="shared" si="127"/>
        <v>0</v>
      </c>
      <c r="I452" s="102">
        <f t="shared" si="127"/>
        <v>0</v>
      </c>
      <c r="J452" s="102">
        <v>0</v>
      </c>
      <c r="K452" s="159">
        <f t="shared" si="104"/>
        <v>0</v>
      </c>
      <c r="L452" s="159">
        <f t="shared" si="105"/>
        <v>0</v>
      </c>
      <c r="M452" s="178">
        <f t="shared" si="106"/>
        <v>0</v>
      </c>
    </row>
    <row r="453" spans="1:13">
      <c r="A453" s="36">
        <f>RiepilogoGen!D662</f>
        <v>60180201</v>
      </c>
      <c r="B453" s="36" t="str">
        <f>RiepilogoGen!E662</f>
        <v>RIVALUTAZIONI DI ALTRI VALORI MOBILIARI</v>
      </c>
      <c r="C453" s="150" t="str">
        <f>A453&amp;" "&amp;B453</f>
        <v>60180201 RIVALUTAZIONI DI ALTRI VALORI MOBILIARI</v>
      </c>
      <c r="D453" s="151">
        <f>-1*SUMIF(RiepilogoGen!$D$2:$D$1249,A453,RiepilogoGen!$O$2:$O$1249)</f>
        <v>0</v>
      </c>
      <c r="E453" s="151">
        <f>-1*SUMIF(RiepilogoGen!$D$2:$D$1249,A453,RiepilogoGen!$R$2:$R$1249)</f>
        <v>0</v>
      </c>
      <c r="F453" s="151">
        <f>-1*SUMIF(RiepilogoGen!$D$2:$D$1249,A453,RiepilogoGen!$U$2:$U$1249)</f>
        <v>0</v>
      </c>
      <c r="G453" s="151">
        <f>-1*SUMIF(RiepilogoGen!$D$2:$D$1249,A453,RiepilogoGen!$X$2:$X$1249)</f>
        <v>0</v>
      </c>
      <c r="H453" s="151">
        <f>-1*SUMIF(RiepilogoGen!$D$2:$D$1249,A453,RiepilogoGen!$AA$2:$AA$1249)</f>
        <v>0</v>
      </c>
      <c r="I453" s="151">
        <f>-1*SUMIF(RiepilogoGen!$D$2:$D$1249,A453,RiepilogoGen!$AD$2:$AD$1249)</f>
        <v>0</v>
      </c>
      <c r="J453" s="151">
        <v>0</v>
      </c>
      <c r="K453" s="161">
        <f t="shared" si="104"/>
        <v>0</v>
      </c>
      <c r="L453" s="161">
        <f t="shared" si="105"/>
        <v>0</v>
      </c>
      <c r="M453" s="180">
        <f t="shared" si="106"/>
        <v>0</v>
      </c>
    </row>
    <row r="454" spans="1:13">
      <c r="C454" s="148" t="s">
        <v>296</v>
      </c>
      <c r="D454" s="106">
        <f t="shared" ref="D454:I454" si="128">+D455+D457</f>
        <v>0</v>
      </c>
      <c r="E454" s="106">
        <f t="shared" si="128"/>
        <v>0</v>
      </c>
      <c r="F454" s="106">
        <f t="shared" si="128"/>
        <v>0</v>
      </c>
      <c r="G454" s="106">
        <f t="shared" si="128"/>
        <v>0</v>
      </c>
      <c r="H454" s="106">
        <f t="shared" si="128"/>
        <v>0</v>
      </c>
      <c r="I454" s="106">
        <f t="shared" si="128"/>
        <v>0</v>
      </c>
      <c r="J454" s="106">
        <v>0</v>
      </c>
      <c r="K454" s="160">
        <f t="shared" si="104"/>
        <v>0</v>
      </c>
      <c r="L454" s="160">
        <f t="shared" si="105"/>
        <v>0</v>
      </c>
      <c r="M454" s="182">
        <f t="shared" si="106"/>
        <v>0</v>
      </c>
    </row>
    <row r="455" spans="1:13">
      <c r="C455" s="149" t="s">
        <v>1505</v>
      </c>
      <c r="D455" s="102">
        <f t="shared" ref="D455:I455" si="129">+D456</f>
        <v>0</v>
      </c>
      <c r="E455" s="102">
        <f t="shared" si="129"/>
        <v>0</v>
      </c>
      <c r="F455" s="102">
        <f t="shared" si="129"/>
        <v>0</v>
      </c>
      <c r="G455" s="102">
        <f t="shared" si="129"/>
        <v>0</v>
      </c>
      <c r="H455" s="102">
        <f t="shared" si="129"/>
        <v>0</v>
      </c>
      <c r="I455" s="102">
        <f t="shared" si="129"/>
        <v>0</v>
      </c>
      <c r="J455" s="102">
        <v>0</v>
      </c>
      <c r="K455" s="159">
        <f t="shared" si="104"/>
        <v>0</v>
      </c>
      <c r="L455" s="159">
        <f t="shared" si="105"/>
        <v>0</v>
      </c>
      <c r="M455" s="178">
        <f t="shared" si="106"/>
        <v>0</v>
      </c>
    </row>
    <row r="456" spans="1:13">
      <c r="A456" s="36">
        <f>RiepilogoGen!D663</f>
        <v>60190101</v>
      </c>
      <c r="B456" s="36" t="str">
        <f>RiepilogoGen!E663</f>
        <v>SVALUTAZIONI DI PARTECIPAZIONI</v>
      </c>
      <c r="C456" s="150" t="str">
        <f>A456&amp;" "&amp;B456</f>
        <v>60190101 SVALUTAZIONI DI PARTECIPAZIONI</v>
      </c>
      <c r="D456" s="151">
        <f>SUMIF(RiepilogoGen!$D$2:$D$1249,A456,RiepilogoGen!$O$2:$O$1249)</f>
        <v>0</v>
      </c>
      <c r="E456" s="151">
        <f>SUMIF(RiepilogoGen!$D$2:$D$1249,A456,RiepilogoGen!$R$2:$R$1249)</f>
        <v>0</v>
      </c>
      <c r="F456" s="151">
        <f>SUMIF(RiepilogoGen!$D$2:$D$1249,A456,RiepilogoGen!$U$2:$U$1249)</f>
        <v>0</v>
      </c>
      <c r="G456" s="151">
        <f>SUMIF(RiepilogoGen!$D$2:$D$1249,A456,RiepilogoGen!$X$2:$X$1249)</f>
        <v>0</v>
      </c>
      <c r="H456" s="151">
        <f>SUMIF(RiepilogoGen!$D$2:$D$1249,A456,RiepilogoGen!$AA$2:$AA$1249)</f>
        <v>0</v>
      </c>
      <c r="I456" s="151">
        <f>SUMIF(RiepilogoGen!$D$2:$D$1249,A456,RiepilogoGen!$AD$2:$AD$1249)</f>
        <v>0</v>
      </c>
      <c r="J456" s="151">
        <v>0</v>
      </c>
      <c r="K456" s="161">
        <f t="shared" si="104"/>
        <v>0</v>
      </c>
      <c r="L456" s="161">
        <f t="shared" si="105"/>
        <v>0</v>
      </c>
      <c r="M456" s="180">
        <f t="shared" si="106"/>
        <v>0</v>
      </c>
    </row>
    <row r="457" spans="1:13">
      <c r="C457" s="149" t="s">
        <v>1506</v>
      </c>
      <c r="D457" s="102">
        <f t="shared" ref="D457:I457" si="130">+D458</f>
        <v>0</v>
      </c>
      <c r="E457" s="102">
        <f t="shared" si="130"/>
        <v>0</v>
      </c>
      <c r="F457" s="102">
        <f t="shared" si="130"/>
        <v>0</v>
      </c>
      <c r="G457" s="102">
        <f t="shared" si="130"/>
        <v>0</v>
      </c>
      <c r="H457" s="102">
        <f t="shared" si="130"/>
        <v>0</v>
      </c>
      <c r="I457" s="102">
        <f t="shared" si="130"/>
        <v>0</v>
      </c>
      <c r="J457" s="102">
        <v>0</v>
      </c>
      <c r="K457" s="159">
        <f t="shared" si="104"/>
        <v>0</v>
      </c>
      <c r="L457" s="159">
        <f t="shared" si="105"/>
        <v>0</v>
      </c>
      <c r="M457" s="178">
        <f t="shared" si="106"/>
        <v>0</v>
      </c>
    </row>
    <row r="458" spans="1:13">
      <c r="A458" s="36">
        <f>RiepilogoGen!D664</f>
        <v>60190201</v>
      </c>
      <c r="B458" s="36" t="str">
        <f>RiepilogoGen!E664</f>
        <v>SVALUTAZIONI DI ALTRI VALORI MOBILIARI</v>
      </c>
      <c r="C458" s="150" t="str">
        <f>A458&amp;" "&amp;B458</f>
        <v>60190201 SVALUTAZIONI DI ALTRI VALORI MOBILIARI</v>
      </c>
      <c r="D458" s="151">
        <f>SUMIF(RiepilogoGen!$D$2:$D$1249,A458,RiepilogoGen!$O$2:$O$1249)</f>
        <v>0</v>
      </c>
      <c r="E458" s="151">
        <f>SUMIF(RiepilogoGen!$D$2:$D$1249,A458,RiepilogoGen!$R$2:$R$1249)</f>
        <v>0</v>
      </c>
      <c r="F458" s="151">
        <f>SUMIF(RiepilogoGen!$D$2:$D$1249,A458,RiepilogoGen!$U$2:$U$1249)</f>
        <v>0</v>
      </c>
      <c r="G458" s="151">
        <f>SUMIF(RiepilogoGen!$D$2:$D$1249,A458,RiepilogoGen!$X$2:$X$1249)</f>
        <v>0</v>
      </c>
      <c r="H458" s="151">
        <f>SUMIF(RiepilogoGen!$D$2:$D$1249,A458,RiepilogoGen!$AA$2:$AA$1249)</f>
        <v>0</v>
      </c>
      <c r="I458" s="151">
        <f>SUMIF(RiepilogoGen!$D$2:$D$1249,A458,RiepilogoGen!$AD$2:$AD$1249)</f>
        <v>0</v>
      </c>
      <c r="J458" s="151">
        <v>0</v>
      </c>
      <c r="K458" s="161">
        <f t="shared" si="104"/>
        <v>0</v>
      </c>
      <c r="L458" s="161">
        <f t="shared" si="105"/>
        <v>0</v>
      </c>
      <c r="M458" s="180">
        <f t="shared" si="106"/>
        <v>0</v>
      </c>
    </row>
    <row r="459" spans="1:13" ht="15.75">
      <c r="C459" s="153" t="s">
        <v>297</v>
      </c>
      <c r="D459" s="113">
        <f t="shared" ref="D459:J459" si="131">+D449-D454</f>
        <v>0</v>
      </c>
      <c r="E459" s="113">
        <f t="shared" si="131"/>
        <v>0</v>
      </c>
      <c r="F459" s="113">
        <f t="shared" si="131"/>
        <v>0</v>
      </c>
      <c r="G459" s="113">
        <f t="shared" si="131"/>
        <v>0</v>
      </c>
      <c r="H459" s="113">
        <f t="shared" si="131"/>
        <v>0</v>
      </c>
      <c r="I459" s="113">
        <f t="shared" si="131"/>
        <v>0</v>
      </c>
      <c r="J459" s="113">
        <f t="shared" si="131"/>
        <v>0</v>
      </c>
      <c r="K459" s="113">
        <f t="shared" si="104"/>
        <v>0</v>
      </c>
      <c r="L459" s="113">
        <f t="shared" si="105"/>
        <v>0</v>
      </c>
      <c r="M459" s="184">
        <f t="shared" si="106"/>
        <v>0</v>
      </c>
    </row>
    <row r="460" spans="1:13">
      <c r="C460" s="147"/>
      <c r="D460" s="110"/>
      <c r="E460" s="110"/>
      <c r="F460" s="110"/>
      <c r="G460" s="110"/>
      <c r="H460" s="110"/>
      <c r="I460" s="110"/>
      <c r="J460" s="110"/>
      <c r="K460" s="163"/>
      <c r="L460" s="163">
        <f t="shared" ref="L460:L494" si="132">H460-F460</f>
        <v>0</v>
      </c>
      <c r="M460" s="185">
        <f t="shared" ref="M460:M494" si="133">IF(G460=0,IF(H460&lt;&gt;0,1,0),(H460/G460)-1)</f>
        <v>0</v>
      </c>
    </row>
    <row r="461" spans="1:13">
      <c r="C461" s="147" t="s">
        <v>298</v>
      </c>
      <c r="D461" s="110"/>
      <c r="E461" s="110"/>
      <c r="F461" s="110"/>
      <c r="G461" s="110"/>
      <c r="H461" s="110"/>
      <c r="I461" s="110"/>
      <c r="J461" s="110"/>
      <c r="K461" s="163"/>
      <c r="L461" s="163">
        <f t="shared" si="132"/>
        <v>0</v>
      </c>
      <c r="M461" s="185">
        <f t="shared" si="133"/>
        <v>0</v>
      </c>
    </row>
    <row r="462" spans="1:13">
      <c r="C462" s="148" t="s">
        <v>299</v>
      </c>
      <c r="D462" s="106">
        <f t="shared" ref="D462:I462" si="134">+D463+D467+D469</f>
        <v>5014.53</v>
      </c>
      <c r="E462" s="106">
        <f t="shared" si="134"/>
        <v>2941.42</v>
      </c>
      <c r="F462" s="106">
        <f t="shared" si="134"/>
        <v>1986779.91</v>
      </c>
      <c r="G462" s="106">
        <f t="shared" si="134"/>
        <v>1540000.0008</v>
      </c>
      <c r="H462" s="106">
        <f t="shared" si="134"/>
        <v>261782.11</v>
      </c>
      <c r="I462" s="106">
        <f t="shared" si="134"/>
        <v>1251</v>
      </c>
      <c r="J462" s="106">
        <v>1233976.6100000001</v>
      </c>
      <c r="K462" s="160">
        <f t="shared" ref="K462:K494" si="135">H462-G462</f>
        <v>-1278217.8908000002</v>
      </c>
      <c r="L462" s="160">
        <f t="shared" si="132"/>
        <v>-1724997.7999999998</v>
      </c>
      <c r="M462" s="182">
        <f t="shared" si="133"/>
        <v>-0.83001161697142256</v>
      </c>
    </row>
    <row r="463" spans="1:13">
      <c r="C463" s="149" t="s">
        <v>1507</v>
      </c>
      <c r="D463" s="102">
        <f t="shared" ref="D463:I463" si="136">SUM(D464:D466)</f>
        <v>4936.2</v>
      </c>
      <c r="E463" s="102">
        <f t="shared" si="136"/>
        <v>2941.42</v>
      </c>
      <c r="F463" s="102">
        <f t="shared" si="136"/>
        <v>14732.53</v>
      </c>
      <c r="G463" s="102">
        <f t="shared" si="136"/>
        <v>20000.000400000001</v>
      </c>
      <c r="H463" s="102">
        <f t="shared" si="136"/>
        <v>2882.25</v>
      </c>
      <c r="I463" s="102">
        <f t="shared" si="136"/>
        <v>1251</v>
      </c>
      <c r="J463" s="102">
        <v>1431.53</v>
      </c>
      <c r="K463" s="159">
        <f t="shared" si="135"/>
        <v>-17117.750400000001</v>
      </c>
      <c r="L463" s="159">
        <f t="shared" si="132"/>
        <v>-11850.28</v>
      </c>
      <c r="M463" s="178">
        <f t="shared" si="133"/>
        <v>-0.85588750288224991</v>
      </c>
    </row>
    <row r="464" spans="1:13">
      <c r="A464" s="36">
        <f>RiepilogoGen!D665</f>
        <v>70200101</v>
      </c>
      <c r="B464" s="36" t="str">
        <f>RiepilogoGen!E665</f>
        <v>DONAZIONI, LASCITI ED EROGAZIONI LIBERALI</v>
      </c>
      <c r="C464" s="150" t="str">
        <f>A464&amp;" "&amp;B464</f>
        <v>70200101 DONAZIONI, LASCITI ED EROGAZIONI LIBERALI</v>
      </c>
      <c r="D464" s="151">
        <f>-1*SUMIF(RiepilogoGen!$D$2:$D$1249,A464,RiepilogoGen!$O$2:$O$1249)</f>
        <v>646.20000000000005</v>
      </c>
      <c r="E464" s="151">
        <f>-1*SUMIF(RiepilogoGen!$D$2:$D$1249,A464,RiepilogoGen!$R$2:$R$1249)</f>
        <v>2341.42</v>
      </c>
      <c r="F464" s="151">
        <f>-1*SUMIF(RiepilogoGen!$D$2:$D$1249,A464,RiepilogoGen!$U$2:$U$1249)</f>
        <v>1937.53</v>
      </c>
      <c r="G464" s="151">
        <f>-1*SUMIF(RiepilogoGen!$D$2:$D$1249,A464,RiepilogoGen!$X$2:$X$1249)</f>
        <v>0</v>
      </c>
      <c r="H464" s="151">
        <f>-1*SUMIF(RiepilogoGen!$D$2:$D$1249,A464,RiepilogoGen!$AA$2:$AA$1249)</f>
        <v>1482.25</v>
      </c>
      <c r="I464" s="151">
        <f>-1*SUMIF(RiepilogoGen!$D$2:$D$1249,A464,RiepilogoGen!$AD$2:$AD$1249)</f>
        <v>1251</v>
      </c>
      <c r="J464" s="151">
        <v>631.53</v>
      </c>
      <c r="K464" s="161">
        <f t="shared" si="135"/>
        <v>1482.25</v>
      </c>
      <c r="L464" s="161">
        <f t="shared" si="132"/>
        <v>-455.28</v>
      </c>
      <c r="M464" s="180">
        <f t="shared" si="133"/>
        <v>1</v>
      </c>
    </row>
    <row r="465" spans="1:13">
      <c r="A465" s="36">
        <f>RiepilogoGen!D666</f>
        <v>70200102</v>
      </c>
      <c r="B465" s="36" t="str">
        <f>RiepilogoGen!E666</f>
        <v xml:space="preserve">DONAZIONI DEDUCIBILI/DETRAIBILI </v>
      </c>
      <c r="C465" s="150" t="str">
        <f>A465&amp;" "&amp;B465</f>
        <v xml:space="preserve">70200102 DONAZIONI DEDUCIBILI/DETRAIBILI </v>
      </c>
      <c r="D465" s="151">
        <f>-1*SUMIF(RiepilogoGen!$D$2:$D$1249,A465,RiepilogoGen!$O$2:$O$1249)</f>
        <v>2600</v>
      </c>
      <c r="E465" s="151">
        <f>-1*SUMIF(RiepilogoGen!$D$2:$D$1249,A465,RiepilogoGen!$R$2:$R$1249)</f>
        <v>600</v>
      </c>
      <c r="F465" s="151">
        <f>-1*SUMIF(RiepilogoGen!$D$2:$D$1249,A465,RiepilogoGen!$U$2:$U$1249)</f>
        <v>12795</v>
      </c>
      <c r="G465" s="151">
        <f>-1*SUMIF(RiepilogoGen!$D$2:$D$1249,A465,RiepilogoGen!$X$2:$X$1249)</f>
        <v>20000.000400000001</v>
      </c>
      <c r="H465" s="151">
        <f>-1*SUMIF(RiepilogoGen!$D$2:$D$1249,A465,RiepilogoGen!$AA$2:$AA$1249)</f>
        <v>1400</v>
      </c>
      <c r="I465" s="151">
        <f>-1*SUMIF(RiepilogoGen!$D$2:$D$1249,A465,RiepilogoGen!$AD$2:$AD$1249)</f>
        <v>0</v>
      </c>
      <c r="J465" s="151">
        <v>800</v>
      </c>
      <c r="K465" s="161">
        <f t="shared" si="135"/>
        <v>-18600.000400000001</v>
      </c>
      <c r="L465" s="161">
        <f t="shared" si="132"/>
        <v>-11395</v>
      </c>
      <c r="M465" s="180">
        <f t="shared" si="133"/>
        <v>-0.93000000139999994</v>
      </c>
    </row>
    <row r="466" spans="1:13">
      <c r="A466" s="36">
        <f>RiepilogoGen!D667</f>
        <v>70200103</v>
      </c>
      <c r="B466" s="36" t="str">
        <f>RiepilogoGen!E667</f>
        <v>DONAZIONI EMERGENZA COVID-19</v>
      </c>
      <c r="C466" s="150" t="str">
        <f>A466&amp;" "&amp;B466</f>
        <v>70200103 DONAZIONI EMERGENZA COVID-19</v>
      </c>
      <c r="D466" s="151">
        <f>-1*SUMIF(RiepilogoGen!$D$2:$D$1249,A466,RiepilogoGen!$O$2:$O$1249)</f>
        <v>1690</v>
      </c>
      <c r="E466" s="151">
        <f>-1*SUMIF(RiepilogoGen!$D$2:$D$1249,A466,RiepilogoGen!$R$2:$R$1249)</f>
        <v>0</v>
      </c>
      <c r="F466" s="151">
        <f>-1*SUMIF(RiepilogoGen!$D$2:$D$1249,A466,RiepilogoGen!$U$2:$U$1249)</f>
        <v>0</v>
      </c>
      <c r="G466" s="151">
        <f>-1*SUMIF(RiepilogoGen!$D$2:$D$1249,A466,RiepilogoGen!$X$2:$X$1249)</f>
        <v>0</v>
      </c>
      <c r="H466" s="151">
        <f>-1*SUMIF(RiepilogoGen!$D$2:$D$1249,A466,RiepilogoGen!$AA$2:$AA$1249)</f>
        <v>0</v>
      </c>
      <c r="I466" s="151">
        <f>-1*SUMIF(RiepilogoGen!$D$2:$D$1249,A466,RiepilogoGen!$AD$2:$AD$1249)</f>
        <v>0</v>
      </c>
      <c r="J466" s="151"/>
      <c r="K466" s="161">
        <f t="shared" si="135"/>
        <v>0</v>
      </c>
      <c r="L466" s="161">
        <f t="shared" si="132"/>
        <v>0</v>
      </c>
      <c r="M466" s="180">
        <f t="shared" si="133"/>
        <v>0</v>
      </c>
    </row>
    <row r="467" spans="1:13">
      <c r="C467" s="149" t="s">
        <v>1508</v>
      </c>
      <c r="D467" s="102">
        <f t="shared" ref="D467:I467" si="137">+D468</f>
        <v>78.33</v>
      </c>
      <c r="E467" s="102">
        <f t="shared" si="137"/>
        <v>0</v>
      </c>
      <c r="F467" s="102">
        <f t="shared" si="137"/>
        <v>1972047.38</v>
      </c>
      <c r="G467" s="102">
        <f t="shared" si="137"/>
        <v>1520000.0004</v>
      </c>
      <c r="H467" s="102">
        <f t="shared" si="137"/>
        <v>258899.86</v>
      </c>
      <c r="I467" s="102">
        <f t="shared" si="137"/>
        <v>0</v>
      </c>
      <c r="J467" s="102">
        <v>1232545.08</v>
      </c>
      <c r="K467" s="159">
        <f t="shared" si="135"/>
        <v>-1261100.1403999999</v>
      </c>
      <c r="L467" s="159">
        <f t="shared" si="132"/>
        <v>-1713147.52</v>
      </c>
      <c r="M467" s="178">
        <f t="shared" si="133"/>
        <v>-0.82967114478166548</v>
      </c>
    </row>
    <row r="468" spans="1:13">
      <c r="A468" s="36">
        <f>RiepilogoGen!D668</f>
        <v>70200201</v>
      </c>
      <c r="B468" s="36" t="str">
        <f>RiepilogoGen!E668</f>
        <v>PLUSVALENZE STRAORDINARIE</v>
      </c>
      <c r="C468" s="150" t="str">
        <f>A468&amp;" "&amp;B468</f>
        <v>70200201 PLUSVALENZE STRAORDINARIE</v>
      </c>
      <c r="D468" s="151">
        <f>-1*SUMIF(RiepilogoGen!$D$2:$D$1249,A468,RiepilogoGen!$O$2:$O$1249)</f>
        <v>78.33</v>
      </c>
      <c r="E468" s="151">
        <f>-1*SUMIF(RiepilogoGen!$D$2:$D$1249,A468,RiepilogoGen!$R$2:$R$1249)</f>
        <v>0</v>
      </c>
      <c r="F468" s="151">
        <f>-1*SUMIF(RiepilogoGen!$D$2:$D$1249,A468,RiepilogoGen!$U$2:$U$1249)</f>
        <v>1972047.38</v>
      </c>
      <c r="G468" s="151">
        <f>-1*SUMIF(RiepilogoGen!$D$2:$D$1249,A468,RiepilogoGen!$X$2:$X$1249)</f>
        <v>1520000.0004</v>
      </c>
      <c r="H468" s="151">
        <f>-1*SUMIF(RiepilogoGen!$D$2:$D$1249,A468,RiepilogoGen!$AA$2:$AA$1249)</f>
        <v>258899.86</v>
      </c>
      <c r="I468" s="151">
        <f>-1*SUMIF(RiepilogoGen!$D$2:$D$1249,A468,RiepilogoGen!$AD$2:$AD$1249)</f>
        <v>0</v>
      </c>
      <c r="J468" s="151">
        <v>1232545.08</v>
      </c>
      <c r="K468" s="161">
        <f t="shared" si="135"/>
        <v>-1261100.1403999999</v>
      </c>
      <c r="L468" s="161">
        <f t="shared" si="132"/>
        <v>-1713147.52</v>
      </c>
      <c r="M468" s="180">
        <f t="shared" si="133"/>
        <v>-0.82967114478166548</v>
      </c>
    </row>
    <row r="469" spans="1:13">
      <c r="C469" s="149" t="s">
        <v>1509</v>
      </c>
      <c r="D469" s="102">
        <f t="shared" ref="D469:I469" si="138">SUM(D470:D473)</f>
        <v>0</v>
      </c>
      <c r="E469" s="102">
        <f t="shared" si="138"/>
        <v>0</v>
      </c>
      <c r="F469" s="102">
        <f t="shared" si="138"/>
        <v>0</v>
      </c>
      <c r="G469" s="102">
        <f t="shared" si="138"/>
        <v>0</v>
      </c>
      <c r="H469" s="102">
        <f t="shared" si="138"/>
        <v>0</v>
      </c>
      <c r="I469" s="102">
        <f t="shared" si="138"/>
        <v>0</v>
      </c>
      <c r="J469" s="102">
        <v>0</v>
      </c>
      <c r="K469" s="159">
        <f t="shared" si="135"/>
        <v>0</v>
      </c>
      <c r="L469" s="159">
        <f t="shared" si="132"/>
        <v>0</v>
      </c>
      <c r="M469" s="178">
        <f t="shared" si="133"/>
        <v>0</v>
      </c>
    </row>
    <row r="470" spans="1:13">
      <c r="A470" s="36">
        <f>RiepilogoGen!D669</f>
        <v>70200301</v>
      </c>
      <c r="B470" s="36" t="str">
        <f>RiepilogoGen!E669</f>
        <v>INSUSSISTENZE DEL PASSIVO STRAORDINARIE</v>
      </c>
      <c r="C470" s="150" t="str">
        <f>A470&amp;" "&amp;B470</f>
        <v>70200301 INSUSSISTENZE DEL PASSIVO STRAORDINARIE</v>
      </c>
      <c r="D470" s="151">
        <f>-1*SUMIF(RiepilogoGen!$D$2:$D$1249,A470,RiepilogoGen!$O$2:$O$1249)</f>
        <v>0</v>
      </c>
      <c r="E470" s="151">
        <f>-1*SUMIF(RiepilogoGen!$D$2:$D$1249,A470,RiepilogoGen!$R$2:$R$1249)</f>
        <v>0</v>
      </c>
      <c r="F470" s="151">
        <f>-1*SUMIF(RiepilogoGen!$D$2:$D$1249,A470,RiepilogoGen!$U$2:$U$1249)</f>
        <v>0</v>
      </c>
      <c r="G470" s="151">
        <f>-1*SUMIF(RiepilogoGen!$D$2:$D$1249,A470,RiepilogoGen!$X$2:$X$1249)</f>
        <v>0</v>
      </c>
      <c r="H470" s="151">
        <f>-1*SUMIF(RiepilogoGen!$D$2:$D$1249,A470,RiepilogoGen!$AA$2:$AA$1249)</f>
        <v>0</v>
      </c>
      <c r="I470" s="151">
        <f>-1*SUMIF(RiepilogoGen!$D$2:$D$1249,A470,RiepilogoGen!$AD$2:$AD$1249)</f>
        <v>0</v>
      </c>
      <c r="J470" s="151">
        <v>0</v>
      </c>
      <c r="K470" s="161">
        <f t="shared" si="135"/>
        <v>0</v>
      </c>
      <c r="L470" s="161">
        <f t="shared" si="132"/>
        <v>0</v>
      </c>
      <c r="M470" s="180">
        <f t="shared" si="133"/>
        <v>0</v>
      </c>
    </row>
    <row r="471" spans="1:13">
      <c r="A471" s="36">
        <f>RiepilogoGen!D670</f>
        <v>70200302</v>
      </c>
      <c r="B471" s="36" t="str">
        <f>RiepilogoGen!E670</f>
        <v>SOPRAVVENIENZE ATTIVE STRAORDINARIE</v>
      </c>
      <c r="C471" s="150" t="str">
        <f>A471&amp;" "&amp;B471</f>
        <v>70200302 SOPRAVVENIENZE ATTIVE STRAORDINARIE</v>
      </c>
      <c r="D471" s="151">
        <f>-1*SUMIF(RiepilogoGen!$D$2:$D$1249,A471,RiepilogoGen!$O$2:$O$1249)</f>
        <v>0</v>
      </c>
      <c r="E471" s="151">
        <f>-1*SUMIF(RiepilogoGen!$D$2:$D$1249,A471,RiepilogoGen!$R$2:$R$1249)</f>
        <v>0</v>
      </c>
      <c r="F471" s="151">
        <f>-1*SUMIF(RiepilogoGen!$D$2:$D$1249,A471,RiepilogoGen!$U$2:$U$1249)</f>
        <v>0</v>
      </c>
      <c r="G471" s="151">
        <f>-1*SUMIF(RiepilogoGen!$D$2:$D$1249,A471,RiepilogoGen!$X$2:$X$1249)</f>
        <v>0</v>
      </c>
      <c r="H471" s="151">
        <f>-1*SUMIF(RiepilogoGen!$D$2:$D$1249,A471,RiepilogoGen!$AA$2:$AA$1249)</f>
        <v>0</v>
      </c>
      <c r="I471" s="151">
        <f>-1*SUMIF(RiepilogoGen!$D$2:$D$1249,A471,RiepilogoGen!$AD$2:$AD$1249)</f>
        <v>0</v>
      </c>
      <c r="J471" s="151">
        <v>0</v>
      </c>
      <c r="K471" s="161">
        <f t="shared" si="135"/>
        <v>0</v>
      </c>
      <c r="L471" s="161">
        <f t="shared" si="132"/>
        <v>0</v>
      </c>
      <c r="M471" s="180">
        <f t="shared" si="133"/>
        <v>0</v>
      </c>
    </row>
    <row r="472" spans="1:13">
      <c r="A472" s="36">
        <f>RiepilogoGen!D671</f>
        <v>70200381</v>
      </c>
      <c r="B472" s="36" t="str">
        <f>RiepilogoGen!E671</f>
        <v>ALTRE INSUSSISTENZE DEL PASSIVO STRAORDINARIE</v>
      </c>
      <c r="C472" s="150" t="str">
        <f>A472&amp;" "&amp;B472</f>
        <v>70200381 ALTRE INSUSSISTENZE DEL PASSIVO STRAORDINARIE</v>
      </c>
      <c r="D472" s="151">
        <f>-1*SUMIF(RiepilogoGen!$D$2:$D$1249,A472,RiepilogoGen!$O$2:$O$1249)</f>
        <v>0</v>
      </c>
      <c r="E472" s="151">
        <f>-1*SUMIF(RiepilogoGen!$D$2:$D$1249,A472,RiepilogoGen!$R$2:$R$1249)</f>
        <v>0</v>
      </c>
      <c r="F472" s="151">
        <f>-1*SUMIF(RiepilogoGen!$D$2:$D$1249,A472,RiepilogoGen!$U$2:$U$1249)</f>
        <v>0</v>
      </c>
      <c r="G472" s="151">
        <f>-1*SUMIF(RiepilogoGen!$D$2:$D$1249,A472,RiepilogoGen!$X$2:$X$1249)</f>
        <v>0</v>
      </c>
      <c r="H472" s="151">
        <f>-1*SUMIF(RiepilogoGen!$D$2:$D$1249,A472,RiepilogoGen!$AA$2:$AA$1249)</f>
        <v>0</v>
      </c>
      <c r="I472" s="151">
        <f>-1*SUMIF(RiepilogoGen!$D$2:$D$1249,A472,RiepilogoGen!$AD$2:$AD$1249)</f>
        <v>0</v>
      </c>
      <c r="J472" s="151">
        <v>0</v>
      </c>
      <c r="K472" s="161">
        <f t="shared" si="135"/>
        <v>0</v>
      </c>
      <c r="L472" s="161">
        <f t="shared" si="132"/>
        <v>0</v>
      </c>
      <c r="M472" s="180">
        <f t="shared" si="133"/>
        <v>0</v>
      </c>
    </row>
    <row r="473" spans="1:13">
      <c r="A473" s="36">
        <f>RiepilogoGen!D672</f>
        <v>70200382</v>
      </c>
      <c r="B473" s="36" t="str">
        <f>RiepilogoGen!E672</f>
        <v>ALTRE SOPRAVVENIENZE ATTIVE STRAORDINARIE</v>
      </c>
      <c r="C473" s="150" t="str">
        <f>A473&amp;" "&amp;B473</f>
        <v>70200382 ALTRE SOPRAVVENIENZE ATTIVE STRAORDINARIE</v>
      </c>
      <c r="D473" s="151">
        <f>-1*SUMIF(RiepilogoGen!$D$2:$D$1249,A473,RiepilogoGen!$O$2:$O$1249)</f>
        <v>0</v>
      </c>
      <c r="E473" s="151">
        <f>-1*SUMIF(RiepilogoGen!$D$2:$D$1249,A473,RiepilogoGen!$R$2:$R$1249)</f>
        <v>0</v>
      </c>
      <c r="F473" s="151">
        <f>-1*SUMIF(RiepilogoGen!$D$2:$D$1249,A473,RiepilogoGen!$U$2:$U$1249)</f>
        <v>0</v>
      </c>
      <c r="G473" s="151">
        <f>-1*SUMIF(RiepilogoGen!$D$2:$D$1249,A473,RiepilogoGen!$X$2:$X$1249)</f>
        <v>0</v>
      </c>
      <c r="H473" s="151">
        <f>-1*SUMIF(RiepilogoGen!$D$2:$D$1249,A473,RiepilogoGen!$AA$2:$AA$1249)</f>
        <v>0</v>
      </c>
      <c r="I473" s="151">
        <f>-1*SUMIF(RiepilogoGen!$D$2:$D$1249,A473,RiepilogoGen!$AD$2:$AD$1249)</f>
        <v>0</v>
      </c>
      <c r="J473" s="151">
        <v>0</v>
      </c>
      <c r="K473" s="161">
        <f t="shared" si="135"/>
        <v>0</v>
      </c>
      <c r="L473" s="161">
        <f t="shared" si="132"/>
        <v>0</v>
      </c>
      <c r="M473" s="180">
        <f t="shared" si="133"/>
        <v>0</v>
      </c>
    </row>
    <row r="474" spans="1:13">
      <c r="C474" s="148" t="s">
        <v>300</v>
      </c>
      <c r="D474" s="106">
        <f t="shared" ref="D474:I474" si="139">+D475+D477</f>
        <v>0</v>
      </c>
      <c r="E474" s="106">
        <f t="shared" si="139"/>
        <v>0</v>
      </c>
      <c r="F474" s="106">
        <f t="shared" si="139"/>
        <v>0</v>
      </c>
      <c r="G474" s="106">
        <f t="shared" si="139"/>
        <v>0</v>
      </c>
      <c r="H474" s="106">
        <f t="shared" si="139"/>
        <v>0</v>
      </c>
      <c r="I474" s="106">
        <f t="shared" si="139"/>
        <v>0</v>
      </c>
      <c r="J474" s="106">
        <v>0</v>
      </c>
      <c r="K474" s="160">
        <f t="shared" si="135"/>
        <v>0</v>
      </c>
      <c r="L474" s="160">
        <f t="shared" si="132"/>
        <v>0</v>
      </c>
      <c r="M474" s="182">
        <f t="shared" si="133"/>
        <v>0</v>
      </c>
    </row>
    <row r="475" spans="1:13">
      <c r="C475" s="149" t="s">
        <v>1510</v>
      </c>
      <c r="D475" s="102">
        <f t="shared" ref="D475:I475" si="140">+D476</f>
        <v>0</v>
      </c>
      <c r="E475" s="102">
        <f t="shared" si="140"/>
        <v>0</v>
      </c>
      <c r="F475" s="102">
        <f t="shared" si="140"/>
        <v>0</v>
      </c>
      <c r="G475" s="102">
        <f t="shared" si="140"/>
        <v>0</v>
      </c>
      <c r="H475" s="102">
        <f t="shared" si="140"/>
        <v>0</v>
      </c>
      <c r="I475" s="102">
        <f t="shared" si="140"/>
        <v>0</v>
      </c>
      <c r="J475" s="102">
        <v>0</v>
      </c>
      <c r="K475" s="159">
        <f t="shared" si="135"/>
        <v>0</v>
      </c>
      <c r="L475" s="159">
        <f t="shared" si="132"/>
        <v>0</v>
      </c>
      <c r="M475" s="178">
        <f t="shared" si="133"/>
        <v>0</v>
      </c>
    </row>
    <row r="476" spans="1:13">
      <c r="A476" s="36">
        <f>RiepilogoGen!D673</f>
        <v>70210101</v>
      </c>
      <c r="B476" s="36" t="str">
        <f>RiepilogoGen!E673</f>
        <v>MINUSVALENZE STRAORDINARIE</v>
      </c>
      <c r="C476" s="150" t="str">
        <f>A476&amp;" "&amp;B476</f>
        <v>70210101 MINUSVALENZE STRAORDINARIE</v>
      </c>
      <c r="D476" s="151">
        <f>SUMIF(RiepilogoGen!$D$2:$D$1249,A476,RiepilogoGen!$O$2:$O$1249)</f>
        <v>0</v>
      </c>
      <c r="E476" s="151">
        <f>SUMIF(RiepilogoGen!$D$2:$D$1249,A476,RiepilogoGen!$R$2:$R$1249)</f>
        <v>0</v>
      </c>
      <c r="F476" s="151">
        <f>SUMIF(RiepilogoGen!$D$2:$D$1249,A476,RiepilogoGen!$U$2:$U$1249)</f>
        <v>0</v>
      </c>
      <c r="G476" s="151">
        <f>SUMIF(RiepilogoGen!$D$2:$D$1249,A476,RiepilogoGen!$X$2:$X$1249)</f>
        <v>0</v>
      </c>
      <c r="H476" s="151">
        <f>SUMIF(RiepilogoGen!$D$2:$D$1249,A476,RiepilogoGen!$AA$2:$AA$1249)</f>
        <v>0</v>
      </c>
      <c r="I476" s="151">
        <f>SUMIF(RiepilogoGen!$D$2:$D$1249,A476,RiepilogoGen!$AD$2:$AD$1249)</f>
        <v>0</v>
      </c>
      <c r="J476" s="151">
        <v>0</v>
      </c>
      <c r="K476" s="161">
        <f t="shared" si="135"/>
        <v>0</v>
      </c>
      <c r="L476" s="161">
        <f t="shared" si="132"/>
        <v>0</v>
      </c>
      <c r="M476" s="180">
        <f t="shared" si="133"/>
        <v>0</v>
      </c>
    </row>
    <row r="477" spans="1:13">
      <c r="C477" s="149" t="s">
        <v>1511</v>
      </c>
      <c r="D477" s="102">
        <f t="shared" ref="D477:I477" si="141">+D478+D479</f>
        <v>0</v>
      </c>
      <c r="E477" s="102">
        <f t="shared" si="141"/>
        <v>0</v>
      </c>
      <c r="F477" s="102">
        <f t="shared" si="141"/>
        <v>0</v>
      </c>
      <c r="G477" s="102">
        <f t="shared" si="141"/>
        <v>0</v>
      </c>
      <c r="H477" s="102">
        <f t="shared" si="141"/>
        <v>0</v>
      </c>
      <c r="I477" s="102">
        <f t="shared" si="141"/>
        <v>0</v>
      </c>
      <c r="J477" s="102">
        <v>0</v>
      </c>
      <c r="K477" s="159">
        <f t="shared" si="135"/>
        <v>0</v>
      </c>
      <c r="L477" s="159">
        <f t="shared" si="132"/>
        <v>0</v>
      </c>
      <c r="M477" s="178">
        <f t="shared" si="133"/>
        <v>0</v>
      </c>
    </row>
    <row r="478" spans="1:13">
      <c r="A478" s="36">
        <f>RiepilogoGen!D674</f>
        <v>70210201</v>
      </c>
      <c r="B478" s="36" t="str">
        <f>RiepilogoGen!E674</f>
        <v>SOPRAVVENIENZE PASSIVE STRAORDINARIE</v>
      </c>
      <c r="C478" s="150" t="str">
        <f>A478&amp;" "&amp;B478</f>
        <v>70210201 SOPRAVVENIENZE PASSIVE STRAORDINARIE</v>
      </c>
      <c r="D478" s="151">
        <f>SUMIF(RiepilogoGen!$D$2:$D$1249,A478,RiepilogoGen!$O$2:$O$1249)</f>
        <v>0</v>
      </c>
      <c r="E478" s="151">
        <f>SUMIF(RiepilogoGen!$D$2:$D$1249,A478,RiepilogoGen!$R$2:$R$1249)</f>
        <v>0</v>
      </c>
      <c r="F478" s="151">
        <f>SUMIF(RiepilogoGen!$D$2:$D$1249,A478,RiepilogoGen!$U$2:$U$1249)</f>
        <v>0</v>
      </c>
      <c r="G478" s="151">
        <f>SUMIF(RiepilogoGen!$D$2:$D$1249,A478,RiepilogoGen!$X$2:$X$1249)</f>
        <v>0</v>
      </c>
      <c r="H478" s="151">
        <f>SUMIF(RiepilogoGen!$D$2:$D$1249,A478,RiepilogoGen!$AA$2:$AA$1249)</f>
        <v>0</v>
      </c>
      <c r="I478" s="151">
        <f>SUMIF(RiepilogoGen!$D$2:$D$1249,A478,RiepilogoGen!$AD$2:$AD$1249)</f>
        <v>0</v>
      </c>
      <c r="J478" s="151">
        <v>0</v>
      </c>
      <c r="K478" s="161">
        <f t="shared" si="135"/>
        <v>0</v>
      </c>
      <c r="L478" s="161">
        <f t="shared" si="132"/>
        <v>0</v>
      </c>
      <c r="M478" s="180">
        <f t="shared" si="133"/>
        <v>0</v>
      </c>
    </row>
    <row r="479" spans="1:13">
      <c r="A479" s="36">
        <f>RiepilogoGen!D675</f>
        <v>70210202</v>
      </c>
      <c r="B479" s="36" t="str">
        <f>RiepilogoGen!E675</f>
        <v>INSUSSISTENZE DELL'ATTIVO STRAORDINARIE</v>
      </c>
      <c r="C479" s="150" t="str">
        <f>A479&amp;" "&amp;B479</f>
        <v>70210202 INSUSSISTENZE DELL'ATTIVO STRAORDINARIE</v>
      </c>
      <c r="D479" s="151">
        <f>SUMIF(RiepilogoGen!$D$2:$D$1249,A479,RiepilogoGen!$O$2:$O$1249)</f>
        <v>0</v>
      </c>
      <c r="E479" s="151">
        <f>SUMIF(RiepilogoGen!$D$2:$D$1249,A479,RiepilogoGen!$R$2:$R$1249)</f>
        <v>0</v>
      </c>
      <c r="F479" s="151">
        <f>SUMIF(RiepilogoGen!$D$2:$D$1249,A479,RiepilogoGen!$U$2:$U$1249)</f>
        <v>0</v>
      </c>
      <c r="G479" s="151">
        <f>SUMIF(RiepilogoGen!$D$2:$D$1249,A479,RiepilogoGen!$X$2:$X$1249)</f>
        <v>0</v>
      </c>
      <c r="H479" s="151">
        <f>SUMIF(RiepilogoGen!$D$2:$D$1249,A479,RiepilogoGen!$AA$2:$AA$1249)</f>
        <v>0</v>
      </c>
      <c r="I479" s="151">
        <f>SUMIF(RiepilogoGen!$D$2:$D$1249,A479,RiepilogoGen!$AD$2:$AD$1249)</f>
        <v>0</v>
      </c>
      <c r="J479" s="151">
        <v>0</v>
      </c>
      <c r="K479" s="161">
        <f t="shared" si="135"/>
        <v>0</v>
      </c>
      <c r="L479" s="161">
        <f t="shared" si="132"/>
        <v>0</v>
      </c>
      <c r="M479" s="180">
        <f t="shared" si="133"/>
        <v>0</v>
      </c>
    </row>
    <row r="480" spans="1:13" ht="15.75">
      <c r="C480" s="153" t="s">
        <v>301</v>
      </c>
      <c r="D480" s="113">
        <f t="shared" ref="D480:J480" si="142">+D462-D474</f>
        <v>5014.53</v>
      </c>
      <c r="E480" s="113">
        <f t="shared" si="142"/>
        <v>2941.42</v>
      </c>
      <c r="F480" s="113">
        <f t="shared" si="142"/>
        <v>1986779.91</v>
      </c>
      <c r="G480" s="113">
        <f t="shared" si="142"/>
        <v>1540000.0008</v>
      </c>
      <c r="H480" s="113">
        <f t="shared" si="142"/>
        <v>261782.11</v>
      </c>
      <c r="I480" s="113">
        <f t="shared" si="142"/>
        <v>1251</v>
      </c>
      <c r="J480" s="113">
        <f t="shared" si="142"/>
        <v>1233976.6100000001</v>
      </c>
      <c r="K480" s="113">
        <f t="shared" si="135"/>
        <v>-1278217.8908000002</v>
      </c>
      <c r="L480" s="113">
        <f t="shared" si="132"/>
        <v>-1724997.7999999998</v>
      </c>
      <c r="M480" s="184">
        <f t="shared" si="133"/>
        <v>-0.83001161697142256</v>
      </c>
    </row>
    <row r="481" spans="1:13">
      <c r="C481" s="147"/>
      <c r="D481" s="110"/>
      <c r="E481" s="110"/>
      <c r="F481" s="110"/>
      <c r="G481" s="110"/>
      <c r="H481" s="110"/>
      <c r="I481" s="110"/>
      <c r="J481" s="110"/>
      <c r="K481" s="110"/>
      <c r="L481" s="110"/>
      <c r="M481" s="187"/>
    </row>
    <row r="482" spans="1:13" ht="18.75">
      <c r="C482" s="156" t="s">
        <v>1156</v>
      </c>
      <c r="D482" s="118">
        <f t="shared" ref="D482:J482" si="143">+D419+D446+D459+D480</f>
        <v>2106996.6200000229</v>
      </c>
      <c r="E482" s="118">
        <f t="shared" si="143"/>
        <v>-569697.28000000468</v>
      </c>
      <c r="F482" s="118">
        <f t="shared" si="143"/>
        <v>1848631.5000000058</v>
      </c>
      <c r="G482" s="118">
        <f t="shared" si="143"/>
        <v>2042148.0708999918</v>
      </c>
      <c r="H482" s="118">
        <f t="shared" si="143"/>
        <v>1227100.2700000047</v>
      </c>
      <c r="I482" s="118">
        <f t="shared" si="143"/>
        <v>6005553.209999999</v>
      </c>
      <c r="J482" s="118">
        <f t="shared" si="143"/>
        <v>570492.52438495669</v>
      </c>
      <c r="K482" s="118">
        <f t="shared" si="135"/>
        <v>-815047.80089998711</v>
      </c>
      <c r="L482" s="118">
        <f t="shared" si="132"/>
        <v>-621531.23000000115</v>
      </c>
      <c r="M482" s="186">
        <f t="shared" si="133"/>
        <v>-0.39911297937411006</v>
      </c>
    </row>
    <row r="483" spans="1:13">
      <c r="C483" s="147"/>
      <c r="D483" s="110"/>
      <c r="E483" s="110"/>
      <c r="F483" s="110"/>
      <c r="G483" s="110"/>
      <c r="H483" s="110"/>
      <c r="I483" s="110"/>
      <c r="J483" s="110"/>
      <c r="K483" s="163"/>
      <c r="L483" s="163"/>
      <c r="M483" s="185"/>
    </row>
    <row r="484" spans="1:13">
      <c r="C484" s="147" t="s">
        <v>302</v>
      </c>
      <c r="D484" s="110"/>
      <c r="E484" s="110"/>
      <c r="F484" s="110"/>
      <c r="G484" s="110"/>
      <c r="H484" s="110"/>
      <c r="I484" s="110"/>
      <c r="J484" s="110"/>
      <c r="K484" s="163"/>
      <c r="L484" s="163"/>
      <c r="M484" s="185"/>
    </row>
    <row r="485" spans="1:13">
      <c r="C485" s="148" t="s">
        <v>1512</v>
      </c>
      <c r="D485" s="106">
        <f>SUM(D486:D488)</f>
        <v>1338221.8700000001</v>
      </c>
      <c r="E485" s="106">
        <f>SUM(E486:E488)</f>
        <v>1415428.9</v>
      </c>
      <c r="F485" s="106">
        <f>SUM(F486:F490)</f>
        <v>1421178.08</v>
      </c>
      <c r="G485" s="106">
        <f>SUM(G486:G490)</f>
        <v>1561148.1022000001</v>
      </c>
      <c r="H485" s="106">
        <f>SUM(H486:H490)</f>
        <v>412670</v>
      </c>
      <c r="I485" s="106">
        <f>+I486+I487</f>
        <v>0</v>
      </c>
      <c r="J485" s="106">
        <f>SUM(J486:J490)</f>
        <v>1497472.9000000001</v>
      </c>
      <c r="K485" s="106">
        <f>SUM(K486:K490)</f>
        <v>-1148478.1022000001</v>
      </c>
      <c r="L485" s="106">
        <f>SUM(L486:L490)</f>
        <v>-1008508.08</v>
      </c>
      <c r="M485" s="182">
        <f t="shared" si="133"/>
        <v>-0.73566249133028605</v>
      </c>
    </row>
    <row r="486" spans="1:13">
      <c r="A486" s="36">
        <f>RiepilogoGen!D676</f>
        <v>80220101</v>
      </c>
      <c r="B486" s="36" t="str">
        <f>RiepilogoGen!E676</f>
        <v>IRAP PERSONALE DIPENDENTE</v>
      </c>
      <c r="C486" s="150" t="str">
        <f>A486&amp;" "&amp;B486</f>
        <v>80220101 IRAP PERSONALE DIPENDENTE</v>
      </c>
      <c r="D486" s="151">
        <f>SUMIF(RiepilogoGen!$D$2:$D$1249,A486,RiepilogoGen!$O$2:$O$1249)</f>
        <v>936742.68</v>
      </c>
      <c r="E486" s="151">
        <f>SUMIF(RiepilogoGen!$D$2:$D$1249,A486,RiepilogoGen!$R$2:$R$1249)</f>
        <v>923795.01</v>
      </c>
      <c r="F486" s="151">
        <f>SUMIF(RiepilogoGen!$D$2:$D$1249,A486,RiepilogoGen!$U$2:$U$1249)</f>
        <v>1035135.88</v>
      </c>
      <c r="G486" s="151">
        <f>SUMIF(RiepilogoGen!$D$2:$D$1249,A486,RiepilogoGen!$X$2:$X$1249)</f>
        <v>1336979.2726</v>
      </c>
      <c r="H486" s="151">
        <f>SUMIF(RiepilogoGen!$D$2:$D$1249,A486,RiepilogoGen!$AA$2:$AA$1249)</f>
        <v>1190870.54</v>
      </c>
      <c r="I486" s="151">
        <f>SUMIF(RiepilogoGen!$D$2:$D$1249,A486,RiepilogoGen!$AD$2:$AD$1249)</f>
        <v>0</v>
      </c>
      <c r="J486" s="151">
        <v>1238619.58</v>
      </c>
      <c r="K486" s="161">
        <f t="shared" si="135"/>
        <v>-146108.73259999999</v>
      </c>
      <c r="L486" s="161">
        <f t="shared" si="132"/>
        <v>155734.66000000003</v>
      </c>
      <c r="M486" s="180">
        <f t="shared" si="133"/>
        <v>-0.1092827208277245</v>
      </c>
    </row>
    <row r="487" spans="1:13">
      <c r="A487" s="36">
        <f>RiepilogoGen!D677</f>
        <v>80220102</v>
      </c>
      <c r="B487" s="36" t="str">
        <f>RiepilogoGen!E677</f>
        <v>IRAP ALTRI</v>
      </c>
      <c r="C487" s="150" t="str">
        <f>A487&amp;" "&amp;B487</f>
        <v>80220102 IRAP ALTRI</v>
      </c>
      <c r="D487" s="151">
        <f>SUMIF(RiepilogoGen!$D$2:$D$1249,A487,RiepilogoGen!$O$2:$O$1249)</f>
        <v>401479.19</v>
      </c>
      <c r="E487" s="151">
        <f>SUMIF(RiepilogoGen!$D$2:$D$1249,A487,RiepilogoGen!$R$2:$R$1249)</f>
        <v>491633.89</v>
      </c>
      <c r="F487" s="151">
        <f>SUMIF(RiepilogoGen!$D$2:$D$1249,A487,RiepilogoGen!$U$2:$U$1249)</f>
        <v>386042.2</v>
      </c>
      <c r="G487" s="151">
        <f>SUMIF(RiepilogoGen!$D$2:$D$1249,A487,RiepilogoGen!$X$2:$X$1249)</f>
        <v>224168.82960000003</v>
      </c>
      <c r="H487" s="151">
        <f>SUMIF(RiepilogoGen!$D$2:$D$1249,A487,RiepilogoGen!$AA$2:$AA$1249)</f>
        <v>243342.22</v>
      </c>
      <c r="I487" s="151">
        <f>SUMIF(RiepilogoGen!$D$2:$D$1249,A487,RiepilogoGen!$AD$2:$AD$1249)</f>
        <v>0</v>
      </c>
      <c r="J487" s="151">
        <v>258853.32</v>
      </c>
      <c r="K487" s="161">
        <f t="shared" si="135"/>
        <v>19173.390399999975</v>
      </c>
      <c r="L487" s="161">
        <f t="shared" si="132"/>
        <v>-142699.98000000001</v>
      </c>
      <c r="M487" s="180">
        <f t="shared" si="133"/>
        <v>8.5531027816009741E-2</v>
      </c>
    </row>
    <row r="488" spans="1:13" hidden="1">
      <c r="A488" s="36">
        <f>RiepilogoGen!D678</f>
        <v>80220103</v>
      </c>
      <c r="B488" s="36" t="str">
        <f>RiepilogoGen!E678</f>
        <v>IRAP AGRICOLI</v>
      </c>
      <c r="C488" s="150" t="str">
        <f>A488&amp;" "&amp;B488</f>
        <v>80220103 IRAP AGRICOLI</v>
      </c>
      <c r="D488" s="151">
        <f>SUMIF(RiepilogoGen!$D$2:$D$1249,A488,RiepilogoGen!$O$2:$O$1249)</f>
        <v>0</v>
      </c>
      <c r="E488" s="151">
        <f>SUMIF(RiepilogoGen!$D$2:$D$1249,A488,RiepilogoGen!$R$2:$R$1249)</f>
        <v>0</v>
      </c>
      <c r="F488" s="151">
        <f>SUMIF(RiepilogoGen!$D$2:$D$1249,A488,RiepilogoGen!$U$2:$U$1249)</f>
        <v>0</v>
      </c>
      <c r="G488" s="151">
        <f>SUMIF(RiepilogoGen!$D$2:$D$1249,A488,RiepilogoGen!$X$2:$X$1249)</f>
        <v>0</v>
      </c>
      <c r="H488" s="151">
        <f>SUMIF(RiepilogoGen!$D$2:$D$1249,A488,RiepilogoGen!$AA$2:$AA$1249)</f>
        <v>0</v>
      </c>
      <c r="I488" s="151">
        <f>SUMIF(RiepilogoGen!$D$2:$D$1249,A488,RiepilogoGen!$AD$2:$AD$1249)</f>
        <v>0</v>
      </c>
      <c r="J488" s="151">
        <v>0</v>
      </c>
      <c r="K488" s="161">
        <f t="shared" si="135"/>
        <v>0</v>
      </c>
      <c r="L488" s="161">
        <f t="shared" si="132"/>
        <v>0</v>
      </c>
      <c r="M488" s="180">
        <f t="shared" si="133"/>
        <v>0</v>
      </c>
    </row>
    <row r="489" spans="1:13" s="167" customFormat="1">
      <c r="A489" s="167">
        <f>RiepilogoGen!D679</f>
        <v>80220104</v>
      </c>
      <c r="B489" s="167" t="str">
        <f>RiepilogoGen!E679</f>
        <v>IRAP</v>
      </c>
      <c r="C489" s="150" t="str">
        <f>A489&amp;" "&amp;B489</f>
        <v>80220104 IRAP</v>
      </c>
      <c r="D489" s="151">
        <f>SUMIF(RiepilogoGen!$D$2:$D$1249,A489,RiepilogoGen!$O$2:$O$1249)</f>
        <v>0</v>
      </c>
      <c r="E489" s="151">
        <f>SUMIF(RiepilogoGen!$D$2:$D$1249,A489,RiepilogoGen!$R$2:$R$1249)</f>
        <v>0</v>
      </c>
      <c r="F489" s="151">
        <f>SUMIF(RiepilogoGen!$D$2:$D$1249,A489,RiepilogoGen!$U$2:$U$1249)</f>
        <v>0</v>
      </c>
      <c r="G489" s="151">
        <f>SUMIF(RiepilogoGen!$D$2:$D$1249,A489,RiepilogoGen!$X$2:$X$1249)</f>
        <v>0</v>
      </c>
      <c r="H489" s="151">
        <f>SUMIF(RiepilogoGen!$D$2:$D$1249,A489,RiepilogoGen!$AA$2:$AA$1249)</f>
        <v>412670</v>
      </c>
      <c r="I489" s="151">
        <f>SUMIF(RiepilogoGen!$D$2:$D$1249,A489,RiepilogoGen!$AD$2:$AD$1249)</f>
        <v>0</v>
      </c>
      <c r="J489" s="151">
        <v>0</v>
      </c>
      <c r="K489" s="161">
        <f>H489-G489</f>
        <v>412670</v>
      </c>
      <c r="L489" s="161">
        <f>H489-F489</f>
        <v>412670</v>
      </c>
      <c r="M489" s="180">
        <f>IF(G489=0,IF(H489&lt;&gt;0,1,0),(H489/G489)-1)</f>
        <v>1</v>
      </c>
    </row>
    <row r="490" spans="1:13" s="167" customFormat="1">
      <c r="A490" s="167">
        <f>RiepilogoGen!D680</f>
        <v>80220105</v>
      </c>
      <c r="B490" s="167" t="str">
        <f>RiepilogoGen!E680</f>
        <v>RETTIFICA IRAP</v>
      </c>
      <c r="C490" s="150" t="str">
        <f>A490&amp;" "&amp;B490</f>
        <v>80220105 RETTIFICA IRAP</v>
      </c>
      <c r="D490" s="151">
        <f>SUMIF(RiepilogoGen!$D$2:$D$1249,A490,RiepilogoGen!$O$2:$O$1249)</f>
        <v>0</v>
      </c>
      <c r="E490" s="151">
        <f>SUMIF(RiepilogoGen!$D$2:$D$1249,A490,RiepilogoGen!$R$2:$R$1249)</f>
        <v>0</v>
      </c>
      <c r="F490" s="151">
        <f>SUMIF(RiepilogoGen!$D$2:$D$1249,A490,RiepilogoGen!$U$2:$U$1249)</f>
        <v>0</v>
      </c>
      <c r="G490" s="151">
        <f>SUMIF(RiepilogoGen!$D$2:$D$1249,A490,RiepilogoGen!$X$2:$X$1249)</f>
        <v>0</v>
      </c>
      <c r="H490" s="151">
        <f>SUMIF(RiepilogoGen!$D$2:$D$1249,A490,RiepilogoGen!$AA$2:$AA$1249)</f>
        <v>-1434212.76</v>
      </c>
      <c r="I490" s="151">
        <f>SUMIF(RiepilogoGen!$D$2:$D$1249,A490,RiepilogoGen!$AD$2:$AD$1249)</f>
        <v>0</v>
      </c>
      <c r="J490" s="151">
        <v>0</v>
      </c>
      <c r="K490" s="161">
        <f>H490-G490</f>
        <v>-1434212.76</v>
      </c>
      <c r="L490" s="161">
        <f>H490-F490</f>
        <v>-1434212.76</v>
      </c>
      <c r="M490" s="180">
        <f>IF(G490=0,IF(H490&lt;&gt;0,1,0),(H490/G490)-1)</f>
        <v>1</v>
      </c>
    </row>
    <row r="491" spans="1:13">
      <c r="C491" s="148" t="s">
        <v>1513</v>
      </c>
      <c r="D491" s="106">
        <f t="shared" ref="D491:I491" si="144">+D492</f>
        <v>599943</v>
      </c>
      <c r="E491" s="106">
        <f t="shared" si="144"/>
        <v>526357</v>
      </c>
      <c r="F491" s="106">
        <f t="shared" si="144"/>
        <v>424496</v>
      </c>
      <c r="G491" s="106">
        <f t="shared" si="144"/>
        <v>480999.99960000004</v>
      </c>
      <c r="H491" s="106">
        <f t="shared" si="144"/>
        <v>442150</v>
      </c>
      <c r="I491" s="106">
        <f t="shared" si="144"/>
        <v>0</v>
      </c>
      <c r="J491" s="106">
        <v>591159.41999999993</v>
      </c>
      <c r="K491" s="160">
        <f t="shared" si="135"/>
        <v>-38849.999600000039</v>
      </c>
      <c r="L491" s="160">
        <f t="shared" si="132"/>
        <v>17654</v>
      </c>
      <c r="M491" s="182">
        <f t="shared" si="133"/>
        <v>-8.0769230004797743E-2</v>
      </c>
    </row>
    <row r="492" spans="1:13">
      <c r="A492" s="36">
        <f>RiepilogoGen!D681</f>
        <v>80220201</v>
      </c>
      <c r="B492" s="36" t="str">
        <f>RiepilogoGen!E681</f>
        <v>IRES</v>
      </c>
      <c r="C492" s="150" t="str">
        <f>A492&amp;" "&amp;B492</f>
        <v>80220201 IRES</v>
      </c>
      <c r="D492" s="151">
        <f>SUMIF(RiepilogoGen!$D$2:$D$1249,A492,RiepilogoGen!$O$2:$O$1249)</f>
        <v>599943</v>
      </c>
      <c r="E492" s="151">
        <f>SUMIF(RiepilogoGen!$D$2:$D$1249,A492,RiepilogoGen!$R$2:$R$1249)</f>
        <v>526357</v>
      </c>
      <c r="F492" s="151">
        <f>SUMIF(RiepilogoGen!$D$2:$D$1249,A492,RiepilogoGen!$U$2:$U$1249)</f>
        <v>424496</v>
      </c>
      <c r="G492" s="151">
        <f>SUMIF(RiepilogoGen!$D$2:$D$1249,A492,RiepilogoGen!$X$2:$X$1249)</f>
        <v>480999.99960000004</v>
      </c>
      <c r="H492" s="151">
        <f>SUMIF(RiepilogoGen!$D$2:$D$1249,A492,RiepilogoGen!$AA$2:$AA$1249)</f>
        <v>442150</v>
      </c>
      <c r="I492" s="151">
        <f>SUMIF(RiepilogoGen!$D$2:$D$1249,A492,RiepilogoGen!$AD$2:$AD$1249)</f>
        <v>0</v>
      </c>
      <c r="J492" s="151">
        <v>591159.41999999993</v>
      </c>
      <c r="K492" s="161">
        <f t="shared" si="135"/>
        <v>-38849.999600000039</v>
      </c>
      <c r="L492" s="161">
        <f t="shared" si="132"/>
        <v>17654</v>
      </c>
      <c r="M492" s="180">
        <f t="shared" si="133"/>
        <v>-8.0769230004797743E-2</v>
      </c>
    </row>
    <row r="493" spans="1:13">
      <c r="C493" s="147"/>
      <c r="D493" s="102"/>
      <c r="E493" s="102"/>
      <c r="F493" s="102"/>
      <c r="G493" s="102"/>
      <c r="H493" s="102"/>
      <c r="I493" s="102"/>
      <c r="J493" s="102"/>
      <c r="K493" s="161">
        <f t="shared" si="135"/>
        <v>0</v>
      </c>
      <c r="L493" s="161">
        <f t="shared" si="132"/>
        <v>0</v>
      </c>
      <c r="M493" s="180">
        <f t="shared" si="133"/>
        <v>0</v>
      </c>
    </row>
    <row r="494" spans="1:13" ht="21">
      <c r="C494" s="157" t="s">
        <v>303</v>
      </c>
      <c r="D494" s="120">
        <f t="shared" ref="D494:J494" si="145">+D482-D485-D491</f>
        <v>168831.75000002282</v>
      </c>
      <c r="E494" s="120">
        <f t="shared" si="145"/>
        <v>-2511483.1800000044</v>
      </c>
      <c r="F494" s="120">
        <f t="shared" si="145"/>
        <v>2957.4200000057463</v>
      </c>
      <c r="G494" s="120">
        <f t="shared" si="145"/>
        <v>-3.0900008336175233E-2</v>
      </c>
      <c r="H494" s="120">
        <f t="shared" si="145"/>
        <v>372280.27000000468</v>
      </c>
      <c r="I494" s="120">
        <f t="shared" si="145"/>
        <v>6005553.209999999</v>
      </c>
      <c r="J494" s="120">
        <f t="shared" si="145"/>
        <v>-1518139.7956150435</v>
      </c>
      <c r="K494" s="120">
        <f t="shared" si="135"/>
        <v>372280.30090001301</v>
      </c>
      <c r="L494" s="120">
        <f t="shared" si="132"/>
        <v>369322.84999999893</v>
      </c>
      <c r="M494" s="188">
        <f t="shared" si="133"/>
        <v>-12047902.927721133</v>
      </c>
    </row>
    <row r="495" spans="1:13">
      <c r="J495" s="160"/>
      <c r="K495" s="164"/>
      <c r="L495" s="164"/>
      <c r="M495" s="189"/>
    </row>
    <row r="496" spans="1:13">
      <c r="J496" s="161">
        <v>66000</v>
      </c>
      <c r="K496" s="164"/>
      <c r="L496" s="164"/>
      <c r="M496" s="189"/>
    </row>
    <row r="497" spans="3:13">
      <c r="C497" s="167"/>
      <c r="D497"/>
      <c r="E497"/>
      <c r="F497"/>
      <c r="G497"/>
      <c r="H497"/>
      <c r="I497" s="168"/>
      <c r="J497" s="161">
        <v>-200000</v>
      </c>
      <c r="K497" s="164"/>
      <c r="L497" s="164"/>
      <c r="M497" s="189"/>
    </row>
    <row r="498" spans="3:13">
      <c r="C498" s="167"/>
      <c r="D498"/>
      <c r="E498"/>
      <c r="F498"/>
      <c r="G498"/>
      <c r="H498"/>
      <c r="I498" s="168"/>
      <c r="J498" s="161">
        <v>325000</v>
      </c>
      <c r="K498" s="164"/>
      <c r="L498" s="164"/>
      <c r="M498" s="189"/>
    </row>
    <row r="499" spans="3:13">
      <c r="J499" s="160">
        <v>364000</v>
      </c>
      <c r="K499" s="164"/>
      <c r="L499" s="164"/>
      <c r="M499" s="189"/>
    </row>
    <row r="500" spans="3:13">
      <c r="J500" s="161">
        <v>300000</v>
      </c>
      <c r="K500" s="164"/>
      <c r="L500" s="164"/>
      <c r="M500" s="189"/>
    </row>
    <row r="501" spans="3:13">
      <c r="J501" s="161"/>
      <c r="K501" s="164"/>
      <c r="L501" s="164"/>
      <c r="M501" s="189"/>
    </row>
    <row r="502" spans="3:13" ht="21">
      <c r="J502" s="120"/>
      <c r="K502" s="164"/>
      <c r="L502" s="164"/>
      <c r="M502" s="189"/>
    </row>
    <row r="503" spans="3:13">
      <c r="J503" s="164">
        <v>-663139.79561504349</v>
      </c>
      <c r="K503" s="164"/>
      <c r="L503" s="164"/>
      <c r="M503" s="189"/>
    </row>
    <row r="504" spans="3:13">
      <c r="J504" s="164"/>
      <c r="K504" s="164"/>
      <c r="L504" s="164"/>
      <c r="M504" s="189"/>
    </row>
    <row r="505" spans="3:13">
      <c r="J505" s="164"/>
      <c r="K505" s="164"/>
      <c r="L505" s="164"/>
      <c r="M505" s="189"/>
    </row>
    <row r="506" spans="3:13">
      <c r="J506" s="164"/>
      <c r="K506" s="165"/>
      <c r="L506" s="165"/>
      <c r="M506" s="190"/>
    </row>
    <row r="507" spans="3:13">
      <c r="J507" s="164"/>
      <c r="K507" s="164"/>
      <c r="L507" s="164"/>
      <c r="M507" s="189"/>
    </row>
    <row r="508" spans="3:13">
      <c r="J508" s="164"/>
      <c r="K508" s="164"/>
      <c r="L508" s="164"/>
      <c r="M508" s="189"/>
    </row>
    <row r="509" spans="3:13">
      <c r="J509" s="164"/>
      <c r="K509" s="164"/>
      <c r="L509" s="164"/>
      <c r="M509" s="189"/>
    </row>
    <row r="510" spans="3:13">
      <c r="J510" s="164"/>
      <c r="K510" s="164"/>
      <c r="L510" s="164"/>
      <c r="M510" s="189"/>
    </row>
    <row r="511" spans="3:13">
      <c r="J511" s="164"/>
      <c r="K511" s="164"/>
      <c r="L511" s="164"/>
      <c r="M511" s="189"/>
    </row>
    <row r="512" spans="3:13">
      <c r="J512" s="164"/>
      <c r="K512" s="164"/>
      <c r="L512" s="164"/>
      <c r="M512" s="189"/>
    </row>
    <row r="513" spans="10:13">
      <c r="J513" s="164"/>
      <c r="K513" s="164"/>
      <c r="L513" s="164"/>
      <c r="M513" s="189"/>
    </row>
    <row r="514" spans="10:13">
      <c r="J514" s="165"/>
      <c r="K514" s="164"/>
      <c r="L514" s="164"/>
      <c r="M514" s="189"/>
    </row>
    <row r="515" spans="10:13">
      <c r="J515" s="164"/>
      <c r="K515" s="164"/>
      <c r="L515" s="164"/>
      <c r="M515" s="189"/>
    </row>
    <row r="516" spans="10:13">
      <c r="J516" s="165"/>
      <c r="K516" s="164"/>
      <c r="L516" s="164"/>
      <c r="M516" s="189"/>
    </row>
    <row r="517" spans="10:13">
      <c r="J517" s="164"/>
      <c r="K517" s="164"/>
      <c r="L517" s="164"/>
      <c r="M517" s="189"/>
    </row>
    <row r="518" spans="10:13">
      <c r="J518" s="164"/>
      <c r="K518" s="164"/>
      <c r="L518" s="164"/>
      <c r="M518" s="189"/>
    </row>
    <row r="519" spans="10:13">
      <c r="J519" s="165"/>
      <c r="K519" s="164"/>
      <c r="L519" s="164"/>
      <c r="M519" s="189"/>
    </row>
    <row r="520" spans="10:13">
      <c r="J520" s="164"/>
      <c r="K520" s="166"/>
      <c r="L520" s="166"/>
      <c r="M520" s="191"/>
    </row>
    <row r="521" spans="10:13">
      <c r="J521" s="164"/>
      <c r="K521" s="164"/>
      <c r="L521" s="164"/>
      <c r="M521" s="189"/>
    </row>
    <row r="522" spans="10:13">
      <c r="J522" s="164"/>
      <c r="K522" s="164"/>
      <c r="L522" s="164"/>
      <c r="M522" s="189"/>
    </row>
    <row r="523" spans="10:13">
      <c r="J523" s="165"/>
      <c r="K523" s="164"/>
      <c r="L523" s="164"/>
      <c r="M523" s="189"/>
    </row>
    <row r="524" spans="10:13">
      <c r="J524" s="164"/>
      <c r="K524" s="164"/>
      <c r="L524" s="164"/>
      <c r="M524" s="189"/>
    </row>
    <row r="525" spans="10:13">
      <c r="J525" s="164"/>
      <c r="K525" s="164"/>
      <c r="L525" s="164"/>
      <c r="M525" s="189"/>
    </row>
    <row r="526" spans="10:13">
      <c r="J526" s="165"/>
      <c r="K526" s="164"/>
      <c r="L526" s="164"/>
      <c r="M526" s="189"/>
    </row>
    <row r="527" spans="10:13">
      <c r="J527" s="164"/>
      <c r="K527" s="164"/>
      <c r="L527" s="164"/>
      <c r="M527" s="189"/>
    </row>
    <row r="528" spans="10:13">
      <c r="J528" s="165"/>
      <c r="K528" s="164"/>
      <c r="L528" s="164"/>
      <c r="M528" s="189"/>
    </row>
    <row r="529" spans="10:13">
      <c r="J529" s="164"/>
      <c r="K529" s="164"/>
      <c r="L529" s="164"/>
      <c r="M529" s="189"/>
    </row>
    <row r="530" spans="10:13">
      <c r="J530" s="164"/>
      <c r="K530" s="164"/>
      <c r="L530" s="164"/>
      <c r="M530" s="189"/>
    </row>
    <row r="531" spans="10:13">
      <c r="J531" s="164"/>
      <c r="K531" s="164"/>
      <c r="L531" s="164"/>
      <c r="M531" s="189"/>
    </row>
    <row r="532" spans="10:13">
      <c r="J532" s="164"/>
      <c r="K532" s="164"/>
      <c r="L532" s="164"/>
      <c r="M532" s="189"/>
    </row>
    <row r="533" spans="10:13">
      <c r="J533" s="164"/>
      <c r="K533" s="164"/>
      <c r="L533" s="164"/>
      <c r="M533" s="189"/>
    </row>
    <row r="534" spans="10:13">
      <c r="J534" s="164"/>
      <c r="K534" s="164"/>
      <c r="L534" s="164"/>
      <c r="M534" s="189"/>
    </row>
    <row r="535" spans="10:13">
      <c r="J535" s="164"/>
      <c r="K535" s="164"/>
      <c r="L535" s="164"/>
      <c r="M535" s="189"/>
    </row>
    <row r="536" spans="10:13">
      <c r="J536" s="164"/>
      <c r="K536" s="164"/>
      <c r="L536" s="164"/>
      <c r="M536" s="189"/>
    </row>
    <row r="537" spans="10:13">
      <c r="J537" s="164"/>
      <c r="K537" s="164"/>
      <c r="L537" s="164"/>
      <c r="M537" s="189"/>
    </row>
    <row r="538" spans="10:13">
      <c r="J538" s="164"/>
      <c r="K538" s="164"/>
      <c r="L538" s="164"/>
      <c r="M538" s="189"/>
    </row>
    <row r="539" spans="10:13">
      <c r="J539" s="164"/>
      <c r="K539" s="164"/>
      <c r="L539" s="164"/>
      <c r="M539" s="189"/>
    </row>
    <row r="540" spans="10:13">
      <c r="J540" s="164"/>
      <c r="K540" s="164"/>
      <c r="L540" s="164"/>
      <c r="M540" s="189"/>
    </row>
    <row r="541" spans="10:13">
      <c r="J541" s="164"/>
      <c r="K541" s="164"/>
      <c r="L541" s="164"/>
      <c r="M541" s="189"/>
    </row>
    <row r="542" spans="10:13">
      <c r="J542" s="164"/>
      <c r="K542" s="164"/>
      <c r="L542" s="164"/>
      <c r="M542" s="189"/>
    </row>
    <row r="543" spans="10:13">
      <c r="J543" s="164"/>
      <c r="K543" s="164"/>
      <c r="L543" s="164"/>
      <c r="M543" s="189"/>
    </row>
    <row r="544" spans="10:13">
      <c r="J544" s="164"/>
      <c r="K544" s="164"/>
      <c r="L544" s="164"/>
      <c r="M544" s="189"/>
    </row>
    <row r="545" spans="10:13">
      <c r="J545" s="164"/>
      <c r="K545" s="164"/>
      <c r="L545" s="164"/>
      <c r="M545" s="189"/>
    </row>
    <row r="546" spans="10:13">
      <c r="J546" s="164"/>
      <c r="K546" s="164"/>
      <c r="L546" s="164"/>
      <c r="M546" s="189"/>
    </row>
    <row r="547" spans="10:13">
      <c r="J547" s="164"/>
      <c r="K547" s="164"/>
      <c r="L547" s="164"/>
      <c r="M547" s="189"/>
    </row>
    <row r="548" spans="10:13">
      <c r="J548" s="164"/>
      <c r="K548" s="164"/>
      <c r="L548" s="164"/>
      <c r="M548" s="189"/>
    </row>
    <row r="549" spans="10:13">
      <c r="J549" s="164"/>
      <c r="K549" s="164"/>
      <c r="L549" s="164"/>
      <c r="M549" s="189"/>
    </row>
    <row r="550" spans="10:13">
      <c r="J550" s="164"/>
      <c r="K550" s="164"/>
      <c r="L550" s="164"/>
      <c r="M550" s="189"/>
    </row>
    <row r="551" spans="10:13">
      <c r="J551" s="164"/>
      <c r="K551" s="164"/>
      <c r="L551" s="164"/>
      <c r="M551" s="189"/>
    </row>
    <row r="552" spans="10:13">
      <c r="J552" s="164"/>
      <c r="K552" s="164"/>
      <c r="L552" s="164"/>
      <c r="M552" s="189"/>
    </row>
    <row r="553" spans="10:13">
      <c r="J553" s="164"/>
      <c r="K553" s="164"/>
      <c r="L553" s="164"/>
      <c r="M553" s="189"/>
    </row>
    <row r="554" spans="10:13">
      <c r="J554" s="164"/>
      <c r="K554" s="164"/>
      <c r="L554" s="164"/>
      <c r="M554" s="189"/>
    </row>
    <row r="555" spans="10:13">
      <c r="J555" s="164"/>
      <c r="K555" s="164"/>
      <c r="L555" s="164"/>
      <c r="M555" s="189"/>
    </row>
    <row r="556" spans="10:13">
      <c r="J556" s="164"/>
      <c r="K556" s="164"/>
      <c r="L556" s="164"/>
      <c r="M556" s="189"/>
    </row>
    <row r="557" spans="10:13">
      <c r="J557" s="164"/>
      <c r="K557" s="164"/>
      <c r="L557" s="164"/>
      <c r="M557" s="189"/>
    </row>
    <row r="558" spans="10:13">
      <c r="J558" s="164"/>
      <c r="K558" s="164"/>
      <c r="L558" s="164"/>
      <c r="M558" s="189"/>
    </row>
    <row r="559" spans="10:13">
      <c r="J559" s="164"/>
      <c r="K559" s="164"/>
      <c r="L559" s="164"/>
      <c r="M559" s="189"/>
    </row>
    <row r="560" spans="10:13">
      <c r="J560" s="164"/>
      <c r="K560" s="164"/>
      <c r="L560" s="164"/>
      <c r="M560" s="189"/>
    </row>
    <row r="561" spans="10:13">
      <c r="J561" s="164"/>
      <c r="K561" s="164"/>
      <c r="L561" s="164"/>
      <c r="M561" s="189"/>
    </row>
    <row r="562" spans="10:13">
      <c r="J562" s="164"/>
      <c r="K562" s="164"/>
      <c r="L562" s="164"/>
      <c r="M562" s="189"/>
    </row>
    <row r="563" spans="10:13">
      <c r="J563" s="164"/>
      <c r="K563" s="164"/>
      <c r="L563" s="164"/>
      <c r="M563" s="189"/>
    </row>
    <row r="564" spans="10:13">
      <c r="J564" s="164"/>
      <c r="K564" s="164"/>
      <c r="L564" s="164"/>
      <c r="M564" s="189"/>
    </row>
    <row r="565" spans="10:13">
      <c r="J565" s="164"/>
      <c r="K565" s="164"/>
      <c r="L565" s="164"/>
      <c r="M565" s="189"/>
    </row>
    <row r="566" spans="10:13">
      <c r="J566" s="164"/>
      <c r="K566" s="164"/>
      <c r="L566" s="164"/>
      <c r="M566" s="189"/>
    </row>
    <row r="567" spans="10:13">
      <c r="J567" s="164"/>
      <c r="K567" s="164"/>
      <c r="L567" s="164"/>
      <c r="M567" s="189"/>
    </row>
    <row r="568" spans="10:13">
      <c r="J568" s="164"/>
      <c r="K568" s="164"/>
      <c r="L568" s="164"/>
      <c r="M568" s="189"/>
    </row>
    <row r="569" spans="10:13">
      <c r="J569" s="164"/>
      <c r="K569" s="164"/>
      <c r="L569" s="164"/>
      <c r="M569" s="189"/>
    </row>
    <row r="570" spans="10:13">
      <c r="J570" s="164"/>
      <c r="K570" s="164"/>
      <c r="L570" s="164"/>
      <c r="M570" s="189"/>
    </row>
    <row r="571" spans="10:13">
      <c r="J571" s="164"/>
      <c r="K571" s="164"/>
      <c r="L571" s="164"/>
      <c r="M571" s="189"/>
    </row>
    <row r="572" spans="10:13">
      <c r="J572" s="164"/>
      <c r="K572" s="164"/>
      <c r="L572" s="164"/>
      <c r="M572" s="189"/>
    </row>
    <row r="573" spans="10:13">
      <c r="J573" s="164"/>
      <c r="K573" s="164"/>
      <c r="L573" s="164"/>
      <c r="M573" s="189"/>
    </row>
    <row r="574" spans="10:13">
      <c r="J574" s="164"/>
      <c r="K574" s="164"/>
      <c r="L574" s="164"/>
      <c r="M574" s="189"/>
    </row>
    <row r="575" spans="10:13">
      <c r="J575" s="164"/>
      <c r="K575" s="164"/>
      <c r="L575" s="164"/>
      <c r="M575" s="189"/>
    </row>
    <row r="576" spans="10:13">
      <c r="J576" s="164"/>
      <c r="K576" s="164"/>
      <c r="L576" s="164"/>
      <c r="M576" s="189"/>
    </row>
    <row r="577" spans="10:13">
      <c r="J577" s="164"/>
      <c r="K577" s="164"/>
      <c r="L577" s="164"/>
      <c r="M577" s="189"/>
    </row>
    <row r="578" spans="10:13">
      <c r="J578" s="164"/>
      <c r="K578" s="164"/>
      <c r="L578" s="164"/>
      <c r="M578" s="189"/>
    </row>
    <row r="579" spans="10:13">
      <c r="J579" s="164"/>
      <c r="K579" s="164"/>
      <c r="L579" s="164"/>
      <c r="M579" s="189"/>
    </row>
    <row r="580" spans="10:13">
      <c r="J580" s="164"/>
      <c r="K580" s="164"/>
      <c r="L580" s="164"/>
      <c r="M580" s="189"/>
    </row>
    <row r="581" spans="10:13">
      <c r="J581" s="164"/>
      <c r="K581" s="164"/>
      <c r="L581" s="164"/>
      <c r="M581" s="189"/>
    </row>
    <row r="582" spans="10:13">
      <c r="J582" s="164"/>
      <c r="K582" s="164"/>
      <c r="L582" s="164"/>
      <c r="M582" s="189"/>
    </row>
    <row r="583" spans="10:13">
      <c r="J583" s="164"/>
      <c r="K583" s="164"/>
      <c r="L583" s="164"/>
      <c r="M583" s="189"/>
    </row>
    <row r="584" spans="10:13">
      <c r="J584" s="164"/>
      <c r="K584" s="164"/>
      <c r="L584" s="164"/>
      <c r="M584" s="189"/>
    </row>
    <row r="585" spans="10:13">
      <c r="J585" s="164"/>
      <c r="K585" s="164"/>
      <c r="L585" s="164"/>
      <c r="M585" s="189"/>
    </row>
    <row r="586" spans="10:13">
      <c r="J586" s="164"/>
      <c r="K586" s="164"/>
      <c r="L586" s="164"/>
      <c r="M586" s="189"/>
    </row>
    <row r="587" spans="10:13">
      <c r="J587" s="164"/>
      <c r="K587" s="164"/>
      <c r="L587" s="164"/>
      <c r="M587" s="189"/>
    </row>
    <row r="588" spans="10:13">
      <c r="J588" s="164"/>
      <c r="K588" s="164"/>
      <c r="L588" s="164"/>
      <c r="M588" s="189"/>
    </row>
    <row r="589" spans="10:13">
      <c r="J589" s="164"/>
      <c r="K589" s="164"/>
      <c r="L589" s="164"/>
      <c r="M589" s="189"/>
    </row>
    <row r="590" spans="10:13">
      <c r="J590" s="164"/>
      <c r="K590" s="164"/>
      <c r="L590" s="164"/>
      <c r="M590" s="189"/>
    </row>
    <row r="591" spans="10:13">
      <c r="J591" s="164"/>
      <c r="K591" s="164"/>
      <c r="L591" s="164"/>
      <c r="M591" s="189"/>
    </row>
    <row r="592" spans="10:13">
      <c r="J592" s="164"/>
      <c r="K592" s="164"/>
      <c r="L592" s="164"/>
      <c r="M592" s="189"/>
    </row>
    <row r="593" spans="10:13">
      <c r="J593" s="164"/>
      <c r="K593" s="164"/>
      <c r="L593" s="164"/>
      <c r="M593" s="189"/>
    </row>
    <row r="594" spans="10:13">
      <c r="J594" s="164"/>
      <c r="K594" s="164"/>
      <c r="L594" s="164"/>
      <c r="M594" s="189"/>
    </row>
    <row r="595" spans="10:13">
      <c r="J595" s="164"/>
      <c r="K595" s="164"/>
      <c r="L595" s="164"/>
      <c r="M595" s="189"/>
    </row>
    <row r="596" spans="10:13">
      <c r="J596" s="164"/>
      <c r="K596" s="164"/>
      <c r="L596" s="164"/>
      <c r="M596" s="189"/>
    </row>
    <row r="597" spans="10:13">
      <c r="J597" s="164"/>
      <c r="K597" s="164"/>
      <c r="L597" s="164"/>
      <c r="M597" s="189"/>
    </row>
    <row r="598" spans="10:13">
      <c r="J598" s="164"/>
      <c r="K598" s="164"/>
      <c r="L598" s="164"/>
      <c r="M598" s="189"/>
    </row>
    <row r="599" spans="10:13">
      <c r="J599" s="164"/>
      <c r="K599" s="164"/>
      <c r="L599" s="164"/>
      <c r="M599" s="189"/>
    </row>
    <row r="600" spans="10:13">
      <c r="J600" s="164"/>
      <c r="K600" s="164"/>
      <c r="L600" s="164"/>
      <c r="M600" s="189"/>
    </row>
    <row r="601" spans="10:13">
      <c r="J601" s="164"/>
      <c r="K601" s="164"/>
      <c r="L601" s="164"/>
      <c r="M601" s="189"/>
    </row>
    <row r="602" spans="10:13">
      <c r="J602" s="164"/>
      <c r="K602" s="164"/>
      <c r="L602" s="164"/>
      <c r="M602" s="189"/>
    </row>
    <row r="603" spans="10:13">
      <c r="J603" s="164"/>
      <c r="K603" s="164"/>
      <c r="L603" s="164"/>
      <c r="M603" s="189"/>
    </row>
    <row r="604" spans="10:13">
      <c r="J604" s="164"/>
      <c r="K604" s="164"/>
      <c r="L604" s="164"/>
      <c r="M604" s="189"/>
    </row>
    <row r="605" spans="10:13">
      <c r="J605" s="164"/>
      <c r="K605" s="164"/>
      <c r="L605" s="164"/>
      <c r="M605" s="189"/>
    </row>
    <row r="606" spans="10:13">
      <c r="J606" s="164"/>
      <c r="K606" s="164"/>
      <c r="L606" s="164"/>
      <c r="M606" s="189"/>
    </row>
    <row r="607" spans="10:13">
      <c r="J607" s="164"/>
      <c r="K607" s="164"/>
      <c r="L607" s="164"/>
      <c r="M607" s="189"/>
    </row>
    <row r="608" spans="10:13">
      <c r="J608" s="164"/>
      <c r="K608" s="164"/>
      <c r="L608" s="164"/>
      <c r="M608" s="189"/>
    </row>
    <row r="609" spans="10:13">
      <c r="J609" s="164"/>
      <c r="K609" s="164"/>
      <c r="L609" s="164"/>
      <c r="M609" s="189"/>
    </row>
    <row r="610" spans="10:13">
      <c r="J610" s="164"/>
      <c r="K610" s="164"/>
      <c r="L610" s="164"/>
      <c r="M610" s="189"/>
    </row>
    <row r="611" spans="10:13">
      <c r="J611" s="164"/>
      <c r="K611" s="164"/>
      <c r="L611" s="164"/>
      <c r="M611" s="189"/>
    </row>
    <row r="612" spans="10:13">
      <c r="J612" s="164"/>
      <c r="K612" s="164"/>
      <c r="L612" s="164"/>
      <c r="M612" s="189"/>
    </row>
    <row r="613" spans="10:13">
      <c r="J613" s="164"/>
      <c r="K613" s="164"/>
      <c r="L613" s="164"/>
      <c r="M613" s="189"/>
    </row>
    <row r="614" spans="10:13">
      <c r="J614" s="164"/>
      <c r="K614" s="164"/>
      <c r="L614" s="164"/>
      <c r="M614" s="189"/>
    </row>
    <row r="615" spans="10:13">
      <c r="J615" s="164"/>
      <c r="K615" s="164"/>
      <c r="L615" s="164"/>
      <c r="M615" s="189"/>
    </row>
    <row r="616" spans="10:13">
      <c r="J616" s="164"/>
      <c r="K616" s="164"/>
      <c r="L616" s="164"/>
      <c r="M616" s="189"/>
    </row>
    <row r="617" spans="10:13">
      <c r="J617" s="164"/>
      <c r="K617" s="164"/>
      <c r="L617" s="164"/>
      <c r="M617" s="189"/>
    </row>
    <row r="618" spans="10:13">
      <c r="J618" s="164"/>
      <c r="K618" s="164"/>
      <c r="L618" s="164"/>
      <c r="M618" s="189"/>
    </row>
    <row r="619" spans="10:13">
      <c r="J619" s="164"/>
      <c r="K619" s="164"/>
      <c r="L619" s="164"/>
      <c r="M619" s="189"/>
    </row>
    <row r="620" spans="10:13">
      <c r="J620" s="164"/>
      <c r="K620" s="164"/>
      <c r="L620" s="164"/>
      <c r="M620" s="189"/>
    </row>
    <row r="621" spans="10:13">
      <c r="J621" s="164"/>
      <c r="K621" s="164"/>
      <c r="L621" s="164"/>
      <c r="M621" s="189"/>
    </row>
    <row r="622" spans="10:13">
      <c r="J622" s="164"/>
      <c r="K622" s="164"/>
      <c r="L622" s="164"/>
      <c r="M622" s="189"/>
    </row>
    <row r="623" spans="10:13">
      <c r="J623" s="164"/>
      <c r="K623" s="164"/>
      <c r="L623" s="164"/>
      <c r="M623" s="189"/>
    </row>
    <row r="624" spans="10:13">
      <c r="J624" s="164"/>
      <c r="K624" s="164"/>
      <c r="L624" s="164"/>
      <c r="M624" s="189"/>
    </row>
    <row r="625" spans="10:13">
      <c r="J625" s="164"/>
      <c r="K625" s="164"/>
      <c r="L625" s="164"/>
      <c r="M625" s="189"/>
    </row>
    <row r="626" spans="10:13">
      <c r="J626" s="164"/>
      <c r="K626" s="164"/>
      <c r="L626" s="164"/>
      <c r="M626" s="189"/>
    </row>
    <row r="627" spans="10:13">
      <c r="J627" s="164"/>
      <c r="K627" s="164"/>
      <c r="L627" s="164"/>
      <c r="M627" s="189"/>
    </row>
    <row r="628" spans="10:13">
      <c r="J628" s="164"/>
      <c r="K628" s="164"/>
      <c r="L628" s="164"/>
      <c r="M628" s="189"/>
    </row>
    <row r="629" spans="10:13">
      <c r="J629" s="164"/>
      <c r="K629" s="164"/>
      <c r="L629" s="164"/>
      <c r="M629" s="189"/>
    </row>
    <row r="630" spans="10:13">
      <c r="J630" s="164"/>
      <c r="K630" s="164"/>
      <c r="L630" s="164"/>
      <c r="M630" s="189"/>
    </row>
    <row r="631" spans="10:13">
      <c r="J631" s="164"/>
      <c r="K631" s="164"/>
      <c r="L631" s="164"/>
      <c r="M631" s="189"/>
    </row>
    <row r="632" spans="10:13">
      <c r="J632" s="164"/>
      <c r="K632" s="164"/>
      <c r="L632" s="164"/>
      <c r="M632" s="189"/>
    </row>
    <row r="633" spans="10:13">
      <c r="J633" s="164"/>
      <c r="K633" s="164"/>
      <c r="L633" s="164"/>
      <c r="M633" s="189"/>
    </row>
    <row r="634" spans="10:13">
      <c r="J634" s="164"/>
      <c r="K634" s="164"/>
      <c r="L634" s="164"/>
      <c r="M634" s="189"/>
    </row>
    <row r="635" spans="10:13">
      <c r="J635" s="164"/>
      <c r="K635" s="164"/>
      <c r="L635" s="164"/>
      <c r="M635" s="189"/>
    </row>
    <row r="636" spans="10:13">
      <c r="J636" s="164"/>
      <c r="K636" s="164"/>
      <c r="L636" s="164"/>
      <c r="M636" s="189"/>
    </row>
    <row r="637" spans="10:13">
      <c r="J637" s="164"/>
      <c r="K637" s="164"/>
      <c r="L637" s="164"/>
      <c r="M637" s="189"/>
    </row>
    <row r="638" spans="10:13">
      <c r="J638" s="164"/>
      <c r="K638" s="164"/>
      <c r="L638" s="164"/>
      <c r="M638" s="189"/>
    </row>
    <row r="639" spans="10:13">
      <c r="J639" s="164"/>
      <c r="K639" s="164"/>
      <c r="L639" s="164"/>
      <c r="M639" s="189"/>
    </row>
    <row r="640" spans="10:13">
      <c r="J640" s="164"/>
      <c r="K640" s="164"/>
      <c r="L640" s="164"/>
      <c r="M640" s="189"/>
    </row>
    <row r="641" spans="10:13">
      <c r="J641" s="164"/>
      <c r="K641" s="164"/>
      <c r="L641" s="164"/>
      <c r="M641" s="189"/>
    </row>
    <row r="642" spans="10:13">
      <c r="J642" s="164"/>
      <c r="K642" s="164"/>
      <c r="L642" s="164"/>
      <c r="M642" s="189"/>
    </row>
    <row r="643" spans="10:13">
      <c r="J643" s="164"/>
      <c r="K643" s="164"/>
      <c r="L643" s="164"/>
      <c r="M643" s="189"/>
    </row>
    <row r="644" spans="10:13">
      <c r="J644" s="164"/>
      <c r="K644" s="164"/>
      <c r="L644" s="164"/>
      <c r="M644" s="189"/>
    </row>
    <row r="645" spans="10:13">
      <c r="J645" s="164"/>
      <c r="K645" s="164"/>
      <c r="L645" s="164"/>
      <c r="M645" s="189"/>
    </row>
    <row r="646" spans="10:13">
      <c r="J646" s="164"/>
      <c r="K646" s="164"/>
      <c r="L646" s="164"/>
      <c r="M646" s="189"/>
    </row>
    <row r="647" spans="10:13">
      <c r="J647" s="164"/>
      <c r="K647" s="164"/>
      <c r="L647" s="164"/>
      <c r="M647" s="189"/>
    </row>
    <row r="648" spans="10:13">
      <c r="J648" s="164"/>
      <c r="K648" s="164"/>
      <c r="L648" s="164"/>
      <c r="M648" s="189"/>
    </row>
    <row r="649" spans="10:13">
      <c r="J649" s="164"/>
      <c r="K649" s="164"/>
      <c r="L649" s="164"/>
      <c r="M649" s="189"/>
    </row>
    <row r="650" spans="10:13">
      <c r="J650" s="164"/>
      <c r="K650" s="164"/>
      <c r="L650" s="164"/>
      <c r="M650" s="189"/>
    </row>
    <row r="651" spans="10:13">
      <c r="J651" s="164"/>
      <c r="K651" s="164"/>
      <c r="L651" s="164"/>
      <c r="M651" s="189"/>
    </row>
    <row r="652" spans="10:13">
      <c r="J652" s="164"/>
      <c r="K652" s="164"/>
      <c r="L652" s="164"/>
      <c r="M652" s="189"/>
    </row>
    <row r="653" spans="10:13">
      <c r="J653" s="164"/>
      <c r="K653" s="164"/>
      <c r="L653" s="164"/>
      <c r="M653" s="189"/>
    </row>
    <row r="654" spans="10:13">
      <c r="J654" s="164"/>
      <c r="K654" s="164"/>
      <c r="L654" s="164"/>
      <c r="M654" s="189"/>
    </row>
    <row r="655" spans="10:13">
      <c r="J655" s="164"/>
      <c r="K655" s="164"/>
      <c r="L655" s="164"/>
      <c r="M655" s="189"/>
    </row>
    <row r="656" spans="10:13">
      <c r="J656" s="164"/>
      <c r="K656" s="164"/>
      <c r="L656" s="164"/>
      <c r="M656" s="189"/>
    </row>
    <row r="657" spans="10:13">
      <c r="J657" s="164"/>
      <c r="K657" s="164"/>
      <c r="L657" s="164"/>
      <c r="M657" s="189"/>
    </row>
    <row r="658" spans="10:13">
      <c r="J658" s="164"/>
      <c r="K658" s="164"/>
      <c r="L658" s="164"/>
      <c r="M658" s="189"/>
    </row>
    <row r="659" spans="10:13">
      <c r="J659" s="164"/>
      <c r="K659" s="164"/>
      <c r="L659" s="164"/>
      <c r="M659" s="189"/>
    </row>
    <row r="660" spans="10:13">
      <c r="J660" s="164"/>
      <c r="K660" s="164"/>
      <c r="L660" s="164"/>
      <c r="M660" s="189"/>
    </row>
    <row r="661" spans="10:13">
      <c r="J661" s="164"/>
      <c r="K661" s="164"/>
      <c r="L661" s="164"/>
      <c r="M661" s="189"/>
    </row>
    <row r="662" spans="10:13">
      <c r="J662" s="164"/>
      <c r="K662" s="164"/>
      <c r="L662" s="164"/>
      <c r="M662" s="189"/>
    </row>
    <row r="663" spans="10:13">
      <c r="J663" s="164"/>
      <c r="K663" s="164"/>
      <c r="L663" s="164"/>
      <c r="M663" s="189"/>
    </row>
    <row r="664" spans="10:13">
      <c r="J664" s="164"/>
      <c r="K664" s="164"/>
      <c r="L664" s="164"/>
      <c r="M664" s="189"/>
    </row>
    <row r="665" spans="10:13">
      <c r="J665" s="164"/>
      <c r="K665" s="164"/>
      <c r="L665" s="164"/>
      <c r="M665" s="189"/>
    </row>
    <row r="666" spans="10:13">
      <c r="J666" s="164"/>
      <c r="K666" s="164"/>
      <c r="L666" s="164"/>
      <c r="M666" s="189"/>
    </row>
    <row r="667" spans="10:13">
      <c r="J667" s="164"/>
      <c r="K667" s="164"/>
      <c r="L667" s="164"/>
      <c r="M667" s="189"/>
    </row>
    <row r="668" spans="10:13">
      <c r="J668" s="164"/>
      <c r="K668" s="164"/>
      <c r="L668" s="164"/>
      <c r="M668" s="189"/>
    </row>
    <row r="669" spans="10:13">
      <c r="J669" s="164"/>
      <c r="K669" s="164"/>
      <c r="L669" s="164"/>
      <c r="M669" s="189"/>
    </row>
    <row r="670" spans="10:13">
      <c r="J670" s="164"/>
      <c r="K670" s="164"/>
      <c r="L670" s="164"/>
      <c r="M670" s="189"/>
    </row>
    <row r="671" spans="10:13">
      <c r="J671" s="164"/>
      <c r="K671" s="164"/>
      <c r="L671" s="164"/>
      <c r="M671" s="189"/>
    </row>
    <row r="672" spans="10:13">
      <c r="J672" s="164"/>
      <c r="K672" s="164"/>
      <c r="L672" s="164"/>
      <c r="M672" s="189"/>
    </row>
    <row r="673" spans="10:13">
      <c r="J673" s="164"/>
      <c r="K673" s="164"/>
      <c r="L673" s="164"/>
      <c r="M673" s="189"/>
    </row>
    <row r="674" spans="10:13">
      <c r="J674" s="164"/>
      <c r="K674" s="164"/>
      <c r="L674" s="164"/>
      <c r="M674" s="189"/>
    </row>
    <row r="675" spans="10:13">
      <c r="J675" s="164"/>
      <c r="K675" s="164"/>
      <c r="L675" s="164"/>
      <c r="M675" s="189"/>
    </row>
    <row r="676" spans="10:13">
      <c r="J676" s="164"/>
      <c r="K676" s="164"/>
      <c r="L676" s="164"/>
      <c r="M676" s="189"/>
    </row>
    <row r="677" spans="10:13">
      <c r="J677" s="164"/>
      <c r="K677" s="164"/>
      <c r="L677" s="164"/>
      <c r="M677" s="189"/>
    </row>
    <row r="678" spans="10:13">
      <c r="J678" s="164"/>
      <c r="K678" s="164"/>
      <c r="L678" s="164"/>
      <c r="M678" s="189"/>
    </row>
    <row r="679" spans="10:13">
      <c r="J679" s="164"/>
      <c r="K679" s="164"/>
      <c r="L679" s="164"/>
      <c r="M679" s="189"/>
    </row>
    <row r="680" spans="10:13">
      <c r="J680" s="164"/>
      <c r="K680" s="164"/>
      <c r="L680" s="164"/>
      <c r="M680" s="189"/>
    </row>
    <row r="681" spans="10:13">
      <c r="J681" s="164"/>
      <c r="K681" s="164"/>
      <c r="L681" s="164"/>
      <c r="M681" s="189"/>
    </row>
    <row r="682" spans="10:13">
      <c r="J682" s="164"/>
      <c r="K682" s="164"/>
      <c r="L682" s="164"/>
      <c r="M682" s="189"/>
    </row>
    <row r="683" spans="10:13">
      <c r="J683" s="164"/>
      <c r="K683" s="164"/>
      <c r="L683" s="164"/>
      <c r="M683" s="189"/>
    </row>
    <row r="684" spans="10:13">
      <c r="J684" s="164"/>
      <c r="K684" s="164"/>
      <c r="L684" s="164"/>
      <c r="M684" s="189"/>
    </row>
    <row r="685" spans="10:13">
      <c r="J685" s="164"/>
      <c r="K685" s="164"/>
      <c r="L685" s="164"/>
      <c r="M685" s="189"/>
    </row>
    <row r="686" spans="10:13">
      <c r="J686" s="164"/>
      <c r="K686" s="164"/>
      <c r="L686" s="164"/>
      <c r="M686" s="189"/>
    </row>
    <row r="687" spans="10:13">
      <c r="J687" s="164"/>
      <c r="K687" s="164"/>
      <c r="L687" s="164"/>
      <c r="M687" s="189"/>
    </row>
    <row r="688" spans="10:13">
      <c r="J688" s="164"/>
      <c r="K688" s="164"/>
      <c r="L688" s="164"/>
      <c r="M688" s="189"/>
    </row>
    <row r="689" spans="10:13">
      <c r="J689" s="164"/>
      <c r="K689" s="164"/>
      <c r="L689" s="164"/>
      <c r="M689" s="189"/>
    </row>
    <row r="690" spans="10:13">
      <c r="J690" s="164"/>
      <c r="K690" s="164"/>
      <c r="L690" s="164"/>
      <c r="M690" s="189"/>
    </row>
    <row r="691" spans="10:13">
      <c r="J691" s="164"/>
      <c r="K691" s="164"/>
      <c r="L691" s="164"/>
      <c r="M691" s="189"/>
    </row>
    <row r="692" spans="10:13">
      <c r="J692" s="164"/>
      <c r="K692" s="164"/>
      <c r="L692" s="164"/>
      <c r="M692" s="189"/>
    </row>
    <row r="693" spans="10:13">
      <c r="J693" s="164"/>
      <c r="K693" s="164"/>
      <c r="L693" s="164"/>
      <c r="M693" s="189"/>
    </row>
    <row r="694" spans="10:13">
      <c r="J694" s="164"/>
      <c r="K694" s="164"/>
      <c r="L694" s="164"/>
      <c r="M694" s="189"/>
    </row>
    <row r="695" spans="10:13">
      <c r="J695" s="164"/>
      <c r="K695" s="164"/>
      <c r="L695" s="164"/>
      <c r="M695" s="189"/>
    </row>
    <row r="696" spans="10:13">
      <c r="J696" s="164"/>
      <c r="K696" s="164"/>
      <c r="L696" s="164"/>
      <c r="M696" s="189"/>
    </row>
    <row r="697" spans="10:13">
      <c r="J697" s="164"/>
      <c r="K697" s="164"/>
      <c r="L697" s="164"/>
      <c r="M697" s="189"/>
    </row>
    <row r="698" spans="10:13">
      <c r="J698" s="164"/>
      <c r="K698" s="164"/>
      <c r="L698" s="164"/>
      <c r="M698" s="189"/>
    </row>
    <row r="699" spans="10:13">
      <c r="J699" s="164"/>
      <c r="K699" s="164"/>
      <c r="L699" s="164"/>
      <c r="M699" s="189"/>
    </row>
    <row r="700" spans="10:13">
      <c r="J700" s="164"/>
      <c r="K700" s="164"/>
      <c r="L700" s="164"/>
      <c r="M700" s="189"/>
    </row>
    <row r="701" spans="10:13">
      <c r="J701" s="164"/>
      <c r="K701" s="164"/>
      <c r="L701" s="164"/>
      <c r="M701" s="189"/>
    </row>
    <row r="702" spans="10:13">
      <c r="J702" s="164"/>
      <c r="K702" s="164"/>
      <c r="L702" s="164"/>
      <c r="M702" s="189"/>
    </row>
    <row r="703" spans="10:13">
      <c r="J703" s="164"/>
      <c r="K703" s="164"/>
      <c r="L703" s="164"/>
      <c r="M703" s="189"/>
    </row>
    <row r="704" spans="10:13">
      <c r="J704" s="164"/>
      <c r="K704" s="164"/>
      <c r="L704" s="164"/>
      <c r="M704" s="189"/>
    </row>
    <row r="705" spans="10:13">
      <c r="J705" s="164"/>
      <c r="K705" s="164"/>
      <c r="L705" s="164"/>
      <c r="M705" s="189"/>
    </row>
    <row r="706" spans="10:13">
      <c r="J706" s="164"/>
      <c r="K706" s="164"/>
      <c r="L706" s="164"/>
      <c r="M706" s="189"/>
    </row>
    <row r="707" spans="10:13">
      <c r="J707" s="164"/>
      <c r="K707" s="164"/>
      <c r="L707" s="164"/>
      <c r="M707" s="189"/>
    </row>
    <row r="708" spans="10:13">
      <c r="J708" s="164"/>
      <c r="K708" s="164"/>
      <c r="L708" s="164"/>
      <c r="M708" s="189"/>
    </row>
    <row r="709" spans="10:13">
      <c r="J709" s="164"/>
      <c r="K709" s="164"/>
      <c r="L709" s="164"/>
      <c r="M709" s="189"/>
    </row>
    <row r="710" spans="10:13">
      <c r="J710" s="164"/>
      <c r="K710" s="164"/>
      <c r="L710" s="164"/>
      <c r="M710" s="189"/>
    </row>
    <row r="711" spans="10:13">
      <c r="J711" s="164"/>
      <c r="K711" s="164"/>
      <c r="L711" s="164"/>
      <c r="M711" s="189"/>
    </row>
    <row r="712" spans="10:13">
      <c r="J712" s="164"/>
      <c r="K712" s="164"/>
      <c r="L712" s="164"/>
      <c r="M712" s="189"/>
    </row>
    <row r="713" spans="10:13">
      <c r="J713" s="164"/>
      <c r="K713" s="164"/>
      <c r="L713" s="164"/>
      <c r="M713" s="189"/>
    </row>
    <row r="714" spans="10:13">
      <c r="J714" s="164"/>
      <c r="K714" s="164"/>
      <c r="L714" s="164"/>
      <c r="M714" s="189"/>
    </row>
    <row r="715" spans="10:13">
      <c r="J715" s="164"/>
      <c r="K715" s="164"/>
      <c r="L715" s="164"/>
      <c r="M715" s="189"/>
    </row>
    <row r="716" spans="10:13">
      <c r="J716" s="164"/>
      <c r="K716" s="164"/>
      <c r="L716" s="164"/>
      <c r="M716" s="189"/>
    </row>
    <row r="717" spans="10:13">
      <c r="J717" s="164"/>
      <c r="K717" s="164"/>
      <c r="L717" s="164"/>
      <c r="M717" s="189"/>
    </row>
    <row r="718" spans="10:13">
      <c r="J718" s="164"/>
      <c r="K718" s="164"/>
      <c r="L718" s="164"/>
      <c r="M718" s="189"/>
    </row>
    <row r="719" spans="10:13">
      <c r="J719" s="164"/>
      <c r="K719" s="164"/>
      <c r="L719" s="164"/>
      <c r="M719" s="189"/>
    </row>
    <row r="720" spans="10:13">
      <c r="J720" s="164"/>
      <c r="K720" s="164"/>
      <c r="L720" s="164"/>
      <c r="M720" s="189"/>
    </row>
    <row r="721" spans="10:13">
      <c r="J721" s="164"/>
      <c r="K721" s="164"/>
      <c r="L721" s="164"/>
      <c r="M721" s="189"/>
    </row>
    <row r="722" spans="10:13">
      <c r="J722" s="164"/>
      <c r="K722" s="164"/>
      <c r="L722" s="164"/>
      <c r="M722" s="189"/>
    </row>
    <row r="723" spans="10:13">
      <c r="J723" s="164"/>
      <c r="K723" s="164"/>
      <c r="L723" s="164"/>
      <c r="M723" s="189"/>
    </row>
    <row r="724" spans="10:13">
      <c r="J724" s="164"/>
      <c r="K724" s="164"/>
      <c r="L724" s="164"/>
      <c r="M724" s="189"/>
    </row>
    <row r="725" spans="10:13">
      <c r="J725" s="164"/>
      <c r="K725" s="164"/>
      <c r="L725" s="164"/>
      <c r="M725" s="189"/>
    </row>
    <row r="726" spans="10:13">
      <c r="J726" s="164"/>
      <c r="K726" s="164"/>
      <c r="L726" s="164"/>
      <c r="M726" s="189"/>
    </row>
    <row r="727" spans="10:13">
      <c r="J727" s="164"/>
      <c r="K727" s="164"/>
      <c r="L727" s="164"/>
      <c r="M727" s="189"/>
    </row>
    <row r="728" spans="10:13">
      <c r="J728" s="164"/>
      <c r="K728" s="164"/>
      <c r="L728" s="164"/>
      <c r="M728" s="189"/>
    </row>
    <row r="729" spans="10:13">
      <c r="J729" s="164"/>
      <c r="K729" s="164"/>
      <c r="L729" s="164"/>
      <c r="M729" s="189"/>
    </row>
    <row r="730" spans="10:13">
      <c r="J730" s="164"/>
      <c r="K730" s="164"/>
      <c r="L730" s="164"/>
      <c r="M730" s="189"/>
    </row>
    <row r="731" spans="10:13">
      <c r="J731" s="164"/>
      <c r="K731" s="164"/>
      <c r="L731" s="164"/>
      <c r="M731" s="189"/>
    </row>
    <row r="732" spans="10:13">
      <c r="J732" s="164"/>
      <c r="K732" s="164"/>
      <c r="L732" s="164"/>
      <c r="M732" s="189"/>
    </row>
    <row r="733" spans="10:13">
      <c r="J733" s="164"/>
      <c r="K733" s="164"/>
      <c r="L733" s="164"/>
      <c r="M733" s="189"/>
    </row>
    <row r="734" spans="10:13">
      <c r="J734" s="164"/>
      <c r="K734" s="164"/>
      <c r="L734" s="164"/>
      <c r="M734" s="189"/>
    </row>
    <row r="735" spans="10:13">
      <c r="J735" s="164"/>
      <c r="K735" s="164"/>
      <c r="L735" s="164"/>
      <c r="M735" s="189"/>
    </row>
    <row r="736" spans="10:13">
      <c r="J736" s="164"/>
      <c r="K736" s="164"/>
      <c r="L736" s="164"/>
      <c r="M736" s="189"/>
    </row>
    <row r="737" spans="10:13">
      <c r="J737" s="164"/>
      <c r="K737" s="164"/>
      <c r="L737" s="164"/>
      <c r="M737" s="189"/>
    </row>
    <row r="738" spans="10:13">
      <c r="J738" s="164"/>
      <c r="K738" s="164"/>
      <c r="L738" s="164"/>
      <c r="M738" s="189"/>
    </row>
    <row r="739" spans="10:13">
      <c r="J739" s="164"/>
      <c r="K739" s="164"/>
      <c r="L739" s="164"/>
      <c r="M739" s="189"/>
    </row>
    <row r="740" spans="10:13">
      <c r="J740" s="164"/>
      <c r="K740" s="164"/>
      <c r="L740" s="164"/>
      <c r="M740" s="189"/>
    </row>
    <row r="741" spans="10:13">
      <c r="J741" s="164"/>
      <c r="K741" s="164"/>
      <c r="L741" s="164"/>
      <c r="M741" s="189"/>
    </row>
    <row r="742" spans="10:13">
      <c r="J742" s="164"/>
      <c r="K742" s="164"/>
      <c r="L742" s="164"/>
      <c r="M742" s="189"/>
    </row>
    <row r="743" spans="10:13">
      <c r="J743" s="164"/>
      <c r="K743" s="164"/>
      <c r="L743" s="164"/>
      <c r="M743" s="189"/>
    </row>
    <row r="744" spans="10:13">
      <c r="J744" s="164"/>
      <c r="K744" s="164"/>
      <c r="L744" s="164"/>
      <c r="M744" s="189"/>
    </row>
    <row r="745" spans="10:13">
      <c r="J745" s="164"/>
      <c r="K745" s="164"/>
      <c r="L745" s="164"/>
      <c r="M745" s="189"/>
    </row>
    <row r="746" spans="10:13">
      <c r="J746" s="164"/>
      <c r="K746" s="164"/>
      <c r="L746" s="164"/>
      <c r="M746" s="189"/>
    </row>
    <row r="747" spans="10:13">
      <c r="J747" s="164"/>
      <c r="K747" s="164"/>
      <c r="L747" s="164"/>
      <c r="M747" s="189"/>
    </row>
    <row r="748" spans="10:13">
      <c r="J748" s="164"/>
      <c r="K748" s="164"/>
      <c r="L748" s="164"/>
      <c r="M748" s="189"/>
    </row>
    <row r="749" spans="10:13">
      <c r="J749" s="164"/>
      <c r="K749" s="164"/>
      <c r="L749" s="164"/>
      <c r="M749" s="189"/>
    </row>
    <row r="750" spans="10:13">
      <c r="J750" s="164"/>
      <c r="K750" s="164"/>
      <c r="L750" s="164"/>
      <c r="M750" s="189"/>
    </row>
    <row r="751" spans="10:13">
      <c r="J751" s="164"/>
      <c r="K751" s="164"/>
      <c r="L751" s="164"/>
      <c r="M751" s="189"/>
    </row>
    <row r="752" spans="10:13">
      <c r="J752" s="164"/>
      <c r="K752" s="164"/>
      <c r="L752" s="164"/>
      <c r="M752" s="189"/>
    </row>
    <row r="753" spans="10:13">
      <c r="J753" s="164"/>
      <c r="K753" s="164"/>
      <c r="L753" s="164"/>
      <c r="M753" s="189"/>
    </row>
    <row r="754" spans="10:13">
      <c r="J754" s="164"/>
      <c r="K754" s="164"/>
      <c r="L754" s="164"/>
      <c r="M754" s="189"/>
    </row>
    <row r="755" spans="10:13">
      <c r="J755" s="164"/>
      <c r="K755" s="164"/>
      <c r="L755" s="164"/>
      <c r="M755" s="189"/>
    </row>
    <row r="756" spans="10:13">
      <c r="J756" s="164"/>
      <c r="K756" s="164"/>
      <c r="L756" s="164"/>
      <c r="M756" s="189"/>
    </row>
    <row r="757" spans="10:13">
      <c r="J757" s="164"/>
      <c r="K757" s="164"/>
      <c r="L757" s="164"/>
      <c r="M757" s="189"/>
    </row>
    <row r="758" spans="10:13">
      <c r="J758" s="164"/>
      <c r="K758" s="164"/>
      <c r="L758" s="164"/>
      <c r="M758" s="189"/>
    </row>
    <row r="759" spans="10:13">
      <c r="J759" s="164"/>
      <c r="K759" s="164"/>
      <c r="L759" s="164"/>
      <c r="M759" s="189"/>
    </row>
    <row r="760" spans="10:13">
      <c r="J760" s="164"/>
      <c r="K760" s="164"/>
      <c r="L760" s="164"/>
      <c r="M760" s="189"/>
    </row>
    <row r="761" spans="10:13">
      <c r="J761" s="164"/>
      <c r="K761" s="164"/>
      <c r="L761" s="164"/>
      <c r="M761" s="189"/>
    </row>
    <row r="762" spans="10:13">
      <c r="J762" s="164"/>
      <c r="K762" s="164"/>
      <c r="L762" s="164"/>
      <c r="M762" s="189"/>
    </row>
    <row r="763" spans="10:13">
      <c r="J763" s="164"/>
      <c r="K763" s="164"/>
      <c r="L763" s="164"/>
      <c r="M763" s="189"/>
    </row>
    <row r="764" spans="10:13">
      <c r="J764" s="164"/>
      <c r="K764" s="164"/>
      <c r="L764" s="164"/>
      <c r="M764" s="189"/>
    </row>
    <row r="765" spans="10:13">
      <c r="J765" s="164"/>
      <c r="K765" s="164"/>
      <c r="L765" s="164"/>
      <c r="M765" s="189"/>
    </row>
    <row r="766" spans="10:13">
      <c r="J766" s="164"/>
      <c r="K766" s="164"/>
      <c r="L766" s="164"/>
      <c r="M766" s="189"/>
    </row>
    <row r="767" spans="10:13">
      <c r="J767" s="164"/>
      <c r="K767" s="164"/>
      <c r="L767" s="164"/>
      <c r="M767" s="189"/>
    </row>
    <row r="768" spans="10:13">
      <c r="J768" s="164"/>
      <c r="K768" s="164"/>
      <c r="L768" s="164"/>
      <c r="M768" s="189"/>
    </row>
    <row r="769" spans="10:13">
      <c r="J769" s="164"/>
      <c r="K769" s="164"/>
      <c r="L769" s="164"/>
      <c r="M769" s="189"/>
    </row>
    <row r="770" spans="10:13">
      <c r="J770" s="164"/>
      <c r="K770" s="164"/>
      <c r="L770" s="164"/>
      <c r="M770" s="189"/>
    </row>
    <row r="771" spans="10:13">
      <c r="J771" s="164"/>
      <c r="K771" s="164"/>
      <c r="L771" s="164"/>
      <c r="M771" s="189"/>
    </row>
    <row r="772" spans="10:13">
      <c r="J772" s="164"/>
      <c r="K772" s="164"/>
      <c r="L772" s="164"/>
      <c r="M772" s="189"/>
    </row>
    <row r="773" spans="10:13">
      <c r="J773" s="164"/>
      <c r="K773" s="164"/>
      <c r="L773" s="164"/>
      <c r="M773" s="189"/>
    </row>
    <row r="774" spans="10:13">
      <c r="J774" s="164"/>
      <c r="K774" s="164"/>
      <c r="L774" s="164"/>
      <c r="M774" s="189"/>
    </row>
    <row r="775" spans="10:13">
      <c r="J775" s="164"/>
      <c r="K775" s="164"/>
      <c r="L775" s="164"/>
      <c r="M775" s="189"/>
    </row>
    <row r="776" spans="10:13">
      <c r="J776" s="164"/>
      <c r="K776" s="164"/>
      <c r="L776" s="164"/>
      <c r="M776" s="189"/>
    </row>
    <row r="777" spans="10:13">
      <c r="J777" s="164"/>
      <c r="K777" s="164"/>
      <c r="L777" s="164"/>
      <c r="M777" s="189"/>
    </row>
    <row r="778" spans="10:13">
      <c r="J778" s="164"/>
      <c r="K778" s="164"/>
      <c r="L778" s="164"/>
      <c r="M778" s="189"/>
    </row>
    <row r="779" spans="10:13">
      <c r="J779" s="164"/>
      <c r="K779" s="164"/>
      <c r="L779" s="164"/>
      <c r="M779" s="189"/>
    </row>
    <row r="780" spans="10:13">
      <c r="J780" s="164"/>
      <c r="K780" s="164"/>
      <c r="L780" s="164"/>
      <c r="M780" s="189"/>
    </row>
    <row r="781" spans="10:13">
      <c r="J781" s="164"/>
      <c r="K781" s="164"/>
      <c r="L781" s="164"/>
      <c r="M781" s="189"/>
    </row>
    <row r="782" spans="10:13">
      <c r="J782" s="164"/>
      <c r="K782" s="164"/>
      <c r="L782" s="164"/>
      <c r="M782" s="189"/>
    </row>
    <row r="783" spans="10:13">
      <c r="J783" s="164"/>
      <c r="K783" s="164"/>
      <c r="L783" s="164"/>
      <c r="M783" s="189"/>
    </row>
    <row r="784" spans="10:13">
      <c r="J784" s="164"/>
      <c r="K784" s="164"/>
      <c r="L784" s="164"/>
      <c r="M784" s="189"/>
    </row>
    <row r="785" spans="10:13">
      <c r="J785" s="164"/>
      <c r="K785" s="164"/>
      <c r="L785" s="164"/>
      <c r="M785" s="189"/>
    </row>
    <row r="786" spans="10:13">
      <c r="J786" s="164"/>
      <c r="K786" s="164"/>
      <c r="L786" s="164"/>
      <c r="M786" s="189"/>
    </row>
    <row r="787" spans="10:13">
      <c r="J787" s="164"/>
      <c r="K787" s="164"/>
      <c r="L787" s="164"/>
      <c r="M787" s="189"/>
    </row>
    <row r="788" spans="10:13">
      <c r="J788" s="164"/>
      <c r="K788" s="164"/>
      <c r="L788" s="164"/>
      <c r="M788" s="189"/>
    </row>
    <row r="789" spans="10:13">
      <c r="J789" s="164"/>
      <c r="K789" s="164"/>
      <c r="L789" s="164"/>
      <c r="M789" s="189"/>
    </row>
    <row r="790" spans="10:13">
      <c r="J790" s="164"/>
      <c r="K790" s="164"/>
      <c r="L790" s="164"/>
      <c r="M790" s="189"/>
    </row>
    <row r="791" spans="10:13">
      <c r="J791" s="164"/>
      <c r="K791" s="164"/>
      <c r="L791" s="164"/>
      <c r="M791" s="189"/>
    </row>
    <row r="792" spans="10:13">
      <c r="J792" s="164"/>
      <c r="K792" s="164"/>
      <c r="L792" s="164"/>
      <c r="M792" s="189"/>
    </row>
    <row r="793" spans="10:13">
      <c r="J793" s="164"/>
      <c r="K793" s="164"/>
      <c r="L793" s="164"/>
      <c r="M793" s="189"/>
    </row>
    <row r="794" spans="10:13">
      <c r="J794" s="164"/>
      <c r="K794" s="164"/>
      <c r="L794" s="164"/>
      <c r="M794" s="189"/>
    </row>
    <row r="795" spans="10:13">
      <c r="J795" s="164"/>
      <c r="K795" s="164"/>
      <c r="L795" s="164"/>
      <c r="M795" s="189"/>
    </row>
    <row r="796" spans="10:13">
      <c r="J796" s="164"/>
      <c r="K796" s="164"/>
      <c r="L796" s="164"/>
      <c r="M796" s="189"/>
    </row>
    <row r="797" spans="10:13">
      <c r="J797" s="164"/>
      <c r="K797" s="164"/>
      <c r="L797" s="164"/>
      <c r="M797" s="189"/>
    </row>
    <row r="798" spans="10:13">
      <c r="J798" s="164"/>
      <c r="K798" s="164"/>
      <c r="L798" s="164"/>
      <c r="M798" s="189"/>
    </row>
    <row r="799" spans="10:13">
      <c r="J799" s="164"/>
      <c r="K799" s="164"/>
      <c r="L799" s="164"/>
      <c r="M799" s="189"/>
    </row>
    <row r="800" spans="10:13">
      <c r="J800" s="164"/>
      <c r="K800" s="164"/>
      <c r="L800" s="164"/>
      <c r="M800" s="189"/>
    </row>
    <row r="801" spans="10:13">
      <c r="J801" s="164"/>
      <c r="K801" s="164"/>
      <c r="L801" s="164"/>
      <c r="M801" s="189"/>
    </row>
    <row r="802" spans="10:13">
      <c r="J802" s="164"/>
      <c r="K802" s="164"/>
      <c r="L802" s="164"/>
      <c r="M802" s="189"/>
    </row>
    <row r="803" spans="10:13">
      <c r="J803" s="164"/>
      <c r="K803" s="164"/>
      <c r="L803" s="164"/>
      <c r="M803" s="189"/>
    </row>
    <row r="804" spans="10:13">
      <c r="J804" s="164"/>
      <c r="K804" s="164"/>
      <c r="L804" s="164"/>
      <c r="M804" s="189"/>
    </row>
    <row r="805" spans="10:13">
      <c r="J805" s="164"/>
      <c r="K805" s="164"/>
      <c r="L805" s="164"/>
      <c r="M805" s="189"/>
    </row>
    <row r="806" spans="10:13">
      <c r="J806" s="164"/>
      <c r="K806" s="164"/>
      <c r="L806" s="164"/>
      <c r="M806" s="189"/>
    </row>
    <row r="807" spans="10:13">
      <c r="J807" s="164"/>
      <c r="K807" s="164"/>
      <c r="L807" s="164"/>
      <c r="M807" s="189"/>
    </row>
    <row r="808" spans="10:13">
      <c r="J808" s="164"/>
      <c r="K808" s="164"/>
      <c r="L808" s="164"/>
      <c r="M808" s="189"/>
    </row>
    <row r="809" spans="10:13">
      <c r="J809" s="164"/>
      <c r="K809" s="164"/>
      <c r="L809" s="164"/>
      <c r="M809" s="189"/>
    </row>
    <row r="810" spans="10:13">
      <c r="J810" s="164"/>
      <c r="K810" s="164"/>
      <c r="L810" s="164"/>
      <c r="M810" s="189"/>
    </row>
    <row r="811" spans="10:13">
      <c r="J811" s="164"/>
      <c r="K811" s="164"/>
      <c r="L811" s="164"/>
      <c r="M811" s="189"/>
    </row>
    <row r="812" spans="10:13">
      <c r="J812" s="164"/>
      <c r="K812" s="164"/>
      <c r="L812" s="164"/>
      <c r="M812" s="189"/>
    </row>
    <row r="813" spans="10:13">
      <c r="J813" s="164"/>
      <c r="K813" s="164"/>
      <c r="L813" s="164"/>
      <c r="M813" s="189"/>
    </row>
    <row r="814" spans="10:13">
      <c r="J814" s="164"/>
      <c r="K814" s="164"/>
      <c r="L814" s="164"/>
      <c r="M814" s="189"/>
    </row>
    <row r="815" spans="10:13">
      <c r="J815" s="164"/>
      <c r="K815" s="164"/>
      <c r="L815" s="164"/>
      <c r="M815" s="189"/>
    </row>
    <row r="816" spans="10:13">
      <c r="J816" s="164"/>
      <c r="K816" s="164"/>
      <c r="L816" s="164"/>
      <c r="M816" s="189"/>
    </row>
    <row r="817" spans="10:13">
      <c r="J817" s="164"/>
      <c r="K817" s="164"/>
      <c r="L817" s="164"/>
      <c r="M817" s="189"/>
    </row>
    <row r="818" spans="10:13">
      <c r="J818" s="164"/>
      <c r="K818" s="164"/>
      <c r="L818" s="164"/>
      <c r="M818" s="189"/>
    </row>
    <row r="819" spans="10:13">
      <c r="J819" s="164"/>
      <c r="K819" s="164"/>
      <c r="L819" s="164"/>
      <c r="M819" s="189"/>
    </row>
    <row r="820" spans="10:13">
      <c r="J820" s="164"/>
      <c r="K820" s="164"/>
      <c r="L820" s="164"/>
      <c r="M820" s="189"/>
    </row>
    <row r="821" spans="10:13">
      <c r="J821" s="164"/>
      <c r="K821" s="164"/>
      <c r="L821" s="164"/>
      <c r="M821" s="189"/>
    </row>
    <row r="822" spans="10:13">
      <c r="J822" s="164"/>
      <c r="K822" s="164"/>
      <c r="L822" s="164"/>
      <c r="M822" s="189"/>
    </row>
    <row r="823" spans="10:13">
      <c r="J823" s="164"/>
      <c r="K823" s="164"/>
      <c r="L823" s="164"/>
      <c r="M823" s="189"/>
    </row>
    <row r="824" spans="10:13">
      <c r="J824" s="164"/>
      <c r="K824" s="164"/>
      <c r="L824" s="164"/>
      <c r="M824" s="189"/>
    </row>
    <row r="825" spans="10:13">
      <c r="J825" s="164"/>
      <c r="K825" s="164"/>
      <c r="L825" s="164"/>
      <c r="M825" s="189"/>
    </row>
    <row r="826" spans="10:13">
      <c r="J826" s="164"/>
      <c r="K826" s="164"/>
      <c r="L826" s="164"/>
      <c r="M826" s="189"/>
    </row>
    <row r="827" spans="10:13">
      <c r="J827" s="164"/>
      <c r="K827" s="164"/>
      <c r="L827" s="164"/>
      <c r="M827" s="189"/>
    </row>
    <row r="828" spans="10:13">
      <c r="J828" s="164"/>
      <c r="K828" s="164"/>
      <c r="L828" s="164"/>
      <c r="M828" s="189"/>
    </row>
    <row r="829" spans="10:13">
      <c r="J829" s="164"/>
      <c r="K829" s="164"/>
      <c r="L829" s="164"/>
      <c r="M829" s="189"/>
    </row>
    <row r="830" spans="10:13">
      <c r="J830" s="164"/>
      <c r="K830" s="164"/>
      <c r="L830" s="164"/>
      <c r="M830" s="189"/>
    </row>
    <row r="831" spans="10:13">
      <c r="J831" s="164"/>
      <c r="K831" s="164"/>
      <c r="L831" s="164"/>
      <c r="M831" s="189"/>
    </row>
    <row r="832" spans="10:13">
      <c r="J832" s="164"/>
      <c r="K832" s="164"/>
      <c r="L832" s="164"/>
      <c r="M832" s="189"/>
    </row>
    <row r="833" spans="10:13">
      <c r="J833" s="164"/>
      <c r="K833" s="164"/>
      <c r="L833" s="164"/>
      <c r="M833" s="189"/>
    </row>
    <row r="834" spans="10:13">
      <c r="J834" s="164"/>
      <c r="K834" s="164"/>
      <c r="L834" s="164"/>
      <c r="M834" s="189"/>
    </row>
    <row r="835" spans="10:13">
      <c r="J835" s="164"/>
      <c r="K835" s="164"/>
      <c r="L835" s="164"/>
      <c r="M835" s="189"/>
    </row>
    <row r="836" spans="10:13">
      <c r="J836" s="164"/>
      <c r="K836" s="164"/>
      <c r="L836" s="164"/>
      <c r="M836" s="189"/>
    </row>
    <row r="837" spans="10:13">
      <c r="J837" s="164"/>
      <c r="K837" s="164"/>
      <c r="L837" s="164"/>
      <c r="M837" s="189"/>
    </row>
    <row r="838" spans="10:13">
      <c r="J838" s="164"/>
      <c r="K838" s="164"/>
      <c r="L838" s="164"/>
      <c r="M838" s="189"/>
    </row>
    <row r="839" spans="10:13">
      <c r="J839" s="164"/>
      <c r="K839" s="164"/>
      <c r="L839" s="164"/>
      <c r="M839" s="189"/>
    </row>
    <row r="840" spans="10:13">
      <c r="J840" s="164"/>
      <c r="K840" s="164"/>
      <c r="L840" s="164"/>
      <c r="M840" s="189"/>
    </row>
    <row r="841" spans="10:13">
      <c r="J841" s="164"/>
      <c r="K841" s="164"/>
      <c r="L841" s="164"/>
      <c r="M841" s="189"/>
    </row>
    <row r="842" spans="10:13">
      <c r="J842" s="164"/>
      <c r="K842" s="164"/>
      <c r="L842" s="164"/>
      <c r="M842" s="189"/>
    </row>
    <row r="843" spans="10:13">
      <c r="J843" s="164"/>
      <c r="K843" s="164"/>
      <c r="L843" s="164"/>
      <c r="M843" s="189"/>
    </row>
    <row r="844" spans="10:13">
      <c r="J844" s="164"/>
      <c r="K844" s="164"/>
      <c r="L844" s="164"/>
      <c r="M844" s="189"/>
    </row>
    <row r="845" spans="10:13">
      <c r="J845" s="164"/>
      <c r="K845" s="164"/>
      <c r="L845" s="164"/>
      <c r="M845" s="189"/>
    </row>
    <row r="846" spans="10:13">
      <c r="J846" s="164"/>
      <c r="K846" s="164"/>
      <c r="L846" s="164"/>
      <c r="M846" s="189"/>
    </row>
    <row r="847" spans="10:13">
      <c r="J847" s="164"/>
      <c r="K847" s="164"/>
      <c r="L847" s="164"/>
      <c r="M847" s="189"/>
    </row>
    <row r="848" spans="10:13">
      <c r="J848" s="164"/>
      <c r="K848" s="164"/>
      <c r="L848" s="164"/>
      <c r="M848" s="189"/>
    </row>
    <row r="849" spans="10:13">
      <c r="J849" s="164"/>
      <c r="K849" s="164"/>
      <c r="L849" s="164"/>
      <c r="M849" s="189"/>
    </row>
    <row r="850" spans="10:13">
      <c r="J850" s="164"/>
      <c r="K850" s="164"/>
      <c r="L850" s="164"/>
      <c r="M850" s="189"/>
    </row>
    <row r="851" spans="10:13">
      <c r="J851" s="164"/>
      <c r="K851" s="164"/>
      <c r="L851" s="164"/>
      <c r="M851" s="189"/>
    </row>
    <row r="852" spans="10:13">
      <c r="J852" s="164"/>
      <c r="K852" s="164"/>
      <c r="L852" s="164"/>
      <c r="M852" s="189"/>
    </row>
    <row r="853" spans="10:13">
      <c r="J853" s="164"/>
      <c r="K853" s="164"/>
      <c r="L853" s="164"/>
      <c r="M853" s="189"/>
    </row>
    <row r="854" spans="10:13">
      <c r="J854" s="164"/>
      <c r="K854" s="164"/>
      <c r="L854" s="164"/>
      <c r="M854" s="189"/>
    </row>
    <row r="855" spans="10:13">
      <c r="J855" s="164"/>
      <c r="K855" s="164"/>
      <c r="L855" s="164"/>
      <c r="M855" s="189"/>
    </row>
    <row r="856" spans="10:13">
      <c r="J856" s="164"/>
      <c r="K856" s="164"/>
      <c r="L856" s="164"/>
      <c r="M856" s="189"/>
    </row>
    <row r="857" spans="10:13">
      <c r="J857" s="164"/>
      <c r="K857" s="164"/>
      <c r="L857" s="164"/>
      <c r="M857" s="189"/>
    </row>
    <row r="858" spans="10:13">
      <c r="J858" s="164"/>
      <c r="K858" s="164"/>
      <c r="L858" s="164"/>
      <c r="M858" s="189"/>
    </row>
    <row r="859" spans="10:13">
      <c r="J859" s="164"/>
      <c r="K859" s="164"/>
      <c r="L859" s="164"/>
      <c r="M859" s="189"/>
    </row>
    <row r="860" spans="10:13">
      <c r="J860" s="164"/>
      <c r="K860" s="164"/>
      <c r="L860" s="164"/>
      <c r="M860" s="189"/>
    </row>
    <row r="861" spans="10:13">
      <c r="J861" s="164"/>
      <c r="K861" s="164"/>
      <c r="L861" s="164"/>
      <c r="M861" s="189"/>
    </row>
    <row r="862" spans="10:13">
      <c r="J862" s="164"/>
      <c r="K862" s="164"/>
      <c r="L862" s="164"/>
      <c r="M862" s="189"/>
    </row>
    <row r="863" spans="10:13">
      <c r="J863" s="164"/>
      <c r="K863" s="164"/>
      <c r="L863" s="164"/>
      <c r="M863" s="189"/>
    </row>
    <row r="864" spans="10:13">
      <c r="J864" s="164"/>
      <c r="K864" s="164"/>
      <c r="L864" s="164"/>
      <c r="M864" s="189"/>
    </row>
    <row r="865" spans="10:13">
      <c r="J865" s="164"/>
      <c r="K865" s="164"/>
      <c r="L865" s="164"/>
      <c r="M865" s="189"/>
    </row>
    <row r="866" spans="10:13">
      <c r="J866" s="164"/>
      <c r="K866" s="164"/>
      <c r="L866" s="164"/>
      <c r="M866" s="189"/>
    </row>
    <row r="867" spans="10:13">
      <c r="J867" s="164"/>
      <c r="K867" s="164"/>
      <c r="L867" s="164"/>
      <c r="M867" s="189"/>
    </row>
    <row r="868" spans="10:13">
      <c r="J868" s="164"/>
      <c r="K868" s="164"/>
      <c r="L868" s="164"/>
      <c r="M868" s="189"/>
    </row>
    <row r="869" spans="10:13">
      <c r="J869" s="164"/>
      <c r="K869" s="164"/>
      <c r="L869" s="164"/>
      <c r="M869" s="189"/>
    </row>
    <row r="870" spans="10:13">
      <c r="J870" s="164"/>
      <c r="K870" s="164"/>
      <c r="L870" s="164"/>
      <c r="M870" s="189"/>
    </row>
    <row r="871" spans="10:13">
      <c r="J871" s="164"/>
      <c r="K871" s="164"/>
      <c r="L871" s="164"/>
      <c r="M871" s="189"/>
    </row>
    <row r="872" spans="10:13">
      <c r="J872" s="164"/>
      <c r="K872" s="164"/>
      <c r="L872" s="164"/>
      <c r="M872" s="189"/>
    </row>
    <row r="873" spans="10:13">
      <c r="J873" s="164"/>
      <c r="K873" s="164"/>
      <c r="L873" s="164"/>
      <c r="M873" s="189"/>
    </row>
    <row r="874" spans="10:13">
      <c r="J874" s="164"/>
      <c r="K874" s="164"/>
      <c r="L874" s="164"/>
      <c r="M874" s="189"/>
    </row>
    <row r="875" spans="10:13">
      <c r="J875" s="164"/>
      <c r="K875" s="164"/>
      <c r="L875" s="164"/>
      <c r="M875" s="189"/>
    </row>
    <row r="876" spans="10:13">
      <c r="J876" s="164"/>
      <c r="K876" s="164"/>
      <c r="L876" s="164"/>
      <c r="M876" s="189"/>
    </row>
    <row r="877" spans="10:13">
      <c r="J877" s="164"/>
      <c r="K877" s="164"/>
      <c r="L877" s="164"/>
      <c r="M877" s="189"/>
    </row>
    <row r="878" spans="10:13">
      <c r="J878" s="164"/>
      <c r="K878" s="164"/>
      <c r="L878" s="164"/>
      <c r="M878" s="189"/>
    </row>
    <row r="879" spans="10:13">
      <c r="J879" s="164"/>
      <c r="K879" s="164"/>
      <c r="L879" s="164"/>
      <c r="M879" s="189"/>
    </row>
    <row r="880" spans="10:13">
      <c r="J880" s="164"/>
      <c r="K880" s="164"/>
      <c r="L880" s="164"/>
      <c r="M880" s="189"/>
    </row>
    <row r="881" spans="10:13">
      <c r="J881" s="164"/>
      <c r="K881" s="164"/>
      <c r="L881" s="164"/>
      <c r="M881" s="189"/>
    </row>
    <row r="882" spans="10:13">
      <c r="J882" s="164"/>
      <c r="K882" s="164"/>
      <c r="L882" s="164"/>
      <c r="M882" s="189"/>
    </row>
    <row r="883" spans="10:13">
      <c r="J883" s="164"/>
      <c r="K883" s="164"/>
      <c r="L883" s="164"/>
      <c r="M883" s="189"/>
    </row>
    <row r="884" spans="10:13">
      <c r="J884" s="164"/>
      <c r="K884" s="164"/>
      <c r="L884" s="164"/>
      <c r="M884" s="189"/>
    </row>
    <row r="885" spans="10:13">
      <c r="J885" s="164"/>
      <c r="K885" s="164"/>
      <c r="L885" s="164"/>
      <c r="M885" s="189"/>
    </row>
    <row r="886" spans="10:13">
      <c r="J886" s="164"/>
      <c r="K886" s="164"/>
      <c r="L886" s="164"/>
      <c r="M886" s="189"/>
    </row>
    <row r="887" spans="10:13">
      <c r="J887" s="164"/>
      <c r="K887" s="164"/>
      <c r="L887" s="164"/>
      <c r="M887" s="189"/>
    </row>
    <row r="888" spans="10:13">
      <c r="J888" s="164"/>
      <c r="K888" s="164"/>
      <c r="L888" s="164"/>
      <c r="M888" s="189"/>
    </row>
    <row r="889" spans="10:13">
      <c r="J889" s="164"/>
      <c r="K889" s="164"/>
      <c r="L889" s="164"/>
      <c r="M889" s="189"/>
    </row>
    <row r="890" spans="10:13">
      <c r="J890" s="164"/>
      <c r="K890" s="164"/>
      <c r="L890" s="164"/>
      <c r="M890" s="189"/>
    </row>
    <row r="891" spans="10:13">
      <c r="J891" s="164"/>
      <c r="K891" s="164"/>
      <c r="L891" s="164"/>
      <c r="M891" s="189"/>
    </row>
    <row r="892" spans="10:13">
      <c r="J892" s="164"/>
      <c r="K892" s="164"/>
      <c r="L892" s="164"/>
      <c r="M892" s="189"/>
    </row>
    <row r="893" spans="10:13">
      <c r="J893" s="164"/>
      <c r="K893" s="164"/>
      <c r="L893" s="164"/>
      <c r="M893" s="189"/>
    </row>
    <row r="894" spans="10:13">
      <c r="J894" s="164"/>
      <c r="K894" s="164"/>
      <c r="L894" s="164"/>
      <c r="M894" s="189"/>
    </row>
    <row r="895" spans="10:13">
      <c r="J895" s="164"/>
      <c r="K895" s="164"/>
      <c r="L895" s="164"/>
      <c r="M895" s="189"/>
    </row>
    <row r="896" spans="10:13">
      <c r="J896" s="164"/>
      <c r="K896" s="164"/>
      <c r="L896" s="164"/>
      <c r="M896" s="189"/>
    </row>
    <row r="897" spans="10:13">
      <c r="J897" s="164"/>
      <c r="K897" s="164"/>
      <c r="L897" s="164"/>
      <c r="M897" s="189"/>
    </row>
    <row r="898" spans="10:13">
      <c r="J898" s="164"/>
      <c r="K898" s="164"/>
      <c r="L898" s="164"/>
      <c r="M898" s="189"/>
    </row>
    <row r="899" spans="10:13">
      <c r="J899" s="164"/>
      <c r="K899" s="164"/>
      <c r="L899" s="164"/>
      <c r="M899" s="189"/>
    </row>
    <row r="900" spans="10:13">
      <c r="J900" s="164"/>
    </row>
    <row r="901" spans="10:13">
      <c r="J901" s="164"/>
    </row>
    <row r="902" spans="10:13">
      <c r="J902" s="164"/>
    </row>
    <row r="903" spans="10:13">
      <c r="J903" s="164"/>
    </row>
    <row r="904" spans="10:13">
      <c r="J904" s="164"/>
    </row>
    <row r="905" spans="10:13">
      <c r="J905" s="164"/>
    </row>
    <row r="906" spans="10:13">
      <c r="J906" s="164"/>
    </row>
    <row r="907" spans="10:13">
      <c r="J907" s="164"/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73" fitToHeight="10" orientation="portrait" r:id="rId1"/>
  <headerFooter alignWithMargins="0">
    <oddFooter>&amp;L&amp;A&amp;RPagina &amp;P di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3">
    <pageSetUpPr fitToPage="1"/>
  </sheetPr>
  <dimension ref="A1:T186"/>
  <sheetViews>
    <sheetView topLeftCell="D140" zoomScaleNormal="100" workbookViewId="0">
      <selection activeCell="O152" sqref="O152"/>
    </sheetView>
  </sheetViews>
  <sheetFormatPr defaultRowHeight="12.75"/>
  <cols>
    <col min="1" max="1" width="9" style="30" hidden="1" customWidth="1"/>
    <col min="2" max="2" width="5.140625" style="30" hidden="1" customWidth="1"/>
    <col min="3" max="3" width="8" style="30" hidden="1" customWidth="1"/>
    <col min="4" max="4" width="59.5703125" style="36" bestFit="1" customWidth="1"/>
    <col min="5" max="7" width="21.28515625" style="32" hidden="1" customWidth="1"/>
    <col min="8" max="8" width="17" style="32" hidden="1" customWidth="1"/>
    <col min="9" max="9" width="21.28515625" style="32" hidden="1" customWidth="1"/>
    <col min="10" max="10" width="20.5703125" style="32" hidden="1" customWidth="1"/>
    <col min="11" max="12" width="17.42578125" style="33" hidden="1" customWidth="1"/>
    <col min="13" max="13" width="17.42578125" style="33" bestFit="1" customWidth="1"/>
    <col min="14" max="14" width="17" style="33" hidden="1" customWidth="1"/>
    <col min="15" max="15" width="17.42578125" style="33" bestFit="1" customWidth="1"/>
    <col min="16" max="16" width="17.42578125" style="33" hidden="1" customWidth="1"/>
    <col min="17" max="17" width="16.5703125" style="33" hidden="1" customWidth="1"/>
    <col min="18" max="18" width="12" style="34" hidden="1" customWidth="1"/>
    <col min="19" max="19" width="18.7109375" style="30" customWidth="1"/>
    <col min="20" max="20" width="10.140625" style="30" bestFit="1" customWidth="1"/>
    <col min="21" max="16384" width="9.140625" style="30"/>
  </cols>
  <sheetData>
    <row r="1" spans="1:18" hidden="1"/>
    <row r="2" spans="1:18" hidden="1"/>
    <row r="3" spans="1:18" ht="15">
      <c r="D3" s="31" t="s">
        <v>996</v>
      </c>
    </row>
    <row r="4" spans="1:18" hidden="1">
      <c r="A4" s="35" t="s">
        <v>693</v>
      </c>
      <c r="B4" s="35" t="s">
        <v>686</v>
      </c>
      <c r="C4" s="35" t="s">
        <v>689</v>
      </c>
    </row>
    <row r="5" spans="1:18" hidden="1">
      <c r="A5" s="35"/>
      <c r="B5" s="35"/>
      <c r="C5" s="35"/>
    </row>
    <row r="6" spans="1:18" hidden="1">
      <c r="A6" s="35"/>
      <c r="B6" s="35"/>
      <c r="C6" s="35"/>
    </row>
    <row r="7" spans="1:18" hidden="1">
      <c r="A7" s="35"/>
      <c r="B7" s="35"/>
      <c r="C7" s="35"/>
    </row>
    <row r="8" spans="1:18" ht="36.75" customHeight="1">
      <c r="D8" s="37" t="s">
        <v>215</v>
      </c>
      <c r="E8" s="38" t="s">
        <v>1367</v>
      </c>
      <c r="F8" s="38" t="s">
        <v>1394</v>
      </c>
      <c r="G8" s="38" t="s">
        <v>1546</v>
      </c>
      <c r="H8" s="38" t="s">
        <v>2078</v>
      </c>
      <c r="I8" s="38" t="s">
        <v>2054</v>
      </c>
      <c r="J8" s="38" t="s">
        <v>2321</v>
      </c>
      <c r="K8" s="39" t="s">
        <v>1367</v>
      </c>
      <c r="L8" s="39" t="s">
        <v>1394</v>
      </c>
      <c r="M8" s="39" t="s">
        <v>1546</v>
      </c>
      <c r="N8" s="39" t="s">
        <v>2078</v>
      </c>
      <c r="O8" s="39" t="s">
        <v>2054</v>
      </c>
      <c r="P8" s="39" t="s">
        <v>2321</v>
      </c>
      <c r="Q8" s="39"/>
      <c r="R8" s="40"/>
    </row>
    <row r="9" spans="1:18" ht="15.75">
      <c r="D9" s="41"/>
      <c r="E9" s="42"/>
      <c r="F9" s="43"/>
      <c r="G9" s="43"/>
      <c r="H9" s="43"/>
      <c r="I9" s="43"/>
      <c r="J9" s="43"/>
      <c r="K9" s="44"/>
      <c r="L9" s="44"/>
      <c r="M9" s="44"/>
      <c r="N9" s="44"/>
      <c r="O9" s="44"/>
      <c r="P9" s="44"/>
      <c r="Q9" s="44"/>
      <c r="R9" s="45"/>
    </row>
    <row r="10" spans="1:18" ht="15.75">
      <c r="D10" s="46" t="s">
        <v>216</v>
      </c>
      <c r="E10" s="43"/>
      <c r="F10" s="43"/>
      <c r="G10" s="43"/>
      <c r="H10" s="43"/>
      <c r="I10" s="43"/>
      <c r="J10" s="43"/>
      <c r="K10" s="44"/>
      <c r="L10" s="44"/>
      <c r="M10" s="44"/>
      <c r="N10" s="44"/>
      <c r="O10" s="44"/>
      <c r="P10" s="44"/>
      <c r="Q10" s="44"/>
      <c r="R10" s="45"/>
    </row>
    <row r="11" spans="1:18" ht="15">
      <c r="D11" s="47"/>
      <c r="E11" s="43"/>
      <c r="F11" s="43"/>
      <c r="G11" s="43"/>
      <c r="H11" s="43"/>
      <c r="I11" s="43"/>
      <c r="J11" s="43"/>
      <c r="K11" s="44"/>
      <c r="L11" s="44"/>
      <c r="M11" s="44"/>
      <c r="N11" s="44"/>
      <c r="O11" s="44"/>
      <c r="P11" s="44"/>
      <c r="Q11" s="44"/>
      <c r="R11" s="45"/>
    </row>
    <row r="12" spans="1:18" ht="12.75" customHeight="1">
      <c r="D12" s="48" t="s">
        <v>217</v>
      </c>
      <c r="E12" s="49"/>
      <c r="F12" s="43"/>
      <c r="G12" s="43"/>
      <c r="H12" s="43"/>
      <c r="I12" s="43"/>
      <c r="J12" s="43"/>
      <c r="K12" s="44"/>
      <c r="L12" s="44"/>
      <c r="M12" s="44"/>
      <c r="N12" s="44"/>
      <c r="O12" s="44"/>
      <c r="P12" s="44"/>
      <c r="Q12" s="44"/>
      <c r="R12" s="45"/>
    </row>
    <row r="13" spans="1:18" ht="12.75" customHeight="1">
      <c r="C13" s="30">
        <v>100101</v>
      </c>
      <c r="D13" s="50" t="s">
        <v>1396</v>
      </c>
      <c r="E13" s="43">
        <f>SUMIF(RiepilogoGen!$C$2:$C$1249,C13,RiepilogoGen!$O$2:$O$1249)</f>
        <v>0</v>
      </c>
      <c r="F13" s="43">
        <f>SUMIF(RiepilogoGen!$C$2:$C$1249,C13,RiepilogoGen!$R$2:$R$1249)</f>
        <v>0</v>
      </c>
      <c r="G13" s="43">
        <f>SUMIF(RiepilogoGen!$C$2:$C$1249,C13,RiepilogoGen!$U$2:$U$1249)</f>
        <v>0</v>
      </c>
      <c r="H13" s="43">
        <f>SUMIF(RiepilogoGen!$C$2:$C$1249,C13,RiepilogoGen!$X$2:$X$1249)</f>
        <v>0</v>
      </c>
      <c r="I13" s="43">
        <f>SUMIF(RiepilogoGen!$C$2:$C$1249,C13,RiepilogoGen!$AA$2:$AA$1249)</f>
        <v>0</v>
      </c>
      <c r="J13" s="43">
        <f>SUMIF(RiepilogoGen!$C$2:$C$1249,C13,RiepilogoGen!$AD$2:$AD$1249)</f>
        <v>0</v>
      </c>
      <c r="K13" s="44">
        <f>ROUND('Riep StPatrim'!F13,0)</f>
        <v>0</v>
      </c>
      <c r="L13" s="44">
        <f>ROUND('Riep StPatrim'!G13,0)</f>
        <v>0</v>
      </c>
      <c r="M13" s="44">
        <f>ROUND('Riep StPatrim'!H13,0)</f>
        <v>0</v>
      </c>
      <c r="N13" s="44">
        <f>ROUND('Riep StPatrim'!I13,0)</f>
        <v>0</v>
      </c>
      <c r="O13" s="44">
        <f>ROUND('Riep StPatrim'!J13,0)</f>
        <v>0</v>
      </c>
      <c r="P13" s="44">
        <f>ROUND('Riep StPatrim'!K13,0)</f>
        <v>0</v>
      </c>
      <c r="Q13" s="44">
        <f>P13-N13</f>
        <v>0</v>
      </c>
      <c r="R13" s="45">
        <f>IF(N13=0,IF(P13&lt;&gt;0,1,0),(P13/N13)-1)</f>
        <v>0</v>
      </c>
    </row>
    <row r="14" spans="1:18" ht="12.75" customHeight="1">
      <c r="C14" s="30">
        <v>100201</v>
      </c>
      <c r="D14" s="50" t="s">
        <v>1397</v>
      </c>
      <c r="E14" s="43">
        <f>SUMIF(RiepilogoGen!$C$2:$C$1249,C14,RiepilogoGen!$O$2:$O$1249)</f>
        <v>29414.84</v>
      </c>
      <c r="F14" s="43">
        <f>SUMIF(RiepilogoGen!$C$2:$C$1249,C14,RiepilogoGen!$R$2:$R$1249)</f>
        <v>29414.84</v>
      </c>
      <c r="G14" s="43">
        <f>SUMIF(RiepilogoGen!$C$2:$C$1249,C14,RiepilogoGen!$U$2:$U$1249)</f>
        <v>29414.84</v>
      </c>
      <c r="H14" s="43">
        <f>SUMIF(RiepilogoGen!$C$2:$C$1249,C14,RiepilogoGen!$X$2:$X$1249)</f>
        <v>0</v>
      </c>
      <c r="I14" s="43">
        <f>SUMIF(RiepilogoGen!$C$2:$C$1249,C14,RiepilogoGen!$AA$2:$AA$1249)</f>
        <v>416121.67</v>
      </c>
      <c r="J14" s="43">
        <f>SUMIF(RiepilogoGen!$C$2:$C$1249,C14,RiepilogoGen!$AD$2:$AD$1249)</f>
        <v>-386706.83</v>
      </c>
      <c r="K14" s="44">
        <f>ROUND('Riep StPatrim'!F15,0)</f>
        <v>29415</v>
      </c>
      <c r="L14" s="44">
        <f>ROUND('Riep StPatrim'!G15,0)</f>
        <v>29415</v>
      </c>
      <c r="M14" s="44">
        <f>ROUND('Riep StPatrim'!H15,0)</f>
        <v>29415</v>
      </c>
      <c r="N14" s="44">
        <f>ROUND('Riep StPatrim'!I15,0)</f>
        <v>0</v>
      </c>
      <c r="O14" s="44">
        <f>ROUND('Riep StPatrim'!J15,0)</f>
        <v>416122</v>
      </c>
      <c r="P14" s="44">
        <f>ROUND('Riep StPatrim'!K15,0)</f>
        <v>-386707</v>
      </c>
      <c r="Q14" s="44">
        <f t="shared" ref="Q14:Q77" si="0">P14-N14</f>
        <v>-386707</v>
      </c>
      <c r="R14" s="45">
        <f t="shared" ref="R14:R77" si="1">IF(N14=0,IF(P14&lt;&gt;0,1,0),(P14/N14)-1)</f>
        <v>1</v>
      </c>
    </row>
    <row r="15" spans="1:18" ht="12.75" customHeight="1">
      <c r="C15" s="30">
        <v>100203</v>
      </c>
      <c r="D15" s="50" t="s">
        <v>1398</v>
      </c>
      <c r="E15" s="43">
        <f>SUMIF(RiepilogoGen!$C$2:$C$1249,C15,RiepilogoGen!$O$2:$O$1249)</f>
        <v>0</v>
      </c>
      <c r="F15" s="43">
        <f>SUMIF(RiepilogoGen!$C$2:$C$1249,C15,RiepilogoGen!$R$2:$R$1249)</f>
        <v>0</v>
      </c>
      <c r="G15" s="43">
        <f>SUMIF(RiepilogoGen!$C$2:$C$1249,C15,RiepilogoGen!$U$2:$U$1249)</f>
        <v>0</v>
      </c>
      <c r="H15" s="43">
        <f>SUMIF(RiepilogoGen!$C$2:$C$1249,C15,RiepilogoGen!$X$2:$X$1249)</f>
        <v>0</v>
      </c>
      <c r="I15" s="43">
        <f>SUMIF(RiepilogoGen!$C$2:$C$1249,C15,RiepilogoGen!$AA$2:$AA$1249)</f>
        <v>0</v>
      </c>
      <c r="J15" s="43">
        <f>SUMIF(RiepilogoGen!$C$2:$C$1249,C15,RiepilogoGen!$AD$2:$AD$1249)</f>
        <v>0</v>
      </c>
      <c r="K15" s="44">
        <f>ROUND('Riep StPatrim'!F17,0)</f>
        <v>0</v>
      </c>
      <c r="L15" s="44">
        <f>ROUND('Riep StPatrim'!G17,0)</f>
        <v>0</v>
      </c>
      <c r="M15" s="44">
        <f>ROUND('Riep StPatrim'!H17,0)</f>
        <v>0</v>
      </c>
      <c r="N15" s="44">
        <f>ROUND('Riep StPatrim'!I17,0)</f>
        <v>0</v>
      </c>
      <c r="O15" s="44">
        <f>ROUND('Riep StPatrim'!J17,0)</f>
        <v>0</v>
      </c>
      <c r="P15" s="44">
        <f>ROUND('Riep StPatrim'!K17,0)</f>
        <v>0</v>
      </c>
      <c r="Q15" s="44">
        <f t="shared" si="0"/>
        <v>0</v>
      </c>
      <c r="R15" s="45">
        <f t="shared" si="1"/>
        <v>0</v>
      </c>
    </row>
    <row r="16" spans="1:18" ht="18.75">
      <c r="D16" s="51" t="s">
        <v>218</v>
      </c>
      <c r="E16" s="52">
        <f t="shared" ref="E16:K16" si="2">SUM(E13:E15)</f>
        <v>29414.84</v>
      </c>
      <c r="F16" s="52">
        <f t="shared" si="2"/>
        <v>29414.84</v>
      </c>
      <c r="G16" s="52">
        <f t="shared" si="2"/>
        <v>29414.84</v>
      </c>
      <c r="H16" s="52">
        <f t="shared" si="2"/>
        <v>0</v>
      </c>
      <c r="I16" s="52">
        <f t="shared" si="2"/>
        <v>416121.67</v>
      </c>
      <c r="J16" s="52">
        <f t="shared" si="2"/>
        <v>-386706.83</v>
      </c>
      <c r="K16" s="53">
        <f t="shared" si="2"/>
        <v>29415</v>
      </c>
      <c r="L16" s="53">
        <f>SUM(L13:L15)</f>
        <v>29415</v>
      </c>
      <c r="M16" s="53">
        <f>SUM(M13:M15)</f>
        <v>29415</v>
      </c>
      <c r="N16" s="53">
        <f>SUM(N13:N15)</f>
        <v>0</v>
      </c>
      <c r="O16" s="53">
        <f>SUM(O13:O15)</f>
        <v>416122</v>
      </c>
      <c r="P16" s="53">
        <f>SUM(P13:P15)</f>
        <v>-386707</v>
      </c>
      <c r="Q16" s="53">
        <f t="shared" si="0"/>
        <v>-386707</v>
      </c>
      <c r="R16" s="54">
        <f t="shared" si="1"/>
        <v>1</v>
      </c>
    </row>
    <row r="17" spans="3:18">
      <c r="D17" s="48"/>
      <c r="E17" s="49"/>
      <c r="F17" s="43"/>
      <c r="G17" s="43"/>
      <c r="H17" s="43"/>
      <c r="I17" s="43"/>
      <c r="J17" s="43"/>
      <c r="K17" s="44"/>
      <c r="L17" s="44"/>
      <c r="M17" s="44"/>
      <c r="N17" s="44"/>
      <c r="O17" s="44"/>
      <c r="P17" s="44"/>
      <c r="Q17" s="44">
        <f t="shared" si="0"/>
        <v>0</v>
      </c>
      <c r="R17" s="45">
        <f t="shared" si="1"/>
        <v>0</v>
      </c>
    </row>
    <row r="18" spans="3:18" ht="12.75" customHeight="1">
      <c r="D18" s="55" t="s">
        <v>219</v>
      </c>
      <c r="E18" s="49"/>
      <c r="F18" s="43"/>
      <c r="G18" s="43"/>
      <c r="H18" s="43"/>
      <c r="I18" s="43"/>
      <c r="J18" s="43"/>
      <c r="K18" s="44"/>
      <c r="L18" s="44"/>
      <c r="M18" s="44"/>
      <c r="N18" s="44"/>
      <c r="O18" s="44"/>
      <c r="P18" s="44"/>
      <c r="Q18" s="44">
        <f t="shared" si="0"/>
        <v>0</v>
      </c>
      <c r="R18" s="45">
        <f t="shared" si="1"/>
        <v>0</v>
      </c>
    </row>
    <row r="19" spans="3:18" ht="12.75" customHeight="1">
      <c r="D19" s="48" t="s">
        <v>220</v>
      </c>
      <c r="E19" s="49"/>
      <c r="F19" s="43"/>
      <c r="G19" s="43"/>
      <c r="H19" s="43"/>
      <c r="I19" s="43"/>
      <c r="J19" s="43"/>
      <c r="K19" s="44"/>
      <c r="L19" s="44"/>
      <c r="M19" s="44"/>
      <c r="N19" s="44"/>
      <c r="O19" s="44"/>
      <c r="P19" s="44"/>
      <c r="Q19" s="44">
        <f t="shared" si="0"/>
        <v>0</v>
      </c>
      <c r="R19" s="45">
        <f t="shared" si="1"/>
        <v>0</v>
      </c>
    </row>
    <row r="20" spans="3:18" ht="12.75" customHeight="1">
      <c r="C20" s="30">
        <v>110101</v>
      </c>
      <c r="D20" s="50" t="s">
        <v>1399</v>
      </c>
      <c r="E20" s="43">
        <f>SUMIF(RiepilogoGen!$C$2:$C$1249,C20,RiepilogoGen!$O$2:$O$1249)</f>
        <v>0</v>
      </c>
      <c r="F20" s="43">
        <f>SUMIF(RiepilogoGen!$C$2:$C$1249,C20,RiepilogoGen!$R$2:$R$1249)</f>
        <v>0</v>
      </c>
      <c r="G20" s="43">
        <f>SUMIF(RiepilogoGen!$C$2:$C$1249,C20,RiepilogoGen!$U$2:$U$1249)</f>
        <v>0</v>
      </c>
      <c r="H20" s="43">
        <f>SUMIF(RiepilogoGen!$C$2:$C$1249,C20,RiepilogoGen!$X$2:$X$1249)</f>
        <v>0</v>
      </c>
      <c r="I20" s="43">
        <f>SUMIF(RiepilogoGen!$C$2:$C$1249,C20,RiepilogoGen!$AA$2:$AA$1249)</f>
        <v>0</v>
      </c>
      <c r="J20" s="43">
        <f>SUMIF(RiepilogoGen!$C$2:$C$1249,C20,RiepilogoGen!$AD$2:$AD$1249)</f>
        <v>0</v>
      </c>
      <c r="K20" s="44">
        <f>ROUND('Riep StPatrim'!F23,0)</f>
        <v>0</v>
      </c>
      <c r="L20" s="44">
        <f>ROUND('Riep StPatrim'!G23,0)</f>
        <v>0</v>
      </c>
      <c r="M20" s="44">
        <f>ROUND('Riep StPatrim'!H23,0)</f>
        <v>0</v>
      </c>
      <c r="N20" s="44">
        <f>ROUND('Riep StPatrim'!I23,0)</f>
        <v>0</v>
      </c>
      <c r="O20" s="44">
        <f>ROUND('Riep StPatrim'!J23,0)</f>
        <v>0</v>
      </c>
      <c r="P20" s="44">
        <f>ROUND('Riep StPatrim'!K23,0)</f>
        <v>0</v>
      </c>
      <c r="Q20" s="44">
        <f t="shared" si="0"/>
        <v>0</v>
      </c>
      <c r="R20" s="45">
        <f t="shared" si="1"/>
        <v>0</v>
      </c>
    </row>
    <row r="21" spans="3:18" ht="12.75" customHeight="1">
      <c r="C21" s="30">
        <v>110102</v>
      </c>
      <c r="D21" s="50" t="s">
        <v>1400</v>
      </c>
      <c r="E21" s="43">
        <f>SUMIF(RiepilogoGen!$C$2:$C$1249,C21,RiepilogoGen!$O$2:$O$1249)</f>
        <v>0</v>
      </c>
      <c r="F21" s="43">
        <f>SUMIF(RiepilogoGen!$C$2:$C$1249,C21,RiepilogoGen!$R$2:$R$1249)</f>
        <v>0</v>
      </c>
      <c r="G21" s="43">
        <f>SUMIF(RiepilogoGen!$C$2:$C$1249,C21,RiepilogoGen!$U$2:$U$1249)</f>
        <v>0</v>
      </c>
      <c r="H21" s="43">
        <f>SUMIF(RiepilogoGen!$C$2:$C$1249,C21,RiepilogoGen!$X$2:$X$1249)</f>
        <v>0</v>
      </c>
      <c r="I21" s="43">
        <f>SUMIF(RiepilogoGen!$C$2:$C$1249,C21,RiepilogoGen!$AA$2:$AA$1249)</f>
        <v>0</v>
      </c>
      <c r="J21" s="43">
        <f>SUMIF(RiepilogoGen!$C$2:$C$1249,C21,RiepilogoGen!$AD$2:$AD$1249)</f>
        <v>0</v>
      </c>
      <c r="K21" s="44">
        <f>ROUND('Riep StPatrim'!F26,0)</f>
        <v>0</v>
      </c>
      <c r="L21" s="44">
        <f>ROUND('Riep StPatrim'!G26,0)</f>
        <v>0</v>
      </c>
      <c r="M21" s="44">
        <f>ROUND('Riep StPatrim'!H26,0)</f>
        <v>0</v>
      </c>
      <c r="N21" s="44">
        <f>ROUND('Riep StPatrim'!I26,0)</f>
        <v>0</v>
      </c>
      <c r="O21" s="44">
        <f>ROUND('Riep StPatrim'!J26,0)</f>
        <v>0</v>
      </c>
      <c r="P21" s="44">
        <f>ROUND('Riep StPatrim'!K26,0)</f>
        <v>0</v>
      </c>
      <c r="Q21" s="44">
        <f t="shared" si="0"/>
        <v>0</v>
      </c>
      <c r="R21" s="45">
        <f t="shared" si="1"/>
        <v>0</v>
      </c>
    </row>
    <row r="22" spans="3:18" ht="12.75" customHeight="1">
      <c r="C22" s="30">
        <v>110103</v>
      </c>
      <c r="D22" s="50" t="s">
        <v>1401</v>
      </c>
      <c r="E22" s="43">
        <f>SUMIF(RiepilogoGen!$C$2:$C$1249,C22,RiepilogoGen!$O$2:$O$1249)</f>
        <v>124104.42000000004</v>
      </c>
      <c r="F22" s="43">
        <f>SUMIF(RiepilogoGen!$C$2:$C$1249,C22,RiepilogoGen!$R$2:$R$1249)</f>
        <v>178768.87</v>
      </c>
      <c r="G22" s="43">
        <f>SUMIF(RiepilogoGen!$C$2:$C$1249,C22,RiepilogoGen!$U$2:$U$1249)</f>
        <v>392866.86999999988</v>
      </c>
      <c r="H22" s="43">
        <f>SUMIF(RiepilogoGen!$C$2:$C$1249,C22,RiepilogoGen!$X$2:$X$1249)</f>
        <v>0</v>
      </c>
      <c r="I22" s="43">
        <f>SUMIF(RiepilogoGen!$C$2:$C$1249,C22,RiepilogoGen!$AA$2:$AA$1249)</f>
        <v>400330.5199999999</v>
      </c>
      <c r="J22" s="43">
        <f>SUMIF(RiepilogoGen!$C$2:$C$1249,C22,RiepilogoGen!$AD$2:$AD$1249)</f>
        <v>0</v>
      </c>
      <c r="K22" s="44">
        <f>ROUND('Riep StPatrim'!F31,0)</f>
        <v>124104</v>
      </c>
      <c r="L22" s="44">
        <f>ROUND('Riep StPatrim'!G31,0)</f>
        <v>178769</v>
      </c>
      <c r="M22" s="44">
        <f>ROUND('Riep StPatrim'!H31,0)</f>
        <v>392867</v>
      </c>
      <c r="N22" s="44">
        <f>ROUND('Riep StPatrim'!I31,0)</f>
        <v>0</v>
      </c>
      <c r="O22" s="44">
        <f>ROUND('Riep StPatrim'!J31,0)</f>
        <v>400331</v>
      </c>
      <c r="P22" s="44">
        <f>ROUND('Riep StPatrim'!K31,0)</f>
        <v>0</v>
      </c>
      <c r="Q22" s="44">
        <f t="shared" si="0"/>
        <v>0</v>
      </c>
      <c r="R22" s="45">
        <f t="shared" si="1"/>
        <v>0</v>
      </c>
    </row>
    <row r="23" spans="3:18" ht="12.75" customHeight="1">
      <c r="C23" s="30">
        <v>110104</v>
      </c>
      <c r="D23" s="50" t="s">
        <v>1402</v>
      </c>
      <c r="E23" s="43">
        <f>SUMIF(RiepilogoGen!$C$2:$C$1249,C23,RiepilogoGen!$O$2:$O$1249)</f>
        <v>0</v>
      </c>
      <c r="F23" s="43">
        <f>SUMIF(RiepilogoGen!$C$2:$C$1249,C23,RiepilogoGen!$R$2:$R$1249)</f>
        <v>0</v>
      </c>
      <c r="G23" s="43">
        <f>SUMIF(RiepilogoGen!$C$2:$C$1249,C23,RiepilogoGen!$U$2:$U$1249)</f>
        <v>0</v>
      </c>
      <c r="H23" s="43">
        <f>SUMIF(RiepilogoGen!$C$2:$C$1249,C23,RiepilogoGen!$X$2:$X$1249)</f>
        <v>0</v>
      </c>
      <c r="I23" s="43">
        <f>SUMIF(RiepilogoGen!$C$2:$C$1249,C23,RiepilogoGen!$AA$2:$AA$1249)</f>
        <v>0</v>
      </c>
      <c r="J23" s="43">
        <f>SUMIF(RiepilogoGen!$C$2:$C$1249,C23,RiepilogoGen!$AD$2:$AD$1249)</f>
        <v>0</v>
      </c>
      <c r="K23" s="44">
        <f>ROUND('Riep StPatrim'!F36,0)</f>
        <v>0</v>
      </c>
      <c r="L23" s="44">
        <f>ROUND('Riep StPatrim'!G36,0)</f>
        <v>0</v>
      </c>
      <c r="M23" s="44">
        <f>ROUND('Riep StPatrim'!H36,0)</f>
        <v>0</v>
      </c>
      <c r="N23" s="44">
        <f>ROUND('Riep StPatrim'!I36,0)</f>
        <v>0</v>
      </c>
      <c r="O23" s="44">
        <f>ROUND('Riep StPatrim'!J36,0)</f>
        <v>0</v>
      </c>
      <c r="P23" s="44">
        <f>ROUND('Riep StPatrim'!K36,0)</f>
        <v>0</v>
      </c>
      <c r="Q23" s="44">
        <f t="shared" si="0"/>
        <v>0</v>
      </c>
      <c r="R23" s="45">
        <f t="shared" si="1"/>
        <v>0</v>
      </c>
    </row>
    <row r="24" spans="3:18" ht="12.75" customHeight="1">
      <c r="C24" s="30">
        <v>110105</v>
      </c>
      <c r="D24" s="50" t="s">
        <v>1403</v>
      </c>
      <c r="E24" s="43">
        <f>SUMIF(RiepilogoGen!$C$2:$C$1249,C24,RiepilogoGen!$O$2:$O$1249)</f>
        <v>0</v>
      </c>
      <c r="F24" s="43">
        <f>SUMIF(RiepilogoGen!$C$2:$C$1249,C24,RiepilogoGen!$R$2:$R$1249)</f>
        <v>0</v>
      </c>
      <c r="G24" s="43">
        <f>SUMIF(RiepilogoGen!$C$2:$C$1249,C24,RiepilogoGen!$U$2:$U$1249)</f>
        <v>0</v>
      </c>
      <c r="H24" s="43">
        <f>SUMIF(RiepilogoGen!$C$2:$C$1249,C24,RiepilogoGen!$X$2:$X$1249)</f>
        <v>0</v>
      </c>
      <c r="I24" s="43">
        <f>SUMIF(RiepilogoGen!$C$2:$C$1249,C24,RiepilogoGen!$AA$2:$AA$1249)</f>
        <v>0</v>
      </c>
      <c r="J24" s="43">
        <f>SUMIF(RiepilogoGen!$C$2:$C$1249,C24,RiepilogoGen!$AD$2:$AD$1249)</f>
        <v>0</v>
      </c>
      <c r="K24" s="44">
        <f>ROUND('Riep StPatrim'!F39,0)</f>
        <v>0</v>
      </c>
      <c r="L24" s="44">
        <f>ROUND('Riep StPatrim'!G39,0)</f>
        <v>0</v>
      </c>
      <c r="M24" s="44">
        <f>ROUND('Riep StPatrim'!H39,0)</f>
        <v>0</v>
      </c>
      <c r="N24" s="44">
        <f>ROUND('Riep StPatrim'!I39,0)</f>
        <v>0</v>
      </c>
      <c r="O24" s="44">
        <f>ROUND('Riep StPatrim'!J39,0)</f>
        <v>0</v>
      </c>
      <c r="P24" s="44">
        <f>ROUND('Riep StPatrim'!K39,0)</f>
        <v>0</v>
      </c>
      <c r="Q24" s="44">
        <f t="shared" si="0"/>
        <v>0</v>
      </c>
      <c r="R24" s="45">
        <f t="shared" si="1"/>
        <v>0</v>
      </c>
    </row>
    <row r="25" spans="3:18" ht="12.75" customHeight="1">
      <c r="C25" s="30">
        <v>110106</v>
      </c>
      <c r="D25" s="50" t="s">
        <v>1404</v>
      </c>
      <c r="E25" s="43">
        <f>SUMIF(RiepilogoGen!$C$2:$C$1249,C25,RiepilogoGen!$O$2:$O$1249)</f>
        <v>0</v>
      </c>
      <c r="F25" s="43">
        <f>SUMIF(RiepilogoGen!$C$2:$C$1249,C25,RiepilogoGen!$R$2:$R$1249)</f>
        <v>71675</v>
      </c>
      <c r="G25" s="43">
        <f>SUMIF(RiepilogoGen!$C$2:$C$1249,C25,RiepilogoGen!$U$2:$U$1249)</f>
        <v>4953.2000000000116</v>
      </c>
      <c r="H25" s="43">
        <f>SUMIF(RiepilogoGen!$C$2:$C$1249,C25,RiepilogoGen!$X$2:$X$1249)</f>
        <v>0</v>
      </c>
      <c r="I25" s="43">
        <f>SUMIF(RiepilogoGen!$C$2:$C$1249,C25,RiepilogoGen!$AA$2:$AA$1249)</f>
        <v>135786.5</v>
      </c>
      <c r="J25" s="43">
        <f>SUMIF(RiepilogoGen!$C$2:$C$1249,C25,RiepilogoGen!$AD$2:$AD$1249)</f>
        <v>67509.14</v>
      </c>
      <c r="K25" s="44">
        <f>ROUND('Riep StPatrim'!F46,0)</f>
        <v>0</v>
      </c>
      <c r="L25" s="44">
        <f>ROUND('Riep StPatrim'!G46,0)</f>
        <v>71675</v>
      </c>
      <c r="M25" s="44">
        <f>ROUND('Riep StPatrim'!H46,0)</f>
        <v>4953</v>
      </c>
      <c r="N25" s="44">
        <f>ROUND('Riep StPatrim'!I46,0)</f>
        <v>0</v>
      </c>
      <c r="O25" s="44">
        <f>ROUND('Riep StPatrim'!J46,0)</f>
        <v>135787</v>
      </c>
      <c r="P25" s="44">
        <f>ROUND('Riep StPatrim'!K46,0)</f>
        <v>67509</v>
      </c>
      <c r="Q25" s="44">
        <f t="shared" si="0"/>
        <v>67509</v>
      </c>
      <c r="R25" s="45">
        <f t="shared" si="1"/>
        <v>1</v>
      </c>
    </row>
    <row r="26" spans="3:18" ht="12.75" customHeight="1">
      <c r="C26" s="30">
        <v>110107</v>
      </c>
      <c r="D26" s="50" t="s">
        <v>1405</v>
      </c>
      <c r="E26" s="43">
        <f>SUMIF(RiepilogoGen!$C$2:$C$1249,C26,RiepilogoGen!$O$2:$O$1249)</f>
        <v>673866.85999999987</v>
      </c>
      <c r="F26" s="43">
        <f>SUMIF(RiepilogoGen!$C$2:$C$1249,C26,RiepilogoGen!$R$2:$R$1249)</f>
        <v>579767.34000000008</v>
      </c>
      <c r="G26" s="43">
        <f>SUMIF(RiepilogoGen!$C$2:$C$1249,C26,RiepilogoGen!$U$2:$U$1249)</f>
        <v>580032.26</v>
      </c>
      <c r="H26" s="43">
        <f>SUMIF(RiepilogoGen!$C$2:$C$1249,C26,RiepilogoGen!$X$2:$X$1249)</f>
        <v>0</v>
      </c>
      <c r="I26" s="43">
        <f>SUMIF(RiepilogoGen!$C$2:$C$1249,C26,RiepilogoGen!$AA$2:$AA$1249)</f>
        <v>419990.03000000014</v>
      </c>
      <c r="J26" s="43">
        <f>SUMIF(RiepilogoGen!$C$2:$C$1249,C26,RiepilogoGen!$AD$2:$AD$1249)</f>
        <v>0</v>
      </c>
      <c r="K26" s="44">
        <f>ROUND('Riep StPatrim'!F48,0)</f>
        <v>673867</v>
      </c>
      <c r="L26" s="44">
        <f>ROUND('Riep StPatrim'!G48,0)</f>
        <v>579767</v>
      </c>
      <c r="M26" s="44">
        <f>ROUND('Riep StPatrim'!H48,0)</f>
        <v>580032</v>
      </c>
      <c r="N26" s="44">
        <f>ROUND('Riep StPatrim'!I48,0)</f>
        <v>0</v>
      </c>
      <c r="O26" s="44">
        <f>ROUND('Riep StPatrim'!J48,0)</f>
        <v>419990</v>
      </c>
      <c r="P26" s="44">
        <f>ROUND('Riep StPatrim'!K48,0)</f>
        <v>0</v>
      </c>
      <c r="Q26" s="44">
        <f t="shared" si="0"/>
        <v>0</v>
      </c>
      <c r="R26" s="45">
        <f t="shared" si="1"/>
        <v>0</v>
      </c>
    </row>
    <row r="27" spans="3:18" ht="15.75">
      <c r="D27" s="56" t="s">
        <v>221</v>
      </c>
      <c r="E27" s="57">
        <f t="shared" ref="E27:K27" si="3">SUM(E20:E26)</f>
        <v>797971.27999999991</v>
      </c>
      <c r="F27" s="57">
        <f t="shared" si="3"/>
        <v>830211.21000000008</v>
      </c>
      <c r="G27" s="57">
        <f t="shared" si="3"/>
        <v>977852.32999999984</v>
      </c>
      <c r="H27" s="57">
        <f t="shared" si="3"/>
        <v>0</v>
      </c>
      <c r="I27" s="57">
        <f t="shared" si="3"/>
        <v>956107.05</v>
      </c>
      <c r="J27" s="57">
        <f t="shared" si="3"/>
        <v>67509.14</v>
      </c>
      <c r="K27" s="58">
        <f t="shared" si="3"/>
        <v>797971</v>
      </c>
      <c r="L27" s="58">
        <f>SUM(L20:L26)</f>
        <v>830211</v>
      </c>
      <c r="M27" s="58">
        <f>SUM(M20:M26)</f>
        <v>977852</v>
      </c>
      <c r="N27" s="58">
        <f>SUM(N20:N26)</f>
        <v>0</v>
      </c>
      <c r="O27" s="58">
        <f>SUM(O20:O26)</f>
        <v>956108</v>
      </c>
      <c r="P27" s="58">
        <f>SUM(P20:P26)</f>
        <v>67509</v>
      </c>
      <c r="Q27" s="58">
        <f t="shared" si="0"/>
        <v>67509</v>
      </c>
      <c r="R27" s="59">
        <f t="shared" si="1"/>
        <v>1</v>
      </c>
    </row>
    <row r="28" spans="3:18" ht="12.75" customHeight="1">
      <c r="D28" s="48" t="s">
        <v>222</v>
      </c>
      <c r="E28" s="49"/>
      <c r="F28" s="43"/>
      <c r="G28" s="43"/>
      <c r="H28" s="43"/>
      <c r="I28" s="43"/>
      <c r="J28" s="43"/>
      <c r="K28" s="44"/>
      <c r="L28" s="44"/>
      <c r="M28" s="44"/>
      <c r="N28" s="44"/>
      <c r="O28" s="44"/>
      <c r="P28" s="44"/>
      <c r="Q28" s="44">
        <f t="shared" si="0"/>
        <v>0</v>
      </c>
      <c r="R28" s="45">
        <f t="shared" si="1"/>
        <v>0</v>
      </c>
    </row>
    <row r="29" spans="3:18" ht="12.75" customHeight="1">
      <c r="C29" s="30">
        <v>110201</v>
      </c>
      <c r="D29" s="50" t="s">
        <v>1406</v>
      </c>
      <c r="E29" s="43">
        <f>SUMIF(RiepilogoGen!$C$2:$C$1249,C29,RiepilogoGen!$O$2:$O$1249)</f>
        <v>4845896.21</v>
      </c>
      <c r="F29" s="43">
        <f>SUMIF(RiepilogoGen!$C$2:$C$1249,C29,RiepilogoGen!$R$2:$R$1249)</f>
        <v>4845896.21</v>
      </c>
      <c r="G29" s="43">
        <f>SUMIF(RiepilogoGen!$C$2:$C$1249,C29,RiepilogoGen!$U$2:$U$1249)</f>
        <v>4845896.21</v>
      </c>
      <c r="H29" s="43">
        <f>SUMIF(RiepilogoGen!$C$2:$C$1249,C29,RiepilogoGen!$X$2:$X$1249)</f>
        <v>0</v>
      </c>
      <c r="I29" s="43">
        <f>SUMIF(RiepilogoGen!$C$2:$C$1249,C29,RiepilogoGen!$AA$2:$AA$1249)</f>
        <v>4845896.21</v>
      </c>
      <c r="J29" s="43">
        <f>SUMIF(RiepilogoGen!$C$2:$C$1249,C29,RiepilogoGen!$AD$2:$AD$1249)</f>
        <v>0</v>
      </c>
      <c r="K29" s="44">
        <f>ROUND('Riep StPatrim'!F59,0)</f>
        <v>4845896</v>
      </c>
      <c r="L29" s="44">
        <f>ROUND('Riep StPatrim'!G59,0)</f>
        <v>4845896</v>
      </c>
      <c r="M29" s="44">
        <f>ROUND('Riep StPatrim'!H59,0)</f>
        <v>4845896</v>
      </c>
      <c r="N29" s="44">
        <f>ROUND('Riep StPatrim'!I59,0)</f>
        <v>0</v>
      </c>
      <c r="O29" s="44">
        <f>ROUND('Riep StPatrim'!J59,0)</f>
        <v>4845896</v>
      </c>
      <c r="P29" s="44">
        <f>ROUND('Riep StPatrim'!K59,0)</f>
        <v>0</v>
      </c>
      <c r="Q29" s="44">
        <f t="shared" si="0"/>
        <v>0</v>
      </c>
      <c r="R29" s="45">
        <f t="shared" si="1"/>
        <v>0</v>
      </c>
    </row>
    <row r="30" spans="3:18" ht="12.75" customHeight="1">
      <c r="C30" s="30">
        <v>110202</v>
      </c>
      <c r="D30" s="50" t="s">
        <v>1407</v>
      </c>
      <c r="E30" s="43">
        <f>SUMIF(RiepilogoGen!$C$2:$C$1249,C30,RiepilogoGen!$O$2:$O$1249)</f>
        <v>20351323.91</v>
      </c>
      <c r="F30" s="43">
        <f>SUMIF(RiepilogoGen!$C$2:$C$1249,C30,RiepilogoGen!$R$2:$R$1249)</f>
        <v>20418894.34</v>
      </c>
      <c r="G30" s="43">
        <f>SUMIF(RiepilogoGen!$C$2:$C$1249,C30,RiepilogoGen!$U$2:$U$1249)</f>
        <v>20300422.98</v>
      </c>
      <c r="H30" s="43">
        <f>SUMIF(RiepilogoGen!$C$2:$C$1249,C30,RiepilogoGen!$X$2:$X$1249)</f>
        <v>0</v>
      </c>
      <c r="I30" s="43">
        <f>SUMIF(RiepilogoGen!$C$2:$C$1249,C30,RiepilogoGen!$AA$2:$AA$1249)</f>
        <v>20168702.98</v>
      </c>
      <c r="J30" s="43">
        <f>SUMIF(RiepilogoGen!$C$2:$C$1249,C30,RiepilogoGen!$AD$2:$AD$1249)</f>
        <v>0</v>
      </c>
      <c r="K30" s="44">
        <f>ROUND('Riep StPatrim'!F61,0)</f>
        <v>20351324</v>
      </c>
      <c r="L30" s="44">
        <f>ROUND('Riep StPatrim'!G61,0)</f>
        <v>20418894</v>
      </c>
      <c r="M30" s="44">
        <f>ROUND('Riep StPatrim'!H61,0)</f>
        <v>20300423</v>
      </c>
      <c r="N30" s="44">
        <f>ROUND('Riep StPatrim'!I61,0)</f>
        <v>0</v>
      </c>
      <c r="O30" s="44">
        <f>ROUND('Riep StPatrim'!J61,0)</f>
        <v>20168703</v>
      </c>
      <c r="P30" s="44">
        <f>ROUND('Riep StPatrim'!K61,0)</f>
        <v>0</v>
      </c>
      <c r="Q30" s="44">
        <f t="shared" si="0"/>
        <v>0</v>
      </c>
      <c r="R30" s="45">
        <f t="shared" si="1"/>
        <v>0</v>
      </c>
    </row>
    <row r="31" spans="3:18" ht="12.75" customHeight="1">
      <c r="C31" s="30">
        <v>110203</v>
      </c>
      <c r="D31" s="50" t="s">
        <v>1408</v>
      </c>
      <c r="E31" s="43">
        <f>SUMIF(RiepilogoGen!$C$2:$C$1249,C31,RiepilogoGen!$O$2:$O$1249)</f>
        <v>39773681.420000002</v>
      </c>
      <c r="F31" s="43">
        <f>SUMIF(RiepilogoGen!$C$2:$C$1249,C31,RiepilogoGen!$R$2:$R$1249)</f>
        <v>38215619.939999998</v>
      </c>
      <c r="G31" s="43">
        <f>SUMIF(RiepilogoGen!$C$2:$C$1249,C31,RiepilogoGen!$U$2:$U$1249)</f>
        <v>36899656.149999999</v>
      </c>
      <c r="H31" s="43">
        <f>SUMIF(RiepilogoGen!$C$2:$C$1249,C31,RiepilogoGen!$X$2:$X$1249)</f>
        <v>0</v>
      </c>
      <c r="I31" s="43">
        <f>SUMIF(RiepilogoGen!$C$2:$C$1249,C31,RiepilogoGen!$AA$2:$AA$1249)</f>
        <v>35494507.649999999</v>
      </c>
      <c r="J31" s="43">
        <f>SUMIF(RiepilogoGen!$C$2:$C$1249,C31,RiepilogoGen!$AD$2:$AD$1249)</f>
        <v>0</v>
      </c>
      <c r="K31" s="44">
        <f>ROUND('Riep StPatrim'!F63,0)</f>
        <v>39773681</v>
      </c>
      <c r="L31" s="44">
        <f>ROUND('Riep StPatrim'!G63,0)</f>
        <v>38215620</v>
      </c>
      <c r="M31" s="44">
        <f>ROUND('Riep StPatrim'!H63,0)</f>
        <v>36899656</v>
      </c>
      <c r="N31" s="44">
        <f>ROUND('Riep StPatrim'!I63,0)</f>
        <v>0</v>
      </c>
      <c r="O31" s="44">
        <f>ROUND('Riep StPatrim'!J63,0)</f>
        <v>35494508</v>
      </c>
      <c r="P31" s="44">
        <f>ROUND('Riep StPatrim'!K63,0)</f>
        <v>0</v>
      </c>
      <c r="Q31" s="44">
        <f t="shared" si="0"/>
        <v>0</v>
      </c>
      <c r="R31" s="45">
        <f t="shared" si="1"/>
        <v>0</v>
      </c>
    </row>
    <row r="32" spans="3:18" ht="12.75" customHeight="1">
      <c r="C32" s="30">
        <v>110204</v>
      </c>
      <c r="D32" s="50" t="s">
        <v>1409</v>
      </c>
      <c r="E32" s="43">
        <f>SUMIF(RiepilogoGen!C2:C1249,C32,RiepilogoGen!O2:O1249)</f>
        <v>61528569.969999999</v>
      </c>
      <c r="F32" s="43">
        <f>SUMIF(RiepilogoGen!$C$2:$C$1249,C32,RiepilogoGen!$R$2:$R$1249)</f>
        <v>59230876.93</v>
      </c>
      <c r="G32" s="43">
        <f>SUMIF(RiepilogoGen!$C$2:$C$1249,C32,RiepilogoGen!$U$2:$U$1249)</f>
        <v>56260302.690000005</v>
      </c>
      <c r="H32" s="43">
        <f>SUMIF(RiepilogoGen!$C$2:$C$1249,C32,RiepilogoGen!$X$2:$X$1249)</f>
        <v>0</v>
      </c>
      <c r="I32" s="43">
        <f>SUMIF(RiepilogoGen!$C$2:$C$1249,C32,RiepilogoGen!$AA$2:$AA$1249)</f>
        <v>53296151.379999988</v>
      </c>
      <c r="J32" s="43">
        <f>SUMIF(RiepilogoGen!$C$2:$C$1249,C32,RiepilogoGen!$AD$2:$AD$1249)</f>
        <v>0</v>
      </c>
      <c r="K32" s="44">
        <f>ROUND('Riep StPatrim'!F66,0)</f>
        <v>61528570</v>
      </c>
      <c r="L32" s="44">
        <f>ROUND('Riep StPatrim'!G66,0)</f>
        <v>59230877</v>
      </c>
      <c r="M32" s="44">
        <f>ROUND('Riep StPatrim'!H66,0)</f>
        <v>56260303</v>
      </c>
      <c r="N32" s="44">
        <f>ROUND('Riep StPatrim'!I66,0)</f>
        <v>0</v>
      </c>
      <c r="O32" s="44">
        <f>ROUND('Riep StPatrim'!J66,0)</f>
        <v>53296151</v>
      </c>
      <c r="P32" s="44">
        <f>ROUND('Riep StPatrim'!K66,0)</f>
        <v>0</v>
      </c>
      <c r="Q32" s="44">
        <f t="shared" si="0"/>
        <v>0</v>
      </c>
      <c r="R32" s="45">
        <f t="shared" si="1"/>
        <v>0</v>
      </c>
    </row>
    <row r="33" spans="1:18" ht="12.75" customHeight="1">
      <c r="C33" s="30">
        <v>110205</v>
      </c>
      <c r="D33" s="50" t="s">
        <v>1410</v>
      </c>
      <c r="E33" s="43">
        <f>SUMIF(RiepilogoGen!$C$2:$C$1249,C33,RiepilogoGen!$O$2:$O$1249)</f>
        <v>2847332.55</v>
      </c>
      <c r="F33" s="43">
        <f>SUMIF(RiepilogoGen!$C$2:$C$1249,C33,RiepilogoGen!$R$2:$R$1249)</f>
        <v>2723682.95</v>
      </c>
      <c r="G33" s="43">
        <f>SUMIF(RiepilogoGen!$C$2:$C$1249,C33,RiepilogoGen!$U$2:$U$1249)</f>
        <v>2600033.35</v>
      </c>
      <c r="H33" s="43">
        <f>SUMIF(RiepilogoGen!$C$2:$C$1249,C33,RiepilogoGen!$X$2:$X$1249)</f>
        <v>0</v>
      </c>
      <c r="I33" s="43">
        <f>SUMIF(RiepilogoGen!$C$2:$C$1249,C33,RiepilogoGen!$AA$2:$AA$1249)</f>
        <v>2476383.75</v>
      </c>
      <c r="J33" s="43">
        <f>SUMIF(RiepilogoGen!$C$2:$C$1249,C33,RiepilogoGen!$AD$2:$AD$1249)</f>
        <v>0</v>
      </c>
      <c r="K33" s="44">
        <f>ROUND('Riep StPatrim'!F69,0)</f>
        <v>2847333</v>
      </c>
      <c r="L33" s="44">
        <f>ROUND('Riep StPatrim'!G69,0)</f>
        <v>2723683</v>
      </c>
      <c r="M33" s="44">
        <f>ROUND('Riep StPatrim'!H69,0)</f>
        <v>2600033</v>
      </c>
      <c r="N33" s="44">
        <f>ROUND('Riep StPatrim'!I69,0)</f>
        <v>0</v>
      </c>
      <c r="O33" s="44">
        <f>ROUND('Riep StPatrim'!J69,0)</f>
        <v>2476384</v>
      </c>
      <c r="P33" s="44">
        <f>ROUND('Riep StPatrim'!K69,0)</f>
        <v>0</v>
      </c>
      <c r="Q33" s="44">
        <f t="shared" si="0"/>
        <v>0</v>
      </c>
      <c r="R33" s="45">
        <f t="shared" si="1"/>
        <v>0</v>
      </c>
    </row>
    <row r="34" spans="1:18" ht="12.75" customHeight="1">
      <c r="C34" s="30">
        <v>110206</v>
      </c>
      <c r="D34" s="50" t="s">
        <v>1411</v>
      </c>
      <c r="E34" s="43">
        <f>SUMIF(RiepilogoGen!$C$2:$C$1249,C34,RiepilogoGen!$O$2:$O$1249)</f>
        <v>5790425.6499999994</v>
      </c>
      <c r="F34" s="43">
        <f>SUMIF(RiepilogoGen!$C$2:$C$1249,C34,RiepilogoGen!$R$2:$R$1249)</f>
        <v>5557024.7800000003</v>
      </c>
      <c r="G34" s="43">
        <f>SUMIF(RiepilogoGen!$C$2:$C$1249,C34,RiepilogoGen!$U$2:$U$1249)</f>
        <v>5251003.1400000006</v>
      </c>
      <c r="H34" s="43">
        <f>SUMIF(RiepilogoGen!$C$2:$C$1249,C34,RiepilogoGen!$X$2:$X$1249)</f>
        <v>0</v>
      </c>
      <c r="I34" s="43">
        <f>SUMIF(RiepilogoGen!$C$2:$C$1249,C34,RiepilogoGen!$AA$2:$AA$1249)</f>
        <v>4942973.7700000005</v>
      </c>
      <c r="J34" s="43">
        <f>SUMIF(RiepilogoGen!$C$2:$C$1249,C34,RiepilogoGen!$AD$2:$AD$1249)</f>
        <v>0</v>
      </c>
      <c r="K34" s="44">
        <f>ROUND('Riep StPatrim'!F72,0)</f>
        <v>5790426</v>
      </c>
      <c r="L34" s="44">
        <f>ROUND('Riep StPatrim'!G72,0)</f>
        <v>5557025</v>
      </c>
      <c r="M34" s="44">
        <f>ROUND('Riep StPatrim'!H72,0)</f>
        <v>5251003</v>
      </c>
      <c r="N34" s="44">
        <f>ROUND('Riep StPatrim'!I72,0)</f>
        <v>0</v>
      </c>
      <c r="O34" s="44">
        <f>ROUND('Riep StPatrim'!J72,0)</f>
        <v>4942974</v>
      </c>
      <c r="P34" s="44">
        <f>ROUND('Riep StPatrim'!K72,0)</f>
        <v>0</v>
      </c>
      <c r="Q34" s="44">
        <f t="shared" si="0"/>
        <v>0</v>
      </c>
      <c r="R34" s="45">
        <f t="shared" si="1"/>
        <v>0</v>
      </c>
    </row>
    <row r="35" spans="1:18" ht="12.75" customHeight="1">
      <c r="C35" s="30">
        <v>110207</v>
      </c>
      <c r="D35" s="50" t="s">
        <v>1412</v>
      </c>
      <c r="E35" s="43">
        <f>SUMIF(RiepilogoGen!$C$2:$C$1249,C35,RiepilogoGen!$O$2:$O$1249)</f>
        <v>858641.15999999992</v>
      </c>
      <c r="F35" s="43">
        <f>SUMIF(RiepilogoGen!$C$2:$C$1249,C35,RiepilogoGen!$R$2:$R$1249)</f>
        <v>817651.12000000011</v>
      </c>
      <c r="G35" s="43">
        <f>SUMIF(RiepilogoGen!$C$2:$C$1249,C35,RiepilogoGen!$U$2:$U$1249)</f>
        <v>825840.86999999965</v>
      </c>
      <c r="H35" s="43">
        <f>SUMIF(RiepilogoGen!$C$2:$C$1249,C35,RiepilogoGen!$X$2:$X$1249)</f>
        <v>0</v>
      </c>
      <c r="I35" s="43">
        <f>SUMIF(RiepilogoGen!$C$2:$C$1249,C35,RiepilogoGen!$AA$2:$AA$1249)</f>
        <v>676294.46</v>
      </c>
      <c r="J35" s="43">
        <f>SUMIF(RiepilogoGen!$C$2:$C$1249,C35,RiepilogoGen!$AD$2:$AD$1249)</f>
        <v>0</v>
      </c>
      <c r="K35" s="44">
        <f>ROUND('Riep StPatrim'!F75,0)</f>
        <v>858641</v>
      </c>
      <c r="L35" s="44">
        <f>ROUND('Riep StPatrim'!G75,0)</f>
        <v>817651</v>
      </c>
      <c r="M35" s="44">
        <f>ROUND('Riep StPatrim'!H75,0)</f>
        <v>825841</v>
      </c>
      <c r="N35" s="44">
        <f>ROUND('Riep StPatrim'!I75,0)</f>
        <v>0</v>
      </c>
      <c r="O35" s="44">
        <f>ROUND('Riep StPatrim'!J75,0)</f>
        <v>676294</v>
      </c>
      <c r="P35" s="44">
        <f>ROUND('Riep StPatrim'!K75,0)</f>
        <v>0</v>
      </c>
      <c r="Q35" s="44">
        <f t="shared" si="0"/>
        <v>0</v>
      </c>
      <c r="R35" s="45">
        <f t="shared" si="1"/>
        <v>0</v>
      </c>
    </row>
    <row r="36" spans="1:18" ht="25.5" customHeight="1">
      <c r="C36" s="30">
        <v>110208</v>
      </c>
      <c r="D36" s="60" t="s">
        <v>1413</v>
      </c>
      <c r="E36" s="43">
        <f>SUMIF(RiepilogoGen!$C$2:$C$1249,C36,RiepilogoGen!$O$2:$O$1249)</f>
        <v>157325.89000000013</v>
      </c>
      <c r="F36" s="43">
        <f>SUMIF(RiepilogoGen!$C$2:$C$1249,C36,RiepilogoGen!$R$2:$R$1249)</f>
        <v>143162.46999999997</v>
      </c>
      <c r="G36" s="43">
        <f>SUMIF(RiepilogoGen!$C$2:$C$1249,C36,RiepilogoGen!$U$2:$U$1249)</f>
        <v>168169.51</v>
      </c>
      <c r="H36" s="43">
        <f>SUMIF(RiepilogoGen!$C$2:$C$1249,C36,RiepilogoGen!$X$2:$X$1249)</f>
        <v>0</v>
      </c>
      <c r="I36" s="43">
        <f>SUMIF(RiepilogoGen!$C$2:$C$1249,C36,RiepilogoGen!$AA$2:$AA$1249)</f>
        <v>209690.62999999989</v>
      </c>
      <c r="J36" s="43">
        <f>SUMIF(RiepilogoGen!$C$2:$C$1249,C36,RiepilogoGen!$AD$2:$AD$1249)</f>
        <v>0</v>
      </c>
      <c r="K36" s="44">
        <f>ROUND('Riep StPatrim'!F80,0)</f>
        <v>157326</v>
      </c>
      <c r="L36" s="44">
        <f>ROUND('Riep StPatrim'!G80,0)</f>
        <v>143162</v>
      </c>
      <c r="M36" s="44">
        <f>ROUND('Riep StPatrim'!H80,0)</f>
        <v>168170</v>
      </c>
      <c r="N36" s="44">
        <f>ROUND('Riep StPatrim'!I80,0)</f>
        <v>0</v>
      </c>
      <c r="O36" s="44">
        <f>ROUND('Riep StPatrim'!J80,0)</f>
        <v>209691</v>
      </c>
      <c r="P36" s="44">
        <f>ROUND('Riep StPatrim'!K80,0)</f>
        <v>0</v>
      </c>
      <c r="Q36" s="44">
        <f t="shared" si="0"/>
        <v>0</v>
      </c>
      <c r="R36" s="45">
        <f t="shared" si="1"/>
        <v>0</v>
      </c>
    </row>
    <row r="37" spans="1:18" ht="12.75" customHeight="1">
      <c r="C37" s="30">
        <v>110209</v>
      </c>
      <c r="D37" s="50" t="s">
        <v>1414</v>
      </c>
      <c r="E37" s="43">
        <f>SUMIF(RiepilogoGen!$C$2:$C$1249,C37,RiepilogoGen!$O$2:$O$1249)</f>
        <v>215034.07999999961</v>
      </c>
      <c r="F37" s="43">
        <f>SUMIF(RiepilogoGen!$C$2:$C$1249,C37,RiepilogoGen!$R$2:$R$1249)</f>
        <v>153977.87999999989</v>
      </c>
      <c r="G37" s="43">
        <f>SUMIF(RiepilogoGen!$C$2:$C$1249,C37,RiepilogoGen!$U$2:$U$1249)</f>
        <v>127216.24000000069</v>
      </c>
      <c r="H37" s="43">
        <f>SUMIF(RiepilogoGen!$C$2:$C$1249,C37,RiepilogoGen!$X$2:$X$1249)</f>
        <v>0</v>
      </c>
      <c r="I37" s="43">
        <f>SUMIF(RiepilogoGen!$C$2:$C$1249,C37,RiepilogoGen!$AA$2:$AA$1249)</f>
        <v>152240.27000000048</v>
      </c>
      <c r="J37" s="43">
        <f>SUMIF(RiepilogoGen!$C$2:$C$1249,C37,RiepilogoGen!$AD$2:$AD$1249)</f>
        <v>0</v>
      </c>
      <c r="K37" s="44">
        <f>ROUND('Riep StPatrim'!F83,0)</f>
        <v>215034</v>
      </c>
      <c r="L37" s="44">
        <f>ROUND('Riep StPatrim'!G83,0)</f>
        <v>153978</v>
      </c>
      <c r="M37" s="44">
        <f>ROUND('Riep StPatrim'!H83,0)</f>
        <v>127216</v>
      </c>
      <c r="N37" s="44">
        <f>ROUND('Riep StPatrim'!I83,0)</f>
        <v>0</v>
      </c>
      <c r="O37" s="44">
        <f>ROUND('Riep StPatrim'!J83,0)</f>
        <v>152240</v>
      </c>
      <c r="P37" s="44">
        <f>ROUND('Riep StPatrim'!K83,0)</f>
        <v>0</v>
      </c>
      <c r="Q37" s="44">
        <f t="shared" si="0"/>
        <v>0</v>
      </c>
      <c r="R37" s="45">
        <f t="shared" si="1"/>
        <v>0</v>
      </c>
    </row>
    <row r="38" spans="1:18" ht="12.75" customHeight="1">
      <c r="C38" s="30">
        <v>110210</v>
      </c>
      <c r="D38" s="50" t="s">
        <v>1415</v>
      </c>
      <c r="E38" s="43">
        <f>SUMIF(RiepilogoGen!$C$2:$C$1249,C38,RiepilogoGen!$O$2:$O$1249)</f>
        <v>10888950.699999999</v>
      </c>
      <c r="F38" s="43">
        <f>SUMIF(RiepilogoGen!$C$2:$C$1249,C38,RiepilogoGen!$R$2:$R$1249)</f>
        <v>10888950.699999999</v>
      </c>
      <c r="G38" s="43">
        <f>SUMIF(RiepilogoGen!$C$2:$C$1249,C38,RiepilogoGen!$U$2:$U$1249)</f>
        <v>10888950.699999999</v>
      </c>
      <c r="H38" s="43">
        <f>SUMIF(RiepilogoGen!$C$2:$C$1249,C38,RiepilogoGen!$X$2:$X$1249)</f>
        <v>0</v>
      </c>
      <c r="I38" s="43">
        <f>SUMIF(RiepilogoGen!$C$2:$C$1249,C38,RiepilogoGen!$AA$2:$AA$1249)</f>
        <v>11368950.699999999</v>
      </c>
      <c r="J38" s="43">
        <f>SUMIF(RiepilogoGen!$C$2:$C$1249,C38,RiepilogoGen!$AD$2:$AD$1249)</f>
        <v>0</v>
      </c>
      <c r="K38" s="44">
        <f>ROUND('Riep StPatrim'!F86,0)</f>
        <v>10888951</v>
      </c>
      <c r="L38" s="44">
        <f>ROUND('Riep StPatrim'!G86,0)</f>
        <v>10888951</v>
      </c>
      <c r="M38" s="44">
        <f>ROUND('Riep StPatrim'!H86,0)</f>
        <v>10888951</v>
      </c>
      <c r="N38" s="44">
        <f>ROUND('Riep StPatrim'!I86,0)</f>
        <v>0</v>
      </c>
      <c r="O38" s="44">
        <f>ROUND('Riep StPatrim'!J86,0)</f>
        <v>11368951</v>
      </c>
      <c r="P38" s="44">
        <f>ROUND('Riep StPatrim'!K86,0)</f>
        <v>0</v>
      </c>
      <c r="Q38" s="44">
        <f t="shared" si="0"/>
        <v>0</v>
      </c>
      <c r="R38" s="45">
        <f t="shared" si="1"/>
        <v>0</v>
      </c>
    </row>
    <row r="39" spans="1:18" ht="25.5" customHeight="1">
      <c r="C39" s="30">
        <v>110211</v>
      </c>
      <c r="D39" s="60" t="s">
        <v>1416</v>
      </c>
      <c r="E39" s="43">
        <f>SUMIF(RiepilogoGen!$C$2:$C$1249,C39,RiepilogoGen!$O$2:$O$1249)</f>
        <v>68950.420000000042</v>
      </c>
      <c r="F39" s="43">
        <f>SUMIF(RiepilogoGen!$C$2:$C$1249,C39,RiepilogoGen!$R$2:$R$1249)</f>
        <v>59163.139999999898</v>
      </c>
      <c r="G39" s="43">
        <f>SUMIF(RiepilogoGen!$C$2:$C$1249,C39,RiepilogoGen!$U$2:$U$1249)</f>
        <v>39286.909999999916</v>
      </c>
      <c r="H39" s="43">
        <f>SUMIF(RiepilogoGen!$C$2:$C$1249,C39,RiepilogoGen!$X$2:$X$1249)</f>
        <v>0</v>
      </c>
      <c r="I39" s="43">
        <f>SUMIF(RiepilogoGen!$C$2:$C$1249,C39,RiepilogoGen!$AA$2:$AA$1249)</f>
        <v>74975.219999999972</v>
      </c>
      <c r="J39" s="43">
        <f>SUMIF(RiepilogoGen!$C$2:$C$1249,C39,RiepilogoGen!$AD$2:$AD$1249)</f>
        <v>0</v>
      </c>
      <c r="K39" s="44">
        <f>ROUND('Riep StPatrim'!F88,0)</f>
        <v>68950</v>
      </c>
      <c r="L39" s="44">
        <f>ROUND('Riep StPatrim'!G88,0)</f>
        <v>59163</v>
      </c>
      <c r="M39" s="44">
        <f>ROUND('Riep StPatrim'!H88,0)</f>
        <v>39287</v>
      </c>
      <c r="N39" s="44">
        <f>ROUND('Riep StPatrim'!I88,0)</f>
        <v>0</v>
      </c>
      <c r="O39" s="44">
        <f>ROUND('Riep StPatrim'!J88,0)</f>
        <v>74975</v>
      </c>
      <c r="P39" s="44">
        <f>ROUND('Riep StPatrim'!K88,0)</f>
        <v>0</v>
      </c>
      <c r="Q39" s="44">
        <f t="shared" si="0"/>
        <v>0</v>
      </c>
      <c r="R39" s="45">
        <f t="shared" si="1"/>
        <v>0</v>
      </c>
    </row>
    <row r="40" spans="1:18" ht="12.75" customHeight="1">
      <c r="C40" s="30">
        <v>110212</v>
      </c>
      <c r="D40" s="50" t="s">
        <v>1417</v>
      </c>
      <c r="E40" s="43">
        <f>SUMIF(RiepilogoGen!$C$2:$C$1249,C40,RiepilogoGen!$O$2:$O$1249)</f>
        <v>74074.22000000003</v>
      </c>
      <c r="F40" s="43">
        <f>SUMIF(RiepilogoGen!$C$2:$C$1249,C40,RiepilogoGen!$R$2:$R$1249)</f>
        <v>27029.960000000036</v>
      </c>
      <c r="G40" s="43">
        <f>SUMIF(RiepilogoGen!$C$2:$C$1249,C40,RiepilogoGen!$U$2:$U$1249)</f>
        <v>54337.259999999966</v>
      </c>
      <c r="H40" s="43">
        <f>SUMIF(RiepilogoGen!$C$2:$C$1249,C40,RiepilogoGen!$X$2:$X$1249)</f>
        <v>0</v>
      </c>
      <c r="I40" s="43">
        <f>SUMIF(RiepilogoGen!$C$2:$C$1249,C40,RiepilogoGen!$AA$2:$AA$1249)</f>
        <v>41943.180000000008</v>
      </c>
      <c r="J40" s="43">
        <f>SUMIF(RiepilogoGen!$C$2:$C$1249,C40,RiepilogoGen!$AD$2:$AD$1249)</f>
        <v>0</v>
      </c>
      <c r="K40" s="44">
        <f>ROUND('Riep StPatrim'!F91,0)</f>
        <v>74074</v>
      </c>
      <c r="L40" s="44">
        <f>ROUND('Riep StPatrim'!G91,0)</f>
        <v>27030</v>
      </c>
      <c r="M40" s="44">
        <f>ROUND('Riep StPatrim'!H91,0)</f>
        <v>54337</v>
      </c>
      <c r="N40" s="44">
        <f>ROUND('Riep StPatrim'!I91,0)</f>
        <v>0</v>
      </c>
      <c r="O40" s="44">
        <f>ROUND('Riep StPatrim'!J91,0)</f>
        <v>41943</v>
      </c>
      <c r="P40" s="44">
        <f>ROUND('Riep StPatrim'!K91,0)</f>
        <v>0</v>
      </c>
      <c r="Q40" s="44">
        <f t="shared" si="0"/>
        <v>0</v>
      </c>
      <c r="R40" s="45">
        <f t="shared" si="1"/>
        <v>0</v>
      </c>
    </row>
    <row r="41" spans="1:18" ht="12.75" customHeight="1">
      <c r="C41" s="30">
        <v>110213</v>
      </c>
      <c r="D41" s="50" t="s">
        <v>1418</v>
      </c>
      <c r="E41" s="43">
        <f>SUMIF(RiepilogoGen!$C$2:$C$1249,C41,RiepilogoGen!$O$2:$O$1249)</f>
        <v>65869.729999999938</v>
      </c>
      <c r="F41" s="43">
        <f>SUMIF(RiepilogoGen!$C$2:$C$1249,C41,RiepilogoGen!$R$2:$R$1249)</f>
        <v>71312.330000000016</v>
      </c>
      <c r="G41" s="43">
        <f>SUMIF(RiepilogoGen!$C$2:$C$1249,C41,RiepilogoGen!$U$2:$U$1249)</f>
        <v>62656.01999999972</v>
      </c>
      <c r="H41" s="43">
        <f>SUMIF(RiepilogoGen!$C$2:$C$1249,C41,RiepilogoGen!$X$2:$X$1249)</f>
        <v>0</v>
      </c>
      <c r="I41" s="43">
        <f>SUMIF(RiepilogoGen!$C$2:$C$1249,C41,RiepilogoGen!$AA$2:$AA$1249)</f>
        <v>90097.430000000109</v>
      </c>
      <c r="J41" s="43">
        <f>SUMIF(RiepilogoGen!$C$2:$C$1249,C41,RiepilogoGen!$AD$2:$AD$1249)</f>
        <v>0</v>
      </c>
      <c r="K41" s="44">
        <f>ROUND('Riep StPatrim'!F96,0)</f>
        <v>65870</v>
      </c>
      <c r="L41" s="44">
        <f>ROUND('Riep StPatrim'!G96,0)</f>
        <v>71312</v>
      </c>
      <c r="M41" s="44">
        <f>ROUND('Riep StPatrim'!H96,0)</f>
        <v>62656</v>
      </c>
      <c r="N41" s="44">
        <f>ROUND('Riep StPatrim'!I96,0)</f>
        <v>0</v>
      </c>
      <c r="O41" s="44">
        <f>ROUND('Riep StPatrim'!J96,0)</f>
        <v>90097</v>
      </c>
      <c r="P41" s="44">
        <f>ROUND('Riep StPatrim'!K96,0)</f>
        <v>0</v>
      </c>
      <c r="Q41" s="44">
        <f t="shared" si="0"/>
        <v>0</v>
      </c>
      <c r="R41" s="45">
        <f t="shared" si="1"/>
        <v>0</v>
      </c>
    </row>
    <row r="42" spans="1:18" ht="12.75" customHeight="1">
      <c r="C42" s="30">
        <v>110214</v>
      </c>
      <c r="D42" s="50" t="s">
        <v>1419</v>
      </c>
      <c r="E42" s="43">
        <f>SUMIF(RiepilogoGen!$C$2:$C$1249,C42,RiepilogoGen!$O$2:$O$1249)</f>
        <v>4275546.5200000005</v>
      </c>
      <c r="F42" s="43">
        <f>SUMIF(RiepilogoGen!$C$2:$C$1249,C42,RiepilogoGen!$R$2:$R$1249)</f>
        <v>5536579.4299999997</v>
      </c>
      <c r="G42" s="43">
        <f>SUMIF(RiepilogoGen!$C$2:$C$1249,C42,RiepilogoGen!$U$2:$U$1249)</f>
        <v>7374911.290000001</v>
      </c>
      <c r="H42" s="43">
        <f>SUMIF(RiepilogoGen!$C$2:$C$1249,C42,RiepilogoGen!$X$2:$X$1249)</f>
        <v>0</v>
      </c>
      <c r="I42" s="43">
        <f>SUMIF(RiepilogoGen!$C$2:$C$1249,C42,RiepilogoGen!$AA$2:$AA$1249)</f>
        <v>9169114.2100000009</v>
      </c>
      <c r="J42" s="43">
        <f>SUMIF(RiepilogoGen!$C$2:$C$1249,C42,RiepilogoGen!$AD$2:$AD$1249)</f>
        <v>1285986.49</v>
      </c>
      <c r="K42" s="44">
        <f>ROUND('Riep StPatrim'!F107,0)</f>
        <v>4275547</v>
      </c>
      <c r="L42" s="44">
        <f>ROUND('Riep StPatrim'!G107,0)</f>
        <v>5536579</v>
      </c>
      <c r="M42" s="44">
        <f>ROUND('Riep StPatrim'!H107,0)</f>
        <v>7374911</v>
      </c>
      <c r="N42" s="44">
        <f>ROUND('Riep StPatrim'!I107,0)</f>
        <v>0</v>
      </c>
      <c r="O42" s="44">
        <f>ROUND('Riep StPatrim'!J107,0)</f>
        <v>9169114</v>
      </c>
      <c r="P42" s="44">
        <f>ROUND('Riep StPatrim'!K107,0)</f>
        <v>1285986</v>
      </c>
      <c r="Q42" s="44">
        <f t="shared" si="0"/>
        <v>1285986</v>
      </c>
      <c r="R42" s="45">
        <f t="shared" si="1"/>
        <v>1</v>
      </c>
    </row>
    <row r="43" spans="1:18" ht="15.75">
      <c r="D43" s="56" t="s">
        <v>223</v>
      </c>
      <c r="E43" s="57">
        <f t="shared" ref="E43:K43" si="4">SUM(E29:E42)</f>
        <v>151741622.42999998</v>
      </c>
      <c r="F43" s="57">
        <f t="shared" si="4"/>
        <v>148689822.18000001</v>
      </c>
      <c r="G43" s="57">
        <f t="shared" si="4"/>
        <v>145698683.31999999</v>
      </c>
      <c r="H43" s="57">
        <f t="shared" si="4"/>
        <v>0</v>
      </c>
      <c r="I43" s="57">
        <f t="shared" si="4"/>
        <v>143007921.84</v>
      </c>
      <c r="J43" s="57">
        <f t="shared" si="4"/>
        <v>1285986.49</v>
      </c>
      <c r="K43" s="58">
        <f t="shared" si="4"/>
        <v>151741623</v>
      </c>
      <c r="L43" s="58">
        <f>SUM(L29:L42)</f>
        <v>148689821</v>
      </c>
      <c r="M43" s="58">
        <f>SUM(M29:M42)</f>
        <v>145698683</v>
      </c>
      <c r="N43" s="58">
        <f>SUM(N29:N42)</f>
        <v>0</v>
      </c>
      <c r="O43" s="58">
        <f>SUM(O29:O42)</f>
        <v>143007921</v>
      </c>
      <c r="P43" s="58">
        <f>SUM(P29:P42)</f>
        <v>1285986</v>
      </c>
      <c r="Q43" s="58">
        <f t="shared" si="0"/>
        <v>1285986</v>
      </c>
      <c r="R43" s="59">
        <f t="shared" si="1"/>
        <v>1</v>
      </c>
    </row>
    <row r="44" spans="1:18" ht="12.75" customHeight="1">
      <c r="D44" s="48" t="s">
        <v>224</v>
      </c>
      <c r="E44" s="49"/>
      <c r="F44" s="49"/>
      <c r="G44" s="43"/>
      <c r="H44" s="43"/>
      <c r="I44" s="43"/>
      <c r="J44" s="43"/>
      <c r="K44" s="44"/>
      <c r="L44" s="44"/>
      <c r="M44" s="44"/>
      <c r="N44" s="44"/>
      <c r="O44" s="44"/>
      <c r="P44" s="44"/>
      <c r="Q44" s="44">
        <f t="shared" si="0"/>
        <v>0</v>
      </c>
      <c r="R44" s="45">
        <f t="shared" si="1"/>
        <v>0</v>
      </c>
    </row>
    <row r="45" spans="1:18" ht="12.75" customHeight="1">
      <c r="D45" s="50" t="s">
        <v>312</v>
      </c>
      <c r="E45" s="43"/>
      <c r="F45" s="43"/>
      <c r="G45" s="43"/>
      <c r="H45" s="43"/>
      <c r="I45" s="43"/>
      <c r="J45" s="43"/>
      <c r="K45" s="44"/>
      <c r="L45" s="44"/>
      <c r="M45" s="44"/>
      <c r="N45" s="44"/>
      <c r="O45" s="44"/>
      <c r="P45" s="44"/>
      <c r="Q45" s="44">
        <f t="shared" si="0"/>
        <v>0</v>
      </c>
      <c r="R45" s="45">
        <f t="shared" si="1"/>
        <v>0</v>
      </c>
    </row>
    <row r="46" spans="1:18" ht="12.75" customHeight="1">
      <c r="A46" s="30">
        <v>11030101</v>
      </c>
      <c r="D46" s="50" t="s">
        <v>225</v>
      </c>
      <c r="E46" s="43">
        <f>SUMIF(RiepilogoGen!$D$2:$D$1249,A46,RiepilogoGen!$O$2:$O$1249)</f>
        <v>1000</v>
      </c>
      <c r="F46" s="43">
        <f>SUMIF(RiepilogoGen!$D$2:$D$1249,A46,RiepilogoGen!$R$2:$R$1249)</f>
        <v>1000</v>
      </c>
      <c r="G46" s="43">
        <f>SUMIF(RiepilogoGen!$D$2:$D$1249,A46,RiepilogoGen!$U$2:$U$1249)</f>
        <v>1000</v>
      </c>
      <c r="H46" s="43">
        <f>SUMIF(RiepilogoGen!$D$2:$D$1249,A46,RiepilogoGen!$X$2:$X$1249)</f>
        <v>0</v>
      </c>
      <c r="I46" s="43">
        <f>SUMIF(RiepilogoGen!$D$2:$D$1249,A46,RiepilogoGen!$AA$2:$AA$1249)</f>
        <v>1000</v>
      </c>
      <c r="J46" s="43">
        <f>SUMIF(RiepilogoGen!$D$2:$D$1249,A46,RiepilogoGen!$AD$2:$AD$1249)</f>
        <v>0</v>
      </c>
      <c r="K46" s="44">
        <f>ROUND('Riep StPatrim'!F113,0)</f>
        <v>1000</v>
      </c>
      <c r="L46" s="44">
        <f>ROUND('Riep StPatrim'!G113,0)</f>
        <v>1000</v>
      </c>
      <c r="M46" s="44">
        <f>ROUND('Riep StPatrim'!H113,0)</f>
        <v>1000</v>
      </c>
      <c r="N46" s="44">
        <f>ROUND('Riep StPatrim'!I113,0)</f>
        <v>0</v>
      </c>
      <c r="O46" s="44">
        <f>ROUND('Riep StPatrim'!J113,0)</f>
        <v>1000</v>
      </c>
      <c r="P46" s="44">
        <f>ROUND('Riep StPatrim'!K113,0)</f>
        <v>0</v>
      </c>
      <c r="Q46" s="44">
        <f t="shared" si="0"/>
        <v>0</v>
      </c>
      <c r="R46" s="45">
        <f t="shared" si="1"/>
        <v>0</v>
      </c>
    </row>
    <row r="47" spans="1:18" ht="12.75" customHeight="1">
      <c r="A47" s="30">
        <v>11030102</v>
      </c>
      <c r="D47" s="50" t="s">
        <v>226</v>
      </c>
      <c r="E47" s="43">
        <f>SUMIF(RiepilogoGen!$D$2:$D$1249,A47,RiepilogoGen!$O$2:$O$1249)</f>
        <v>0</v>
      </c>
      <c r="F47" s="43">
        <f>SUMIF(RiepilogoGen!$D$2:$D$1249,A47,RiepilogoGen!$R$2:$R$1249)</f>
        <v>0</v>
      </c>
      <c r="G47" s="43">
        <f>SUMIF(RiepilogoGen!$D$2:$D$1249,A47,RiepilogoGen!$U$2:$U$1249)</f>
        <v>0</v>
      </c>
      <c r="H47" s="43">
        <f>SUMIF(RiepilogoGen!$D$2:$D$1249,A47,RiepilogoGen!$X$2:$X$1249)</f>
        <v>0</v>
      </c>
      <c r="I47" s="43">
        <f>SUMIF(RiepilogoGen!$D$2:$D$1249,A47,RiepilogoGen!$AA$2:$AA$1249)</f>
        <v>0</v>
      </c>
      <c r="J47" s="43">
        <f>SUMIF(RiepilogoGen!$D$2:$D$1249,A47,RiepilogoGen!$AD$2:$AD$1249)</f>
        <v>0</v>
      </c>
      <c r="K47" s="44">
        <f>ROUND('Riep StPatrim'!F115,0)</f>
        <v>0</v>
      </c>
      <c r="L47" s="44">
        <f>ROUND('Riep StPatrim'!G115,0)</f>
        <v>0</v>
      </c>
      <c r="M47" s="44">
        <f>ROUND('Riep StPatrim'!H115,0)</f>
        <v>0</v>
      </c>
      <c r="N47" s="44">
        <f>ROUND('Riep StPatrim'!I115,0)</f>
        <v>0</v>
      </c>
      <c r="O47" s="44">
        <f>ROUND('Riep StPatrim'!J115,0)</f>
        <v>0</v>
      </c>
      <c r="P47" s="44">
        <f>ROUND('Riep StPatrim'!K115,0)</f>
        <v>0</v>
      </c>
      <c r="Q47" s="44">
        <f t="shared" si="0"/>
        <v>0</v>
      </c>
      <c r="R47" s="45">
        <f t="shared" si="1"/>
        <v>0</v>
      </c>
    </row>
    <row r="48" spans="1:18" ht="12.75" customHeight="1">
      <c r="A48" s="30">
        <v>11030103</v>
      </c>
      <c r="D48" s="50" t="s">
        <v>227</v>
      </c>
      <c r="E48" s="43">
        <f>SUMIF(RiepilogoGen!$D$2:$D$1249,A48,RiepilogoGen!$O$2:$O$1249)</f>
        <v>0</v>
      </c>
      <c r="F48" s="43">
        <f>SUMIF(RiepilogoGen!$D$2:$D$1249,A48,RiepilogoGen!$R$2:$R$1249)</f>
        <v>0</v>
      </c>
      <c r="G48" s="43">
        <f>SUMIF(RiepilogoGen!$D$2:$D$1249,A48,RiepilogoGen!$U$2:$U$1249)</f>
        <v>0</v>
      </c>
      <c r="H48" s="43">
        <f>SUMIF(RiepilogoGen!$D$2:$D$1249,A48,RiepilogoGen!$X$2:$X$1249)</f>
        <v>0</v>
      </c>
      <c r="I48" s="43">
        <f>SUMIF(RiepilogoGen!$D$2:$D$1249,A48,RiepilogoGen!$AA$2:$AA$1249)</f>
        <v>0</v>
      </c>
      <c r="J48" s="43">
        <f>SUMIF(RiepilogoGen!$D$2:$D$1249,A48,RiepilogoGen!$AD$2:$AD$1249)</f>
        <v>0</v>
      </c>
      <c r="K48" s="44">
        <f>ROUND('Riep StPatrim'!F117,0)</f>
        <v>0</v>
      </c>
      <c r="L48" s="44">
        <f>ROUND('Riep StPatrim'!G117,0)</f>
        <v>0</v>
      </c>
      <c r="M48" s="44">
        <f>ROUND('Riep StPatrim'!H117,0)</f>
        <v>0</v>
      </c>
      <c r="N48" s="44">
        <f>ROUND('Riep StPatrim'!I117,0)</f>
        <v>0</v>
      </c>
      <c r="O48" s="44">
        <f>ROUND('Riep StPatrim'!J117,0)</f>
        <v>0</v>
      </c>
      <c r="P48" s="44">
        <f>ROUND('Riep StPatrim'!K117,0)</f>
        <v>0</v>
      </c>
      <c r="Q48" s="44">
        <f t="shared" si="0"/>
        <v>0</v>
      </c>
      <c r="R48" s="45">
        <f t="shared" si="1"/>
        <v>0</v>
      </c>
    </row>
    <row r="49" spans="1:18" ht="28.5" customHeight="1">
      <c r="D49" s="60" t="s">
        <v>314</v>
      </c>
      <c r="E49" s="43"/>
      <c r="F49" s="43"/>
      <c r="G49" s="43"/>
      <c r="H49" s="43"/>
      <c r="I49" s="43"/>
      <c r="J49" s="43"/>
      <c r="K49" s="44"/>
      <c r="L49" s="44"/>
      <c r="M49" s="44"/>
      <c r="N49" s="44"/>
      <c r="O49" s="44"/>
      <c r="P49" s="44"/>
      <c r="Q49" s="44">
        <f t="shared" si="0"/>
        <v>0</v>
      </c>
      <c r="R49" s="45">
        <f t="shared" si="1"/>
        <v>0</v>
      </c>
    </row>
    <row r="50" spans="1:18" ht="12.75" customHeight="1">
      <c r="A50" s="30">
        <v>11030201</v>
      </c>
      <c r="D50" s="50" t="s">
        <v>228</v>
      </c>
      <c r="E50" s="43">
        <f>SUMIF(RiepilogoGen!$D$2:$D$1249,A50,RiepilogoGen!$O$2:$O$1249)</f>
        <v>0</v>
      </c>
      <c r="F50" s="43">
        <f>SUMIF(RiepilogoGen!$D$2:$D$1249,A50,RiepilogoGen!$R$2:$R$1249)</f>
        <v>0</v>
      </c>
      <c r="G50" s="43">
        <f>SUMIF(RiepilogoGen!$D$2:$D$1249,A50,RiepilogoGen!$U$2:$U$1249)</f>
        <v>0</v>
      </c>
      <c r="H50" s="43">
        <f>SUMIF(RiepilogoGen!$D$2:$D$1249,A50,RiepilogoGen!$X$2:$X$1249)</f>
        <v>0</v>
      </c>
      <c r="I50" s="43">
        <f>SUMIF(RiepilogoGen!$D$2:$D$1249,A50,RiepilogoGen!$AA$2:$AA$1249)</f>
        <v>0</v>
      </c>
      <c r="J50" s="43">
        <f>SUMIF(RiepilogoGen!$D$2:$D$1249,A50,RiepilogoGen!$AD$2:$AD$1249)</f>
        <v>0</v>
      </c>
      <c r="K50" s="44">
        <f>ROUND('Riep StPatrim'!F120,0)</f>
        <v>0</v>
      </c>
      <c r="L50" s="44">
        <f>ROUND('Riep StPatrim'!G120,0)</f>
        <v>0</v>
      </c>
      <c r="M50" s="44">
        <f>ROUND('Riep StPatrim'!H120,0)</f>
        <v>0</v>
      </c>
      <c r="N50" s="44">
        <f>ROUND('Riep StPatrim'!I120,0)</f>
        <v>0</v>
      </c>
      <c r="O50" s="44">
        <f>ROUND('Riep StPatrim'!J120,0)</f>
        <v>0</v>
      </c>
      <c r="P50" s="44">
        <f>ROUND('Riep StPatrim'!K120,0)</f>
        <v>0</v>
      </c>
      <c r="Q50" s="44">
        <f t="shared" si="0"/>
        <v>0</v>
      </c>
      <c r="R50" s="45">
        <f t="shared" si="1"/>
        <v>0</v>
      </c>
    </row>
    <row r="51" spans="1:18" ht="12.75" customHeight="1">
      <c r="A51" s="30">
        <v>11030202</v>
      </c>
      <c r="D51" s="50" t="s">
        <v>229</v>
      </c>
      <c r="E51" s="43">
        <f>SUMIF(RiepilogoGen!$D$2:$D$1249,A51,RiepilogoGen!$O$2:$O$1249)</f>
        <v>6255.46</v>
      </c>
      <c r="F51" s="43">
        <f>SUMIF(RiepilogoGen!$D$2:$D$1249,A51,RiepilogoGen!$R$2:$R$1249)</f>
        <v>6076.5599999999995</v>
      </c>
      <c r="G51" s="43">
        <f>SUMIF(RiepilogoGen!$D$2:$D$1249,A51,RiepilogoGen!$U$2:$U$1249)</f>
        <v>6076.56</v>
      </c>
      <c r="H51" s="43">
        <f>SUMIF(RiepilogoGen!$D$2:$D$1249,A51,RiepilogoGen!$X$2:$X$1249)</f>
        <v>0</v>
      </c>
      <c r="I51" s="43">
        <f>SUMIF(RiepilogoGen!$D$2:$D$1249,A51,RiepilogoGen!$AA$2:$AA$1249)</f>
        <v>6076.56</v>
      </c>
      <c r="J51" s="43">
        <f>SUMIF(RiepilogoGen!$D$2:$D$1249,A51,RiepilogoGen!$AD$2:$AD$1249)</f>
        <v>0</v>
      </c>
      <c r="K51" s="44">
        <f>ROUND('Riep StPatrim'!F122,0)</f>
        <v>6255</v>
      </c>
      <c r="L51" s="44">
        <f>ROUND('Riep StPatrim'!G122,0)</f>
        <v>6077</v>
      </c>
      <c r="M51" s="44">
        <f>ROUND('Riep StPatrim'!H122,0)</f>
        <v>6077</v>
      </c>
      <c r="N51" s="44">
        <f>ROUND('Riep StPatrim'!I122,0)</f>
        <v>0</v>
      </c>
      <c r="O51" s="44">
        <f>ROUND('Riep StPatrim'!J122,0)</f>
        <v>6077</v>
      </c>
      <c r="P51" s="44">
        <f>ROUND('Riep StPatrim'!K122,0)</f>
        <v>0</v>
      </c>
      <c r="Q51" s="44">
        <f t="shared" si="0"/>
        <v>0</v>
      </c>
      <c r="R51" s="45">
        <f t="shared" si="1"/>
        <v>0</v>
      </c>
    </row>
    <row r="52" spans="1:18" ht="12.75" customHeight="1">
      <c r="C52" s="30">
        <v>110303</v>
      </c>
      <c r="D52" s="50" t="s">
        <v>313</v>
      </c>
      <c r="E52" s="43">
        <f>SUMIF(RiepilogoGen!$C$2:$C$1249,C52,RiepilogoGen!$O$2:$O$1249)</f>
        <v>0</v>
      </c>
      <c r="F52" s="43">
        <f>SUMIF(RiepilogoGen!$C$2:$C$1249,C52,RiepilogoGen!$R$2:$R$1249)</f>
        <v>0</v>
      </c>
      <c r="G52" s="43">
        <f>SUMIF(RiepilogoGen!$C$2:$C$1249,C52,RiepilogoGen!$U$2:$U$1249)</f>
        <v>0</v>
      </c>
      <c r="H52" s="43">
        <f>SUMIF(RiepilogoGen!$C$2:$C$1249,C52,RiepilogoGen!$X$2:$X$1249)</f>
        <v>0</v>
      </c>
      <c r="I52" s="43">
        <f>SUMIF(RiepilogoGen!$C$2:$C$1249,C52,RiepilogoGen!$AA$2:$AA$1249)</f>
        <v>0</v>
      </c>
      <c r="J52" s="43">
        <f>SUMIF(RiepilogoGen!$C$2:$C$1249,C52,RiepilogoGen!$AD$2:$AD$1249)</f>
        <v>0</v>
      </c>
      <c r="K52" s="44">
        <f>ROUND('Riep StPatrim'!F125,0)</f>
        <v>0</v>
      </c>
      <c r="L52" s="44">
        <f>ROUND('Riep StPatrim'!G125,0)</f>
        <v>0</v>
      </c>
      <c r="M52" s="44">
        <f>ROUND('Riep StPatrim'!H125,0)</f>
        <v>0</v>
      </c>
      <c r="N52" s="44">
        <f>ROUND('Riep StPatrim'!I125,0)</f>
        <v>0</v>
      </c>
      <c r="O52" s="44">
        <f>ROUND('Riep StPatrim'!J125,0)</f>
        <v>0</v>
      </c>
      <c r="P52" s="44">
        <f>ROUND('Riep StPatrim'!K125,0)</f>
        <v>0</v>
      </c>
      <c r="Q52" s="44">
        <f t="shared" si="0"/>
        <v>0</v>
      </c>
      <c r="R52" s="45">
        <f t="shared" si="1"/>
        <v>0</v>
      </c>
    </row>
    <row r="53" spans="1:18" ht="15.75">
      <c r="D53" s="56" t="s">
        <v>230</v>
      </c>
      <c r="E53" s="57">
        <f t="shared" ref="E53:K53" si="5">SUM(E46:E52)</f>
        <v>7255.46</v>
      </c>
      <c r="F53" s="57">
        <f t="shared" si="5"/>
        <v>7076.5599999999995</v>
      </c>
      <c r="G53" s="57">
        <f t="shared" si="5"/>
        <v>7076.56</v>
      </c>
      <c r="H53" s="57">
        <f t="shared" si="5"/>
        <v>0</v>
      </c>
      <c r="I53" s="57">
        <f t="shared" si="5"/>
        <v>7076.56</v>
      </c>
      <c r="J53" s="57">
        <f t="shared" si="5"/>
        <v>0</v>
      </c>
      <c r="K53" s="58">
        <f t="shared" si="5"/>
        <v>7255</v>
      </c>
      <c r="L53" s="58">
        <f>SUM(L46:L52)</f>
        <v>7077</v>
      </c>
      <c r="M53" s="58">
        <f>SUM(M46:M52)</f>
        <v>7077</v>
      </c>
      <c r="N53" s="58">
        <f>SUM(N46:N52)</f>
        <v>0</v>
      </c>
      <c r="O53" s="58">
        <f>SUM(O46:O52)</f>
        <v>7077</v>
      </c>
      <c r="P53" s="58">
        <f>SUM(P46:P52)</f>
        <v>0</v>
      </c>
      <c r="Q53" s="58">
        <f t="shared" si="0"/>
        <v>0</v>
      </c>
      <c r="R53" s="59">
        <f t="shared" si="1"/>
        <v>0</v>
      </c>
    </row>
    <row r="54" spans="1:18" ht="18.75">
      <c r="D54" s="51" t="s">
        <v>231</v>
      </c>
      <c r="E54" s="52">
        <f t="shared" ref="E54:K54" si="6">+E27+E43+E53</f>
        <v>152546849.16999999</v>
      </c>
      <c r="F54" s="52">
        <f t="shared" si="6"/>
        <v>149527109.95000002</v>
      </c>
      <c r="G54" s="52">
        <f t="shared" si="6"/>
        <v>146683612.21000001</v>
      </c>
      <c r="H54" s="52">
        <f t="shared" si="6"/>
        <v>0</v>
      </c>
      <c r="I54" s="52">
        <f t="shared" si="6"/>
        <v>143971105.45000002</v>
      </c>
      <c r="J54" s="52">
        <f t="shared" si="6"/>
        <v>1353495.63</v>
      </c>
      <c r="K54" s="53">
        <f t="shared" si="6"/>
        <v>152546849</v>
      </c>
      <c r="L54" s="53">
        <f>+L27+L43+L53</f>
        <v>149527109</v>
      </c>
      <c r="M54" s="53">
        <f>+M27+M43+M53</f>
        <v>146683612</v>
      </c>
      <c r="N54" s="53">
        <f>+N27+N43+N53</f>
        <v>0</v>
      </c>
      <c r="O54" s="53">
        <f>+O27+O43+O53</f>
        <v>143971106</v>
      </c>
      <c r="P54" s="53">
        <f>+P27+P43+P53</f>
        <v>1353495</v>
      </c>
      <c r="Q54" s="53">
        <f t="shared" si="0"/>
        <v>1353495</v>
      </c>
      <c r="R54" s="54">
        <f t="shared" si="1"/>
        <v>1</v>
      </c>
    </row>
    <row r="55" spans="1:18">
      <c r="D55" s="48"/>
      <c r="E55" s="49"/>
      <c r="F55" s="49"/>
      <c r="G55" s="43"/>
      <c r="H55" s="43"/>
      <c r="I55" s="43"/>
      <c r="J55" s="43"/>
      <c r="K55" s="44"/>
      <c r="L55" s="44"/>
      <c r="M55" s="44"/>
      <c r="N55" s="44"/>
      <c r="O55" s="44"/>
      <c r="P55" s="44"/>
      <c r="Q55" s="44">
        <f t="shared" si="0"/>
        <v>0</v>
      </c>
      <c r="R55" s="45">
        <f t="shared" si="1"/>
        <v>0</v>
      </c>
    </row>
    <row r="56" spans="1:18">
      <c r="D56" s="48"/>
      <c r="E56" s="49"/>
      <c r="F56" s="49"/>
      <c r="G56" s="43"/>
      <c r="H56" s="43"/>
      <c r="I56" s="43"/>
      <c r="J56" s="43"/>
      <c r="K56" s="44"/>
      <c r="L56" s="44"/>
      <c r="M56" s="44"/>
      <c r="N56" s="44"/>
      <c r="O56" s="44"/>
      <c r="P56" s="44"/>
      <c r="Q56" s="44">
        <f t="shared" si="0"/>
        <v>0</v>
      </c>
      <c r="R56" s="45">
        <f t="shared" si="1"/>
        <v>0</v>
      </c>
    </row>
    <row r="57" spans="1:18">
      <c r="D57" s="48"/>
      <c r="E57" s="49"/>
      <c r="F57" s="49"/>
      <c r="G57" s="43"/>
      <c r="H57" s="43"/>
      <c r="I57" s="43"/>
      <c r="J57" s="43"/>
      <c r="K57" s="44"/>
      <c r="L57" s="44"/>
      <c r="M57" s="44"/>
      <c r="N57" s="44"/>
      <c r="O57" s="44"/>
      <c r="P57" s="44"/>
      <c r="Q57" s="44">
        <f t="shared" si="0"/>
        <v>0</v>
      </c>
      <c r="R57" s="45">
        <f t="shared" si="1"/>
        <v>0</v>
      </c>
    </row>
    <row r="58" spans="1:18" ht="12.75" customHeight="1">
      <c r="D58" s="48" t="s">
        <v>232</v>
      </c>
      <c r="E58" s="49"/>
      <c r="F58" s="43"/>
      <c r="G58" s="43"/>
      <c r="H58" s="43"/>
      <c r="I58" s="43"/>
      <c r="J58" s="43"/>
      <c r="K58" s="44"/>
      <c r="L58" s="44"/>
      <c r="M58" s="44"/>
      <c r="N58" s="44"/>
      <c r="O58" s="44"/>
      <c r="P58" s="44"/>
      <c r="Q58" s="44">
        <f t="shared" si="0"/>
        <v>0</v>
      </c>
      <c r="R58" s="45">
        <f t="shared" si="1"/>
        <v>0</v>
      </c>
    </row>
    <row r="59" spans="1:18" ht="12.75" customHeight="1">
      <c r="D59" s="48" t="s">
        <v>233</v>
      </c>
      <c r="E59" s="49"/>
      <c r="F59" s="43"/>
      <c r="G59" s="43"/>
      <c r="H59" s="43"/>
      <c r="I59" s="43"/>
      <c r="J59" s="43"/>
      <c r="K59" s="44"/>
      <c r="L59" s="44"/>
      <c r="M59" s="44"/>
      <c r="N59" s="44"/>
      <c r="O59" s="44"/>
      <c r="P59" s="44"/>
      <c r="Q59" s="44">
        <f t="shared" si="0"/>
        <v>0</v>
      </c>
      <c r="R59" s="45">
        <f t="shared" si="1"/>
        <v>0</v>
      </c>
    </row>
    <row r="60" spans="1:18" ht="12.75" customHeight="1">
      <c r="C60" s="30">
        <v>120101</v>
      </c>
      <c r="D60" s="50" t="s">
        <v>315</v>
      </c>
      <c r="E60" s="43">
        <f>SUMIF(RiepilogoGen!$C$2:$C$1249,C60,RiepilogoGen!$O$2:$O$1249)</f>
        <v>297411.07999999996</v>
      </c>
      <c r="F60" s="43">
        <f>SUMIF(RiepilogoGen!$C$2:$C$1249,C60,RiepilogoGen!$R$2:$R$1249)</f>
        <v>239223.98000000004</v>
      </c>
      <c r="G60" s="43">
        <f>SUMIF(RiepilogoGen!$C$2:$C$1249,C60,RiepilogoGen!$U$2:$U$1249)</f>
        <v>221633.43999999997</v>
      </c>
      <c r="H60" s="43">
        <f>SUMIF(RiepilogoGen!$C$2:$C$1249,C60,RiepilogoGen!$X$2:$X$1249)</f>
        <v>0</v>
      </c>
      <c r="I60" s="43">
        <f>SUMIF(RiepilogoGen!$C$2:$C$1249,C60,RiepilogoGen!$AA$2:$AA$1249)</f>
        <v>89337.659999999974</v>
      </c>
      <c r="J60" s="43">
        <f>SUMIF(RiepilogoGen!$C$2:$C$1249,C60,RiepilogoGen!$AD$2:$AD$1249)</f>
        <v>-89337.66</v>
      </c>
      <c r="K60" s="44">
        <f>ROUND('Riep StPatrim'!F134,0)</f>
        <v>297411</v>
      </c>
      <c r="L60" s="44">
        <f>ROUND('Riep StPatrim'!G134,0)</f>
        <v>239224</v>
      </c>
      <c r="M60" s="44">
        <f>ROUND('Riep StPatrim'!H134,0)</f>
        <v>221633</v>
      </c>
      <c r="N60" s="44">
        <f>ROUND('Riep StPatrim'!I134,0)</f>
        <v>0</v>
      </c>
      <c r="O60" s="44">
        <f>ROUND('Riep StPatrim'!J134,0)</f>
        <v>89338</v>
      </c>
      <c r="P60" s="44">
        <f>ROUND('Riep StPatrim'!K134,0)</f>
        <v>-89338</v>
      </c>
      <c r="Q60" s="44">
        <f t="shared" si="0"/>
        <v>-89338</v>
      </c>
      <c r="R60" s="45">
        <f t="shared" si="1"/>
        <v>1</v>
      </c>
    </row>
    <row r="61" spans="1:18" ht="12.75" customHeight="1">
      <c r="C61" s="30">
        <v>120102</v>
      </c>
      <c r="D61" s="50" t="s">
        <v>316</v>
      </c>
      <c r="E61" s="43">
        <f>SUMIF(RiepilogoGen!$C$2:$C$1249,C61,RiepilogoGen!$O$2:$O$1249)</f>
        <v>94152.23</v>
      </c>
      <c r="F61" s="43">
        <f>SUMIF(RiepilogoGen!$C$2:$C$1249,C61,RiepilogoGen!$R$2:$R$1249)</f>
        <v>79011.180000000008</v>
      </c>
      <c r="G61" s="43">
        <f>SUMIF(RiepilogoGen!$C$2:$C$1249,C61,RiepilogoGen!$U$2:$U$1249)</f>
        <v>75781.700000000012</v>
      </c>
      <c r="H61" s="43">
        <f>SUMIF(RiepilogoGen!$C$2:$C$1249,C61,RiepilogoGen!$X$2:$X$1249)</f>
        <v>0</v>
      </c>
      <c r="I61" s="43">
        <f>SUMIF(RiepilogoGen!$C$2:$C$1249,C61,RiepilogoGen!$AA$2:$AA$1249)</f>
        <v>61538.250000000015</v>
      </c>
      <c r="J61" s="43">
        <f>SUMIF(RiepilogoGen!$C$2:$C$1249,C61,RiepilogoGen!$AD$2:$AD$1249)</f>
        <v>-61538.25</v>
      </c>
      <c r="K61" s="44">
        <f>ROUND('Riep StPatrim'!F136,0)</f>
        <v>94152</v>
      </c>
      <c r="L61" s="44">
        <f>ROUND('Riep StPatrim'!G136,0)</f>
        <v>79011</v>
      </c>
      <c r="M61" s="44">
        <f>ROUND('Riep StPatrim'!H136,0)</f>
        <v>75782</v>
      </c>
      <c r="N61" s="44">
        <f>ROUND('Riep StPatrim'!I136,0)</f>
        <v>0</v>
      </c>
      <c r="O61" s="44">
        <f>ROUND('Riep StPatrim'!J136,0)</f>
        <v>61538</v>
      </c>
      <c r="P61" s="44">
        <f>ROUND('Riep StPatrim'!K136,0)</f>
        <v>-61538</v>
      </c>
      <c r="Q61" s="44">
        <f t="shared" si="0"/>
        <v>-61538</v>
      </c>
      <c r="R61" s="45">
        <f t="shared" si="1"/>
        <v>1</v>
      </c>
    </row>
    <row r="62" spans="1:18" ht="12.75" customHeight="1">
      <c r="C62" s="30">
        <v>120103</v>
      </c>
      <c r="D62" s="50" t="s">
        <v>317</v>
      </c>
      <c r="E62" s="43">
        <f>SUMIF(RiepilogoGen!$C$2:$C$1249,C62,RiepilogoGen!$O$2:$O$1249)</f>
        <v>0</v>
      </c>
      <c r="F62" s="43">
        <f>SUMIF(RiepilogoGen!$C$2:$C$1249,C62,RiepilogoGen!$R$2:$R$1249)</f>
        <v>0</v>
      </c>
      <c r="G62" s="43">
        <f>SUMIF(RiepilogoGen!$C$2:$C$1249,C62,RiepilogoGen!$U$2:$U$1249)</f>
        <v>0</v>
      </c>
      <c r="H62" s="43">
        <f>SUMIF(RiepilogoGen!$C$2:$C$1249,C62,RiepilogoGen!$X$2:$X$1249)</f>
        <v>0</v>
      </c>
      <c r="I62" s="43">
        <f>SUMIF(RiepilogoGen!$C$2:$C$1249,C62,RiepilogoGen!$AA$2:$AA$1249)</f>
        <v>0</v>
      </c>
      <c r="J62" s="43">
        <f>SUMIF(RiepilogoGen!$C$2:$C$1249,C62,RiepilogoGen!$AD$2:$AD$1249)</f>
        <v>0</v>
      </c>
      <c r="K62" s="44">
        <f>ROUND('Riep StPatrim'!F139,0)</f>
        <v>0</v>
      </c>
      <c r="L62" s="44">
        <f>ROUND('Riep StPatrim'!G139,0)</f>
        <v>0</v>
      </c>
      <c r="M62" s="44">
        <f>ROUND('Riep StPatrim'!H139,0)</f>
        <v>0</v>
      </c>
      <c r="N62" s="44">
        <f>ROUND('Riep StPatrim'!I139,0)</f>
        <v>0</v>
      </c>
      <c r="O62" s="44">
        <f>ROUND('Riep StPatrim'!J139,0)</f>
        <v>0</v>
      </c>
      <c r="P62" s="44">
        <f>ROUND('Riep StPatrim'!K139,0)</f>
        <v>0</v>
      </c>
      <c r="Q62" s="44">
        <f t="shared" si="0"/>
        <v>0</v>
      </c>
      <c r="R62" s="45">
        <f t="shared" si="1"/>
        <v>0</v>
      </c>
    </row>
    <row r="63" spans="1:18" ht="12.75" customHeight="1">
      <c r="C63" s="30">
        <v>120104</v>
      </c>
      <c r="D63" s="50" t="s">
        <v>318</v>
      </c>
      <c r="E63" s="43">
        <f>SUMIF(RiepilogoGen!$C$2:$C$1249,C63,RiepilogoGen!$O$2:$O$1249)</f>
        <v>0</v>
      </c>
      <c r="F63" s="43">
        <f>SUMIF(RiepilogoGen!$C$2:$C$1249,C63,RiepilogoGen!$R$2:$R$1249)</f>
        <v>0</v>
      </c>
      <c r="G63" s="43">
        <f>SUMIF(RiepilogoGen!$C$2:$C$1249,C63,RiepilogoGen!$U$2:$U$1249)</f>
        <v>0</v>
      </c>
      <c r="H63" s="43">
        <f>SUMIF(RiepilogoGen!$C$2:$C$1249,C63,RiepilogoGen!$X$2:$X$1249)</f>
        <v>0</v>
      </c>
      <c r="I63" s="43">
        <f>SUMIF(RiepilogoGen!$C$2:$C$1249,C63,RiepilogoGen!$AA$2:$AA$1249)</f>
        <v>0</v>
      </c>
      <c r="J63" s="43">
        <f>SUMIF(RiepilogoGen!$C$2:$C$1249,C63,RiepilogoGen!$AD$2:$AD$1249)</f>
        <v>0</v>
      </c>
      <c r="K63" s="44">
        <f>ROUND('Riep StPatrim'!F141,0)</f>
        <v>0</v>
      </c>
      <c r="L63" s="44">
        <f>ROUND('Riep StPatrim'!G141,0)</f>
        <v>0</v>
      </c>
      <c r="M63" s="44">
        <f>ROUND('Riep StPatrim'!H141,0)</f>
        <v>0</v>
      </c>
      <c r="N63" s="44">
        <f>ROUND('Riep StPatrim'!I141,0)</f>
        <v>0</v>
      </c>
      <c r="O63" s="44">
        <f>ROUND('Riep StPatrim'!J141,0)</f>
        <v>0</v>
      </c>
      <c r="P63" s="44">
        <f>ROUND('Riep StPatrim'!K141,0)</f>
        <v>0</v>
      </c>
      <c r="Q63" s="44">
        <f t="shared" si="0"/>
        <v>0</v>
      </c>
      <c r="R63" s="45">
        <f t="shared" si="1"/>
        <v>0</v>
      </c>
    </row>
    <row r="64" spans="1:18" ht="15.75">
      <c r="D64" s="56" t="s">
        <v>234</v>
      </c>
      <c r="E64" s="57">
        <f t="shared" ref="E64:K64" si="7">SUM(E60:E63)</f>
        <v>391563.30999999994</v>
      </c>
      <c r="F64" s="57">
        <f t="shared" si="7"/>
        <v>318235.16000000003</v>
      </c>
      <c r="G64" s="57">
        <f t="shared" si="7"/>
        <v>297415.14</v>
      </c>
      <c r="H64" s="57">
        <f t="shared" si="7"/>
        <v>0</v>
      </c>
      <c r="I64" s="57">
        <f t="shared" si="7"/>
        <v>150875.90999999997</v>
      </c>
      <c r="J64" s="57">
        <f t="shared" si="7"/>
        <v>-150875.91</v>
      </c>
      <c r="K64" s="58">
        <f t="shared" si="7"/>
        <v>391563</v>
      </c>
      <c r="L64" s="58">
        <f>SUM(L60:L63)</f>
        <v>318235</v>
      </c>
      <c r="M64" s="58">
        <f>SUM(M60:M63)</f>
        <v>297415</v>
      </c>
      <c r="N64" s="58">
        <f>SUM(N60:N63)</f>
        <v>0</v>
      </c>
      <c r="O64" s="58">
        <f>SUM(O60:O63)</f>
        <v>150876</v>
      </c>
      <c r="P64" s="58">
        <f>SUM(P60:P63)</f>
        <v>-150876</v>
      </c>
      <c r="Q64" s="58">
        <f t="shared" si="0"/>
        <v>-150876</v>
      </c>
      <c r="R64" s="59">
        <f t="shared" si="1"/>
        <v>1</v>
      </c>
    </row>
    <row r="65" spans="3:18">
      <c r="D65" s="61"/>
      <c r="E65" s="43"/>
      <c r="F65" s="43"/>
      <c r="G65" s="43"/>
      <c r="H65" s="43"/>
      <c r="I65" s="43"/>
      <c r="J65" s="43"/>
      <c r="K65" s="44"/>
      <c r="L65" s="44"/>
      <c r="M65" s="44"/>
      <c r="N65" s="44"/>
      <c r="O65" s="44"/>
      <c r="P65" s="44"/>
      <c r="Q65" s="44">
        <f t="shared" si="0"/>
        <v>0</v>
      </c>
      <c r="R65" s="45">
        <f t="shared" si="1"/>
        <v>0</v>
      </c>
    </row>
    <row r="66" spans="3:18" ht="30.75" customHeight="1">
      <c r="D66" s="62" t="s">
        <v>1420</v>
      </c>
      <c r="E66" s="49"/>
      <c r="F66" s="43"/>
      <c r="G66" s="43"/>
      <c r="H66" s="43"/>
      <c r="I66" s="43"/>
      <c r="J66" s="43"/>
      <c r="K66" s="44"/>
      <c r="L66" s="44"/>
      <c r="M66" s="44"/>
      <c r="N66" s="44"/>
      <c r="O66" s="44"/>
      <c r="P66" s="44"/>
      <c r="Q66" s="44">
        <f t="shared" si="0"/>
        <v>0</v>
      </c>
      <c r="R66" s="45">
        <f t="shared" si="1"/>
        <v>0</v>
      </c>
    </row>
    <row r="67" spans="3:18" ht="12.75" customHeight="1">
      <c r="C67" s="30">
        <v>120201</v>
      </c>
      <c r="D67" s="50" t="s">
        <v>1421</v>
      </c>
      <c r="E67" s="43">
        <f>SUMIF(RiepilogoGen!$C$2:$C$1249,C67,RiepilogoGen!$O$2:$O$1249)</f>
        <v>1289474.9099999988</v>
      </c>
      <c r="F67" s="43">
        <f>SUMIF(RiepilogoGen!$C$2:$C$1249,C67,RiepilogoGen!$R$2:$R$1249)</f>
        <v>1621658.4500000002</v>
      </c>
      <c r="G67" s="43">
        <f>SUMIF(RiepilogoGen!$C$2:$C$1249,C67,RiepilogoGen!$U$2:$U$1249)</f>
        <v>1717994.96</v>
      </c>
      <c r="H67" s="43">
        <f>SUMIF(RiepilogoGen!$C$2:$C$1249,C67,RiepilogoGen!$X$2:$X$1249)</f>
        <v>0</v>
      </c>
      <c r="I67" s="43">
        <f>SUMIF(RiepilogoGen!$C$2:$C$1249,C67,RiepilogoGen!$AA$2:$AA$1249)</f>
        <v>1855617.7400000002</v>
      </c>
      <c r="J67" s="43">
        <f>SUMIF(RiepilogoGen!$C$2:$C$1249,C67,RiepilogoGen!$AD$2:$AD$1249)</f>
        <v>-416898.82999999961</v>
      </c>
      <c r="K67" s="44">
        <f>ROUND('Riep StPatrim'!F146,0)</f>
        <v>1289475</v>
      </c>
      <c r="L67" s="44">
        <f>ROUND('Riep StPatrim'!G146,0)</f>
        <v>1621658</v>
      </c>
      <c r="M67" s="44">
        <f>ROUND('Riep StPatrim'!H146,0)</f>
        <v>1717995</v>
      </c>
      <c r="N67" s="44">
        <f>ROUND('Riep StPatrim'!I146,0)</f>
        <v>0</v>
      </c>
      <c r="O67" s="44">
        <f>ROUND('Riep StPatrim'!J146,0)</f>
        <v>1855618</v>
      </c>
      <c r="P67" s="44">
        <f>ROUND('Riep StPatrim'!K146,0)</f>
        <v>-416899</v>
      </c>
      <c r="Q67" s="44">
        <f t="shared" si="0"/>
        <v>-416899</v>
      </c>
      <c r="R67" s="45">
        <f t="shared" si="1"/>
        <v>1</v>
      </c>
    </row>
    <row r="68" spans="3:18" ht="12.75" customHeight="1">
      <c r="C68" s="30">
        <v>120202</v>
      </c>
      <c r="D68" s="50" t="s">
        <v>1422</v>
      </c>
      <c r="E68" s="43">
        <f>SUMIF(RiepilogoGen!$C$2:$C$1249,C68,RiepilogoGen!$O$2:$O$1249)</f>
        <v>0</v>
      </c>
      <c r="F68" s="43">
        <f>SUMIF(RiepilogoGen!$C$2:$C$1249,C68,RiepilogoGen!$R$2:$R$1249)</f>
        <v>392116.52</v>
      </c>
      <c r="G68" s="43">
        <f>SUMIF(RiepilogoGen!$C$2:$C$1249,C68,RiepilogoGen!$U$2:$U$1249)</f>
        <v>407858.82999999996</v>
      </c>
      <c r="H68" s="43">
        <f>SUMIF(RiepilogoGen!$C$2:$C$1249,C68,RiepilogoGen!$X$2:$X$1249)</f>
        <v>0</v>
      </c>
      <c r="I68" s="43">
        <f>SUMIF(RiepilogoGen!$C$2:$C$1249,C68,RiepilogoGen!$AA$2:$AA$1249)</f>
        <v>383160.99999999994</v>
      </c>
      <c r="J68" s="43">
        <f>SUMIF(RiepilogoGen!$C$2:$C$1249,C68,RiepilogoGen!$AD$2:$AD$1249)</f>
        <v>-383161</v>
      </c>
      <c r="K68" s="44">
        <f>ROUND('Riep StPatrim'!F149,0)</f>
        <v>0</v>
      </c>
      <c r="L68" s="44">
        <f>ROUND('Riep StPatrim'!G149,0)</f>
        <v>392117</v>
      </c>
      <c r="M68" s="44">
        <f>ROUND('Riep StPatrim'!H149,0)</f>
        <v>407859</v>
      </c>
      <c r="N68" s="44">
        <f>ROUND('Riep StPatrim'!I149,0)</f>
        <v>0</v>
      </c>
      <c r="O68" s="44">
        <f>ROUND('Riep StPatrim'!J149,0)</f>
        <v>383161</v>
      </c>
      <c r="P68" s="44">
        <f>ROUND('Riep StPatrim'!K149,0)</f>
        <v>-383161</v>
      </c>
      <c r="Q68" s="44">
        <f t="shared" si="0"/>
        <v>-383161</v>
      </c>
      <c r="R68" s="45">
        <f t="shared" si="1"/>
        <v>1</v>
      </c>
    </row>
    <row r="69" spans="3:18" ht="12.75" customHeight="1">
      <c r="C69" s="30">
        <v>120203</v>
      </c>
      <c r="D69" s="50" t="s">
        <v>1423</v>
      </c>
      <c r="E69" s="43">
        <f>SUMIF(RiepilogoGen!$C$2:$C$1249,C69,RiepilogoGen!$O$2:$O$1249)</f>
        <v>0</v>
      </c>
      <c r="F69" s="43">
        <f>SUMIF(RiepilogoGen!$C$2:$C$1249,C69,RiepilogoGen!$R$2:$R$1249)</f>
        <v>0</v>
      </c>
      <c r="G69" s="43">
        <f>SUMIF(RiepilogoGen!$C$2:$C$1249,C69,RiepilogoGen!$U$2:$U$1249)</f>
        <v>0</v>
      </c>
      <c r="H69" s="43">
        <f>SUMIF(RiepilogoGen!$C$2:$C$1249,C69,RiepilogoGen!$X$2:$X$1249)</f>
        <v>0</v>
      </c>
      <c r="I69" s="43">
        <f>SUMIF(RiepilogoGen!$C$2:$C$1249,C69,RiepilogoGen!$AA$2:$AA$1249)</f>
        <v>0</v>
      </c>
      <c r="J69" s="43">
        <f>SUMIF(RiepilogoGen!$C$2:$C$1249,C69,RiepilogoGen!$AD$2:$AD$1249)</f>
        <v>0</v>
      </c>
      <c r="K69" s="44">
        <f>ROUND('Riep StPatrim'!F152,0)</f>
        <v>0</v>
      </c>
      <c r="L69" s="44">
        <f>ROUND('Riep StPatrim'!G152,0)</f>
        <v>0</v>
      </c>
      <c r="M69" s="44">
        <f>ROUND('Riep StPatrim'!H152,0)</f>
        <v>0</v>
      </c>
      <c r="N69" s="44">
        <f>ROUND('Riep StPatrim'!I152,0)</f>
        <v>0</v>
      </c>
      <c r="O69" s="44">
        <f>ROUND('Riep StPatrim'!J152,0)</f>
        <v>0</v>
      </c>
      <c r="P69" s="44">
        <f>ROUND('Riep StPatrim'!K152,0)</f>
        <v>0</v>
      </c>
      <c r="Q69" s="44">
        <f t="shared" si="0"/>
        <v>0</v>
      </c>
      <c r="R69" s="45">
        <f t="shared" si="1"/>
        <v>0</v>
      </c>
    </row>
    <row r="70" spans="3:18" ht="12.75" customHeight="1">
      <c r="C70" s="30">
        <v>120204</v>
      </c>
      <c r="D70" s="50" t="s">
        <v>1424</v>
      </c>
      <c r="E70" s="43">
        <f>SUMIF(RiepilogoGen!$C$2:$C$1249,C70,RiepilogoGen!$O$2:$O$1249)</f>
        <v>1787003.2300000009</v>
      </c>
      <c r="F70" s="43">
        <f>SUMIF(RiepilogoGen!$C$2:$C$1249,C70,RiepilogoGen!$R$2:$R$1249)</f>
        <v>1720773.6200000013</v>
      </c>
      <c r="G70" s="43">
        <f>SUMIF(RiepilogoGen!$C$2:$C$1249,C70,RiepilogoGen!$U$2:$U$1249)</f>
        <v>21395.189999999406</v>
      </c>
      <c r="H70" s="43">
        <f>SUMIF(RiepilogoGen!$C$2:$C$1249,C70,RiepilogoGen!$X$2:$X$1249)</f>
        <v>0</v>
      </c>
      <c r="I70" s="43">
        <f>SUMIF(RiepilogoGen!$C$2:$C$1249,C70,RiepilogoGen!$AA$2:$AA$1249)</f>
        <v>3386813.4699999979</v>
      </c>
      <c r="J70" s="43">
        <f>SUMIF(RiepilogoGen!$C$2:$C$1249,C70,RiepilogoGen!$AD$2:$AD$1249)</f>
        <v>787563.07999999984</v>
      </c>
      <c r="K70" s="44">
        <f>ROUND('Riep StPatrim'!F155,0)</f>
        <v>1787003</v>
      </c>
      <c r="L70" s="44">
        <f>ROUND('Riep StPatrim'!G155,0)</f>
        <v>1720774</v>
      </c>
      <c r="M70" s="44">
        <f>ROUND('Riep StPatrim'!H155,0)</f>
        <v>21395</v>
      </c>
      <c r="N70" s="44">
        <f>ROUND('Riep StPatrim'!I155,0)</f>
        <v>0</v>
      </c>
      <c r="O70" s="44">
        <f>ROUND('Riep StPatrim'!J155,0)</f>
        <v>3386813</v>
      </c>
      <c r="P70" s="44">
        <f>ROUND('Riep StPatrim'!K155,0)</f>
        <v>787563</v>
      </c>
      <c r="Q70" s="44">
        <f t="shared" si="0"/>
        <v>787563</v>
      </c>
      <c r="R70" s="45">
        <f t="shared" si="1"/>
        <v>1</v>
      </c>
    </row>
    <row r="71" spans="3:18" ht="12.75" customHeight="1">
      <c r="C71" s="30">
        <v>120205</v>
      </c>
      <c r="D71" s="50" t="s">
        <v>1425</v>
      </c>
      <c r="E71" s="43">
        <f>SUMIF(RiepilogoGen!$C$2:$C$1249,C71,RiepilogoGen!$O$2:$O$1249)</f>
        <v>1417500.6500000004</v>
      </c>
      <c r="F71" s="43">
        <f>SUMIF(RiepilogoGen!$C$2:$C$1249,C71,RiepilogoGen!$R$2:$R$1249)</f>
        <v>1331427.67</v>
      </c>
      <c r="G71" s="43">
        <f>SUMIF(RiepilogoGen!$C$2:$C$1249,C71,RiepilogoGen!$U$2:$U$1249)</f>
        <v>1899537.1500000004</v>
      </c>
      <c r="H71" s="43">
        <f>SUMIF(RiepilogoGen!$C$2:$C$1249,C71,RiepilogoGen!$X$2:$X$1249)</f>
        <v>0</v>
      </c>
      <c r="I71" s="43">
        <f>SUMIF(RiepilogoGen!$C$2:$C$1249,C71,RiepilogoGen!$AA$2:$AA$1249)</f>
        <v>2412275.7200000007</v>
      </c>
      <c r="J71" s="43">
        <f>SUMIF(RiepilogoGen!$C$2:$C$1249,C71,RiepilogoGen!$AD$2:$AD$1249)</f>
        <v>-385861.58999999985</v>
      </c>
      <c r="K71" s="44">
        <f>ROUND('Riep StPatrim'!F160,0)</f>
        <v>1417501</v>
      </c>
      <c r="L71" s="44">
        <f>ROUND('Riep StPatrim'!G160,0)</f>
        <v>1331428</v>
      </c>
      <c r="M71" s="44">
        <f>ROUND('Riep StPatrim'!H160,0)</f>
        <v>1899537</v>
      </c>
      <c r="N71" s="44">
        <f>ROUND('Riep StPatrim'!I160,0)</f>
        <v>0</v>
      </c>
      <c r="O71" s="44">
        <f>ROUND('Riep StPatrim'!J160,0)</f>
        <v>2412276</v>
      </c>
      <c r="P71" s="44">
        <f>ROUND('Riep StPatrim'!K160,0)</f>
        <v>-385862</v>
      </c>
      <c r="Q71" s="44">
        <f t="shared" si="0"/>
        <v>-385862</v>
      </c>
      <c r="R71" s="45">
        <f t="shared" si="1"/>
        <v>1</v>
      </c>
    </row>
    <row r="72" spans="3:18" ht="12.75" customHeight="1">
      <c r="C72" s="30">
        <v>120206</v>
      </c>
      <c r="D72" s="50" t="s">
        <v>1426</v>
      </c>
      <c r="E72" s="43">
        <f>SUMIF(RiepilogoGen!$C$2:$C$1249,C72,RiepilogoGen!$O$2:$O$1249)</f>
        <v>846375.39999999991</v>
      </c>
      <c r="F72" s="43">
        <f>SUMIF(RiepilogoGen!$C$2:$C$1249,C72,RiepilogoGen!$R$2:$R$1249)</f>
        <v>530648.6100000001</v>
      </c>
      <c r="G72" s="43">
        <f>SUMIF(RiepilogoGen!$C$2:$C$1249,C72,RiepilogoGen!$U$2:$U$1249)</f>
        <v>578063.74</v>
      </c>
      <c r="H72" s="43">
        <f>SUMIF(RiepilogoGen!$C$2:$C$1249,C72,RiepilogoGen!$X$2:$X$1249)</f>
        <v>0</v>
      </c>
      <c r="I72" s="43">
        <f>SUMIF(RiepilogoGen!$C$2:$C$1249,C72,RiepilogoGen!$AA$2:$AA$1249)</f>
        <v>1142840.9900000002</v>
      </c>
      <c r="J72" s="43">
        <f>SUMIF(RiepilogoGen!$C$2:$C$1249,C72,RiepilogoGen!$AD$2:$AD$1249)</f>
        <v>154200.73999999993</v>
      </c>
      <c r="K72" s="44">
        <f>ROUND('Riep StPatrim'!F163,0)</f>
        <v>846375</v>
      </c>
      <c r="L72" s="44">
        <f>ROUND('Riep StPatrim'!G163,0)</f>
        <v>530649</v>
      </c>
      <c r="M72" s="44">
        <f>ROUND('Riep StPatrim'!H163,0)</f>
        <v>578064</v>
      </c>
      <c r="N72" s="44">
        <f>ROUND('Riep StPatrim'!I163,0)</f>
        <v>0</v>
      </c>
      <c r="O72" s="44">
        <f>ROUND('Riep StPatrim'!J163,0)</f>
        <v>1142841</v>
      </c>
      <c r="P72" s="44">
        <f>ROUND('Riep StPatrim'!K163,0)</f>
        <v>154201</v>
      </c>
      <c r="Q72" s="44">
        <f t="shared" si="0"/>
        <v>154201</v>
      </c>
      <c r="R72" s="45">
        <f t="shared" si="1"/>
        <v>1</v>
      </c>
    </row>
    <row r="73" spans="3:18" ht="12.75" customHeight="1">
      <c r="C73" s="30">
        <v>120207</v>
      </c>
      <c r="D73" s="50" t="s">
        <v>1427</v>
      </c>
      <c r="E73" s="43">
        <f>SUMIF(RiepilogoGen!$C$2:$C$1249,C73,RiepilogoGen!$O$2:$O$1249)</f>
        <v>0</v>
      </c>
      <c r="F73" s="43">
        <f>SUMIF(RiepilogoGen!$C$2:$C$1249,C73,RiepilogoGen!$R$2:$R$1249)</f>
        <v>0</v>
      </c>
      <c r="G73" s="43">
        <f>SUMIF(RiepilogoGen!$C$2:$C$1249,C73,RiepilogoGen!$U$2:$U$1249)</f>
        <v>0</v>
      </c>
      <c r="H73" s="43">
        <f>SUMIF(RiepilogoGen!$C$2:$C$1249,C73,RiepilogoGen!$X$2:$X$1249)</f>
        <v>0</v>
      </c>
      <c r="I73" s="43">
        <f>SUMIF(RiepilogoGen!$C$2:$C$1249,C73,RiepilogoGen!$AA$2:$AA$1249)</f>
        <v>0</v>
      </c>
      <c r="J73" s="43">
        <f>SUMIF(RiepilogoGen!$C$2:$C$1249,C73,RiepilogoGen!$AD$2:$AD$1249)</f>
        <v>0</v>
      </c>
      <c r="K73" s="44">
        <f>ROUND('Riep StPatrim'!F166,0)</f>
        <v>0</v>
      </c>
      <c r="L73" s="44">
        <f>ROUND('Riep StPatrim'!G166,0)</f>
        <v>0</v>
      </c>
      <c r="M73" s="44">
        <f>ROUND('Riep StPatrim'!H166,0)</f>
        <v>0</v>
      </c>
      <c r="N73" s="44">
        <f>ROUND('Riep StPatrim'!I166,0)</f>
        <v>0</v>
      </c>
      <c r="O73" s="44">
        <f>ROUND('Riep StPatrim'!J166,0)</f>
        <v>0</v>
      </c>
      <c r="P73" s="44">
        <f>ROUND('Riep StPatrim'!K166,0)</f>
        <v>0</v>
      </c>
      <c r="Q73" s="44">
        <f t="shared" si="0"/>
        <v>0</v>
      </c>
      <c r="R73" s="45">
        <f t="shared" si="1"/>
        <v>0</v>
      </c>
    </row>
    <row r="74" spans="3:18" ht="12.75" customHeight="1">
      <c r="C74" s="30">
        <v>120208</v>
      </c>
      <c r="D74" s="50" t="s">
        <v>1428</v>
      </c>
      <c r="E74" s="43">
        <f>SUMIF(RiepilogoGen!$C$2:$C$1249,C74,RiepilogoGen!$O$2:$O$1249)</f>
        <v>6302.46</v>
      </c>
      <c r="F74" s="43">
        <f>SUMIF(RiepilogoGen!$C$2:$C$1249,C74,RiepilogoGen!$R$2:$R$1249)</f>
        <v>974.38999999999987</v>
      </c>
      <c r="G74" s="43">
        <f>SUMIF(RiepilogoGen!$C$2:$C$1249,C74,RiepilogoGen!$U$2:$U$1249)</f>
        <v>0</v>
      </c>
      <c r="H74" s="43">
        <f>SUMIF(RiepilogoGen!$C$2:$C$1249,C74,RiepilogoGen!$X$2:$X$1249)</f>
        <v>0</v>
      </c>
      <c r="I74" s="43">
        <f>SUMIF(RiepilogoGen!$C$2:$C$1249,C74,RiepilogoGen!$AA$2:$AA$1249)</f>
        <v>769700.51000000013</v>
      </c>
      <c r="J74" s="43">
        <f>SUMIF(RiepilogoGen!$C$2:$C$1249,C74,RiepilogoGen!$AD$2:$AD$1249)</f>
        <v>666894.27</v>
      </c>
      <c r="K74" s="44">
        <f>ROUND('Riep StPatrim'!F169,0)</f>
        <v>6302</v>
      </c>
      <c r="L74" s="44">
        <f>ROUND('Riep StPatrim'!G169,0)</f>
        <v>974</v>
      </c>
      <c r="M74" s="44">
        <f>ROUND('Riep StPatrim'!H169,0)</f>
        <v>0</v>
      </c>
      <c r="N74" s="44">
        <f>ROUND('Riep StPatrim'!I169,0)</f>
        <v>0</v>
      </c>
      <c r="O74" s="44">
        <f>ROUND('Riep StPatrim'!J169,0)</f>
        <v>769701</v>
      </c>
      <c r="P74" s="44">
        <f>ROUND('Riep StPatrim'!K169,0)</f>
        <v>666894</v>
      </c>
      <c r="Q74" s="44">
        <f t="shared" si="0"/>
        <v>666894</v>
      </c>
      <c r="R74" s="45">
        <f t="shared" si="1"/>
        <v>1</v>
      </c>
    </row>
    <row r="75" spans="3:18" ht="12.75" customHeight="1">
      <c r="C75" s="30">
        <v>120209</v>
      </c>
      <c r="D75" s="50" t="s">
        <v>1429</v>
      </c>
      <c r="E75" s="43">
        <f>SUMIF(RiepilogoGen!$C$2:$C$1249,C75,RiepilogoGen!$O$2:$O$1249)</f>
        <v>0</v>
      </c>
      <c r="F75" s="43">
        <f>SUMIF(RiepilogoGen!$C$2:$C$1249,C75,RiepilogoGen!$R$2:$R$1249)</f>
        <v>0</v>
      </c>
      <c r="G75" s="43">
        <f>SUMIF(RiepilogoGen!$C$2:$C$1249,C75,RiepilogoGen!$U$2:$U$1249)</f>
        <v>0</v>
      </c>
      <c r="H75" s="43">
        <f>SUMIF(RiepilogoGen!$C$2:$C$1249,C75,RiepilogoGen!$X$2:$X$1249)</f>
        <v>0</v>
      </c>
      <c r="I75" s="43">
        <f>SUMIF(RiepilogoGen!$C$2:$C$1249,C75,RiepilogoGen!$AA$2:$AA$1249)</f>
        <v>0</v>
      </c>
      <c r="J75" s="43">
        <f>SUMIF(RiepilogoGen!$C$2:$C$1249,C75,RiepilogoGen!$AD$2:$AD$1249)</f>
        <v>0</v>
      </c>
      <c r="K75" s="44">
        <f>ROUND('Riep StPatrim'!F176,0)</f>
        <v>0</v>
      </c>
      <c r="L75" s="44">
        <f>ROUND('Riep StPatrim'!G176,0)</f>
        <v>0</v>
      </c>
      <c r="M75" s="44">
        <f>ROUND('Riep StPatrim'!H176,0)</f>
        <v>0</v>
      </c>
      <c r="N75" s="44">
        <f>ROUND('Riep StPatrim'!I176,0)</f>
        <v>0</v>
      </c>
      <c r="O75" s="44">
        <f>ROUND('Riep StPatrim'!J176,0)</f>
        <v>0</v>
      </c>
      <c r="P75" s="44">
        <f>ROUND('Riep StPatrim'!K176,0)</f>
        <v>0</v>
      </c>
      <c r="Q75" s="44">
        <f t="shared" si="0"/>
        <v>0</v>
      </c>
      <c r="R75" s="45">
        <f t="shared" si="1"/>
        <v>0</v>
      </c>
    </row>
    <row r="76" spans="3:18" ht="12.75" customHeight="1">
      <c r="C76" s="30">
        <v>120210</v>
      </c>
      <c r="D76" s="50" t="s">
        <v>1430</v>
      </c>
      <c r="E76" s="43">
        <f>SUMIF(RiepilogoGen!$C$2:$C$1249,C76,RiepilogoGen!$O$2:$O$1249)</f>
        <v>2825866.2100000014</v>
      </c>
      <c r="F76" s="43">
        <f>SUMIF(RiepilogoGen!$C$2:$C$1249,C76,RiepilogoGen!$R$2:$R$1249)</f>
        <v>2725179.6599999992</v>
      </c>
      <c r="G76" s="43">
        <f>SUMIF(RiepilogoGen!$C$2:$C$1249,C76,RiepilogoGen!$U$2:$U$1249)</f>
        <v>3649371.75</v>
      </c>
      <c r="H76" s="43">
        <f>SUMIF(RiepilogoGen!$C$2:$C$1249,C76,RiepilogoGen!$X$2:$X$1249)</f>
        <v>0</v>
      </c>
      <c r="I76" s="43">
        <f>SUMIF(RiepilogoGen!$C$2:$C$1249,C76,RiepilogoGen!$AA$2:$AA$1249)</f>
        <v>2957067.1999999993</v>
      </c>
      <c r="J76" s="43">
        <f>SUMIF(RiepilogoGen!$C$2:$C$1249,C76,RiepilogoGen!$AD$2:$AD$1249)</f>
        <v>610175.81000000006</v>
      </c>
      <c r="K76" s="44">
        <f>ROUND('Riep StPatrim'!F178,0)</f>
        <v>2825866</v>
      </c>
      <c r="L76" s="44">
        <f>ROUND('Riep StPatrim'!G178,0)</f>
        <v>2725180</v>
      </c>
      <c r="M76" s="44">
        <f>ROUND('Riep StPatrim'!H178,0)</f>
        <v>3649372</v>
      </c>
      <c r="N76" s="44">
        <f>ROUND('Riep StPatrim'!I178,0)</f>
        <v>0</v>
      </c>
      <c r="O76" s="44">
        <f>ROUND('Riep StPatrim'!J178,0)</f>
        <v>2957067</v>
      </c>
      <c r="P76" s="44">
        <f>ROUND('Riep StPatrim'!K178,0)</f>
        <v>610176</v>
      </c>
      <c r="Q76" s="44">
        <f t="shared" si="0"/>
        <v>610176</v>
      </c>
      <c r="R76" s="45">
        <f t="shared" si="1"/>
        <v>1</v>
      </c>
    </row>
    <row r="77" spans="3:18" ht="12.75" customHeight="1">
      <c r="C77" s="30">
        <v>120211</v>
      </c>
      <c r="D77" s="50" t="s">
        <v>1431</v>
      </c>
      <c r="E77" s="43">
        <f>SUMIF(RiepilogoGen!$C$2:$C$1249,C77,RiepilogoGen!$O$2:$O$1249)</f>
        <v>22228243.950000007</v>
      </c>
      <c r="F77" s="43">
        <f>SUMIF(RiepilogoGen!$C$2:$C$1249,C77,RiepilogoGen!$R$2:$R$1249)</f>
        <v>19272252.820000004</v>
      </c>
      <c r="G77" s="43">
        <f>SUMIF(RiepilogoGen!$C$2:$C$1249,C77,RiepilogoGen!$U$2:$U$1249)</f>
        <v>10547048.780000001</v>
      </c>
      <c r="H77" s="43">
        <f>SUMIF(RiepilogoGen!$C$2:$C$1249,C77,RiepilogoGen!$X$2:$X$1249)</f>
        <v>0</v>
      </c>
      <c r="I77" s="43">
        <f>SUMIF(RiepilogoGen!$C$2:$C$1249,C77,RiepilogoGen!$AA$2:$AA$1249)</f>
        <v>15705036.65</v>
      </c>
      <c r="J77" s="43">
        <f>SUMIF(RiepilogoGen!$C$2:$C$1249,C77,RiepilogoGen!$AD$2:$AD$1249)</f>
        <v>-9744824.1699999999</v>
      </c>
      <c r="K77" s="44">
        <f>ROUND('Riep StPatrim'!F202,0)</f>
        <v>22228244</v>
      </c>
      <c r="L77" s="44">
        <f>ROUND('Riep StPatrim'!G202,0)</f>
        <v>19272253</v>
      </c>
      <c r="M77" s="44">
        <f>ROUND('Riep StPatrim'!H202,0)</f>
        <v>10547049</v>
      </c>
      <c r="N77" s="44">
        <f>ROUND('Riep StPatrim'!I202,0)</f>
        <v>0</v>
      </c>
      <c r="O77" s="44">
        <f>ROUND('Riep StPatrim'!J202,0)</f>
        <v>15705037</v>
      </c>
      <c r="P77" s="44">
        <f>ROUND('Riep StPatrim'!K202,0)</f>
        <v>-9744824</v>
      </c>
      <c r="Q77" s="44">
        <f t="shared" si="0"/>
        <v>-9744824</v>
      </c>
      <c r="R77" s="45">
        <f t="shared" si="1"/>
        <v>1</v>
      </c>
    </row>
    <row r="78" spans="3:18" ht="15.75">
      <c r="D78" s="56" t="s">
        <v>235</v>
      </c>
      <c r="E78" s="57">
        <f t="shared" ref="E78:K78" si="8">SUM(E67:E77)</f>
        <v>30400766.81000001</v>
      </c>
      <c r="F78" s="57">
        <f t="shared" si="8"/>
        <v>27595031.740000006</v>
      </c>
      <c r="G78" s="57">
        <f t="shared" si="8"/>
        <v>18821270.400000002</v>
      </c>
      <c r="H78" s="57">
        <f t="shared" si="8"/>
        <v>0</v>
      </c>
      <c r="I78" s="57">
        <f t="shared" si="8"/>
        <v>28612513.279999997</v>
      </c>
      <c r="J78" s="57">
        <f t="shared" si="8"/>
        <v>-8711911.6899999995</v>
      </c>
      <c r="K78" s="58">
        <f t="shared" si="8"/>
        <v>30400766</v>
      </c>
      <c r="L78" s="58">
        <f>SUM(L67:L77)</f>
        <v>27595033</v>
      </c>
      <c r="M78" s="58">
        <f>SUM(M67:M77)</f>
        <v>18821271</v>
      </c>
      <c r="N78" s="58">
        <f>SUM(N67:N77)</f>
        <v>0</v>
      </c>
      <c r="O78" s="58">
        <f>SUM(O67:O77)</f>
        <v>28612514</v>
      </c>
      <c r="P78" s="58">
        <f>SUM(P67:P77)</f>
        <v>-8711912</v>
      </c>
      <c r="Q78" s="58">
        <f t="shared" ref="Q78:Q141" si="9">P78-N78</f>
        <v>-8711912</v>
      </c>
      <c r="R78" s="59">
        <f t="shared" ref="R78:R141" si="10">IF(N78=0,IF(P78&lt;&gt;0,1,0),(P78/N78)-1)</f>
        <v>1</v>
      </c>
    </row>
    <row r="79" spans="3:18" ht="12.75" customHeight="1">
      <c r="D79" s="48"/>
      <c r="E79" s="49"/>
      <c r="F79" s="43"/>
      <c r="G79" s="43"/>
      <c r="H79" s="43"/>
      <c r="I79" s="43"/>
      <c r="J79" s="43"/>
      <c r="K79" s="44"/>
      <c r="L79" s="44"/>
      <c r="M79" s="44"/>
      <c r="N79" s="44"/>
      <c r="O79" s="44"/>
      <c r="P79" s="44"/>
      <c r="Q79" s="44">
        <f t="shared" si="9"/>
        <v>0</v>
      </c>
      <c r="R79" s="45">
        <f t="shared" si="10"/>
        <v>0</v>
      </c>
    </row>
    <row r="80" spans="3:18" ht="24.75" customHeight="1">
      <c r="D80" s="62" t="s">
        <v>236</v>
      </c>
      <c r="E80" s="49"/>
      <c r="F80" s="43"/>
      <c r="G80" s="43"/>
      <c r="H80" s="43"/>
      <c r="I80" s="43"/>
      <c r="J80" s="43"/>
      <c r="K80" s="44"/>
      <c r="L80" s="44"/>
      <c r="M80" s="44"/>
      <c r="N80" s="44"/>
      <c r="O80" s="44"/>
      <c r="P80" s="44"/>
      <c r="Q80" s="44">
        <f t="shared" si="9"/>
        <v>0</v>
      </c>
      <c r="R80" s="45">
        <f t="shared" si="10"/>
        <v>0</v>
      </c>
    </row>
    <row r="81" spans="1:18" ht="12.75" customHeight="1">
      <c r="D81" s="50" t="s">
        <v>319</v>
      </c>
      <c r="E81" s="43"/>
      <c r="F81" s="43"/>
      <c r="G81" s="43"/>
      <c r="H81" s="43"/>
      <c r="I81" s="43"/>
      <c r="J81" s="43"/>
      <c r="K81" s="44"/>
      <c r="L81" s="44"/>
      <c r="M81" s="44"/>
      <c r="N81" s="44"/>
      <c r="O81" s="44"/>
      <c r="P81" s="44"/>
      <c r="Q81" s="44">
        <f t="shared" si="9"/>
        <v>0</v>
      </c>
      <c r="R81" s="45">
        <f t="shared" si="10"/>
        <v>0</v>
      </c>
    </row>
    <row r="82" spans="1:18" ht="12.75" customHeight="1">
      <c r="A82" s="30">
        <v>12030101</v>
      </c>
      <c r="D82" s="50" t="s">
        <v>237</v>
      </c>
      <c r="E82" s="43">
        <f>SUMIF(RiepilogoGen!$D$2:$D$1249,A82,RiepilogoGen!$O$2:$O$1249)</f>
        <v>0</v>
      </c>
      <c r="F82" s="43">
        <f>SUMIF(RiepilogoGen!$D$2:$D$1249,A82,RiepilogoGen!$R$2:$R$1249)</f>
        <v>0</v>
      </c>
      <c r="G82" s="43">
        <f>SUMIF(RiepilogoGen!$D$2:$D$1249,A82,RiepilogoGen!$U$2:$U$1249)</f>
        <v>0</v>
      </c>
      <c r="H82" s="43">
        <f>SUMIF(RiepilogoGen!$D$2:$D$1249,A82,RiepilogoGen!$X$2:$X$1249)</f>
        <v>0</v>
      </c>
      <c r="I82" s="43">
        <f>SUMIF(RiepilogoGen!$D$2:$D$1249,A82,RiepilogoGen!$AA$2:$AA$1249)</f>
        <v>0</v>
      </c>
      <c r="J82" s="43">
        <f>SUMIF(RiepilogoGen!$D$2:$D$1249,A82,RiepilogoGen!$AD$2:$AD$1249)</f>
        <v>0</v>
      </c>
      <c r="K82" s="44">
        <f>ROUND('Riep StPatrim'!F212,0)</f>
        <v>0</v>
      </c>
      <c r="L82" s="44">
        <f>ROUND('Riep StPatrim'!G212,0)</f>
        <v>0</v>
      </c>
      <c r="M82" s="44">
        <f>ROUND('Riep StPatrim'!H212,0)</f>
        <v>0</v>
      </c>
      <c r="N82" s="44">
        <f>ROUND('Riep StPatrim'!I212,0)</f>
        <v>0</v>
      </c>
      <c r="O82" s="44">
        <f>ROUND('Riep StPatrim'!J212,0)</f>
        <v>0</v>
      </c>
      <c r="P82" s="44">
        <f>ROUND('Riep StPatrim'!K212,0)</f>
        <v>0</v>
      </c>
      <c r="Q82" s="44">
        <f t="shared" si="9"/>
        <v>0</v>
      </c>
      <c r="R82" s="45">
        <f t="shared" si="10"/>
        <v>0</v>
      </c>
    </row>
    <row r="83" spans="1:18" ht="12.75" customHeight="1">
      <c r="A83" s="30">
        <v>12030102</v>
      </c>
      <c r="D83" s="50" t="s">
        <v>238</v>
      </c>
      <c r="E83" s="43">
        <f>SUMIF(RiepilogoGen!$D$2:$D$1249,A83,RiepilogoGen!$O$2:$O$1249)</f>
        <v>0</v>
      </c>
      <c r="F83" s="43">
        <f>SUMIF(RiepilogoGen!$D$2:$D$1249,A83,RiepilogoGen!$R$2:$R$1249)</f>
        <v>0</v>
      </c>
      <c r="G83" s="43">
        <f>SUMIF(RiepilogoGen!$D$2:$D$1249,A83,RiepilogoGen!$U$2:$U$1249)</f>
        <v>0</v>
      </c>
      <c r="H83" s="43">
        <f>SUMIF(RiepilogoGen!$D$2:$D$1249,A83,RiepilogoGen!$X$2:$X$1249)</f>
        <v>0</v>
      </c>
      <c r="I83" s="43">
        <f>SUMIF(RiepilogoGen!$D$2:$D$1249,A83,RiepilogoGen!$AA$2:$AA$1249)</f>
        <v>0</v>
      </c>
      <c r="J83" s="43">
        <f>SUMIF(RiepilogoGen!$D$2:$D$1249,A83,RiepilogoGen!$AD$2:$AD$1249)</f>
        <v>0</v>
      </c>
      <c r="K83" s="44">
        <f>ROUND('Riep StPatrim'!F214,0)</f>
        <v>0</v>
      </c>
      <c r="L83" s="44">
        <f>ROUND('Riep StPatrim'!G214,0)</f>
        <v>0</v>
      </c>
      <c r="M83" s="44">
        <f>ROUND('Riep StPatrim'!H214,0)</f>
        <v>0</v>
      </c>
      <c r="N83" s="44">
        <f>ROUND('Riep StPatrim'!I214,0)</f>
        <v>0</v>
      </c>
      <c r="O83" s="44">
        <f>ROUND('Riep StPatrim'!J214,0)</f>
        <v>0</v>
      </c>
      <c r="P83" s="44">
        <f>ROUND('Riep StPatrim'!K214,0)</f>
        <v>0</v>
      </c>
      <c r="Q83" s="44">
        <f t="shared" si="9"/>
        <v>0</v>
      </c>
      <c r="R83" s="45">
        <f t="shared" si="10"/>
        <v>0</v>
      </c>
    </row>
    <row r="84" spans="1:18" ht="12.75" customHeight="1">
      <c r="A84" s="30">
        <v>12030103</v>
      </c>
      <c r="D84" s="50" t="s">
        <v>239</v>
      </c>
      <c r="E84" s="43">
        <f>SUMIF(RiepilogoGen!$D$2:$D$1249,A84,RiepilogoGen!$O$2:$O$1249)</f>
        <v>0</v>
      </c>
      <c r="F84" s="43">
        <f>SUMIF(RiepilogoGen!$D$2:$D$1249,A84,RiepilogoGen!$R$2:$R$1249)</f>
        <v>0</v>
      </c>
      <c r="G84" s="43">
        <f>SUMIF(RiepilogoGen!$D$2:$D$1249,A84,RiepilogoGen!$U$2:$U$1249)</f>
        <v>0</v>
      </c>
      <c r="H84" s="43">
        <f>SUMIF(RiepilogoGen!$D$2:$D$1249,A84,RiepilogoGen!$X$2:$X$1249)</f>
        <v>0</v>
      </c>
      <c r="I84" s="43">
        <f>SUMIF(RiepilogoGen!$D$2:$D$1249,A84,RiepilogoGen!$AA$2:$AA$1249)</f>
        <v>0</v>
      </c>
      <c r="J84" s="43">
        <f>SUMIF(RiepilogoGen!$D$2:$D$1249,A84,RiepilogoGen!$AD$2:$AD$1249)</f>
        <v>0</v>
      </c>
      <c r="K84" s="44">
        <f>ROUND('Riep StPatrim'!F216,0)</f>
        <v>0</v>
      </c>
      <c r="L84" s="44">
        <f>ROUND('Riep StPatrim'!G216,0)</f>
        <v>0</v>
      </c>
      <c r="M84" s="44">
        <f>ROUND('Riep StPatrim'!H216,0)</f>
        <v>0</v>
      </c>
      <c r="N84" s="44">
        <f>ROUND('Riep StPatrim'!I216,0)</f>
        <v>0</v>
      </c>
      <c r="O84" s="44">
        <f>ROUND('Riep StPatrim'!J216,0)</f>
        <v>0</v>
      </c>
      <c r="P84" s="44">
        <f>ROUND('Riep StPatrim'!K216,0)</f>
        <v>0</v>
      </c>
      <c r="Q84" s="44">
        <f t="shared" si="9"/>
        <v>0</v>
      </c>
      <c r="R84" s="45">
        <f t="shared" si="10"/>
        <v>0</v>
      </c>
    </row>
    <row r="85" spans="1:18" ht="12.75" customHeight="1">
      <c r="C85" s="30">
        <v>120302</v>
      </c>
      <c r="D85" s="50" t="s">
        <v>320</v>
      </c>
      <c r="E85" s="43">
        <f>SUMIF(RiepilogoGen!$C$2:$C$1249,C85,RiepilogoGen!$O$2:$O$1249)</f>
        <v>1543618.8499999999</v>
      </c>
      <c r="F85" s="43">
        <f>SUMIF(RiepilogoGen!$C$2:$C$1249,C85,RiepilogoGen!$R$2:$R$1249)</f>
        <v>1543633.3699999999</v>
      </c>
      <c r="G85" s="43">
        <f>SUMIF(RiepilogoGen!$C$2:$C$1249,C85,RiepilogoGen!$U$2:$U$1249)</f>
        <v>1543633.3699999999</v>
      </c>
      <c r="H85" s="43">
        <f>SUMIF(RiepilogoGen!$C$2:$C$1249,C85,RiepilogoGen!$X$2:$X$1249)</f>
        <v>0</v>
      </c>
      <c r="I85" s="43">
        <f>SUMIF(RiepilogoGen!$C$2:$C$1249,C85,RiepilogoGen!$AA$2:$AA$1249)</f>
        <v>349.99999999981355</v>
      </c>
      <c r="J85" s="43">
        <f>SUMIF(RiepilogoGen!$C$2:$C$1249,C85,RiepilogoGen!$AD$2:$AD$1249)</f>
        <v>0</v>
      </c>
      <c r="K85" s="44">
        <f>ROUND('Riep StPatrim'!F218,0)</f>
        <v>1543619</v>
      </c>
      <c r="L85" s="44">
        <f>ROUND('Riep StPatrim'!G218,0)</f>
        <v>1543633</v>
      </c>
      <c r="M85" s="44">
        <f>ROUND('Riep StPatrim'!H218,0)</f>
        <v>1543633</v>
      </c>
      <c r="N85" s="44">
        <f>ROUND('Riep StPatrim'!I218,0)</f>
        <v>0</v>
      </c>
      <c r="O85" s="44">
        <f>ROUND('Riep StPatrim'!J218,0)</f>
        <v>350</v>
      </c>
      <c r="P85" s="44">
        <f>ROUND('Riep StPatrim'!K218,0)</f>
        <v>0</v>
      </c>
      <c r="Q85" s="44">
        <f t="shared" si="9"/>
        <v>0</v>
      </c>
      <c r="R85" s="45">
        <f t="shared" si="10"/>
        <v>0</v>
      </c>
    </row>
    <row r="86" spans="1:18" ht="15.75">
      <c r="D86" s="56" t="s">
        <v>240</v>
      </c>
      <c r="E86" s="57">
        <f t="shared" ref="E86:K86" si="11">SUM(E82:E85)</f>
        <v>1543618.8499999999</v>
      </c>
      <c r="F86" s="57">
        <f t="shared" si="11"/>
        <v>1543633.3699999999</v>
      </c>
      <c r="G86" s="57">
        <f t="shared" si="11"/>
        <v>1543633.3699999999</v>
      </c>
      <c r="H86" s="57">
        <f t="shared" si="11"/>
        <v>0</v>
      </c>
      <c r="I86" s="57">
        <f t="shared" si="11"/>
        <v>349.99999999981355</v>
      </c>
      <c r="J86" s="57">
        <f t="shared" si="11"/>
        <v>0</v>
      </c>
      <c r="K86" s="58">
        <f t="shared" si="11"/>
        <v>1543619</v>
      </c>
      <c r="L86" s="58">
        <f>SUM(L82:L85)</f>
        <v>1543633</v>
      </c>
      <c r="M86" s="58">
        <f>SUM(M82:M85)</f>
        <v>1543633</v>
      </c>
      <c r="N86" s="58">
        <f>SUM(N82:N85)</f>
        <v>0</v>
      </c>
      <c r="O86" s="58">
        <f>SUM(O82:O85)</f>
        <v>350</v>
      </c>
      <c r="P86" s="58">
        <f>SUM(P82:P85)</f>
        <v>0</v>
      </c>
      <c r="Q86" s="58">
        <f t="shared" si="9"/>
        <v>0</v>
      </c>
      <c r="R86" s="59">
        <f t="shared" si="10"/>
        <v>0</v>
      </c>
    </row>
    <row r="87" spans="1:18" ht="12.75" customHeight="1">
      <c r="D87" s="48"/>
      <c r="E87" s="49"/>
      <c r="F87" s="43"/>
      <c r="G87" s="43"/>
      <c r="H87" s="43"/>
      <c r="I87" s="43"/>
      <c r="J87" s="43"/>
      <c r="K87" s="44"/>
      <c r="L87" s="44"/>
      <c r="M87" s="44"/>
      <c r="N87" s="44"/>
      <c r="O87" s="44"/>
      <c r="P87" s="44"/>
      <c r="Q87" s="44">
        <f t="shared" si="9"/>
        <v>0</v>
      </c>
      <c r="R87" s="45">
        <f t="shared" si="10"/>
        <v>0</v>
      </c>
    </row>
    <row r="88" spans="1:18" ht="12.75" customHeight="1">
      <c r="D88" s="48" t="s">
        <v>241</v>
      </c>
      <c r="E88" s="49"/>
      <c r="F88" s="43"/>
      <c r="G88" s="43"/>
      <c r="H88" s="43"/>
      <c r="I88" s="43"/>
      <c r="J88" s="43"/>
      <c r="K88" s="44"/>
      <c r="L88" s="44"/>
      <c r="M88" s="44"/>
      <c r="N88" s="44"/>
      <c r="O88" s="44"/>
      <c r="P88" s="44"/>
      <c r="Q88" s="44">
        <f t="shared" si="9"/>
        <v>0</v>
      </c>
      <c r="R88" s="45">
        <f t="shared" si="10"/>
        <v>0</v>
      </c>
    </row>
    <row r="89" spans="1:18" ht="12.75" customHeight="1">
      <c r="C89" s="30">
        <v>120401</v>
      </c>
      <c r="D89" s="50" t="s">
        <v>321</v>
      </c>
      <c r="E89" s="43">
        <f>SUMIF(RiepilogoGen!$C$2:$C$1249,C89,RiepilogoGen!$O$2:$O$1249)</f>
        <v>10507.550000000003</v>
      </c>
      <c r="F89" s="43">
        <f>SUMIF(RiepilogoGen!$C$2:$C$1249,C89,RiepilogoGen!$R$2:$R$1249)</f>
        <v>12677.370000000003</v>
      </c>
      <c r="G89" s="43">
        <f>SUMIF(RiepilogoGen!$C$2:$C$1249,C89,RiepilogoGen!$U$2:$U$1249)</f>
        <v>10830.410000000003</v>
      </c>
      <c r="H89" s="43">
        <f>SUMIF(RiepilogoGen!$C$2:$C$1249,C89,RiepilogoGen!$X$2:$X$1249)</f>
        <v>0</v>
      </c>
      <c r="I89" s="43">
        <f>SUMIF(RiepilogoGen!$C$2:$C$1249,C89,RiepilogoGen!$AA$2:$AA$1249)</f>
        <v>11715.830000000009</v>
      </c>
      <c r="J89" s="43">
        <f>SUMIF(RiepilogoGen!$C$2:$C$1249,C89,RiepilogoGen!$AD$2:$AD$1249)</f>
        <v>4332.1399999999994</v>
      </c>
      <c r="K89" s="44">
        <f>ROUND('Riep StPatrim'!F228,0)</f>
        <v>10508</v>
      </c>
      <c r="L89" s="44">
        <f>ROUND('Riep StPatrim'!G228,0)</f>
        <v>12677</v>
      </c>
      <c r="M89" s="44">
        <f>ROUND('Riep StPatrim'!H228,0)</f>
        <v>10830</v>
      </c>
      <c r="N89" s="44">
        <f>ROUND('Riep StPatrim'!I228,0)</f>
        <v>0</v>
      </c>
      <c r="O89" s="44">
        <f>ROUND('Riep StPatrim'!J228,0)</f>
        <v>11716</v>
      </c>
      <c r="P89" s="44">
        <f>ROUND('Riep StPatrim'!K228,0)</f>
        <v>4332</v>
      </c>
      <c r="Q89" s="44">
        <f t="shared" si="9"/>
        <v>4332</v>
      </c>
      <c r="R89" s="45">
        <f t="shared" si="10"/>
        <v>1</v>
      </c>
    </row>
    <row r="90" spans="1:18" ht="12.75" customHeight="1">
      <c r="C90" s="30">
        <v>120402</v>
      </c>
      <c r="D90" s="50" t="s">
        <v>322</v>
      </c>
      <c r="E90" s="43">
        <f>SUMIF(RiepilogoGen!$C$2:$C$1249,C90,RiepilogoGen!$O$2:$O$1249)</f>
        <v>3955558.7000000025</v>
      </c>
      <c r="F90" s="43">
        <f>SUMIF(RiepilogoGen!$C$2:$C$1249,C90,RiepilogoGen!$R$2:$R$1249)</f>
        <v>2521755.3800000064</v>
      </c>
      <c r="G90" s="43">
        <f>SUMIF(RiepilogoGen!$C$2:$C$1249,C90,RiepilogoGen!$U$2:$U$1249)</f>
        <v>5909.8700000000026</v>
      </c>
      <c r="H90" s="43">
        <f>SUMIF(RiepilogoGen!$C$2:$C$1249,C90,RiepilogoGen!$X$2:$X$1249)</f>
        <v>0</v>
      </c>
      <c r="I90" s="43">
        <f>SUMIF(RiepilogoGen!$C$2:$C$1249,C90,RiepilogoGen!$AA$2:$AA$1249)</f>
        <v>5264.8799999999974</v>
      </c>
      <c r="J90" s="43">
        <f>SUMIF(RiepilogoGen!$C$2:$C$1249,C90,RiepilogoGen!$AD$2:$AD$1249)</f>
        <v>-8294633.6400000043</v>
      </c>
      <c r="K90" s="44">
        <f>ROUND('Riep StPatrim'!F237,0)</f>
        <v>3955559</v>
      </c>
      <c r="L90" s="44">
        <f>ROUND('Riep StPatrim'!G237,0)</f>
        <v>2521755</v>
      </c>
      <c r="M90" s="44">
        <f>ROUND('Riep StPatrim'!H237,0)</f>
        <v>5910</v>
      </c>
      <c r="N90" s="44">
        <f>ROUND('Riep StPatrim'!I237,0)</f>
        <v>0</v>
      </c>
      <c r="O90" s="44">
        <f>ROUND('Riep StPatrim'!J237,0)</f>
        <v>5265</v>
      </c>
      <c r="P90" s="44">
        <f>ROUND('Riep StPatrim'!K237,0)</f>
        <v>-8294634</v>
      </c>
      <c r="Q90" s="44">
        <f t="shared" si="9"/>
        <v>-8294634</v>
      </c>
      <c r="R90" s="45">
        <f t="shared" si="10"/>
        <v>1</v>
      </c>
    </row>
    <row r="91" spans="1:18" ht="12.75" customHeight="1">
      <c r="C91" s="30">
        <v>120403</v>
      </c>
      <c r="D91" s="50" t="s">
        <v>323</v>
      </c>
      <c r="E91" s="43">
        <f>SUMIF(RiepilogoGen!$C$2:$C$1249,C91,RiepilogoGen!$O$2:$O$1249)</f>
        <v>258827.29000000004</v>
      </c>
      <c r="F91" s="43">
        <f>SUMIF(RiepilogoGen!$C$2:$C$1249,C91,RiepilogoGen!$R$2:$R$1249)</f>
        <v>330793.51999999996</v>
      </c>
      <c r="G91" s="43">
        <f>SUMIF(RiepilogoGen!$C$2:$C$1249,C91,RiepilogoGen!$U$2:$U$1249)</f>
        <v>17233.069999999992</v>
      </c>
      <c r="H91" s="43">
        <f>SUMIF(RiepilogoGen!$C$2:$C$1249,C91,RiepilogoGen!$X$2:$X$1249)</f>
        <v>0</v>
      </c>
      <c r="I91" s="43">
        <f>SUMIF(RiepilogoGen!$C$2:$C$1249,C91,RiepilogoGen!$AA$2:$AA$1249)</f>
        <v>38888.21</v>
      </c>
      <c r="J91" s="43">
        <f>SUMIF(RiepilogoGen!$C$2:$C$1249,C91,RiepilogoGen!$AD$2:$AD$1249)</f>
        <v>29930.020000000004</v>
      </c>
      <c r="K91" s="44">
        <f>ROUND('Riep StPatrim'!F255,0)</f>
        <v>258827</v>
      </c>
      <c r="L91" s="44">
        <f>ROUND('Riep StPatrim'!G255,0)</f>
        <v>330794</v>
      </c>
      <c r="M91" s="44">
        <f>ROUND('Riep StPatrim'!H255,0)</f>
        <v>17233</v>
      </c>
      <c r="N91" s="44">
        <f>ROUND('Riep StPatrim'!I255,0)</f>
        <v>0</v>
      </c>
      <c r="O91" s="44">
        <f>ROUND('Riep StPatrim'!J255,0)</f>
        <v>38888</v>
      </c>
      <c r="P91" s="44">
        <f>ROUND('Riep StPatrim'!K255,0)</f>
        <v>29930</v>
      </c>
      <c r="Q91" s="44">
        <f t="shared" si="9"/>
        <v>29930</v>
      </c>
      <c r="R91" s="45">
        <f t="shared" si="10"/>
        <v>1</v>
      </c>
    </row>
    <row r="92" spans="1:18" ht="15.75">
      <c r="D92" s="56" t="s">
        <v>242</v>
      </c>
      <c r="E92" s="57">
        <f t="shared" ref="E92:K92" si="12">SUM(E89:E91)</f>
        <v>4224893.5400000028</v>
      </c>
      <c r="F92" s="57">
        <f t="shared" si="12"/>
        <v>2865226.2700000065</v>
      </c>
      <c r="G92" s="57">
        <f t="shared" si="12"/>
        <v>33973.35</v>
      </c>
      <c r="H92" s="57">
        <f t="shared" si="12"/>
        <v>0</v>
      </c>
      <c r="I92" s="57">
        <f t="shared" si="12"/>
        <v>55868.920000000006</v>
      </c>
      <c r="J92" s="57">
        <f t="shared" si="12"/>
        <v>-8260371.4800000051</v>
      </c>
      <c r="K92" s="58">
        <f t="shared" si="12"/>
        <v>4224894</v>
      </c>
      <c r="L92" s="58">
        <f>SUM(L89:L91)</f>
        <v>2865226</v>
      </c>
      <c r="M92" s="58">
        <f>SUM(M89:M91)</f>
        <v>33973</v>
      </c>
      <c r="N92" s="58">
        <f>SUM(N89:N91)</f>
        <v>0</v>
      </c>
      <c r="O92" s="58">
        <f>SUM(O89:O91)</f>
        <v>55869</v>
      </c>
      <c r="P92" s="58">
        <f>SUM(P89:P91)</f>
        <v>-8260372</v>
      </c>
      <c r="Q92" s="58">
        <f t="shared" si="9"/>
        <v>-8260372</v>
      </c>
      <c r="R92" s="59">
        <f t="shared" si="10"/>
        <v>1</v>
      </c>
    </row>
    <row r="93" spans="1:18" ht="18.75">
      <c r="D93" s="51" t="s">
        <v>243</v>
      </c>
      <c r="E93" s="52">
        <f t="shared" ref="E93:K93" si="13">+E92+E86+E78+E64</f>
        <v>36560842.510000013</v>
      </c>
      <c r="F93" s="52">
        <f t="shared" si="13"/>
        <v>32322126.54000001</v>
      </c>
      <c r="G93" s="52">
        <f t="shared" si="13"/>
        <v>20696292.260000002</v>
      </c>
      <c r="H93" s="52">
        <f t="shared" si="13"/>
        <v>0</v>
      </c>
      <c r="I93" s="52">
        <f t="shared" si="13"/>
        <v>28819608.109999996</v>
      </c>
      <c r="J93" s="52">
        <f t="shared" si="13"/>
        <v>-17123159.080000006</v>
      </c>
      <c r="K93" s="53">
        <f t="shared" si="13"/>
        <v>36560842</v>
      </c>
      <c r="L93" s="53">
        <f>+L92+L86+L78+L64</f>
        <v>32322127</v>
      </c>
      <c r="M93" s="53">
        <f>+M92+M86+M78+M64</f>
        <v>20696292</v>
      </c>
      <c r="N93" s="53">
        <f>+N92+N86+N78+N64</f>
        <v>0</v>
      </c>
      <c r="O93" s="53">
        <f>+O92+O86+O78+O64</f>
        <v>28819609</v>
      </c>
      <c r="P93" s="53">
        <f>+P92+P86+P78+P64</f>
        <v>-17123160</v>
      </c>
      <c r="Q93" s="53">
        <f t="shared" si="9"/>
        <v>-17123160</v>
      </c>
      <c r="R93" s="54">
        <f t="shared" si="10"/>
        <v>1</v>
      </c>
    </row>
    <row r="94" spans="1:18">
      <c r="D94" s="48"/>
      <c r="E94" s="49"/>
      <c r="F94" s="43"/>
      <c r="G94" s="43"/>
      <c r="H94" s="43"/>
      <c r="I94" s="43"/>
      <c r="J94" s="43"/>
      <c r="K94" s="44"/>
      <c r="L94" s="44"/>
      <c r="M94" s="44"/>
      <c r="N94" s="44"/>
      <c r="O94" s="44"/>
      <c r="P94" s="44"/>
      <c r="Q94" s="44">
        <f t="shared" si="9"/>
        <v>0</v>
      </c>
      <c r="R94" s="45">
        <f t="shared" si="10"/>
        <v>0</v>
      </c>
    </row>
    <row r="95" spans="1:18" ht="12.75" customHeight="1">
      <c r="D95" s="48" t="s">
        <v>244</v>
      </c>
      <c r="E95" s="49"/>
      <c r="F95" s="43"/>
      <c r="G95" s="43"/>
      <c r="H95" s="43"/>
      <c r="I95" s="43"/>
      <c r="J95" s="43"/>
      <c r="K95" s="44"/>
      <c r="L95" s="44"/>
      <c r="M95" s="44"/>
      <c r="N95" s="44"/>
      <c r="O95" s="44"/>
      <c r="P95" s="44"/>
      <c r="Q95" s="44">
        <f t="shared" si="9"/>
        <v>0</v>
      </c>
      <c r="R95" s="45">
        <f t="shared" si="10"/>
        <v>0</v>
      </c>
    </row>
    <row r="96" spans="1:18" ht="12.75" customHeight="1">
      <c r="B96" s="30">
        <v>1301</v>
      </c>
      <c r="D96" s="50" t="s">
        <v>268</v>
      </c>
      <c r="E96" s="43">
        <f>SUMIF(RiepilogoGen!$B$2:$B$1249,B96,RiepilogoGen!$O$2:$O$1249)</f>
        <v>449427.53</v>
      </c>
      <c r="F96" s="43">
        <f>SUMIF(RiepilogoGen!$B$2:$B$1249,B96,RiepilogoGen!$R$2:$R$1249)</f>
        <v>788577.09000000008</v>
      </c>
      <c r="G96" s="43">
        <f>SUMIF(RiepilogoGen!$B$2:$B$1249,B96,RiepilogoGen!$U$2:$U$1249)</f>
        <v>898707.15000000014</v>
      </c>
      <c r="H96" s="43">
        <f>SUMIF(RiepilogoGen!$B$2:$B$1249,B96,RiepilogoGen!$X$2:$X$1249)</f>
        <v>0</v>
      </c>
      <c r="I96" s="43">
        <f>SUMIF(RiepilogoGen!$B$2:$B$1249,B96,RiepilogoGen!$AA$2:$AA$1249)</f>
        <v>654636.15999999992</v>
      </c>
      <c r="J96" s="43">
        <f>SUMIF(RiepilogoGen!$B$2:$B$1249,B96,RiepilogoGen!$AD$2:$AD$1249)</f>
        <v>-542987.27</v>
      </c>
      <c r="K96" s="44">
        <f>ROUND('Riep StPatrim'!F263,0)</f>
        <v>449428</v>
      </c>
      <c r="L96" s="44">
        <f>ROUND('Riep StPatrim'!G263,0)</f>
        <v>788577</v>
      </c>
      <c r="M96" s="44">
        <f>ROUND('Riep StPatrim'!H263,0)</f>
        <v>898707</v>
      </c>
      <c r="N96" s="44">
        <f>ROUND('Riep StPatrim'!I263,0)</f>
        <v>0</v>
      </c>
      <c r="O96" s="44">
        <f>ROUND('Riep StPatrim'!J263,0)</f>
        <v>654636</v>
      </c>
      <c r="P96" s="44">
        <f>ROUND('Riep StPatrim'!K263,0)</f>
        <v>-542987</v>
      </c>
      <c r="Q96" s="44">
        <f t="shared" si="9"/>
        <v>-542987</v>
      </c>
      <c r="R96" s="45">
        <f t="shared" si="10"/>
        <v>1</v>
      </c>
    </row>
    <row r="97" spans="2:18" ht="12.75" customHeight="1">
      <c r="B97" s="30">
        <v>1302</v>
      </c>
      <c r="D97" s="50" t="s">
        <v>269</v>
      </c>
      <c r="E97" s="43">
        <f>SUMIF(RiepilogoGen!$B$2:$B$1249,B97,RiepilogoGen!$O$2:$O$1249)</f>
        <v>232039.54</v>
      </c>
      <c r="F97" s="43">
        <f>SUMIF(RiepilogoGen!$B$2:$B$1249,B97,RiepilogoGen!$R$2:$R$1249)</f>
        <v>188040.33</v>
      </c>
      <c r="G97" s="43">
        <f>SUMIF(RiepilogoGen!$B$2:$B$1249,B97,RiepilogoGen!$U$2:$U$1249)</f>
        <v>142514.45000000004</v>
      </c>
      <c r="H97" s="43">
        <f>SUMIF(RiepilogoGen!$B$2:$B$1249,B97,RiepilogoGen!$X$2:$X$1249)</f>
        <v>0</v>
      </c>
      <c r="I97" s="43">
        <f>SUMIF(RiepilogoGen!$B$2:$B$1249,B97,RiepilogoGen!$AA$2:$AA$1249)</f>
        <v>130066.01999999996</v>
      </c>
      <c r="J97" s="43">
        <f>SUMIF(RiepilogoGen!$B$2:$B$1249,B97,RiepilogoGen!$AD$2:$AD$1249)</f>
        <v>-130066.02</v>
      </c>
      <c r="K97" s="44">
        <f>ROUND('Riep StPatrim'!F265,0)</f>
        <v>232040</v>
      </c>
      <c r="L97" s="44">
        <f>ROUND('Riep StPatrim'!G265,0)</f>
        <v>188040</v>
      </c>
      <c r="M97" s="44">
        <f>ROUND('Riep StPatrim'!H265,0)</f>
        <v>142514</v>
      </c>
      <c r="N97" s="44">
        <f>ROUND('Riep StPatrim'!I265,0)</f>
        <v>0</v>
      </c>
      <c r="O97" s="44">
        <f>ROUND('Riep StPatrim'!J265,0)</f>
        <v>130066</v>
      </c>
      <c r="P97" s="44">
        <f>ROUND('Riep StPatrim'!K265,0)</f>
        <v>-130066</v>
      </c>
      <c r="Q97" s="44">
        <f t="shared" si="9"/>
        <v>-130066</v>
      </c>
      <c r="R97" s="45">
        <f t="shared" si="10"/>
        <v>1</v>
      </c>
    </row>
    <row r="98" spans="2:18" ht="18.75">
      <c r="D98" s="51" t="s">
        <v>245</v>
      </c>
      <c r="E98" s="52">
        <f t="shared" ref="E98:K98" si="14">+E97+E96</f>
        <v>681467.07000000007</v>
      </c>
      <c r="F98" s="52">
        <f t="shared" si="14"/>
        <v>976617.42</v>
      </c>
      <c r="G98" s="52">
        <f t="shared" si="14"/>
        <v>1041221.6000000002</v>
      </c>
      <c r="H98" s="52">
        <f t="shared" si="14"/>
        <v>0</v>
      </c>
      <c r="I98" s="52">
        <f t="shared" si="14"/>
        <v>784702.17999999993</v>
      </c>
      <c r="J98" s="52">
        <f t="shared" si="14"/>
        <v>-673053.29</v>
      </c>
      <c r="K98" s="53">
        <f t="shared" si="14"/>
        <v>681468</v>
      </c>
      <c r="L98" s="53">
        <f>+L97+L96</f>
        <v>976617</v>
      </c>
      <c r="M98" s="53">
        <f>+M97+M96</f>
        <v>1041221</v>
      </c>
      <c r="N98" s="53">
        <f>+N97+N96</f>
        <v>0</v>
      </c>
      <c r="O98" s="53">
        <f>+O97+O96</f>
        <v>784702</v>
      </c>
      <c r="P98" s="53">
        <f>+P97+P96</f>
        <v>-673053</v>
      </c>
      <c r="Q98" s="53">
        <f t="shared" si="9"/>
        <v>-673053</v>
      </c>
      <c r="R98" s="54">
        <f t="shared" si="10"/>
        <v>1</v>
      </c>
    </row>
    <row r="99" spans="2:18">
      <c r="D99" s="48"/>
      <c r="E99" s="49"/>
      <c r="F99" s="43"/>
      <c r="G99" s="43"/>
      <c r="H99" s="43"/>
      <c r="I99" s="43"/>
      <c r="J99" s="43"/>
      <c r="K99" s="44"/>
      <c r="L99" s="44"/>
      <c r="M99" s="44"/>
      <c r="N99" s="44"/>
      <c r="O99" s="44"/>
      <c r="P99" s="44"/>
      <c r="Q99" s="44">
        <f t="shared" si="9"/>
        <v>0</v>
      </c>
      <c r="R99" s="45">
        <f t="shared" si="10"/>
        <v>0</v>
      </c>
    </row>
    <row r="100" spans="2:18" ht="21">
      <c r="D100" s="63" t="s">
        <v>246</v>
      </c>
      <c r="E100" s="64">
        <f t="shared" ref="E100:K100" si="15">+E16+E54+E93+E98</f>
        <v>189818573.59</v>
      </c>
      <c r="F100" s="64">
        <f t="shared" si="15"/>
        <v>182855268.75000003</v>
      </c>
      <c r="G100" s="64">
        <f t="shared" si="15"/>
        <v>168450540.91</v>
      </c>
      <c r="H100" s="64">
        <f t="shared" si="15"/>
        <v>0</v>
      </c>
      <c r="I100" s="64">
        <f t="shared" si="15"/>
        <v>173991537.41</v>
      </c>
      <c r="J100" s="64">
        <f t="shared" si="15"/>
        <v>-16829423.570000004</v>
      </c>
      <c r="K100" s="65">
        <f t="shared" si="15"/>
        <v>189818574</v>
      </c>
      <c r="L100" s="65">
        <f>+L16+L54+L93+L98</f>
        <v>182855268</v>
      </c>
      <c r="M100" s="65">
        <f>+M16+M54+M93+M98</f>
        <v>168450540</v>
      </c>
      <c r="N100" s="65">
        <f>+N16+N54+N93+N98</f>
        <v>0</v>
      </c>
      <c r="O100" s="65">
        <f>+O16+O54+O93+O98</f>
        <v>173991539</v>
      </c>
      <c r="P100" s="65">
        <f>+P16+P54+P93+P98</f>
        <v>-16829425</v>
      </c>
      <c r="Q100" s="65">
        <f t="shared" si="9"/>
        <v>-16829425</v>
      </c>
      <c r="R100" s="66">
        <f t="shared" si="10"/>
        <v>1</v>
      </c>
    </row>
    <row r="101" spans="2:18">
      <c r="D101" s="67"/>
      <c r="E101" s="68"/>
      <c r="F101" s="69"/>
      <c r="G101" s="69"/>
      <c r="H101" s="69"/>
      <c r="I101" s="69"/>
      <c r="J101" s="69"/>
      <c r="K101" s="70"/>
      <c r="L101" s="70"/>
      <c r="M101" s="70"/>
      <c r="N101" s="70"/>
      <c r="O101" s="70"/>
      <c r="P101" s="70"/>
      <c r="Q101" s="70">
        <f t="shared" si="9"/>
        <v>0</v>
      </c>
      <c r="R101" s="71">
        <f t="shared" si="10"/>
        <v>0</v>
      </c>
    </row>
    <row r="102" spans="2:18">
      <c r="D102" s="67"/>
      <c r="E102" s="68"/>
      <c r="F102" s="69"/>
      <c r="G102" s="69"/>
      <c r="H102" s="69"/>
      <c r="I102" s="69"/>
      <c r="J102" s="69"/>
      <c r="K102" s="70"/>
      <c r="L102" s="70"/>
      <c r="M102" s="70"/>
      <c r="N102" s="70"/>
      <c r="O102" s="70"/>
      <c r="P102" s="70"/>
      <c r="Q102" s="70">
        <f t="shared" si="9"/>
        <v>0</v>
      </c>
      <c r="R102" s="71">
        <f t="shared" si="10"/>
        <v>0</v>
      </c>
    </row>
    <row r="103" spans="2:18" ht="12.75" customHeight="1">
      <c r="D103" s="48" t="s">
        <v>705</v>
      </c>
      <c r="E103" s="49"/>
      <c r="F103" s="43"/>
      <c r="G103" s="43"/>
      <c r="H103" s="43"/>
      <c r="I103" s="43"/>
      <c r="J103" s="43"/>
      <c r="K103" s="44"/>
      <c r="L103" s="44"/>
      <c r="M103" s="44"/>
      <c r="N103" s="44"/>
      <c r="O103" s="44"/>
      <c r="P103" s="44"/>
      <c r="Q103" s="44">
        <f t="shared" si="9"/>
        <v>0</v>
      </c>
      <c r="R103" s="45">
        <f t="shared" si="10"/>
        <v>0</v>
      </c>
    </row>
    <row r="104" spans="2:18" ht="12.75" customHeight="1">
      <c r="B104" s="30">
        <v>9101</v>
      </c>
      <c r="D104" s="50" t="s">
        <v>1432</v>
      </c>
      <c r="E104" s="43">
        <f>SUMIF(RiepilogoGen!$B$2:$B$1249,B104,RiepilogoGen!$O$2:$O$1249)</f>
        <v>0</v>
      </c>
      <c r="F104" s="43">
        <f>SUMIF(RiepilogoGen!$B$2:$B$1249,B104,RiepilogoGen!$R$2:$R$1249)</f>
        <v>0</v>
      </c>
      <c r="G104" s="43">
        <f>SUMIF(RiepilogoGen!$B$2:$B$1249,B104,RiepilogoGen!$U$2:$U$1249)</f>
        <v>0</v>
      </c>
      <c r="H104" s="43">
        <f>SUMIF(RiepilogoGen!$B$2:$B$1249,B104,RiepilogoGen!$X$2:$X$1249)</f>
        <v>0</v>
      </c>
      <c r="I104" s="43">
        <f>SUMIF(RiepilogoGen!$B$2:$B$1249,B104,RiepilogoGen!$AA$2:$AA$1249)</f>
        <v>0</v>
      </c>
      <c r="J104" s="43">
        <f>SUMIF(RiepilogoGen!$B$2:$B$1249,B104,RiepilogoGen!$AD$2:$AD$1249)</f>
        <v>0</v>
      </c>
      <c r="K104" s="44">
        <f>ROUND('Riep StPatrim'!F274,0)</f>
        <v>0</v>
      </c>
      <c r="L104" s="44">
        <f>ROUND('Riep StPatrim'!G274,0)</f>
        <v>0</v>
      </c>
      <c r="M104" s="44">
        <f>ROUND('Riep StPatrim'!H274,0)</f>
        <v>0</v>
      </c>
      <c r="N104" s="44">
        <f>ROUND('Riep StPatrim'!I274,0)</f>
        <v>0</v>
      </c>
      <c r="O104" s="44">
        <f>ROUND('Riep StPatrim'!J274,0)</f>
        <v>0</v>
      </c>
      <c r="P104" s="44">
        <f>ROUND('Riep StPatrim'!K274,0)</f>
        <v>0</v>
      </c>
      <c r="Q104" s="44">
        <f t="shared" si="9"/>
        <v>0</v>
      </c>
      <c r="R104" s="45">
        <f t="shared" si="10"/>
        <v>0</v>
      </c>
    </row>
    <row r="105" spans="2:18" ht="12.75" customHeight="1">
      <c r="B105" s="30">
        <v>9102</v>
      </c>
      <c r="D105" s="50" t="s">
        <v>1433</v>
      </c>
      <c r="E105" s="43">
        <f>SUMIF(RiepilogoGen!$B$2:$B$1249,B105,RiepilogoGen!$O$2:$O$1249)</f>
        <v>2881979.24</v>
      </c>
      <c r="F105" s="43">
        <f>SUMIF(RiepilogoGen!$B$2:$B$1249,B105,RiepilogoGen!$R$2:$R$1249)</f>
        <v>2881979.24</v>
      </c>
      <c r="G105" s="43">
        <f>SUMIF(RiepilogoGen!$B$2:$B$1249,B105,RiepilogoGen!$U$2:$U$1249)</f>
        <v>2881979.24</v>
      </c>
      <c r="H105" s="43">
        <f>SUMIF(RiepilogoGen!$B$2:$B$1249,B105,RiepilogoGen!$X$2:$X$1249)</f>
        <v>0</v>
      </c>
      <c r="I105" s="43">
        <f>SUMIF(RiepilogoGen!$B$2:$B$1249,B105,RiepilogoGen!$AA$2:$AA$1249)</f>
        <v>2881979.24</v>
      </c>
      <c r="J105" s="43">
        <f>SUMIF(RiepilogoGen!$B$2:$B$1249,B105,RiepilogoGen!$AD$2:$AD$1249)</f>
        <v>0</v>
      </c>
      <c r="K105" s="44">
        <f>ROUND('Riep StPatrim'!F277,0)</f>
        <v>2881979</v>
      </c>
      <c r="L105" s="44">
        <f>ROUND('Riep StPatrim'!G277,0)</f>
        <v>2881979</v>
      </c>
      <c r="M105" s="44">
        <f>ROUND('Riep StPatrim'!H277,0)</f>
        <v>2881979</v>
      </c>
      <c r="N105" s="44">
        <f>ROUND('Riep StPatrim'!I277,0)</f>
        <v>0</v>
      </c>
      <c r="O105" s="44">
        <f>ROUND('Riep StPatrim'!J277,0)</f>
        <v>2881979</v>
      </c>
      <c r="P105" s="44">
        <f>ROUND('Riep StPatrim'!K277,0)</f>
        <v>0</v>
      </c>
      <c r="Q105" s="44">
        <f t="shared" si="9"/>
        <v>0</v>
      </c>
      <c r="R105" s="45">
        <f t="shared" si="10"/>
        <v>0</v>
      </c>
    </row>
    <row r="106" spans="2:18" ht="12.75" customHeight="1">
      <c r="B106" s="30">
        <v>9103</v>
      </c>
      <c r="D106" s="50" t="s">
        <v>1434</v>
      </c>
      <c r="E106" s="43">
        <f>SUMIF(RiepilogoGen!$B$2:$B$1249,B106,RiepilogoGen!$O$2:$O$1249)</f>
        <v>0</v>
      </c>
      <c r="F106" s="43">
        <f>SUMIF(RiepilogoGen!$B$2:$B$1249,B106,RiepilogoGen!$R$2:$R$1249)</f>
        <v>0</v>
      </c>
      <c r="G106" s="43">
        <f>SUMIF(RiepilogoGen!$B$2:$B$1249,B106,RiepilogoGen!$U$2:$U$1249)</f>
        <v>0</v>
      </c>
      <c r="H106" s="43">
        <f>SUMIF(RiepilogoGen!$B$2:$B$1249,B106,RiepilogoGen!$X$2:$X$1249)</f>
        <v>0</v>
      </c>
      <c r="I106" s="43">
        <f>SUMIF(RiepilogoGen!$B$2:$B$1249,B106,RiepilogoGen!$AA$2:$AA$1249)</f>
        <v>0</v>
      </c>
      <c r="J106" s="43">
        <f>SUMIF(RiepilogoGen!$B$2:$B$1249,B106,RiepilogoGen!$AD$2:$AD$1249)</f>
        <v>0</v>
      </c>
      <c r="K106" s="44">
        <f>ROUND('Riep StPatrim'!F279,0)</f>
        <v>0</v>
      </c>
      <c r="L106" s="44">
        <f>ROUND('Riep StPatrim'!G279,0)</f>
        <v>0</v>
      </c>
      <c r="M106" s="44">
        <f>ROUND('Riep StPatrim'!H279,0)</f>
        <v>0</v>
      </c>
      <c r="N106" s="44">
        <f>ROUND('Riep StPatrim'!I279,0)</f>
        <v>0</v>
      </c>
      <c r="O106" s="44">
        <f>ROUND('Riep StPatrim'!J279,0)</f>
        <v>0</v>
      </c>
      <c r="P106" s="44">
        <f>ROUND('Riep StPatrim'!K279,0)</f>
        <v>0</v>
      </c>
      <c r="Q106" s="44">
        <f t="shared" si="9"/>
        <v>0</v>
      </c>
      <c r="R106" s="45">
        <f t="shared" si="10"/>
        <v>0</v>
      </c>
    </row>
    <row r="107" spans="2:18" ht="12.75" customHeight="1">
      <c r="B107" s="30">
        <v>9104</v>
      </c>
      <c r="D107" s="50" t="s">
        <v>1435</v>
      </c>
      <c r="E107" s="43">
        <f>SUMIF(RiepilogoGen!$B$2:$B$1249,B107,RiepilogoGen!$O$2:$O$1249)</f>
        <v>0</v>
      </c>
      <c r="F107" s="43">
        <f>SUMIF(RiepilogoGen!$B$2:$B$1249,B107,RiepilogoGen!$R$2:$R$1249)</f>
        <v>0</v>
      </c>
      <c r="G107" s="43">
        <f>SUMIF(RiepilogoGen!$B$2:$B$1249,B107,RiepilogoGen!$U$2:$U$1249)</f>
        <v>0</v>
      </c>
      <c r="H107" s="43">
        <f>SUMIF(RiepilogoGen!$B$2:$B$1249,B107,RiepilogoGen!$X$2:$X$1249)</f>
        <v>0</v>
      </c>
      <c r="I107" s="43">
        <f>SUMIF(RiepilogoGen!$B$2:$B$1249,B107,RiepilogoGen!$AA$2:$AA$1249)</f>
        <v>0</v>
      </c>
      <c r="J107" s="43">
        <f>SUMIF(RiepilogoGen!$B$2:$B$1249,B107,RiepilogoGen!$AD$2:$AD$1249)</f>
        <v>0</v>
      </c>
      <c r="K107" s="44">
        <f>ROUND('Riep StPatrim'!F282,0)</f>
        <v>0</v>
      </c>
      <c r="L107" s="44">
        <f>ROUND('Riep StPatrim'!G282,0)</f>
        <v>0</v>
      </c>
      <c r="M107" s="44">
        <f>ROUND('Riep StPatrim'!H282,0)</f>
        <v>0</v>
      </c>
      <c r="N107" s="44">
        <f>ROUND('Riep StPatrim'!I282,0)</f>
        <v>0</v>
      </c>
      <c r="O107" s="44">
        <f>ROUND('Riep StPatrim'!J282,0)</f>
        <v>0</v>
      </c>
      <c r="P107" s="44">
        <f>ROUND('Riep StPatrim'!K282,0)</f>
        <v>0</v>
      </c>
      <c r="Q107" s="44">
        <f t="shared" si="9"/>
        <v>0</v>
      </c>
      <c r="R107" s="45">
        <f t="shared" si="10"/>
        <v>0</v>
      </c>
    </row>
    <row r="108" spans="2:18" ht="12.75" customHeight="1">
      <c r="B108" s="30">
        <v>9105</v>
      </c>
      <c r="D108" s="50" t="s">
        <v>1436</v>
      </c>
      <c r="E108" s="43">
        <f>SUMIF(RiepilogoGen!$B$2:$B$1249,B108,RiepilogoGen!$O$2:$O$1249)</f>
        <v>6622192.7199999997</v>
      </c>
      <c r="F108" s="43">
        <f>SUMIF(RiepilogoGen!$B$2:$B$1249,B108,RiepilogoGen!$R$2:$R$1249)</f>
        <v>10667146.91</v>
      </c>
      <c r="G108" s="43">
        <f>SUMIF(RiepilogoGen!$B$2:$B$1249,B108,RiepilogoGen!$U$2:$U$1249)</f>
        <v>10734795.390000001</v>
      </c>
      <c r="H108" s="43">
        <f>SUMIF(RiepilogoGen!$B$2:$B$1249,B108,RiepilogoGen!$X$2:$X$1249)</f>
        <v>0</v>
      </c>
      <c r="I108" s="43">
        <f>SUMIF(RiepilogoGen!$B$2:$B$1249,B108,RiepilogoGen!$AA$2:$AA$1249)</f>
        <v>4756893.21</v>
      </c>
      <c r="J108" s="43">
        <f>SUMIF(RiepilogoGen!$B$2:$B$1249,B108,RiepilogoGen!$AD$2:$AD$1249)</f>
        <v>0</v>
      </c>
      <c r="K108" s="44">
        <f>ROUND('Riep StPatrim'!F285,0)</f>
        <v>6622193</v>
      </c>
      <c r="L108" s="44">
        <f>ROUND('Riep StPatrim'!G285,0)</f>
        <v>10667147</v>
      </c>
      <c r="M108" s="44">
        <f>ROUND('Riep StPatrim'!H285,0)</f>
        <v>10734795</v>
      </c>
      <c r="N108" s="44">
        <f>ROUND('Riep StPatrim'!I285,0)</f>
        <v>0</v>
      </c>
      <c r="O108" s="44">
        <f>ROUND('Riep StPatrim'!J285,0)</f>
        <v>4756893</v>
      </c>
      <c r="P108" s="44">
        <f>ROUND('Riep StPatrim'!K285,0)</f>
        <v>0</v>
      </c>
      <c r="Q108" s="44">
        <f t="shared" si="9"/>
        <v>0</v>
      </c>
      <c r="R108" s="45">
        <f t="shared" si="10"/>
        <v>0</v>
      </c>
    </row>
    <row r="109" spans="2:18">
      <c r="D109" s="72"/>
      <c r="E109" s="69"/>
      <c r="F109" s="69"/>
      <c r="G109" s="69"/>
      <c r="H109" s="69"/>
      <c r="I109" s="69"/>
      <c r="J109" s="69"/>
      <c r="K109" s="70"/>
      <c r="L109" s="70"/>
      <c r="M109" s="70"/>
      <c r="N109" s="70"/>
      <c r="O109" s="70"/>
      <c r="P109" s="70"/>
      <c r="Q109" s="70">
        <f t="shared" si="9"/>
        <v>0</v>
      </c>
      <c r="R109" s="71">
        <f t="shared" si="10"/>
        <v>0</v>
      </c>
    </row>
    <row r="110" spans="2:18">
      <c r="D110" s="72"/>
      <c r="E110" s="69"/>
      <c r="F110" s="69"/>
      <c r="G110" s="69"/>
      <c r="H110" s="69"/>
      <c r="I110" s="69"/>
      <c r="J110" s="69"/>
      <c r="K110" s="70"/>
      <c r="L110" s="70"/>
      <c r="M110" s="70"/>
      <c r="N110" s="70"/>
      <c r="O110" s="70"/>
      <c r="P110" s="70"/>
      <c r="Q110" s="70">
        <f t="shared" si="9"/>
        <v>0</v>
      </c>
      <c r="R110" s="71">
        <f t="shared" si="10"/>
        <v>0</v>
      </c>
    </row>
    <row r="111" spans="2:18">
      <c r="D111" s="72"/>
      <c r="E111" s="69"/>
      <c r="F111" s="69"/>
      <c r="G111" s="69"/>
      <c r="H111" s="69"/>
      <c r="I111" s="69"/>
      <c r="J111" s="69"/>
      <c r="K111" s="70"/>
      <c r="L111" s="70"/>
      <c r="M111" s="70"/>
      <c r="N111" s="70"/>
      <c r="O111" s="70"/>
      <c r="P111" s="70"/>
      <c r="Q111" s="70">
        <f t="shared" si="9"/>
        <v>0</v>
      </c>
      <c r="R111" s="71">
        <f t="shared" si="10"/>
        <v>0</v>
      </c>
    </row>
    <row r="112" spans="2:18" ht="15.75">
      <c r="D112" s="46" t="s">
        <v>695</v>
      </c>
      <c r="E112" s="43"/>
      <c r="F112" s="43"/>
      <c r="G112" s="43"/>
      <c r="H112" s="43"/>
      <c r="I112" s="43"/>
      <c r="J112" s="43"/>
      <c r="K112" s="44"/>
      <c r="L112" s="44"/>
      <c r="M112" s="44"/>
      <c r="N112" s="44"/>
      <c r="O112" s="44"/>
      <c r="P112" s="44"/>
      <c r="Q112" s="44">
        <f t="shared" si="9"/>
        <v>0</v>
      </c>
      <c r="R112" s="45">
        <f t="shared" si="10"/>
        <v>0</v>
      </c>
    </row>
    <row r="113" spans="2:18">
      <c r="D113" s="48"/>
      <c r="E113" s="43"/>
      <c r="F113" s="43"/>
      <c r="G113" s="43"/>
      <c r="H113" s="43"/>
      <c r="I113" s="43"/>
      <c r="J113" s="43"/>
      <c r="K113" s="44"/>
      <c r="L113" s="44"/>
      <c r="M113" s="44"/>
      <c r="N113" s="44"/>
      <c r="O113" s="44"/>
      <c r="P113" s="44"/>
      <c r="Q113" s="44">
        <f t="shared" si="9"/>
        <v>0</v>
      </c>
      <c r="R113" s="45">
        <f t="shared" si="10"/>
        <v>0</v>
      </c>
    </row>
    <row r="114" spans="2:18">
      <c r="D114" s="48" t="s">
        <v>247</v>
      </c>
      <c r="E114" s="43"/>
      <c r="F114" s="43"/>
      <c r="G114" s="43"/>
      <c r="H114" s="43"/>
      <c r="I114" s="43"/>
      <c r="J114" s="43"/>
      <c r="K114" s="44"/>
      <c r="L114" s="44"/>
      <c r="M114" s="44"/>
      <c r="N114" s="44"/>
      <c r="O114" s="44"/>
      <c r="P114" s="44"/>
      <c r="Q114" s="44">
        <f t="shared" si="9"/>
        <v>0</v>
      </c>
      <c r="R114" s="45">
        <f t="shared" si="10"/>
        <v>0</v>
      </c>
    </row>
    <row r="115" spans="2:18">
      <c r="D115" s="50" t="s">
        <v>248</v>
      </c>
      <c r="E115" s="43"/>
      <c r="F115" s="43"/>
      <c r="G115" s="43"/>
      <c r="H115" s="43"/>
      <c r="I115" s="43"/>
      <c r="J115" s="43"/>
      <c r="K115" s="44"/>
      <c r="L115" s="44"/>
      <c r="M115" s="44"/>
      <c r="N115" s="44"/>
      <c r="O115" s="44"/>
      <c r="P115" s="44"/>
      <c r="Q115" s="44">
        <f t="shared" si="9"/>
        <v>0</v>
      </c>
      <c r="R115" s="45">
        <f t="shared" si="10"/>
        <v>0</v>
      </c>
    </row>
    <row r="116" spans="2:18">
      <c r="C116" s="30">
        <v>200101</v>
      </c>
      <c r="D116" s="73" t="s">
        <v>994</v>
      </c>
      <c r="E116" s="43">
        <f>-1*SUMIF(RiepilogoGen!$C$2:$C$1249,C116,RiepilogoGen!$O$2:$O$1249)</f>
        <v>46727128.729999997</v>
      </c>
      <c r="F116" s="43">
        <f>-1*SUMIF(RiepilogoGen!$C$2:$C$1249,C116,RiepilogoGen!$R$2:$R$1249)</f>
        <v>46727128.729999997</v>
      </c>
      <c r="G116" s="43">
        <f>-1*SUMIF(RiepilogoGen!$C$2:$C$1249,C116,RiepilogoGen!$U$2:$U$1249)</f>
        <v>46727128.729999997</v>
      </c>
      <c r="H116" s="43">
        <f>-1*SUMIF(RiepilogoGen!$C$2:$C$1249,C116,RiepilogoGen!$X$2:$X$1249)</f>
        <v>0</v>
      </c>
      <c r="I116" s="43">
        <f>-1*SUMIF(RiepilogoGen!$C$2:$C$1249,C116,RiepilogoGen!$AA$2:$AA$1249)</f>
        <v>46727128.729999997</v>
      </c>
      <c r="J116" s="43">
        <f>-1*SUMIF(RiepilogoGen!$C$2:$C$1249,C116,RiepilogoGen!$AD$2:$AD$1249)</f>
        <v>0</v>
      </c>
      <c r="K116" s="44">
        <f>ROUND('Riep StPatrim'!F295,0)</f>
        <v>46727129</v>
      </c>
      <c r="L116" s="44">
        <f>ROUND('Riep StPatrim'!G295,0)</f>
        <v>46727129</v>
      </c>
      <c r="M116" s="44">
        <f>ROUND('Riep StPatrim'!H295,0)</f>
        <v>46727129</v>
      </c>
      <c r="N116" s="44">
        <f>ROUND('Riep StPatrim'!I295,0)</f>
        <v>0</v>
      </c>
      <c r="O116" s="44">
        <f>ROUND('Riep StPatrim'!J295,0)</f>
        <v>46727129</v>
      </c>
      <c r="P116" s="44">
        <f>ROUND('Riep StPatrim'!K295,0)</f>
        <v>0</v>
      </c>
      <c r="Q116" s="44">
        <f t="shared" si="9"/>
        <v>0</v>
      </c>
      <c r="R116" s="45">
        <f t="shared" si="10"/>
        <v>0</v>
      </c>
    </row>
    <row r="117" spans="2:18">
      <c r="C117" s="30">
        <v>200102</v>
      </c>
      <c r="D117" s="73" t="s">
        <v>249</v>
      </c>
      <c r="E117" s="43">
        <f>-1*SUMIF(RiepilogoGen!$C$2:$C$1249,C117,RiepilogoGen!$O$2:$O$1249)</f>
        <v>-9510704.6999999993</v>
      </c>
      <c r="F117" s="43">
        <f>-1*SUMIF(RiepilogoGen!$C$2:$C$1249,C117,RiepilogoGen!$R$2:$R$1249)</f>
        <v>-9444579.7699999996</v>
      </c>
      <c r="G117" s="43">
        <f>-1*SUMIF(RiepilogoGen!$C$2:$C$1249,C117,RiepilogoGen!$U$2:$U$1249)</f>
        <v>-9487579.7699999996</v>
      </c>
      <c r="H117" s="43">
        <f>-1*SUMIF(RiepilogoGen!$C$2:$C$1249,C117,RiepilogoGen!$X$2:$X$1249)</f>
        <v>0</v>
      </c>
      <c r="I117" s="43">
        <f>-1*SUMIF(RiepilogoGen!$C$2:$C$1249,C117,RiepilogoGen!$AA$2:$AA$1249)</f>
        <v>-8978679.7699999996</v>
      </c>
      <c r="J117" s="43">
        <f>-1*SUMIF(RiepilogoGen!$C$2:$C$1249,C117,RiepilogoGen!$AD$2:$AD$1249)</f>
        <v>0</v>
      </c>
      <c r="K117" s="44">
        <f>ROUND('Riep StPatrim'!F297,0)</f>
        <v>-9510705</v>
      </c>
      <c r="L117" s="44">
        <f>ROUND('Riep StPatrim'!G297,0)</f>
        <v>-9444580</v>
      </c>
      <c r="M117" s="44">
        <f>ROUND('Riep StPatrim'!H297,0)</f>
        <v>-9487580</v>
      </c>
      <c r="N117" s="44">
        <f>ROUND('Riep StPatrim'!I297,0)</f>
        <v>0</v>
      </c>
      <c r="O117" s="44">
        <f>ROUND('Riep StPatrim'!J297,0)</f>
        <v>-8978680</v>
      </c>
      <c r="P117" s="44">
        <f>ROUND('Riep StPatrim'!K297,0)</f>
        <v>0</v>
      </c>
      <c r="Q117" s="44">
        <f t="shared" si="9"/>
        <v>0</v>
      </c>
      <c r="R117" s="45">
        <f t="shared" si="10"/>
        <v>0</v>
      </c>
    </row>
    <row r="118" spans="2:18">
      <c r="B118" s="30">
        <v>2002</v>
      </c>
      <c r="D118" s="50" t="s">
        <v>1526</v>
      </c>
      <c r="E118" s="43">
        <f>-1*SUMIF(RiepilogoGen!$B$2:$B$1249,B118,RiepilogoGen!$O$2:$O$1249)</f>
        <v>80013139.859999999</v>
      </c>
      <c r="F118" s="43">
        <f>-1*SUMIF(RiepilogoGen!$B$2:$B$1249,B118,RiepilogoGen!$R$2:$R$1249)</f>
        <v>75813063.409999996</v>
      </c>
      <c r="G118" s="43">
        <f>-1*SUMIF(RiepilogoGen!$B$2:$B$1249,B118,RiepilogoGen!$U$2:$U$1249)</f>
        <v>71431346.289999992</v>
      </c>
      <c r="H118" s="43">
        <f>-1*SUMIF(RiepilogoGen!$B$2:$B$1249,B118,RiepilogoGen!$X$2:$X$1249)</f>
        <v>0</v>
      </c>
      <c r="I118" s="43">
        <f>-1*SUMIF(RiepilogoGen!$B$2:$B$1249,B118,RiepilogoGen!$AA$2:$AA$1249)</f>
        <v>67271575.180000007</v>
      </c>
      <c r="J118" s="43">
        <f>-1*SUMIF(RiepilogoGen!$B$2:$B$1249,B118,RiepilogoGen!$AD$2:$AD$1249)</f>
        <v>0</v>
      </c>
      <c r="K118" s="44">
        <f>ROUND('Riep StPatrim'!F299,0)</f>
        <v>80013140</v>
      </c>
      <c r="L118" s="44">
        <f>ROUND('Riep StPatrim'!G299,0)</f>
        <v>75813063</v>
      </c>
      <c r="M118" s="44">
        <f>ROUND('Riep StPatrim'!H299,0)</f>
        <v>71431346</v>
      </c>
      <c r="N118" s="44">
        <f>ROUND('Riep StPatrim'!I299,0)</f>
        <v>0</v>
      </c>
      <c r="O118" s="44">
        <f>ROUND('Riep StPatrim'!J299,0)</f>
        <v>67271575</v>
      </c>
      <c r="P118" s="44">
        <f>ROUND('Riep StPatrim'!K299,0)</f>
        <v>0</v>
      </c>
      <c r="Q118" s="44">
        <f t="shared" si="9"/>
        <v>0</v>
      </c>
      <c r="R118" s="45">
        <f t="shared" si="10"/>
        <v>0</v>
      </c>
    </row>
    <row r="119" spans="2:18">
      <c r="B119" s="30">
        <v>2003</v>
      </c>
      <c r="D119" s="50" t="s">
        <v>250</v>
      </c>
      <c r="E119" s="43">
        <f>-1*SUMIF(RiepilogoGen!$B$2:$B$1249,B119,RiepilogoGen!$O$2:$O$1249)</f>
        <v>27851966.799999997</v>
      </c>
      <c r="F119" s="43">
        <f>-1*SUMIF(RiepilogoGen!$B$2:$B$1249,B119,RiepilogoGen!$R$2:$R$1249)</f>
        <v>27101287.32</v>
      </c>
      <c r="G119" s="43">
        <f>-1*SUMIF(RiepilogoGen!$B$2:$B$1249,B119,RiepilogoGen!$U$2:$U$1249)</f>
        <v>27378700.250000004</v>
      </c>
      <c r="H119" s="43">
        <f>-1*SUMIF(RiepilogoGen!$B$2:$B$1249,B119,RiepilogoGen!$X$2:$X$1249)</f>
        <v>0</v>
      </c>
      <c r="I119" s="43">
        <f>-1*SUMIF(RiepilogoGen!$B$2:$B$1249,B119,RiepilogoGen!$AA$2:$AA$1249)</f>
        <v>30234410.270000003</v>
      </c>
      <c r="J119" s="43">
        <f>-1*SUMIF(RiepilogoGen!$B$2:$B$1249,B119,RiepilogoGen!$AD$2:$AD$1249)</f>
        <v>-52196</v>
      </c>
      <c r="K119" s="44">
        <f>ROUND('Riep StPatrim'!F301,0)</f>
        <v>27851967</v>
      </c>
      <c r="L119" s="44">
        <f>ROUND('Riep StPatrim'!G301,0)</f>
        <v>27101287</v>
      </c>
      <c r="M119" s="44">
        <f>ROUND('Riep StPatrim'!H301,0)</f>
        <v>27378700</v>
      </c>
      <c r="N119" s="44">
        <f>ROUND('Riep StPatrim'!I301,0)</f>
        <v>0</v>
      </c>
      <c r="O119" s="44">
        <f>ROUND('Riep StPatrim'!J301,0)</f>
        <v>30234410</v>
      </c>
      <c r="P119" s="44">
        <f>ROUND('Riep StPatrim'!K301,0)</f>
        <v>-52196</v>
      </c>
      <c r="Q119" s="44">
        <f t="shared" si="9"/>
        <v>-52196</v>
      </c>
      <c r="R119" s="45">
        <f t="shared" si="10"/>
        <v>1</v>
      </c>
    </row>
    <row r="120" spans="2:18">
      <c r="B120" s="30">
        <v>2004</v>
      </c>
      <c r="D120" s="50" t="s">
        <v>251</v>
      </c>
      <c r="E120" s="43">
        <f>-1*SUMIF(RiepilogoGen!$B$2:$B$1249,B120,RiepilogoGen!$O$2:$O$1249)</f>
        <v>1222808.4099999999</v>
      </c>
      <c r="F120" s="43">
        <f>-1*SUMIF(RiepilogoGen!$B$2:$B$1249,B120,RiepilogoGen!$R$2:$R$1249)</f>
        <v>1186736.6200000001</v>
      </c>
      <c r="G120" s="43">
        <f>-1*SUMIF(RiepilogoGen!$B$2:$B$1249,B120,RiepilogoGen!$U$2:$U$1249)</f>
        <v>1157347.22</v>
      </c>
      <c r="H120" s="43">
        <f>-1*SUMIF(RiepilogoGen!$B$2:$B$1249,B120,RiepilogoGen!$X$2:$X$1249)</f>
        <v>0</v>
      </c>
      <c r="I120" s="43">
        <f>-1*SUMIF(RiepilogoGen!$B$2:$B$1249,B120,RiepilogoGen!$AA$2:$AA$1249)</f>
        <v>1128191.22</v>
      </c>
      <c r="J120" s="43">
        <f>-1*SUMIF(RiepilogoGen!$B$2:$B$1249,B120,RiepilogoGen!$AD$2:$AD$1249)</f>
        <v>0</v>
      </c>
      <c r="K120" s="44">
        <f>ROUND('Riep StPatrim'!F313,0)</f>
        <v>1222808</v>
      </c>
      <c r="L120" s="44">
        <f>ROUND('Riep StPatrim'!G313,0)</f>
        <v>1186737</v>
      </c>
      <c r="M120" s="44">
        <f>ROUND('Riep StPatrim'!H313,0)</f>
        <v>1157347</v>
      </c>
      <c r="N120" s="44">
        <f>ROUND('Riep StPatrim'!I313,0)</f>
        <v>0</v>
      </c>
      <c r="O120" s="44">
        <f>ROUND('Riep StPatrim'!J313,0)</f>
        <v>1128191</v>
      </c>
      <c r="P120" s="44">
        <f>ROUND('Riep StPatrim'!K313,0)</f>
        <v>0</v>
      </c>
      <c r="Q120" s="44">
        <f t="shared" si="9"/>
        <v>0</v>
      </c>
      <c r="R120" s="45">
        <f t="shared" si="10"/>
        <v>0</v>
      </c>
    </row>
    <row r="121" spans="2:18">
      <c r="B121" s="30">
        <v>2005</v>
      </c>
      <c r="D121" s="50" t="s">
        <v>252</v>
      </c>
      <c r="E121" s="43">
        <f>-1*SUMIF(RiepilogoGen!$B$2:$B$1249,B121,RiepilogoGen!$O$2:$O$1249)</f>
        <v>616332.96</v>
      </c>
      <c r="F121" s="43">
        <f>-1*SUMIF(RiepilogoGen!$B$2:$B$1249,B121,RiepilogoGen!$R$2:$R$1249)</f>
        <v>672875.67</v>
      </c>
      <c r="G121" s="43">
        <f>-1*SUMIF(RiepilogoGen!$B$2:$B$1249,B121,RiepilogoGen!$U$2:$U$1249)</f>
        <v>646793.33000000007</v>
      </c>
      <c r="H121" s="43">
        <f>-1*SUMIF(RiepilogoGen!$B$2:$B$1249,B121,RiepilogoGen!$X$2:$X$1249)</f>
        <v>0</v>
      </c>
      <c r="I121" s="43">
        <f>-1*SUMIF(RiepilogoGen!$B$2:$B$1249,B121,RiepilogoGen!$AA$2:$AA$1249)</f>
        <v>620864.12</v>
      </c>
      <c r="J121" s="43">
        <f>-1*SUMIF(RiepilogoGen!$B$2:$B$1249,B121,RiepilogoGen!$AD$2:$AD$1249)</f>
        <v>0</v>
      </c>
      <c r="K121" s="44">
        <f>ROUND('Riep StPatrim'!F317,0)</f>
        <v>616333</v>
      </c>
      <c r="L121" s="44">
        <f>ROUND('Riep StPatrim'!G317,0)</f>
        <v>672876</v>
      </c>
      <c r="M121" s="44">
        <f>ROUND('Riep StPatrim'!H317,0)</f>
        <v>646793</v>
      </c>
      <c r="N121" s="44">
        <f>ROUND('Riep StPatrim'!I317,0)</f>
        <v>0</v>
      </c>
      <c r="O121" s="44">
        <f>ROUND('Riep StPatrim'!J317,0)</f>
        <v>620864</v>
      </c>
      <c r="P121" s="44">
        <f>ROUND('Riep StPatrim'!K317,0)</f>
        <v>0</v>
      </c>
      <c r="Q121" s="44">
        <f t="shared" si="9"/>
        <v>0</v>
      </c>
      <c r="R121" s="45">
        <f t="shared" si="10"/>
        <v>0</v>
      </c>
    </row>
    <row r="122" spans="2:18">
      <c r="B122" s="30">
        <v>2006</v>
      </c>
      <c r="D122" s="50" t="s">
        <v>253</v>
      </c>
      <c r="E122" s="43">
        <f>-1*SUMIF(RiepilogoGen!$B$2:$B$1249,B122,RiepilogoGen!$O$2:$O$1249)</f>
        <v>0</v>
      </c>
      <c r="F122" s="43">
        <f>-1*SUMIF(RiepilogoGen!$B$2:$B$1249,B122,RiepilogoGen!$R$2:$R$1249)</f>
        <v>0</v>
      </c>
      <c r="G122" s="43">
        <f>-1*SUMIF(RiepilogoGen!$B$2:$B$1249,B122,RiepilogoGen!$U$2:$U$1249)</f>
        <v>0</v>
      </c>
      <c r="H122" s="43">
        <f>-1*SUMIF(RiepilogoGen!$B$2:$B$1249,B122,RiepilogoGen!$X$2:$X$1249)</f>
        <v>0</v>
      </c>
      <c r="I122" s="43">
        <f>-1*SUMIF(RiepilogoGen!$B$2:$B$1249,B122,RiepilogoGen!$AA$2:$AA$1249)</f>
        <v>0</v>
      </c>
      <c r="J122" s="43">
        <f>-1*SUMIF(RiepilogoGen!$B$2:$B$1249,B122,RiepilogoGen!$AD$2:$AD$1249)</f>
        <v>0</v>
      </c>
      <c r="K122" s="44">
        <f>ROUND('Riep StPatrim'!F319,0)+K177</f>
        <v>1</v>
      </c>
      <c r="L122" s="44">
        <f>ROUND('Riep StPatrim'!G319,0)+L177</f>
        <v>0</v>
      </c>
      <c r="M122" s="44">
        <f>ROUND('Riep StPatrim'!H319,0)+M177</f>
        <v>2</v>
      </c>
      <c r="N122" s="44">
        <f>ROUND('Riep StPatrim'!I319,0)+N177</f>
        <v>0</v>
      </c>
      <c r="O122" s="44">
        <f>ROUND('Riep StPatrim'!J319,0)+O177</f>
        <v>3</v>
      </c>
      <c r="P122" s="44">
        <f>ROUND('Riep StPatrim'!K319,0)+P177</f>
        <v>0</v>
      </c>
      <c r="Q122" s="44">
        <f t="shared" si="9"/>
        <v>0</v>
      </c>
      <c r="R122" s="45">
        <f t="shared" si="10"/>
        <v>0</v>
      </c>
    </row>
    <row r="123" spans="2:18">
      <c r="B123" s="30">
        <v>2007</v>
      </c>
      <c r="D123" s="50" t="s">
        <v>254</v>
      </c>
      <c r="E123" s="43">
        <f>-1*SUMIF(RiepilogoGen!$B$2:$B$1249,B123,RiepilogoGen!$O$2:$O$1249)</f>
        <v>-1113975.44</v>
      </c>
      <c r="F123" s="43">
        <f>-1*SUMIF(RiepilogoGen!$B$2:$B$1249,B123,RiepilogoGen!$R$2:$R$1249)</f>
        <v>-973975.44</v>
      </c>
      <c r="G123" s="43">
        <f>-1*SUMIF(RiepilogoGen!$B$2:$B$1249,B123,RiepilogoGen!$U$2:$U$1249)</f>
        <v>-3485458.62</v>
      </c>
      <c r="H123" s="43">
        <f>-1*SUMIF(RiepilogoGen!$B$2:$B$1249,B123,RiepilogoGen!$X$2:$X$1249)</f>
        <v>0</v>
      </c>
      <c r="I123" s="43">
        <f>-1*SUMIF(RiepilogoGen!$B$2:$B$1249,B123,RiepilogoGen!$AA$2:$AA$1249)</f>
        <v>-3482501.2</v>
      </c>
      <c r="J123" s="43">
        <f>-1*SUMIF(RiepilogoGen!$B$2:$B$1249,B123,RiepilogoGen!$AD$2:$AD$1249)</f>
        <v>0</v>
      </c>
      <c r="K123" s="44">
        <f>ROUND('Riep StPatrim'!F321,0)</f>
        <v>-1113975</v>
      </c>
      <c r="L123" s="44">
        <f>ROUND('Riep StPatrim'!G321,0)</f>
        <v>-973975</v>
      </c>
      <c r="M123" s="44">
        <f>ROUND('Riep StPatrim'!H321,0)</f>
        <v>-3485459</v>
      </c>
      <c r="N123" s="44">
        <f>ROUND('Riep StPatrim'!I321,0)</f>
        <v>0</v>
      </c>
      <c r="O123" s="44">
        <f>ROUND('Riep StPatrim'!J321,0)</f>
        <v>-3482501</v>
      </c>
      <c r="P123" s="44">
        <f>ROUND('Riep StPatrim'!K321,0)</f>
        <v>0</v>
      </c>
      <c r="Q123" s="44">
        <f t="shared" si="9"/>
        <v>0</v>
      </c>
      <c r="R123" s="45">
        <f t="shared" si="10"/>
        <v>0</v>
      </c>
    </row>
    <row r="124" spans="2:18">
      <c r="B124" s="30">
        <v>2008</v>
      </c>
      <c r="D124" s="50" t="s">
        <v>255</v>
      </c>
      <c r="E124" s="43">
        <f>-1*SUMIF(RiepilogoGen!$B$2:$B$1249,B124,RiepilogoGen!$O$2:$O$1249)</f>
        <v>0</v>
      </c>
      <c r="F124" s="43">
        <f>-1*SUMIF(RiepilogoGen!$B$2:$B$1249,B124,RiepilogoGen!$R$2:$R$1249)</f>
        <v>0</v>
      </c>
      <c r="G124" s="43">
        <f>-1*SUMIF(RiepilogoGen!$B$2:$B$1249,B124,RiepilogoGen!$U$2:$U$1249)</f>
        <v>0</v>
      </c>
      <c r="H124" s="43">
        <f>-1*SUMIF(RiepilogoGen!$B$2:$B$1249,B124,RiepilogoGen!$X$2:$X$1249)</f>
        <v>0</v>
      </c>
      <c r="I124" s="43">
        <f>-1*SUMIF(RiepilogoGen!$B$2:$B$1249,B124,RiepilogoGen!$AA$2:$AA$1249)</f>
        <v>0</v>
      </c>
      <c r="J124" s="43">
        <f>-1*SUMIF(RiepilogoGen!$B$2:$B$1249,B124,RiepilogoGen!$AD$2:$AD$1249)</f>
        <v>0</v>
      </c>
      <c r="K124" s="44">
        <f>ROUND('Riep StPatrim'!F343,0)+K176</f>
        <v>168832</v>
      </c>
      <c r="L124" s="44">
        <f>ROUND('Riep StPatrim'!G343,0)+L176</f>
        <v>-2511481</v>
      </c>
      <c r="M124" s="44">
        <f>ROUND('Riep StPatrim'!H343,0)</f>
        <v>2957</v>
      </c>
      <c r="N124" s="44">
        <f>ROUND('Riep StPatrim'!I343,0)+N176</f>
        <v>0</v>
      </c>
      <c r="O124" s="44">
        <f>ROUND('Riep StPatrim'!J343,0)</f>
        <v>372280</v>
      </c>
      <c r="P124" s="44">
        <f>ROUND('Riep StPatrim'!K343,0)+P176</f>
        <v>6005551</v>
      </c>
      <c r="Q124" s="44">
        <f t="shared" si="9"/>
        <v>6005551</v>
      </c>
      <c r="R124" s="45">
        <f t="shared" si="10"/>
        <v>1</v>
      </c>
    </row>
    <row r="125" spans="2:18" ht="18.75">
      <c r="D125" s="51" t="s">
        <v>256</v>
      </c>
      <c r="E125" s="52">
        <f t="shared" ref="E125:K125" si="16">SUM(E116:E124)</f>
        <v>145806696.62</v>
      </c>
      <c r="F125" s="52">
        <f t="shared" si="16"/>
        <v>141082536.53999999</v>
      </c>
      <c r="G125" s="52">
        <f t="shared" si="16"/>
        <v>134368277.43000001</v>
      </c>
      <c r="H125" s="52">
        <f t="shared" si="16"/>
        <v>0</v>
      </c>
      <c r="I125" s="52">
        <f t="shared" si="16"/>
        <v>133520988.55</v>
      </c>
      <c r="J125" s="52">
        <f t="shared" si="16"/>
        <v>-52196</v>
      </c>
      <c r="K125" s="53">
        <f t="shared" si="16"/>
        <v>145975530</v>
      </c>
      <c r="L125" s="53">
        <f>SUM(L116:L124)</f>
        <v>138571056</v>
      </c>
      <c r="M125" s="53">
        <f>SUM(M116:M124)</f>
        <v>134371235</v>
      </c>
      <c r="N125" s="53">
        <f>SUM(N116:N124)</f>
        <v>0</v>
      </c>
      <c r="O125" s="53">
        <f>SUM(O116:O124)</f>
        <v>133893271</v>
      </c>
      <c r="P125" s="53">
        <f>SUM(P116:P124)</f>
        <v>5953355</v>
      </c>
      <c r="Q125" s="53">
        <f t="shared" si="9"/>
        <v>5953355</v>
      </c>
      <c r="R125" s="54">
        <f t="shared" si="10"/>
        <v>1</v>
      </c>
    </row>
    <row r="126" spans="2:18">
      <c r="D126" s="48"/>
      <c r="E126" s="43"/>
      <c r="F126" s="43"/>
      <c r="G126" s="43"/>
      <c r="H126" s="43"/>
      <c r="I126" s="43"/>
      <c r="J126" s="43"/>
      <c r="K126" s="44"/>
      <c r="L126" s="44"/>
      <c r="M126" s="44"/>
      <c r="N126" s="44"/>
      <c r="O126" s="44"/>
      <c r="P126" s="44"/>
      <c r="Q126" s="44">
        <f t="shared" si="9"/>
        <v>0</v>
      </c>
      <c r="R126" s="45">
        <f t="shared" si="10"/>
        <v>0</v>
      </c>
    </row>
    <row r="127" spans="2:18">
      <c r="D127" s="48" t="s">
        <v>257</v>
      </c>
      <c r="E127" s="43"/>
      <c r="F127" s="43"/>
      <c r="G127" s="43"/>
      <c r="H127" s="43"/>
      <c r="I127" s="43"/>
      <c r="J127" s="43"/>
      <c r="K127" s="44"/>
      <c r="L127" s="44"/>
      <c r="M127" s="44"/>
      <c r="N127" s="44"/>
      <c r="O127" s="44"/>
      <c r="P127" s="44"/>
      <c r="Q127" s="44">
        <f t="shared" si="9"/>
        <v>0</v>
      </c>
      <c r="R127" s="45">
        <f t="shared" si="10"/>
        <v>0</v>
      </c>
    </row>
    <row r="128" spans="2:18">
      <c r="B128" s="30">
        <v>2101</v>
      </c>
      <c r="D128" s="50" t="s">
        <v>324</v>
      </c>
      <c r="E128" s="43">
        <f>-1*SUMIF(RiepilogoGen!$B$2:$B$1249,B128,RiepilogoGen!$O$2:$O$1249)</f>
        <v>20000</v>
      </c>
      <c r="F128" s="43">
        <f>-1*SUMIF(RiepilogoGen!$B$2:$B$1249,B128,RiepilogoGen!$R$2:$R$1249)</f>
        <v>16335.66</v>
      </c>
      <c r="G128" s="43">
        <f>-1*SUMIF(RiepilogoGen!$B$2:$B$1249,B128,RiepilogoGen!$U$2:$U$1249)</f>
        <v>13654.31</v>
      </c>
      <c r="H128" s="43">
        <f>-1*SUMIF(RiepilogoGen!$B$2:$B$1249,B128,RiepilogoGen!$X$2:$X$1249)</f>
        <v>0</v>
      </c>
      <c r="I128" s="43">
        <f>-1*SUMIF(RiepilogoGen!$B$2:$B$1249,B128,RiepilogoGen!$AA$2:$AA$1249)</f>
        <v>12609.31</v>
      </c>
      <c r="J128" s="43">
        <f>-1*SUMIF(RiepilogoGen!$B$2:$B$1249,B128,RiepilogoGen!$AD$2:$AD$1249)</f>
        <v>-3591</v>
      </c>
      <c r="K128" s="44">
        <f>ROUND('Riep StPatrim'!F350,0)</f>
        <v>20000</v>
      </c>
      <c r="L128" s="44">
        <f>ROUND('Riep StPatrim'!G350,0)</f>
        <v>16336</v>
      </c>
      <c r="M128" s="44">
        <f>ROUND('Riep StPatrim'!H350,0)</f>
        <v>13654</v>
      </c>
      <c r="N128" s="44">
        <f>ROUND('Riep StPatrim'!I350,0)</f>
        <v>0</v>
      </c>
      <c r="O128" s="44">
        <f>ROUND('Riep StPatrim'!J350,0)</f>
        <v>12609</v>
      </c>
      <c r="P128" s="44">
        <f>ROUND('Riep StPatrim'!K350,0)</f>
        <v>-3591</v>
      </c>
      <c r="Q128" s="44">
        <f t="shared" si="9"/>
        <v>-3591</v>
      </c>
      <c r="R128" s="45">
        <f t="shared" si="10"/>
        <v>1</v>
      </c>
    </row>
    <row r="129" spans="2:18">
      <c r="B129" s="30">
        <v>2102</v>
      </c>
      <c r="D129" s="50" t="s">
        <v>325</v>
      </c>
      <c r="E129" s="43">
        <f>-1*SUMIF(RiepilogoGen!$B$2:$B$1249,B129,RiepilogoGen!$O$2:$O$1249)</f>
        <v>34895.020000000019</v>
      </c>
      <c r="F129" s="43">
        <f>-1*SUMIF(RiepilogoGen!$B$2:$B$1249,B129,RiepilogoGen!$R$2:$R$1249)</f>
        <v>27837.350000000006</v>
      </c>
      <c r="G129" s="43">
        <f>-1*SUMIF(RiepilogoGen!$B$2:$B$1249,B129,RiepilogoGen!$U$2:$U$1249)</f>
        <v>10057.780000000002</v>
      </c>
      <c r="H129" s="43">
        <f>-1*SUMIF(RiepilogoGen!$B$2:$B$1249,B129,RiepilogoGen!$X$2:$X$1249)</f>
        <v>0</v>
      </c>
      <c r="I129" s="43">
        <f>-1*SUMIF(RiepilogoGen!$B$2:$B$1249,B129,RiepilogoGen!$AA$2:$AA$1249)</f>
        <v>10407.780000000001</v>
      </c>
      <c r="J129" s="43">
        <f>-1*SUMIF(RiepilogoGen!$B$2:$B$1249,B129,RiepilogoGen!$AD$2:$AD$1249)</f>
        <v>0</v>
      </c>
      <c r="K129" s="44">
        <f>ROUND('Riep StPatrim'!F353,0)</f>
        <v>34895</v>
      </c>
      <c r="L129" s="44">
        <f>ROUND('Riep StPatrim'!G353,0)</f>
        <v>27837</v>
      </c>
      <c r="M129" s="44">
        <f>ROUND('Riep StPatrim'!H353,0)</f>
        <v>10058</v>
      </c>
      <c r="N129" s="44">
        <f>ROUND('Riep StPatrim'!I353,0)</f>
        <v>0</v>
      </c>
      <c r="O129" s="44">
        <f>ROUND('Riep StPatrim'!J353,0)</f>
        <v>10408</v>
      </c>
      <c r="P129" s="44">
        <f>ROUND('Riep StPatrim'!K353,0)</f>
        <v>0</v>
      </c>
      <c r="Q129" s="44">
        <f t="shared" si="9"/>
        <v>0</v>
      </c>
      <c r="R129" s="45">
        <f t="shared" si="10"/>
        <v>0</v>
      </c>
    </row>
    <row r="130" spans="2:18">
      <c r="B130" s="30">
        <v>2103</v>
      </c>
      <c r="D130" s="50" t="s">
        <v>326</v>
      </c>
      <c r="E130" s="43">
        <f>-1*SUMIF(RiepilogoGen!$B$2:$B$1249,B130,RiepilogoGen!$O$2:$O$1249)</f>
        <v>2153101.9499999997</v>
      </c>
      <c r="F130" s="43">
        <f>-1*SUMIF(RiepilogoGen!$B$2:$B$1249,B130,RiepilogoGen!$R$2:$R$1249)</f>
        <v>2257476.4999999995</v>
      </c>
      <c r="G130" s="43">
        <f>-1*SUMIF(RiepilogoGen!$B$2:$B$1249,B130,RiepilogoGen!$U$2:$U$1249)</f>
        <v>2153012.81</v>
      </c>
      <c r="H130" s="43">
        <f>-1*SUMIF(RiepilogoGen!$B$2:$B$1249,B130,RiepilogoGen!$X$2:$X$1249)</f>
        <v>0</v>
      </c>
      <c r="I130" s="43">
        <f>-1*SUMIF(RiepilogoGen!$B$2:$B$1249,B130,RiepilogoGen!$AA$2:$AA$1249)</f>
        <v>2380473.4099999997</v>
      </c>
      <c r="J130" s="43">
        <f>-1*SUMIF(RiepilogoGen!$B$2:$B$1249,B130,RiepilogoGen!$AD$2:$AD$1249)</f>
        <v>-121838.05</v>
      </c>
      <c r="K130" s="44">
        <f>ROUND('Riep StPatrim'!F361,0)</f>
        <v>2153102</v>
      </c>
      <c r="L130" s="44">
        <f>ROUND('Riep StPatrim'!G361,0)</f>
        <v>2257477</v>
      </c>
      <c r="M130" s="44">
        <f>ROUND('Riep StPatrim'!H361,0)</f>
        <v>2153013</v>
      </c>
      <c r="N130" s="44">
        <f>ROUND('Riep StPatrim'!I361,0)</f>
        <v>0</v>
      </c>
      <c r="O130" s="44">
        <f>ROUND('Riep StPatrim'!J361,0)</f>
        <v>2380473</v>
      </c>
      <c r="P130" s="44">
        <f>ROUND('Riep StPatrim'!K361,0)</f>
        <v>-121838</v>
      </c>
      <c r="Q130" s="44">
        <f t="shared" si="9"/>
        <v>-121838</v>
      </c>
      <c r="R130" s="45">
        <f t="shared" si="10"/>
        <v>1</v>
      </c>
    </row>
    <row r="131" spans="2:18" ht="18.75">
      <c r="D131" s="51" t="s">
        <v>258</v>
      </c>
      <c r="E131" s="52">
        <f t="shared" ref="E131:K131" si="17">SUM(E128:E130)</f>
        <v>2207996.9699999997</v>
      </c>
      <c r="F131" s="52">
        <f t="shared" si="17"/>
        <v>2301649.5099999998</v>
      </c>
      <c r="G131" s="52">
        <f t="shared" si="17"/>
        <v>2176724.9</v>
      </c>
      <c r="H131" s="52">
        <f t="shared" si="17"/>
        <v>0</v>
      </c>
      <c r="I131" s="52">
        <f t="shared" si="17"/>
        <v>2403490.4999999995</v>
      </c>
      <c r="J131" s="52">
        <f t="shared" si="17"/>
        <v>-125429.05</v>
      </c>
      <c r="K131" s="53">
        <f t="shared" si="17"/>
        <v>2207997</v>
      </c>
      <c r="L131" s="53">
        <f>SUM(L128:L130)</f>
        <v>2301650</v>
      </c>
      <c r="M131" s="53">
        <f>SUM(M128:M130)</f>
        <v>2176725</v>
      </c>
      <c r="N131" s="53">
        <f>SUM(N128:N130)</f>
        <v>0</v>
      </c>
      <c r="O131" s="53">
        <f>SUM(O128:O130)</f>
        <v>2403490</v>
      </c>
      <c r="P131" s="53">
        <f>SUM(P128:P130)</f>
        <v>-125429</v>
      </c>
      <c r="Q131" s="53">
        <f t="shared" si="9"/>
        <v>-125429</v>
      </c>
      <c r="R131" s="54">
        <f t="shared" si="10"/>
        <v>1</v>
      </c>
    </row>
    <row r="132" spans="2:18">
      <c r="D132" s="48"/>
      <c r="E132" s="43"/>
      <c r="F132" s="43"/>
      <c r="G132" s="43"/>
      <c r="H132" s="43"/>
      <c r="I132" s="43"/>
      <c r="J132" s="43"/>
      <c r="K132" s="44"/>
      <c r="L132" s="44"/>
      <c r="M132" s="44"/>
      <c r="N132" s="44"/>
      <c r="O132" s="44"/>
      <c r="P132" s="44"/>
      <c r="Q132" s="44">
        <f t="shared" si="9"/>
        <v>0</v>
      </c>
      <c r="R132" s="45">
        <f t="shared" si="10"/>
        <v>0</v>
      </c>
    </row>
    <row r="133" spans="2:18" ht="18.75">
      <c r="B133" s="30">
        <v>2201</v>
      </c>
      <c r="D133" s="51" t="s">
        <v>259</v>
      </c>
      <c r="E133" s="52">
        <f>-1*SUMIF(RiepilogoGen!$B$2:$B$1249,B133,RiepilogoGen!$O$2:$O$1249)</f>
        <v>0</v>
      </c>
      <c r="F133" s="52">
        <f>-1*SUMIF(RiepilogoGen!$B$2:$B$1249,B133,RiepilogoGen!$R$2:$R$1249)</f>
        <v>0</v>
      </c>
      <c r="G133" s="52">
        <f>-1*SUMIF(RiepilogoGen!$B$2:$B$1249,B133,RiepilogoGen!$U$2:$U$1249)</f>
        <v>0</v>
      </c>
      <c r="H133" s="52">
        <f>-1*SUMIF(RiepilogoGen!$B$2:$B$1249,B133,RiepilogoGen!$X$2:$X$1249)</f>
        <v>0</v>
      </c>
      <c r="I133" s="52">
        <f>-1*SUMIF(RiepilogoGen!$B$2:$B$1249,B133,RiepilogoGen!$AA$2:$AA$1249)</f>
        <v>0</v>
      </c>
      <c r="J133" s="52">
        <f>-1*SUMIF(RiepilogoGen!$B$2:$B$1249,B133,RiepilogoGen!$AD$2:$AD$1249)</f>
        <v>0</v>
      </c>
      <c r="K133" s="53">
        <f>ROUND('Riep StPatrim'!F377,0)</f>
        <v>0</v>
      </c>
      <c r="L133" s="53">
        <f>ROUND('Riep StPatrim'!G377,0)</f>
        <v>0</v>
      </c>
      <c r="M133" s="53">
        <f>ROUND('Riep StPatrim'!H377,0)</f>
        <v>0</v>
      </c>
      <c r="N133" s="53">
        <f>ROUND('Riep StPatrim'!I377,0)</f>
        <v>0</v>
      </c>
      <c r="O133" s="53">
        <f>ROUND('Riep StPatrim'!J377,0)</f>
        <v>0</v>
      </c>
      <c r="P133" s="53">
        <f>ROUND('Riep StPatrim'!K377,0)</f>
        <v>0</v>
      </c>
      <c r="Q133" s="53">
        <f t="shared" si="9"/>
        <v>0</v>
      </c>
      <c r="R133" s="54">
        <f t="shared" si="10"/>
        <v>0</v>
      </c>
    </row>
    <row r="134" spans="2:18">
      <c r="D134" s="48"/>
      <c r="E134" s="43"/>
      <c r="F134" s="43"/>
      <c r="G134" s="43"/>
      <c r="H134" s="43"/>
      <c r="I134" s="43"/>
      <c r="J134" s="43"/>
      <c r="K134" s="44"/>
      <c r="L134" s="44"/>
      <c r="M134" s="44"/>
      <c r="N134" s="44"/>
      <c r="O134" s="44"/>
      <c r="P134" s="44"/>
      <c r="Q134" s="44">
        <f t="shared" si="9"/>
        <v>0</v>
      </c>
      <c r="R134" s="45">
        <f t="shared" si="10"/>
        <v>0</v>
      </c>
    </row>
    <row r="135" spans="2:18" ht="25.5">
      <c r="D135" s="62" t="s">
        <v>1437</v>
      </c>
      <c r="E135" s="43"/>
      <c r="F135" s="43"/>
      <c r="G135" s="43"/>
      <c r="H135" s="43"/>
      <c r="I135" s="43"/>
      <c r="J135" s="43"/>
      <c r="K135" s="44"/>
      <c r="L135" s="44"/>
      <c r="M135" s="44"/>
      <c r="N135" s="44"/>
      <c r="O135" s="44"/>
      <c r="P135" s="44"/>
      <c r="Q135" s="44">
        <f t="shared" si="9"/>
        <v>0</v>
      </c>
      <c r="R135" s="45">
        <f t="shared" si="10"/>
        <v>0</v>
      </c>
    </row>
    <row r="136" spans="2:18">
      <c r="B136" s="30">
        <v>2301</v>
      </c>
      <c r="D136" s="50" t="s">
        <v>1438</v>
      </c>
      <c r="E136" s="43">
        <f>-1*SUMIF(RiepilogoGen!$B$2:$B$1249,B136,RiepilogoGen!$O$2:$O$1249)</f>
        <v>0</v>
      </c>
      <c r="F136" s="43">
        <f>-1*SUMIF(RiepilogoGen!$B$2:$B$1249,B136,RiepilogoGen!$R$2:$R$1249)</f>
        <v>0</v>
      </c>
      <c r="G136" s="43">
        <f>-1*SUMIF(RiepilogoGen!$B$2:$B$1249,B136,RiepilogoGen!$U$2:$U$1249)</f>
        <v>0</v>
      </c>
      <c r="H136" s="43">
        <f>-1*SUMIF(RiepilogoGen!$B$2:$B$1249,B136,RiepilogoGen!$X$2:$X$1249)</f>
        <v>0</v>
      </c>
      <c r="I136" s="43">
        <f>-1*SUMIF(RiepilogoGen!$B$2:$B$1249,B136,RiepilogoGen!$AA$2:$AA$1249)</f>
        <v>0</v>
      </c>
      <c r="J136" s="43">
        <f>-1*SUMIF(RiepilogoGen!$B$2:$B$1249,B136,RiepilogoGen!$AD$2:$AD$1249)</f>
        <v>0</v>
      </c>
      <c r="K136" s="44">
        <f>ROUND('Riep StPatrim'!F380,0)</f>
        <v>0</v>
      </c>
      <c r="L136" s="44">
        <f>ROUND('Riep StPatrim'!G380,0)</f>
        <v>0</v>
      </c>
      <c r="M136" s="44">
        <f>ROUND('Riep StPatrim'!H380,0)</f>
        <v>0</v>
      </c>
      <c r="N136" s="44">
        <f>ROUND('Riep StPatrim'!I380,0)</f>
        <v>0</v>
      </c>
      <c r="O136" s="44">
        <f>ROUND('Riep StPatrim'!J380,0)</f>
        <v>0</v>
      </c>
      <c r="P136" s="44">
        <f>ROUND('Riep StPatrim'!K380,0)</f>
        <v>0</v>
      </c>
      <c r="Q136" s="44">
        <f t="shared" si="9"/>
        <v>0</v>
      </c>
      <c r="R136" s="45">
        <f t="shared" si="10"/>
        <v>0</v>
      </c>
    </row>
    <row r="137" spans="2:18">
      <c r="B137" s="30">
        <v>2302</v>
      </c>
      <c r="D137" s="50" t="s">
        <v>1439</v>
      </c>
      <c r="E137" s="43">
        <f>-1*SUMIF(RiepilogoGen!$B$2:$B$1249,B137,RiepilogoGen!$O$2:$O$1249)</f>
        <v>2317450.58</v>
      </c>
      <c r="F137" s="43">
        <f>-1*SUMIF(RiepilogoGen!$B$2:$B$1249,B137,RiepilogoGen!$R$2:$R$1249)</f>
        <v>2072213.0100000002</v>
      </c>
      <c r="G137" s="43">
        <f>-1*SUMIF(RiepilogoGen!$B$2:$B$1249,B137,RiepilogoGen!$U$2:$U$1249)</f>
        <v>1810980.19</v>
      </c>
      <c r="H137" s="43">
        <f>-1*SUMIF(RiepilogoGen!$B$2:$B$1249,B137,RiepilogoGen!$X$2:$X$1249)</f>
        <v>0</v>
      </c>
      <c r="I137" s="43">
        <f>-1*SUMIF(RiepilogoGen!$B$2:$B$1249,B137,RiepilogoGen!$AA$2:$AA$1249)</f>
        <v>1522728.74</v>
      </c>
      <c r="J137" s="43">
        <f>-1*SUMIF(RiepilogoGen!$B$2:$B$1249,B137,RiepilogoGen!$AD$2:$AD$1249)</f>
        <v>-89927.739999999991</v>
      </c>
      <c r="K137" s="44">
        <f>ROUND('Riep StPatrim'!F382,0)</f>
        <v>2317451</v>
      </c>
      <c r="L137" s="44">
        <f>ROUND('Riep StPatrim'!G382,0)</f>
        <v>2072213</v>
      </c>
      <c r="M137" s="44">
        <f>ROUND('Riep StPatrim'!H382,0)</f>
        <v>1810980</v>
      </c>
      <c r="N137" s="44">
        <f>ROUND('Riep StPatrim'!I382,0)</f>
        <v>0</v>
      </c>
      <c r="O137" s="44">
        <f>ROUND('Riep StPatrim'!J382,0)</f>
        <v>1522729</v>
      </c>
      <c r="P137" s="44">
        <f>ROUND('Riep StPatrim'!K382,0)</f>
        <v>-89928</v>
      </c>
      <c r="Q137" s="44">
        <f t="shared" si="9"/>
        <v>-89928</v>
      </c>
      <c r="R137" s="45">
        <f t="shared" si="10"/>
        <v>1</v>
      </c>
    </row>
    <row r="138" spans="2:18">
      <c r="B138" s="30">
        <v>2303</v>
      </c>
      <c r="D138" s="50" t="s">
        <v>1440</v>
      </c>
      <c r="E138" s="43">
        <f>-1*SUMIF(RiepilogoGen!$B$2:$B$1249,B138,RiepilogoGen!$O$2:$O$1249)</f>
        <v>0</v>
      </c>
      <c r="F138" s="43">
        <f>-1*SUMIF(RiepilogoGen!$B$2:$B$1249,B138,RiepilogoGen!$R$2:$R$1249)</f>
        <v>0</v>
      </c>
      <c r="G138" s="43">
        <f>-1*SUMIF(RiepilogoGen!$B$2:$B$1249,B138,RiepilogoGen!$U$2:$U$1249)</f>
        <v>82244.88</v>
      </c>
      <c r="H138" s="43">
        <f>-1*SUMIF(RiepilogoGen!$B$2:$B$1249,B138,RiepilogoGen!$X$2:$X$1249)</f>
        <v>0</v>
      </c>
      <c r="I138" s="43">
        <f>-1*SUMIF(RiepilogoGen!$B$2:$B$1249,B138,RiepilogoGen!$AA$2:$AA$1249)</f>
        <v>2790250.7800000003</v>
      </c>
      <c r="J138" s="43">
        <f>-1*SUMIF(RiepilogoGen!$B$2:$B$1249,B138,RiepilogoGen!$AD$2:$AD$1249)</f>
        <v>-2790250.78</v>
      </c>
      <c r="K138" s="44">
        <f>ROUND('Riep StPatrim'!F385,0)</f>
        <v>0</v>
      </c>
      <c r="L138" s="44">
        <f>ROUND('Riep StPatrim'!G385,0)</f>
        <v>0</v>
      </c>
      <c r="M138" s="44">
        <f>ROUND('Riep StPatrim'!H385,0)</f>
        <v>82245</v>
      </c>
      <c r="N138" s="44">
        <f>ROUND('Riep StPatrim'!I385,0)</f>
        <v>0</v>
      </c>
      <c r="O138" s="44">
        <f>ROUND('Riep StPatrim'!J385,0)</f>
        <v>2790251</v>
      </c>
      <c r="P138" s="44">
        <f>ROUND('Riep StPatrim'!K385,0)</f>
        <v>-2790251</v>
      </c>
      <c r="Q138" s="44">
        <f t="shared" si="9"/>
        <v>-2790251</v>
      </c>
      <c r="R138" s="45">
        <f t="shared" si="10"/>
        <v>1</v>
      </c>
    </row>
    <row r="139" spans="2:18">
      <c r="B139" s="30">
        <v>2304</v>
      </c>
      <c r="D139" s="50" t="s">
        <v>1441</v>
      </c>
      <c r="E139" s="43">
        <f>-1*SUMIF(RiepilogoGen!$B$2:$B$1249,B139,RiepilogoGen!$O$2:$O$1249)</f>
        <v>59272.600000000006</v>
      </c>
      <c r="F139" s="43">
        <f>-1*SUMIF(RiepilogoGen!$B$2:$B$1249,B139,RiepilogoGen!$R$2:$R$1249)</f>
        <v>76500.929999999993</v>
      </c>
      <c r="G139" s="43">
        <f>-1*SUMIF(RiepilogoGen!$B$2:$B$1249,B139,RiepilogoGen!$U$2:$U$1249)</f>
        <v>138124.77000000002</v>
      </c>
      <c r="H139" s="43">
        <f>-1*SUMIF(RiepilogoGen!$B$2:$B$1249,B139,RiepilogoGen!$X$2:$X$1249)</f>
        <v>0</v>
      </c>
      <c r="I139" s="43">
        <f>-1*SUMIF(RiepilogoGen!$B$2:$B$1249,B139,RiepilogoGen!$AA$2:$AA$1249)</f>
        <v>17228.330000000075</v>
      </c>
      <c r="J139" s="43">
        <f>-1*SUMIF(RiepilogoGen!$B$2:$B$1249,B139,RiepilogoGen!$AD$2:$AD$1249)</f>
        <v>51890.3</v>
      </c>
      <c r="K139" s="44">
        <f>ROUND('Riep StPatrim'!F388,0)</f>
        <v>59273</v>
      </c>
      <c r="L139" s="44">
        <f>ROUND('Riep StPatrim'!G388,0)</f>
        <v>76501</v>
      </c>
      <c r="M139" s="44">
        <f>ROUND('Riep StPatrim'!H388,0)</f>
        <v>138125</v>
      </c>
      <c r="N139" s="44">
        <f>ROUND('Riep StPatrim'!I388,0)</f>
        <v>0</v>
      </c>
      <c r="O139" s="44">
        <f>ROUND('Riep StPatrim'!J388,0)</f>
        <v>17228</v>
      </c>
      <c r="P139" s="44">
        <f>ROUND('Riep StPatrim'!K388,0)</f>
        <v>51890</v>
      </c>
      <c r="Q139" s="44">
        <f t="shared" si="9"/>
        <v>51890</v>
      </c>
      <c r="R139" s="45">
        <f t="shared" si="10"/>
        <v>1</v>
      </c>
    </row>
    <row r="140" spans="2:18">
      <c r="B140" s="30">
        <v>2305</v>
      </c>
      <c r="D140" s="50" t="s">
        <v>1442</v>
      </c>
      <c r="E140" s="43">
        <f>-1*SUMIF(RiepilogoGen!$B$2:$B$1249,B140,RiepilogoGen!$O$2:$O$1249)</f>
        <v>18449196.369999997</v>
      </c>
      <c r="F140" s="43">
        <f>-1*SUMIF(RiepilogoGen!$B$2:$B$1249,B140,RiepilogoGen!$R$2:$R$1249)</f>
        <v>16178446.620000005</v>
      </c>
      <c r="G140" s="43">
        <f>-1*SUMIF(RiepilogoGen!$B$2:$B$1249,B140,RiepilogoGen!$U$2:$U$1249)</f>
        <v>11430094.679999992</v>
      </c>
      <c r="H140" s="43">
        <f>-1*SUMIF(RiepilogoGen!$B$2:$B$1249,B140,RiepilogoGen!$X$2:$X$1249)</f>
        <v>0</v>
      </c>
      <c r="I140" s="43">
        <f>-1*SUMIF(RiepilogoGen!$B$2:$B$1249,B140,RiepilogoGen!$AA$2:$AA$1249)</f>
        <v>11339947.560000002</v>
      </c>
      <c r="J140" s="43">
        <f>-1*SUMIF(RiepilogoGen!$B$2:$B$1249,B140,RiepilogoGen!$AD$2:$AD$1249)</f>
        <v>-7565626.129999999</v>
      </c>
      <c r="K140" s="44">
        <f>ROUND('Riep StPatrim'!F390,0)</f>
        <v>18449196</v>
      </c>
      <c r="L140" s="44">
        <f>ROUND('Riep StPatrim'!G390,0)</f>
        <v>16178447</v>
      </c>
      <c r="M140" s="44">
        <f>ROUND('Riep StPatrim'!H390,0)</f>
        <v>11430095</v>
      </c>
      <c r="N140" s="44">
        <f>ROUND('Riep StPatrim'!I390,0)</f>
        <v>0</v>
      </c>
      <c r="O140" s="44">
        <f>ROUND('Riep StPatrim'!J390,0)</f>
        <v>11339948</v>
      </c>
      <c r="P140" s="44">
        <f>ROUND('Riep StPatrim'!K390,0)</f>
        <v>-7565626</v>
      </c>
      <c r="Q140" s="44">
        <f t="shared" si="9"/>
        <v>-7565626</v>
      </c>
      <c r="R140" s="45">
        <f t="shared" si="10"/>
        <v>1</v>
      </c>
    </row>
    <row r="141" spans="2:18">
      <c r="B141" s="30">
        <v>2306</v>
      </c>
      <c r="D141" s="50" t="s">
        <v>1443</v>
      </c>
      <c r="E141" s="43">
        <f>-1*SUMIF(RiepilogoGen!$B$2:$B$1249,B141,RiepilogoGen!$O$2:$O$1249)</f>
        <v>0</v>
      </c>
      <c r="F141" s="43">
        <f>-1*SUMIF(RiepilogoGen!$B$2:$B$1249,B141,RiepilogoGen!$R$2:$R$1249)</f>
        <v>0</v>
      </c>
      <c r="G141" s="43">
        <f>-1*SUMIF(RiepilogoGen!$B$2:$B$1249,B141,RiepilogoGen!$U$2:$U$1249)</f>
        <v>0</v>
      </c>
      <c r="H141" s="43">
        <f>-1*SUMIF(RiepilogoGen!$B$2:$B$1249,B141,RiepilogoGen!$X$2:$X$1249)</f>
        <v>0</v>
      </c>
      <c r="I141" s="43">
        <f>-1*SUMIF(RiepilogoGen!$B$2:$B$1249,B141,RiepilogoGen!$AA$2:$AA$1249)</f>
        <v>0</v>
      </c>
      <c r="J141" s="43">
        <f>-1*SUMIF(RiepilogoGen!$B$2:$B$1249,B141,RiepilogoGen!$AD$2:$AD$1249)</f>
        <v>0</v>
      </c>
      <c r="K141" s="44">
        <f>ROUND('Riep StPatrim'!F393,0)</f>
        <v>0</v>
      </c>
      <c r="L141" s="44">
        <f>ROUND('Riep StPatrim'!G393,0)</f>
        <v>0</v>
      </c>
      <c r="M141" s="44">
        <f>ROUND('Riep StPatrim'!H393,0)</f>
        <v>0</v>
      </c>
      <c r="N141" s="44">
        <f>ROUND('Riep StPatrim'!I393,0)</f>
        <v>0</v>
      </c>
      <c r="O141" s="44">
        <f>ROUND('Riep StPatrim'!J393,0)</f>
        <v>0</v>
      </c>
      <c r="P141" s="44">
        <f>ROUND('Riep StPatrim'!K393,0)</f>
        <v>0</v>
      </c>
      <c r="Q141" s="44">
        <f t="shared" si="9"/>
        <v>0</v>
      </c>
      <c r="R141" s="45">
        <f t="shared" si="10"/>
        <v>0</v>
      </c>
    </row>
    <row r="142" spans="2:18">
      <c r="B142" s="30">
        <v>2307</v>
      </c>
      <c r="D142" s="50" t="s">
        <v>1444</v>
      </c>
      <c r="E142" s="43">
        <f>-1*SUMIF(RiepilogoGen!$B$2:$B$1249,B142,RiepilogoGen!$O$2:$O$1249)</f>
        <v>0</v>
      </c>
      <c r="F142" s="43">
        <f>-1*SUMIF(RiepilogoGen!$B$2:$B$1249,B142,RiepilogoGen!$R$2:$R$1249)</f>
        <v>0</v>
      </c>
      <c r="G142" s="43">
        <f>-1*SUMIF(RiepilogoGen!$B$2:$B$1249,B142,RiepilogoGen!$U$2:$U$1249)</f>
        <v>0</v>
      </c>
      <c r="H142" s="43">
        <f>-1*SUMIF(RiepilogoGen!$B$2:$B$1249,B142,RiepilogoGen!$X$2:$X$1249)</f>
        <v>0</v>
      </c>
      <c r="I142" s="43">
        <f>-1*SUMIF(RiepilogoGen!$B$2:$B$1249,B142,RiepilogoGen!$AA$2:$AA$1249)</f>
        <v>0</v>
      </c>
      <c r="J142" s="43">
        <f>-1*SUMIF(RiepilogoGen!$B$2:$B$1249,B142,RiepilogoGen!$AD$2:$AD$1249)</f>
        <v>0</v>
      </c>
      <c r="K142" s="44">
        <f>ROUND('Riep StPatrim'!F395,0)</f>
        <v>0</v>
      </c>
      <c r="L142" s="44">
        <f>ROUND('Riep StPatrim'!G395,0)</f>
        <v>0</v>
      </c>
      <c r="M142" s="44">
        <f>ROUND('Riep StPatrim'!H395,0)</f>
        <v>0</v>
      </c>
      <c r="N142" s="44">
        <f>ROUND('Riep StPatrim'!I395,0)</f>
        <v>0</v>
      </c>
      <c r="O142" s="44">
        <f>ROUND('Riep StPatrim'!J395,0)</f>
        <v>0</v>
      </c>
      <c r="P142" s="44">
        <f>ROUND('Riep StPatrim'!K395,0)</f>
        <v>0</v>
      </c>
      <c r="Q142" s="44">
        <f t="shared" ref="Q142:Q167" si="18">P142-N142</f>
        <v>0</v>
      </c>
      <c r="R142" s="45">
        <f t="shared" ref="R142:R167" si="19">IF(N142=0,IF(P142&lt;&gt;0,1,0),(P142/N142)-1)</f>
        <v>0</v>
      </c>
    </row>
    <row r="143" spans="2:18">
      <c r="B143" s="30">
        <v>2308</v>
      </c>
      <c r="D143" s="50" t="s">
        <v>1445</v>
      </c>
      <c r="E143" s="43">
        <f>-1*SUMIF(RiepilogoGen!$B$2:$B$1249,B143,RiepilogoGen!$O$2:$O$1249)</f>
        <v>0</v>
      </c>
      <c r="F143" s="43">
        <f>-1*SUMIF(RiepilogoGen!$B$2:$B$1249,B143,RiepilogoGen!$R$2:$R$1249)</f>
        <v>0</v>
      </c>
      <c r="G143" s="43">
        <f>-1*SUMIF(RiepilogoGen!$B$2:$B$1249,B143,RiepilogoGen!$U$2:$U$1249)</f>
        <v>0</v>
      </c>
      <c r="H143" s="43">
        <f>-1*SUMIF(RiepilogoGen!$B$2:$B$1249,B143,RiepilogoGen!$X$2:$X$1249)</f>
        <v>0</v>
      </c>
      <c r="I143" s="43">
        <f>-1*SUMIF(RiepilogoGen!$B$2:$B$1249,B143,RiepilogoGen!$AA$2:$AA$1249)</f>
        <v>0</v>
      </c>
      <c r="J143" s="43">
        <f>-1*SUMIF(RiepilogoGen!$B$2:$B$1249,B143,RiepilogoGen!$AD$2:$AD$1249)</f>
        <v>0</v>
      </c>
      <c r="K143" s="44">
        <f>ROUND('Riep StPatrim'!F397,0)</f>
        <v>0</v>
      </c>
      <c r="L143" s="44">
        <f>ROUND('Riep StPatrim'!G397,0)</f>
        <v>0</v>
      </c>
      <c r="M143" s="44">
        <f>ROUND('Riep StPatrim'!H397,0)</f>
        <v>0</v>
      </c>
      <c r="N143" s="44">
        <f>ROUND('Riep StPatrim'!I397,0)</f>
        <v>0</v>
      </c>
      <c r="O143" s="44">
        <f>ROUND('Riep StPatrim'!J397,0)</f>
        <v>0</v>
      </c>
      <c r="P143" s="44">
        <f>ROUND('Riep StPatrim'!K397,0)</f>
        <v>0</v>
      </c>
      <c r="Q143" s="44">
        <f t="shared" si="18"/>
        <v>0</v>
      </c>
      <c r="R143" s="45">
        <f t="shared" si="19"/>
        <v>0</v>
      </c>
    </row>
    <row r="144" spans="2:18">
      <c r="B144" s="30">
        <v>2309</v>
      </c>
      <c r="D144" s="50" t="s">
        <v>1446</v>
      </c>
      <c r="E144" s="43">
        <f>-1*SUMIF(RiepilogoGen!$B$2:$B$1249,B144,RiepilogoGen!$O$2:$O$1249)</f>
        <v>1323593.2599999998</v>
      </c>
      <c r="F144" s="43">
        <f>-1*SUMIF(RiepilogoGen!$B$2:$B$1249,B144,RiepilogoGen!$R$2:$R$1249)</f>
        <v>1367178.06</v>
      </c>
      <c r="G144" s="43">
        <f>-1*SUMIF(RiepilogoGen!$B$2:$B$1249,B144,RiepilogoGen!$U$2:$U$1249)</f>
        <v>1397125.3800000001</v>
      </c>
      <c r="H144" s="43">
        <f>-1*SUMIF(RiepilogoGen!$B$2:$B$1249,B144,RiepilogoGen!$X$2:$X$1249)</f>
        <v>0</v>
      </c>
      <c r="I144" s="43">
        <f>-1*SUMIF(RiepilogoGen!$B$2:$B$1249,B144,RiepilogoGen!$AA$2:$AA$1249)</f>
        <v>1629769.32</v>
      </c>
      <c r="J144" s="43">
        <f>-1*SUMIF(RiepilogoGen!$B$2:$B$1249,B144,RiepilogoGen!$AD$2:$AD$1249)</f>
        <v>-33660.31</v>
      </c>
      <c r="K144" s="44">
        <f>ROUND('Riep StPatrim'!F399,0)</f>
        <v>1323593</v>
      </c>
      <c r="L144" s="44">
        <f>ROUND('Riep StPatrim'!G399,0)</f>
        <v>1367178</v>
      </c>
      <c r="M144" s="44">
        <f>ROUND('Riep StPatrim'!H399,0)</f>
        <v>1397125</v>
      </c>
      <c r="N144" s="44">
        <f>ROUND('Riep StPatrim'!I399,0)</f>
        <v>0</v>
      </c>
      <c r="O144" s="44">
        <f>ROUND('Riep StPatrim'!J399,0)</f>
        <v>1629769</v>
      </c>
      <c r="P144" s="44">
        <f>ROUND('Riep StPatrim'!K399,0)</f>
        <v>-33660</v>
      </c>
      <c r="Q144" s="44">
        <f t="shared" si="18"/>
        <v>-33660</v>
      </c>
      <c r="R144" s="45">
        <f t="shared" si="19"/>
        <v>1</v>
      </c>
    </row>
    <row r="145" spans="2:20">
      <c r="B145" s="30">
        <v>2310</v>
      </c>
      <c r="D145" s="50" t="s">
        <v>1447</v>
      </c>
      <c r="E145" s="43">
        <f>-1*SUMIF(RiepilogoGen!$B$2:$B$1249,B145,RiepilogoGen!$O$2:$O$1249)</f>
        <v>3813.3199999999997</v>
      </c>
      <c r="F145" s="43">
        <f>-1*SUMIF(RiepilogoGen!$B$2:$B$1249,B145,RiepilogoGen!$R$2:$R$1249)</f>
        <v>3991.8500000000022</v>
      </c>
      <c r="G145" s="43">
        <f>-1*SUMIF(RiepilogoGen!$B$2:$B$1249,B145,RiepilogoGen!$U$2:$U$1249)</f>
        <v>77.239999999997963</v>
      </c>
      <c r="H145" s="43">
        <f>-1*SUMIF(RiepilogoGen!$B$2:$B$1249,B145,RiepilogoGen!$X$2:$X$1249)</f>
        <v>0</v>
      </c>
      <c r="I145" s="43">
        <f>-1*SUMIF(RiepilogoGen!$B$2:$B$1249,B145,RiepilogoGen!$AA$2:$AA$1249)</f>
        <v>2165.17</v>
      </c>
      <c r="J145" s="43">
        <f>-1*SUMIF(RiepilogoGen!$B$2:$B$1249,B145,RiepilogoGen!$AD$2:$AD$1249)</f>
        <v>-2165.1699999999996</v>
      </c>
      <c r="K145" s="44">
        <f>ROUND('Riep StPatrim'!F403,0)</f>
        <v>3813</v>
      </c>
      <c r="L145" s="44">
        <f>ROUND('Riep StPatrim'!G403,0)</f>
        <v>3992</v>
      </c>
      <c r="M145" s="44">
        <f>ROUND('Riep StPatrim'!H403,0)</f>
        <v>77</v>
      </c>
      <c r="N145" s="44">
        <f>ROUND('Riep StPatrim'!I403,0)</f>
        <v>0</v>
      </c>
      <c r="O145" s="44">
        <f>ROUND('Riep StPatrim'!J403,0)</f>
        <v>2165</v>
      </c>
      <c r="P145" s="44">
        <f>ROUND('Riep StPatrim'!K403,0)</f>
        <v>-2165</v>
      </c>
      <c r="Q145" s="44">
        <f t="shared" si="18"/>
        <v>-2165</v>
      </c>
      <c r="R145" s="45">
        <f t="shared" si="19"/>
        <v>1</v>
      </c>
    </row>
    <row r="146" spans="2:20">
      <c r="B146" s="30">
        <v>2311</v>
      </c>
      <c r="D146" s="50" t="s">
        <v>1448</v>
      </c>
      <c r="E146" s="43">
        <f>-1*SUMIF(RiepilogoGen!$B$2:$B$1249,B146,RiepilogoGen!$O$2:$O$1249)</f>
        <v>36295.58</v>
      </c>
      <c r="F146" s="43">
        <f>-1*SUMIF(RiepilogoGen!$B$2:$B$1249,B146,RiepilogoGen!$R$2:$R$1249)</f>
        <v>40881.599999999977</v>
      </c>
      <c r="G146" s="43">
        <f>-1*SUMIF(RiepilogoGen!$B$2:$B$1249,B146,RiepilogoGen!$U$2:$U$1249)</f>
        <v>95320.48000000001</v>
      </c>
      <c r="H146" s="43">
        <f>-1*SUMIF(RiepilogoGen!$B$2:$B$1249,B146,RiepilogoGen!$X$2:$X$1249)</f>
        <v>0</v>
      </c>
      <c r="I146" s="43">
        <f>-1*SUMIF(RiepilogoGen!$B$2:$B$1249,B146,RiepilogoGen!$AA$2:$AA$1249)</f>
        <v>141142.07</v>
      </c>
      <c r="J146" s="43">
        <f>-1*SUMIF(RiepilogoGen!$B$2:$B$1249,B146,RiepilogoGen!$AD$2:$AD$1249)</f>
        <v>-20278</v>
      </c>
      <c r="K146" s="44">
        <f>ROUND('Riep StPatrim'!F405,0)</f>
        <v>36296</v>
      </c>
      <c r="L146" s="44">
        <f>ROUND('Riep StPatrim'!G405,0)</f>
        <v>40882</v>
      </c>
      <c r="M146" s="44">
        <f>ROUND('Riep StPatrim'!H405,0)</f>
        <v>95320</v>
      </c>
      <c r="N146" s="44">
        <f>ROUND('Riep StPatrim'!I405,0)</f>
        <v>0</v>
      </c>
      <c r="O146" s="44">
        <f>ROUND('Riep StPatrim'!J405,0)</f>
        <v>141142</v>
      </c>
      <c r="P146" s="44">
        <f>ROUND('Riep StPatrim'!K405,0)</f>
        <v>-20278</v>
      </c>
      <c r="Q146" s="44">
        <f t="shared" si="18"/>
        <v>-20278</v>
      </c>
      <c r="R146" s="45">
        <f t="shared" si="19"/>
        <v>1</v>
      </c>
    </row>
    <row r="147" spans="2:20">
      <c r="B147" s="30">
        <v>2312</v>
      </c>
      <c r="D147" s="50" t="s">
        <v>1449</v>
      </c>
      <c r="E147" s="43">
        <f>-1*SUMIF(RiepilogoGen!$B$2:$B$1249,B147,RiepilogoGen!$O$2:$O$1249)</f>
        <v>1026630.08</v>
      </c>
      <c r="F147" s="43">
        <f>-1*SUMIF(RiepilogoGen!$B$2:$B$1249,B147,RiepilogoGen!$R$2:$R$1249)</f>
        <v>876966.33000000066</v>
      </c>
      <c r="G147" s="43">
        <f>-1*SUMIF(RiepilogoGen!$B$2:$B$1249,B147,RiepilogoGen!$U$2:$U$1249)</f>
        <v>763765.44000000006</v>
      </c>
      <c r="H147" s="43">
        <f>-1*SUMIF(RiepilogoGen!$B$2:$B$1249,B147,RiepilogoGen!$X$2:$X$1249)</f>
        <v>0</v>
      </c>
      <c r="I147" s="43">
        <f>-1*SUMIF(RiepilogoGen!$B$2:$B$1249,B147,RiepilogoGen!$AA$2:$AA$1249)</f>
        <v>786850.2899999998</v>
      </c>
      <c r="J147" s="43">
        <f>-1*SUMIF(RiepilogoGen!$B$2:$B$1249,B147,RiepilogoGen!$AD$2:$AD$1249)</f>
        <v>1134020.3600000001</v>
      </c>
      <c r="K147" s="44">
        <f>ROUND('Riep StPatrim'!F407,0)</f>
        <v>1026630</v>
      </c>
      <c r="L147" s="44">
        <f>ROUND('Riep StPatrim'!G407,0)</f>
        <v>876966</v>
      </c>
      <c r="M147" s="44">
        <f>ROUND('Riep StPatrim'!H407,0)</f>
        <v>763765</v>
      </c>
      <c r="N147" s="44">
        <f>ROUND('Riep StPatrim'!I407,0)</f>
        <v>0</v>
      </c>
      <c r="O147" s="44">
        <f>ROUND('Riep StPatrim'!J407,0)</f>
        <v>786850</v>
      </c>
      <c r="P147" s="44">
        <f>ROUND('Riep StPatrim'!K407,0)</f>
        <v>1134020</v>
      </c>
      <c r="Q147" s="44">
        <f t="shared" si="18"/>
        <v>1134020</v>
      </c>
      <c r="R147" s="45">
        <f t="shared" si="19"/>
        <v>1</v>
      </c>
    </row>
    <row r="148" spans="2:20">
      <c r="B148" s="30">
        <v>2313</v>
      </c>
      <c r="D148" s="50" t="s">
        <v>1450</v>
      </c>
      <c r="E148" s="43">
        <f>-1*SUMIF(RiepilogoGen!$B$2:$B$1249,B148,RiepilogoGen!$O$2:$O$1249)</f>
        <v>614593.37999999989</v>
      </c>
      <c r="F148" s="43">
        <f>-1*SUMIF(RiepilogoGen!$B$2:$B$1249,B148,RiepilogoGen!$R$2:$R$1249)</f>
        <v>849802.70000000054</v>
      </c>
      <c r="G148" s="43">
        <f>-1*SUMIF(RiepilogoGen!$B$2:$B$1249,B148,RiepilogoGen!$U$2:$U$1249)</f>
        <v>660023.37999999977</v>
      </c>
      <c r="H148" s="43">
        <f>-1*SUMIF(RiepilogoGen!$B$2:$B$1249,B148,RiepilogoGen!$X$2:$X$1249)</f>
        <v>0</v>
      </c>
      <c r="I148" s="43">
        <f>-1*SUMIF(RiepilogoGen!$B$2:$B$1249,B148,RiepilogoGen!$AA$2:$AA$1249)</f>
        <v>723096.5499999997</v>
      </c>
      <c r="J148" s="43">
        <f>-1*SUMIF(RiepilogoGen!$B$2:$B$1249,B148,RiepilogoGen!$AD$2:$AD$1249)</f>
        <v>90599.550000000047</v>
      </c>
      <c r="K148" s="44">
        <f>ROUND('Riep StPatrim'!F421,0)</f>
        <v>614593</v>
      </c>
      <c r="L148" s="44">
        <f>ROUND('Riep StPatrim'!G421,0)</f>
        <v>849803</v>
      </c>
      <c r="M148" s="44">
        <f>ROUND('Riep StPatrim'!H421,0)</f>
        <v>660023</v>
      </c>
      <c r="N148" s="44">
        <f>ROUND('Riep StPatrim'!I421,0)</f>
        <v>0</v>
      </c>
      <c r="O148" s="44">
        <f>ROUND('Riep StPatrim'!J421,0)</f>
        <v>723097</v>
      </c>
      <c r="P148" s="44">
        <f>ROUND('Riep StPatrim'!K421,0)</f>
        <v>90600</v>
      </c>
      <c r="Q148" s="44">
        <f t="shared" si="18"/>
        <v>90600</v>
      </c>
      <c r="R148" s="45">
        <f t="shared" si="19"/>
        <v>1</v>
      </c>
    </row>
    <row r="149" spans="2:20">
      <c r="B149" s="30">
        <v>2314</v>
      </c>
      <c r="D149" s="50" t="s">
        <v>1451</v>
      </c>
      <c r="E149" s="43">
        <f>-1*SUMIF(RiepilogoGen!$B$2:$B$1249,B149,RiepilogoGen!$O$2:$O$1249)</f>
        <v>611072.35</v>
      </c>
      <c r="F149" s="43">
        <f>-1*SUMIF(RiepilogoGen!$B$2:$B$1249,B149,RiepilogoGen!$R$2:$R$1249)</f>
        <v>727962.27000000025</v>
      </c>
      <c r="G149" s="43">
        <f>-1*SUMIF(RiepilogoGen!$B$2:$B$1249,B149,RiepilogoGen!$U$2:$U$1249)</f>
        <v>784296.98999999894</v>
      </c>
      <c r="H149" s="43">
        <f>-1*SUMIF(RiepilogoGen!$B$2:$B$1249,B149,RiepilogoGen!$X$2:$X$1249)</f>
        <v>0</v>
      </c>
      <c r="I149" s="43">
        <f>-1*SUMIF(RiepilogoGen!$B$2:$B$1249,B149,RiepilogoGen!$AA$2:$AA$1249)</f>
        <v>709821.39999999991</v>
      </c>
      <c r="J149" s="43">
        <f>-1*SUMIF(RiepilogoGen!$B$2:$B$1249,B149,RiepilogoGen!$AD$2:$AD$1249)</f>
        <v>-102897.41000000075</v>
      </c>
      <c r="K149" s="44">
        <f>ROUND('Riep StPatrim'!F427,0)</f>
        <v>611072</v>
      </c>
      <c r="L149" s="44">
        <f>ROUND('Riep StPatrim'!G427,0)</f>
        <v>727962</v>
      </c>
      <c r="M149" s="44">
        <f>ROUND('Riep StPatrim'!H427,0)</f>
        <v>784297</v>
      </c>
      <c r="N149" s="44">
        <f>ROUND('Riep StPatrim'!I427,0)</f>
        <v>0</v>
      </c>
      <c r="O149" s="44">
        <f>ROUND('Riep StPatrim'!J427,0)</f>
        <v>709821</v>
      </c>
      <c r="P149" s="44">
        <f>ROUND('Riep StPatrim'!K427,0)</f>
        <v>-102897</v>
      </c>
      <c r="Q149" s="44">
        <f t="shared" si="18"/>
        <v>-102897</v>
      </c>
      <c r="R149" s="45">
        <f t="shared" si="19"/>
        <v>1</v>
      </c>
    </row>
    <row r="150" spans="2:20">
      <c r="B150" s="30">
        <v>2315</v>
      </c>
      <c r="D150" s="50" t="s">
        <v>1452</v>
      </c>
      <c r="E150" s="43">
        <f>-1*SUMIF(RiepilogoGen!$B$2:$B$1249,B150,RiepilogoGen!$O$2:$O$1249)</f>
        <v>2220631.5200000005</v>
      </c>
      <c r="F150" s="43">
        <f>-1*SUMIF(RiepilogoGen!$B$2:$B$1249,B150,RiepilogoGen!$R$2:$R$1249)</f>
        <v>2317865.02</v>
      </c>
      <c r="G150" s="43">
        <f>-1*SUMIF(RiepilogoGen!$B$2:$B$1249,B150,RiepilogoGen!$U$2:$U$1249)</f>
        <v>2442368.7099999995</v>
      </c>
      <c r="H150" s="43">
        <f>-1*SUMIF(RiepilogoGen!$B$2:$B$1249,B150,RiepilogoGen!$X$2:$X$1249)</f>
        <v>0</v>
      </c>
      <c r="I150" s="43">
        <f>-1*SUMIF(RiepilogoGen!$B$2:$B$1249,B150,RiepilogoGen!$AA$2:$AA$1249)</f>
        <v>2798493.8000000007</v>
      </c>
      <c r="J150" s="43">
        <f>-1*SUMIF(RiepilogoGen!$B$2:$B$1249,B150,RiepilogoGen!$AD$2:$AD$1249)</f>
        <v>-89523.830000000075</v>
      </c>
      <c r="K150" s="44">
        <f>ROUND('Riep StPatrim'!F431,0)</f>
        <v>2220632</v>
      </c>
      <c r="L150" s="44">
        <f>ROUND('Riep StPatrim'!G431,0)</f>
        <v>2317865</v>
      </c>
      <c r="M150" s="44">
        <f>ROUND('Riep StPatrim'!H431,0)</f>
        <v>2442369</v>
      </c>
      <c r="N150" s="44">
        <f>ROUND('Riep StPatrim'!I431,0)</f>
        <v>0</v>
      </c>
      <c r="O150" s="44">
        <f>ROUND('Riep StPatrim'!J431,0)</f>
        <v>2798494</v>
      </c>
      <c r="P150" s="44">
        <f>ROUND('Riep StPatrim'!K431,0)</f>
        <v>-89524</v>
      </c>
      <c r="Q150" s="44">
        <f t="shared" si="18"/>
        <v>-89524</v>
      </c>
      <c r="R150" s="45">
        <f t="shared" si="19"/>
        <v>1</v>
      </c>
    </row>
    <row r="151" spans="2:20">
      <c r="B151" s="30">
        <v>2316</v>
      </c>
      <c r="D151" s="50" t="s">
        <v>1453</v>
      </c>
      <c r="E151" s="43">
        <f>-1*SUMIF(RiepilogoGen!$B$2:$B$1249,B151,RiepilogoGen!$O$2:$O$1249)</f>
        <v>13867601.889999999</v>
      </c>
      <c r="F151" s="43">
        <f>-1*SUMIF(RiepilogoGen!$B$2:$B$1249,B151,RiepilogoGen!$R$2:$R$1249)</f>
        <v>16471741.909999998</v>
      </c>
      <c r="G151" s="43">
        <f>-1*SUMIF(RiepilogoGen!$B$2:$B$1249,B151,RiepilogoGen!$U$2:$U$1249)</f>
        <v>11898840.83</v>
      </c>
      <c r="H151" s="43">
        <f>-1*SUMIF(RiepilogoGen!$B$2:$B$1249,B151,RiepilogoGen!$X$2:$X$1249)</f>
        <v>0</v>
      </c>
      <c r="I151" s="43">
        <f>-1*SUMIF(RiepilogoGen!$B$2:$B$1249,B151,RiepilogoGen!$AA$2:$AA$1249)</f>
        <v>14160676.770000001</v>
      </c>
      <c r="J151" s="43">
        <f>-1*SUMIF(RiepilogoGen!$B$2:$B$1249,B151,RiepilogoGen!$AD$2:$AD$1249)</f>
        <v>-12239289.68</v>
      </c>
      <c r="K151" s="44">
        <f>ROUND('Riep StPatrim'!F446,0)</f>
        <v>13867602</v>
      </c>
      <c r="L151" s="44">
        <f>ROUND('Riep StPatrim'!G446,0)</f>
        <v>16471742</v>
      </c>
      <c r="M151" s="44">
        <f>ROUND('Riep StPatrim'!H446,0)</f>
        <v>11898841</v>
      </c>
      <c r="N151" s="44">
        <f>ROUND('Riep StPatrim'!I446,0)</f>
        <v>0</v>
      </c>
      <c r="O151" s="44">
        <f>ROUND('Riep StPatrim'!J446,0)</f>
        <v>14160677</v>
      </c>
      <c r="P151" s="44">
        <f>ROUND('Riep StPatrim'!K446,0)</f>
        <v>-12239290</v>
      </c>
      <c r="Q151" s="44">
        <f t="shared" si="18"/>
        <v>-12239290</v>
      </c>
      <c r="R151" s="45">
        <f t="shared" si="19"/>
        <v>1</v>
      </c>
    </row>
    <row r="152" spans="2:20" ht="18.75">
      <c r="D152" s="51" t="s">
        <v>266</v>
      </c>
      <c r="E152" s="52">
        <f t="shared" ref="E152:K152" si="20">SUM(E136:E151)</f>
        <v>40530150.929999992</v>
      </c>
      <c r="F152" s="52">
        <f t="shared" si="20"/>
        <v>40983550.300000004</v>
      </c>
      <c r="G152" s="52">
        <f t="shared" si="20"/>
        <v>31503262.969999991</v>
      </c>
      <c r="H152" s="52">
        <f t="shared" si="20"/>
        <v>0</v>
      </c>
      <c r="I152" s="52">
        <f t="shared" si="20"/>
        <v>36622170.780000009</v>
      </c>
      <c r="J152" s="52">
        <f t="shared" si="20"/>
        <v>-21657108.839999996</v>
      </c>
      <c r="K152" s="53">
        <f t="shared" si="20"/>
        <v>40530151</v>
      </c>
      <c r="L152" s="53">
        <f>SUM(L136:L151)</f>
        <v>40983551</v>
      </c>
      <c r="M152" s="53">
        <f>SUM(M136:M151)</f>
        <v>31503262</v>
      </c>
      <c r="N152" s="53">
        <f>SUM(N136:N151)</f>
        <v>0</v>
      </c>
      <c r="O152" s="53">
        <f>SUM(O136:O151)</f>
        <v>36622171</v>
      </c>
      <c r="P152" s="53">
        <f>SUM(P136:P151)</f>
        <v>-21657109</v>
      </c>
      <c r="Q152" s="53">
        <f t="shared" si="18"/>
        <v>-21657109</v>
      </c>
      <c r="R152" s="54">
        <f t="shared" si="19"/>
        <v>1</v>
      </c>
    </row>
    <row r="153" spans="2:20">
      <c r="D153" s="48"/>
      <c r="E153" s="43"/>
      <c r="F153" s="43"/>
      <c r="G153" s="43"/>
      <c r="H153" s="43"/>
      <c r="I153" s="43"/>
      <c r="J153" s="43"/>
      <c r="K153" s="44"/>
      <c r="L153" s="44"/>
      <c r="M153" s="44"/>
      <c r="N153" s="44"/>
      <c r="O153" s="44"/>
      <c r="P153" s="44"/>
      <c r="Q153" s="44">
        <f t="shared" si="18"/>
        <v>0</v>
      </c>
      <c r="R153" s="45">
        <f t="shared" si="19"/>
        <v>0</v>
      </c>
    </row>
    <row r="154" spans="2:20">
      <c r="D154" s="48" t="s">
        <v>267</v>
      </c>
      <c r="E154" s="43"/>
      <c r="F154" s="43"/>
      <c r="G154" s="43"/>
      <c r="H154" s="43"/>
      <c r="I154" s="43"/>
      <c r="J154" s="43"/>
      <c r="K154" s="44"/>
      <c r="L154" s="44"/>
      <c r="M154" s="44"/>
      <c r="N154" s="44"/>
      <c r="O154" s="44"/>
      <c r="P154" s="44"/>
      <c r="Q154" s="44">
        <f t="shared" si="18"/>
        <v>0</v>
      </c>
      <c r="R154" s="45">
        <f t="shared" si="19"/>
        <v>0</v>
      </c>
    </row>
    <row r="155" spans="2:20">
      <c r="B155" s="30">
        <v>2401</v>
      </c>
      <c r="D155" s="50" t="s">
        <v>268</v>
      </c>
      <c r="E155" s="43">
        <f>-1*SUMIF(RiepilogoGen!$B$2:$B$1249,B155,RiepilogoGen!$O$2:$O$1249)</f>
        <v>41631.310000000005</v>
      </c>
      <c r="F155" s="43">
        <f>-1*SUMIF(RiepilogoGen!$B$2:$B$1249,B155,RiepilogoGen!$R$2:$R$1249)</f>
        <v>205160.95</v>
      </c>
      <c r="G155" s="43">
        <f>-1*SUMIF(RiepilogoGen!$B$2:$B$1249,B155,RiepilogoGen!$U$2:$U$1249)</f>
        <v>163753.23000000001</v>
      </c>
      <c r="H155" s="43">
        <f>-1*SUMIF(RiepilogoGen!$B$2:$B$1249,B155,RiepilogoGen!$X$2:$X$1249)</f>
        <v>0</v>
      </c>
      <c r="I155" s="43">
        <f>-1*SUMIF(RiepilogoGen!$B$2:$B$1249,B155,RiepilogoGen!$AA$2:$AA$1249)</f>
        <v>230128.89</v>
      </c>
      <c r="J155" s="43">
        <f>-1*SUMIF(RiepilogoGen!$B$2:$B$1249,B155,RiepilogoGen!$AD$2:$AD$1249)</f>
        <v>-164743.94999999998</v>
      </c>
      <c r="K155" s="44">
        <f>ROUND('Riep StPatrim'!F476,0)</f>
        <v>41631</v>
      </c>
      <c r="L155" s="44">
        <f>ROUND('Riep StPatrim'!G476,0)</f>
        <v>205161</v>
      </c>
      <c r="M155" s="44">
        <f>ROUND('Riep StPatrim'!H476,0)</f>
        <v>163753</v>
      </c>
      <c r="N155" s="44">
        <f>ROUND('Riep StPatrim'!I476,0)</f>
        <v>0</v>
      </c>
      <c r="O155" s="44">
        <f>ROUND('Riep StPatrim'!J476,0)</f>
        <v>230129</v>
      </c>
      <c r="P155" s="44">
        <f>ROUND('Riep StPatrim'!K476,0)</f>
        <v>-164744</v>
      </c>
      <c r="Q155" s="44">
        <f t="shared" si="18"/>
        <v>-164744</v>
      </c>
      <c r="R155" s="45">
        <f t="shared" si="19"/>
        <v>1</v>
      </c>
    </row>
    <row r="156" spans="2:20">
      <c r="B156" s="30">
        <v>2402</v>
      </c>
      <c r="D156" s="50" t="s">
        <v>269</v>
      </c>
      <c r="E156" s="43">
        <f>-1*SUMIF(RiepilogoGen!$B$2:$B$1249,B156,RiepilogoGen!$O$2:$O$1249)</f>
        <v>1063266.0099999998</v>
      </c>
      <c r="F156" s="43">
        <f>-1*SUMIF(RiepilogoGen!$B$2:$B$1249,B156,RiepilogoGen!$R$2:$R$1249)</f>
        <v>793854.62999999989</v>
      </c>
      <c r="G156" s="43">
        <f>-1*SUMIF(RiepilogoGen!$B$2:$B$1249,B156,RiepilogoGen!$U$2:$U$1249)</f>
        <v>235564.95999999996</v>
      </c>
      <c r="H156" s="43">
        <f>-1*SUMIF(RiepilogoGen!$B$2:$B$1249,B156,RiepilogoGen!$X$2:$X$1249)</f>
        <v>0</v>
      </c>
      <c r="I156" s="43">
        <f>-1*SUMIF(RiepilogoGen!$B$2:$B$1249,B156,RiepilogoGen!$AA$2:$AA$1249)</f>
        <v>842478.41999999993</v>
      </c>
      <c r="J156" s="43">
        <f>-1*SUMIF(RiepilogoGen!$B$2:$B$1249,B156,RiepilogoGen!$AD$2:$AD$1249)</f>
        <v>-834998.86</v>
      </c>
      <c r="K156" s="44">
        <f>ROUND('Riep StPatrim'!F478,0)</f>
        <v>1063266</v>
      </c>
      <c r="L156" s="44">
        <f>ROUND('Riep StPatrim'!G478,0)</f>
        <v>793855</v>
      </c>
      <c r="M156" s="44">
        <f>ROUND('Riep StPatrim'!H478,0)</f>
        <v>235565</v>
      </c>
      <c r="N156" s="44">
        <f>ROUND('Riep StPatrim'!I478,0)</f>
        <v>0</v>
      </c>
      <c r="O156" s="44">
        <f>ROUND('Riep StPatrim'!J478,0)</f>
        <v>842478</v>
      </c>
      <c r="P156" s="44">
        <f>ROUND('Riep StPatrim'!K478,0)</f>
        <v>-834999</v>
      </c>
      <c r="Q156" s="44">
        <f t="shared" si="18"/>
        <v>-834999</v>
      </c>
      <c r="R156" s="45">
        <f t="shared" si="19"/>
        <v>1</v>
      </c>
    </row>
    <row r="157" spans="2:20" ht="18.75">
      <c r="D157" s="51" t="s">
        <v>270</v>
      </c>
      <c r="E157" s="52">
        <f t="shared" ref="E157:K157" si="21">SUM(E155:E156)</f>
        <v>1104897.3199999998</v>
      </c>
      <c r="F157" s="52">
        <f t="shared" si="21"/>
        <v>999015.57999999984</v>
      </c>
      <c r="G157" s="52">
        <f t="shared" si="21"/>
        <v>399318.18999999994</v>
      </c>
      <c r="H157" s="52">
        <f t="shared" si="21"/>
        <v>0</v>
      </c>
      <c r="I157" s="52">
        <f t="shared" si="21"/>
        <v>1072607.31</v>
      </c>
      <c r="J157" s="52">
        <f t="shared" si="21"/>
        <v>-999742.80999999994</v>
      </c>
      <c r="K157" s="53">
        <f t="shared" si="21"/>
        <v>1104897</v>
      </c>
      <c r="L157" s="53">
        <f>SUM(L155:L156)</f>
        <v>999016</v>
      </c>
      <c r="M157" s="53">
        <f>SUM(M155:M156)</f>
        <v>399318</v>
      </c>
      <c r="N157" s="53">
        <f>SUM(N155:N156)</f>
        <v>0</v>
      </c>
      <c r="O157" s="53">
        <f>SUM(O155:O156)</f>
        <v>1072607</v>
      </c>
      <c r="P157" s="53">
        <f>SUM(P155:P156)</f>
        <v>-999743</v>
      </c>
      <c r="Q157" s="53">
        <f t="shared" si="18"/>
        <v>-999743</v>
      </c>
      <c r="R157" s="54">
        <f t="shared" si="19"/>
        <v>1</v>
      </c>
    </row>
    <row r="158" spans="2:20">
      <c r="D158" s="48"/>
      <c r="E158" s="43"/>
      <c r="F158" s="43"/>
      <c r="G158" s="43"/>
      <c r="H158" s="43"/>
      <c r="I158" s="43"/>
      <c r="J158" s="43"/>
      <c r="K158" s="44"/>
      <c r="L158" s="44"/>
      <c r="M158" s="44"/>
      <c r="N158" s="44"/>
      <c r="O158" s="44"/>
      <c r="P158" s="44"/>
      <c r="Q158" s="44">
        <f t="shared" si="18"/>
        <v>0</v>
      </c>
      <c r="R158" s="45">
        <f t="shared" si="19"/>
        <v>0</v>
      </c>
    </row>
    <row r="159" spans="2:20" ht="21">
      <c r="D159" s="63" t="s">
        <v>271</v>
      </c>
      <c r="E159" s="64">
        <f t="shared" ref="E159:K159" si="22">+E125+E131+E133+E152+E157</f>
        <v>189649741.83999997</v>
      </c>
      <c r="F159" s="64">
        <f t="shared" si="22"/>
        <v>185366751.93000001</v>
      </c>
      <c r="G159" s="64">
        <f t="shared" si="22"/>
        <v>168447583.49000001</v>
      </c>
      <c r="H159" s="64">
        <f t="shared" si="22"/>
        <v>0</v>
      </c>
      <c r="I159" s="64">
        <f t="shared" si="22"/>
        <v>173619257.13999999</v>
      </c>
      <c r="J159" s="64">
        <f t="shared" si="22"/>
        <v>-22834476.699999996</v>
      </c>
      <c r="K159" s="65">
        <f t="shared" si="22"/>
        <v>189818575</v>
      </c>
      <c r="L159" s="65">
        <f>+L125+L131+L133+L152+L157</f>
        <v>182855273</v>
      </c>
      <c r="M159" s="65">
        <f>+M125+M131+M133+M152+M157</f>
        <v>168450540</v>
      </c>
      <c r="N159" s="65">
        <f>+N125+N131+N133+N152+N157</f>
        <v>0</v>
      </c>
      <c r="O159" s="65">
        <f>+O125+O131+O133+O152+O157</f>
        <v>173991539</v>
      </c>
      <c r="P159" s="65">
        <f>+P125+P131+P133+P152+P157</f>
        <v>-16828926</v>
      </c>
      <c r="Q159" s="65">
        <f t="shared" si="18"/>
        <v>-16828926</v>
      </c>
      <c r="R159" s="66">
        <f t="shared" si="19"/>
        <v>1</v>
      </c>
      <c r="T159" s="74"/>
    </row>
    <row r="160" spans="2:20">
      <c r="D160" s="67"/>
      <c r="E160" s="69"/>
      <c r="F160" s="69"/>
      <c r="G160" s="69"/>
      <c r="H160" s="69"/>
      <c r="I160" s="69"/>
      <c r="J160" s="69"/>
      <c r="K160" s="70"/>
      <c r="L160" s="70"/>
      <c r="M160" s="70"/>
      <c r="N160" s="70"/>
      <c r="O160" s="70"/>
      <c r="P160" s="70"/>
      <c r="Q160" s="70">
        <f t="shared" si="18"/>
        <v>0</v>
      </c>
      <c r="R160" s="71">
        <f t="shared" si="19"/>
        <v>0</v>
      </c>
      <c r="T160" s="74"/>
    </row>
    <row r="161" spans="2:18">
      <c r="D161" s="67"/>
      <c r="E161" s="69"/>
      <c r="F161" s="69"/>
      <c r="G161" s="69"/>
      <c r="H161" s="69"/>
      <c r="I161" s="69"/>
      <c r="J161" s="69"/>
      <c r="K161" s="70"/>
      <c r="L161" s="70"/>
      <c r="M161" s="70"/>
      <c r="N161" s="70"/>
      <c r="O161" s="70"/>
      <c r="P161" s="70"/>
      <c r="Q161" s="70">
        <f t="shared" si="18"/>
        <v>0</v>
      </c>
      <c r="R161" s="71">
        <f t="shared" si="19"/>
        <v>0</v>
      </c>
    </row>
    <row r="162" spans="2:18">
      <c r="D162" s="48" t="s">
        <v>183</v>
      </c>
      <c r="E162" s="43"/>
      <c r="F162" s="43"/>
      <c r="G162" s="43"/>
      <c r="H162" s="43"/>
      <c r="I162" s="43"/>
      <c r="J162" s="43"/>
      <c r="K162" s="44"/>
      <c r="L162" s="44"/>
      <c r="M162" s="44"/>
      <c r="N162" s="44"/>
      <c r="O162" s="44"/>
      <c r="P162" s="44"/>
      <c r="Q162" s="44">
        <f t="shared" si="18"/>
        <v>0</v>
      </c>
      <c r="R162" s="45">
        <f t="shared" si="19"/>
        <v>0</v>
      </c>
    </row>
    <row r="163" spans="2:18">
      <c r="B163" s="30">
        <v>9201</v>
      </c>
      <c r="D163" s="50" t="s">
        <v>1432</v>
      </c>
      <c r="E163" s="43">
        <f>-1*SUMIF(RiepilogoGen!$B$2:$B$1249,B163,RiepilogoGen!$O$2:$O$1249)</f>
        <v>0</v>
      </c>
      <c r="F163" s="43">
        <f>-1*SUMIF(RiepilogoGen!$B$2:$B$1249,B163,RiepilogoGen!$R$2:$R$1249)</f>
        <v>0</v>
      </c>
      <c r="G163" s="43">
        <f>-1*SUMIF(RiepilogoGen!$B$2:$B$1249,B163,RiepilogoGen!$U$2:$U$1249)</f>
        <v>0</v>
      </c>
      <c r="H163" s="43">
        <f>-1*SUMIF(RiepilogoGen!$B$2:$B$1249,B163,RiepilogoGen!$X$2:$X$1249)</f>
        <v>0</v>
      </c>
      <c r="I163" s="43">
        <f>-1*SUMIF(RiepilogoGen!$B$2:$B$1249,B163,RiepilogoGen!$AA$2:$AA$1249)</f>
        <v>0</v>
      </c>
      <c r="J163" s="43">
        <f>-1*SUMIF(RiepilogoGen!$B$2:$B$1249,B163,RiepilogoGen!$AD$2:$AD$1249)</f>
        <v>0</v>
      </c>
      <c r="K163" s="44">
        <f>ROUND('Riep StPatrim'!F486,0)</f>
        <v>0</v>
      </c>
      <c r="L163" s="44">
        <f>ROUND('Riep StPatrim'!G486,0)</f>
        <v>0</v>
      </c>
      <c r="M163" s="44">
        <f>ROUND('Riep StPatrim'!H486,0)</f>
        <v>0</v>
      </c>
      <c r="N163" s="44">
        <f>ROUND('Riep StPatrim'!I486,0)</f>
        <v>0</v>
      </c>
      <c r="O163" s="44">
        <f>ROUND('Riep StPatrim'!J486,0)</f>
        <v>0</v>
      </c>
      <c r="P163" s="44">
        <f>ROUND('Riep StPatrim'!K486,0)</f>
        <v>0</v>
      </c>
      <c r="Q163" s="44">
        <f t="shared" si="18"/>
        <v>0</v>
      </c>
      <c r="R163" s="45">
        <f t="shared" si="19"/>
        <v>0</v>
      </c>
    </row>
    <row r="164" spans="2:18">
      <c r="B164" s="30">
        <v>9202</v>
      </c>
      <c r="D164" s="50" t="s">
        <v>1433</v>
      </c>
      <c r="E164" s="43">
        <f>-1*SUMIF(RiepilogoGen!$B$2:$B$1249,B164,RiepilogoGen!$O$2:$O$1249)</f>
        <v>2881979.24</v>
      </c>
      <c r="F164" s="43">
        <f>-1*SUMIF(RiepilogoGen!$B$2:$B$1249,B164,RiepilogoGen!$R$2:$R$1249)</f>
        <v>2881979.24</v>
      </c>
      <c r="G164" s="43">
        <f>-1*SUMIF(RiepilogoGen!$B$2:$B$1249,B164,RiepilogoGen!$U$2:$U$1249)</f>
        <v>2881979.24</v>
      </c>
      <c r="H164" s="43">
        <f>-1*SUMIF(RiepilogoGen!$B$2:$B$1249,B164,RiepilogoGen!$X$2:$X$1249)</f>
        <v>0</v>
      </c>
      <c r="I164" s="43">
        <f>-1*SUMIF(RiepilogoGen!$B$2:$B$1249,B164,RiepilogoGen!$AA$2:$AA$1249)</f>
        <v>2881979.24</v>
      </c>
      <c r="J164" s="43">
        <f>-1*SUMIF(RiepilogoGen!$B$2:$B$1249,B164,RiepilogoGen!$AD$2:$AD$1249)</f>
        <v>0</v>
      </c>
      <c r="K164" s="44">
        <f>ROUND('Riep StPatrim'!F489,0)</f>
        <v>2881979</v>
      </c>
      <c r="L164" s="44">
        <f>ROUND('Riep StPatrim'!G489,0)</f>
        <v>2881979</v>
      </c>
      <c r="M164" s="44">
        <f>ROUND('Riep StPatrim'!H489,0)</f>
        <v>2881979</v>
      </c>
      <c r="N164" s="44">
        <f>ROUND('Riep StPatrim'!I489,0)</f>
        <v>0</v>
      </c>
      <c r="O164" s="44">
        <f>ROUND('Riep StPatrim'!J489,0)</f>
        <v>2881979</v>
      </c>
      <c r="P164" s="44">
        <f>ROUND('Riep StPatrim'!K489,0)</f>
        <v>0</v>
      </c>
      <c r="Q164" s="44">
        <f t="shared" si="18"/>
        <v>0</v>
      </c>
      <c r="R164" s="45">
        <f t="shared" si="19"/>
        <v>0</v>
      </c>
    </row>
    <row r="165" spans="2:18">
      <c r="B165" s="30">
        <v>9203</v>
      </c>
      <c r="D165" s="50" t="s">
        <v>1434</v>
      </c>
      <c r="E165" s="43">
        <f>-1*SUMIF(RiepilogoGen!$B$2:$B$1249,B165,RiepilogoGen!$O$2:$O$1249)</f>
        <v>0</v>
      </c>
      <c r="F165" s="43">
        <f>-1*SUMIF(RiepilogoGen!$B$2:$B$1249,B165,RiepilogoGen!$R$2:$R$1249)</f>
        <v>0</v>
      </c>
      <c r="G165" s="43">
        <f>-1*SUMIF(RiepilogoGen!$B$2:$B$1249,B165,RiepilogoGen!$U$2:$U$1249)</f>
        <v>0</v>
      </c>
      <c r="H165" s="43">
        <f>-1*SUMIF(RiepilogoGen!$B$2:$B$1249,B165,RiepilogoGen!$X$2:$X$1249)</f>
        <v>0</v>
      </c>
      <c r="I165" s="43">
        <f>-1*SUMIF(RiepilogoGen!$B$2:$B$1249,B165,RiepilogoGen!$AA$2:$AA$1249)</f>
        <v>0</v>
      </c>
      <c r="J165" s="43">
        <f>-1*SUMIF(RiepilogoGen!$B$2:$B$1249,B165,RiepilogoGen!$AD$2:$AD$1249)</f>
        <v>0</v>
      </c>
      <c r="K165" s="44">
        <f>ROUND('Riep StPatrim'!F491,0)</f>
        <v>0</v>
      </c>
      <c r="L165" s="44">
        <f>ROUND('Riep StPatrim'!G491,0)</f>
        <v>0</v>
      </c>
      <c r="M165" s="44">
        <f>ROUND('Riep StPatrim'!H491,0)</f>
        <v>0</v>
      </c>
      <c r="N165" s="44">
        <f>ROUND('Riep StPatrim'!I491,0)</f>
        <v>0</v>
      </c>
      <c r="O165" s="44">
        <f>ROUND('Riep StPatrim'!J491,0)</f>
        <v>0</v>
      </c>
      <c r="P165" s="44">
        <f>ROUND('Riep StPatrim'!K491,0)</f>
        <v>0</v>
      </c>
      <c r="Q165" s="44">
        <f t="shared" si="18"/>
        <v>0</v>
      </c>
      <c r="R165" s="45">
        <f t="shared" si="19"/>
        <v>0</v>
      </c>
    </row>
    <row r="166" spans="2:18">
      <c r="B166" s="30">
        <v>9204</v>
      </c>
      <c r="D166" s="50" t="s">
        <v>1435</v>
      </c>
      <c r="E166" s="43">
        <f>-1*SUMIF(RiepilogoGen!$B$2:$B$1249,B166,RiepilogoGen!$O$2:$O$1249)</f>
        <v>0</v>
      </c>
      <c r="F166" s="43">
        <f>-1*SUMIF(RiepilogoGen!$B$2:$B$1249,B166,RiepilogoGen!$R$2:$R$1249)</f>
        <v>0</v>
      </c>
      <c r="G166" s="43">
        <f>-1*SUMIF(RiepilogoGen!$B$2:$B$1249,B166,RiepilogoGen!$U$2:$U$1249)</f>
        <v>0</v>
      </c>
      <c r="H166" s="43">
        <f>-1*SUMIF(RiepilogoGen!$B$2:$B$1249,B166,RiepilogoGen!$X$2:$X$1249)</f>
        <v>0</v>
      </c>
      <c r="I166" s="43">
        <f>-1*SUMIF(RiepilogoGen!$B$2:$B$1249,B166,RiepilogoGen!$AA$2:$AA$1249)</f>
        <v>0</v>
      </c>
      <c r="J166" s="43">
        <f>-1*SUMIF(RiepilogoGen!$B$2:$B$1249,B166,RiepilogoGen!$AD$2:$AD$1249)</f>
        <v>0</v>
      </c>
      <c r="K166" s="44">
        <f>ROUND('Riep StPatrim'!F494,0)</f>
        <v>0</v>
      </c>
      <c r="L166" s="44">
        <f>ROUND('Riep StPatrim'!G494,0)</f>
        <v>0</v>
      </c>
      <c r="M166" s="44">
        <f>ROUND('Riep StPatrim'!H494,0)</f>
        <v>0</v>
      </c>
      <c r="N166" s="44">
        <f>ROUND('Riep StPatrim'!I494,0)</f>
        <v>0</v>
      </c>
      <c r="O166" s="44">
        <f>ROUND('Riep StPatrim'!J494,0)</f>
        <v>0</v>
      </c>
      <c r="P166" s="44">
        <f>ROUND('Riep StPatrim'!K494,0)</f>
        <v>0</v>
      </c>
      <c r="Q166" s="44">
        <f t="shared" si="18"/>
        <v>0</v>
      </c>
      <c r="R166" s="45">
        <f t="shared" si="19"/>
        <v>0</v>
      </c>
    </row>
    <row r="167" spans="2:18">
      <c r="B167" s="30">
        <v>9205</v>
      </c>
      <c r="D167" s="50" t="s">
        <v>1436</v>
      </c>
      <c r="E167" s="43">
        <f>-1*SUMIF(RiepilogoGen!$B$2:$B$1249,B167,RiepilogoGen!$O$2:$O$1249)</f>
        <v>6622192.7199999997</v>
      </c>
      <c r="F167" s="43">
        <f>-1*SUMIF(RiepilogoGen!$B$2:$B$1249,B167,RiepilogoGen!$R$2:$R$1249)</f>
        <v>10667146.91</v>
      </c>
      <c r="G167" s="43">
        <f>-1*SUMIF(RiepilogoGen!$B$2:$B$1249,B167,RiepilogoGen!$U$2:$U$1249)</f>
        <v>10734795.390000001</v>
      </c>
      <c r="H167" s="43">
        <f>-1*SUMIF(RiepilogoGen!$B$2:$B$1249,B167,RiepilogoGen!$X$2:$X$1249)</f>
        <v>0</v>
      </c>
      <c r="I167" s="43">
        <f>-1*SUMIF(RiepilogoGen!$B$2:$B$1249,B167,RiepilogoGen!$AA$2:$AA$1249)</f>
        <v>4756893.21</v>
      </c>
      <c r="J167" s="43">
        <f>-1*SUMIF(RiepilogoGen!$B$2:$B$1249,B167,RiepilogoGen!$AD$2:$AD$1249)</f>
        <v>0</v>
      </c>
      <c r="K167" s="44">
        <f>ROUND('Riep StPatrim'!F497,0)</f>
        <v>6622193</v>
      </c>
      <c r="L167" s="44">
        <f>ROUND('Riep StPatrim'!G497,0)</f>
        <v>10667147</v>
      </c>
      <c r="M167" s="44">
        <f>ROUND('Riep StPatrim'!H497,0)</f>
        <v>10734795</v>
      </c>
      <c r="N167" s="44">
        <f>ROUND('Riep StPatrim'!I497,0)</f>
        <v>0</v>
      </c>
      <c r="O167" s="44">
        <f>ROUND('Riep StPatrim'!J497,0)</f>
        <v>4756893</v>
      </c>
      <c r="P167" s="44">
        <f>ROUND('Riep StPatrim'!K497,0)</f>
        <v>0</v>
      </c>
      <c r="Q167" s="44">
        <f t="shared" si="18"/>
        <v>0</v>
      </c>
      <c r="R167" s="45">
        <f t="shared" si="19"/>
        <v>0</v>
      </c>
    </row>
    <row r="172" spans="2:18">
      <c r="D172" s="75" t="s">
        <v>449</v>
      </c>
      <c r="E172" s="76"/>
      <c r="F172" s="76"/>
      <c r="G172" s="76"/>
      <c r="H172" s="76"/>
      <c r="I172" s="76"/>
      <c r="J172" s="76"/>
      <c r="K172" s="77">
        <f t="shared" ref="K172:P172" si="23">+K100-E100</f>
        <v>0.40999999642372131</v>
      </c>
      <c r="L172" s="77">
        <f t="shared" si="23"/>
        <v>-0.75000002980232239</v>
      </c>
      <c r="M172" s="77">
        <f t="shared" si="23"/>
        <v>-0.90999999642372131</v>
      </c>
      <c r="N172" s="77">
        <f>+N100-H100</f>
        <v>0</v>
      </c>
      <c r="O172" s="77">
        <f t="shared" si="23"/>
        <v>1.5900000035762787</v>
      </c>
      <c r="P172" s="77">
        <f t="shared" si="23"/>
        <v>-1.4299999959766865</v>
      </c>
      <c r="Q172" s="77"/>
      <c r="R172" s="78"/>
    </row>
    <row r="173" spans="2:18">
      <c r="D173" s="75" t="s">
        <v>450</v>
      </c>
      <c r="E173" s="76"/>
      <c r="F173" s="76"/>
      <c r="G173" s="76"/>
      <c r="H173" s="76"/>
      <c r="I173" s="76"/>
      <c r="J173" s="76"/>
      <c r="K173" s="77">
        <v>1</v>
      </c>
      <c r="L173" s="77">
        <f>+L159-F159-L176</f>
        <v>2.0699999928474426</v>
      </c>
      <c r="M173" s="77">
        <f>+M159-G159-M176</f>
        <v>-0.49000000953674316</v>
      </c>
      <c r="N173" s="77">
        <v>0</v>
      </c>
      <c r="O173" s="77">
        <f>+O159-I159-O176</f>
        <v>1.8600000143051147</v>
      </c>
      <c r="P173" s="77">
        <f>+P159-J159-P176</f>
        <v>-0.30000000447034836</v>
      </c>
      <c r="Q173" s="77"/>
      <c r="R173" s="78"/>
    </row>
    <row r="174" spans="2:18">
      <c r="D174" s="75"/>
      <c r="E174" s="76"/>
      <c r="F174" s="76"/>
      <c r="G174" s="76"/>
      <c r="H174" s="76"/>
      <c r="I174" s="76"/>
      <c r="J174" s="76"/>
      <c r="K174" s="77"/>
      <c r="L174" s="77"/>
      <c r="M174" s="77"/>
      <c r="N174" s="77"/>
      <c r="O174" s="77"/>
      <c r="P174" s="77"/>
      <c r="Q174" s="77"/>
      <c r="R174" s="78"/>
    </row>
    <row r="175" spans="2:18">
      <c r="D175" s="75" t="s">
        <v>451</v>
      </c>
      <c r="E175" s="76">
        <f t="shared" ref="E175:J175" si="24">+E159-E100</f>
        <v>-168831.7500000298</v>
      </c>
      <c r="F175" s="76">
        <f t="shared" si="24"/>
        <v>2511483.1799999774</v>
      </c>
      <c r="G175" s="76">
        <f t="shared" si="24"/>
        <v>-2957.419999986887</v>
      </c>
      <c r="H175" s="76">
        <f>+H159-H100</f>
        <v>0</v>
      </c>
      <c r="I175" s="76">
        <f t="shared" si="24"/>
        <v>-372280.27000001073</v>
      </c>
      <c r="J175" s="76">
        <f t="shared" si="24"/>
        <v>-6005053.1299999915</v>
      </c>
      <c r="K175" s="77">
        <f t="shared" ref="K175:P175" si="25">+K159-K100</f>
        <v>1</v>
      </c>
      <c r="L175" s="77">
        <f t="shared" si="25"/>
        <v>5</v>
      </c>
      <c r="M175" s="77">
        <f>+M159-M100</f>
        <v>0</v>
      </c>
      <c r="N175" s="77">
        <f t="shared" si="25"/>
        <v>0</v>
      </c>
      <c r="O175" s="77">
        <f t="shared" si="25"/>
        <v>0</v>
      </c>
      <c r="P175" s="77">
        <f t="shared" si="25"/>
        <v>499</v>
      </c>
      <c r="Q175" s="77"/>
      <c r="R175" s="78"/>
    </row>
    <row r="176" spans="2:18">
      <c r="D176" s="75" t="s">
        <v>158</v>
      </c>
      <c r="E176" s="76"/>
      <c r="F176" s="76"/>
      <c r="G176" s="76"/>
      <c r="H176" s="76"/>
      <c r="I176" s="76"/>
      <c r="J176" s="76"/>
      <c r="K176" s="77">
        <f>+'Conto Economico'!J128</f>
        <v>168832</v>
      </c>
      <c r="L176" s="77">
        <f>+'Conto Economico'!K128</f>
        <v>-2511481</v>
      </c>
      <c r="M176" s="77">
        <f>+'Conto Economico'!L128</f>
        <v>2957</v>
      </c>
      <c r="N176" s="77">
        <f>+'Conto Economico'!M128</f>
        <v>0</v>
      </c>
      <c r="O176" s="77">
        <f>+'Conto Economico'!N128</f>
        <v>372280</v>
      </c>
      <c r="P176" s="77">
        <f>+'Conto Economico'!O128</f>
        <v>6005551</v>
      </c>
      <c r="Q176" s="77"/>
      <c r="R176" s="78"/>
    </row>
    <row r="177" spans="1:18">
      <c r="D177" s="75" t="s">
        <v>452</v>
      </c>
      <c r="E177" s="76"/>
      <c r="F177" s="76"/>
      <c r="G177" s="76"/>
      <c r="H177" s="76"/>
      <c r="I177" s="76"/>
      <c r="J177" s="76"/>
      <c r="K177" s="80">
        <v>1</v>
      </c>
      <c r="L177" s="80">
        <v>0</v>
      </c>
      <c r="M177" s="80">
        <v>2</v>
      </c>
      <c r="N177" s="80">
        <v>0</v>
      </c>
      <c r="O177" s="79">
        <v>0</v>
      </c>
      <c r="P177" s="79">
        <v>0</v>
      </c>
      <c r="Q177" s="79"/>
      <c r="R177" s="81"/>
    </row>
    <row r="180" spans="1:18">
      <c r="A180" s="82">
        <v>99999999</v>
      </c>
      <c r="B180" s="82"/>
      <c r="C180" s="82"/>
      <c r="D180" s="83" t="s">
        <v>144</v>
      </c>
      <c r="E180" s="84">
        <f>'Riep StPatrim'!F270</f>
        <v>189818573.59000003</v>
      </c>
      <c r="F180" s="84">
        <f>'Riep StPatrim'!G270</f>
        <v>182855268.75000003</v>
      </c>
      <c r="G180" s="84">
        <f>'Riep StPatrim'!H270</f>
        <v>168450540.91000006</v>
      </c>
      <c r="H180" s="84">
        <f>'Riep StPatrim'!I270</f>
        <v>0</v>
      </c>
      <c r="I180" s="84">
        <f>'Riep StPatrim'!J270</f>
        <v>173991537.40999997</v>
      </c>
      <c r="J180" s="84">
        <f>'Riep StPatrim'!K270</f>
        <v>-16829423.570000004</v>
      </c>
      <c r="K180" s="85"/>
      <c r="L180" s="85"/>
      <c r="M180" s="85"/>
      <c r="N180" s="85"/>
      <c r="O180" s="85"/>
      <c r="P180" s="85"/>
      <c r="Q180" s="85"/>
      <c r="R180" s="86"/>
    </row>
    <row r="181" spans="1:18">
      <c r="A181" s="82"/>
      <c r="B181" s="82"/>
      <c r="C181" s="82"/>
      <c r="D181" s="83" t="s">
        <v>145</v>
      </c>
      <c r="E181" s="84">
        <f>+'Riep StPatrim'!F482</f>
        <v>189649741.84</v>
      </c>
      <c r="F181" s="84">
        <f>+'Riep StPatrim'!G482</f>
        <v>185366751.93000001</v>
      </c>
      <c r="G181" s="84">
        <f>+'Riep StPatrim'!H482</f>
        <v>168450540.90999997</v>
      </c>
      <c r="H181" s="84">
        <f>+'Riep StPatrim'!I482</f>
        <v>0</v>
      </c>
      <c r="I181" s="84">
        <f>+'Riep StPatrim'!J482</f>
        <v>173991540.41000003</v>
      </c>
      <c r="J181" s="84">
        <f>+'Riep StPatrim'!K482</f>
        <v>-22834476.699999996</v>
      </c>
      <c r="K181" s="85"/>
      <c r="L181" s="85"/>
      <c r="M181" s="85"/>
      <c r="N181" s="85"/>
      <c r="O181" s="85"/>
      <c r="P181" s="85"/>
      <c r="Q181" s="85"/>
      <c r="R181" s="86"/>
    </row>
    <row r="182" spans="1:18">
      <c r="A182" s="82"/>
      <c r="B182" s="82"/>
      <c r="C182" s="82"/>
      <c r="D182" s="83" t="s">
        <v>146</v>
      </c>
      <c r="E182" s="87">
        <f t="shared" ref="E182:J182" si="26">+E100-E180</f>
        <v>0</v>
      </c>
      <c r="F182" s="87">
        <f t="shared" si="26"/>
        <v>0</v>
      </c>
      <c r="G182" s="87">
        <f t="shared" si="26"/>
        <v>0</v>
      </c>
      <c r="H182" s="87">
        <f t="shared" si="26"/>
        <v>0</v>
      </c>
      <c r="I182" s="87">
        <f t="shared" si="26"/>
        <v>0</v>
      </c>
      <c r="J182" s="87">
        <f t="shared" si="26"/>
        <v>0</v>
      </c>
      <c r="K182" s="88"/>
      <c r="L182" s="88"/>
      <c r="M182" s="88"/>
      <c r="N182" s="88"/>
      <c r="O182" s="88"/>
      <c r="P182" s="88"/>
      <c r="Q182" s="88"/>
      <c r="R182" s="89"/>
    </row>
    <row r="183" spans="1:18">
      <c r="A183" s="82"/>
      <c r="B183" s="82"/>
      <c r="C183" s="82"/>
      <c r="D183" s="83" t="s">
        <v>147</v>
      </c>
      <c r="E183" s="87">
        <f t="shared" ref="E183:J183" si="27">+E181-E159</f>
        <v>0</v>
      </c>
      <c r="F183" s="87">
        <f t="shared" si="27"/>
        <v>0</v>
      </c>
      <c r="G183" s="87">
        <f t="shared" si="27"/>
        <v>2957.4199999570847</v>
      </c>
      <c r="H183" s="87">
        <f t="shared" si="27"/>
        <v>0</v>
      </c>
      <c r="I183" s="87">
        <f t="shared" si="27"/>
        <v>372283.27000004053</v>
      </c>
      <c r="J183" s="87">
        <f t="shared" si="27"/>
        <v>0</v>
      </c>
      <c r="K183" s="88"/>
      <c r="L183" s="88"/>
      <c r="M183" s="88"/>
      <c r="N183" s="88"/>
      <c r="O183" s="88"/>
      <c r="P183" s="88"/>
      <c r="Q183" s="88"/>
      <c r="R183" s="89"/>
    </row>
    <row r="184" spans="1:18">
      <c r="A184" s="82"/>
      <c r="B184" s="82"/>
      <c r="C184" s="82"/>
      <c r="D184" s="83" t="s">
        <v>655</v>
      </c>
      <c r="E184" s="84">
        <f t="shared" ref="E184:J184" si="28">+E159-E100</f>
        <v>-168831.7500000298</v>
      </c>
      <c r="F184" s="84">
        <f t="shared" si="28"/>
        <v>2511483.1799999774</v>
      </c>
      <c r="G184" s="84">
        <f t="shared" si="28"/>
        <v>-2957.419999986887</v>
      </c>
      <c r="H184" s="84">
        <f t="shared" si="28"/>
        <v>0</v>
      </c>
      <c r="I184" s="84">
        <f t="shared" si="28"/>
        <v>-372280.27000001073</v>
      </c>
      <c r="J184" s="84">
        <f t="shared" si="28"/>
        <v>-6005053.1299999915</v>
      </c>
      <c r="K184" s="85"/>
      <c r="L184" s="85"/>
      <c r="M184" s="85"/>
      <c r="N184" s="85"/>
      <c r="O184" s="85"/>
      <c r="P184" s="85"/>
      <c r="Q184" s="85"/>
      <c r="R184" s="86"/>
    </row>
    <row r="185" spans="1:18">
      <c r="A185" s="82"/>
      <c r="B185" s="82"/>
      <c r="C185" s="82"/>
      <c r="D185" s="83" t="s">
        <v>656</v>
      </c>
      <c r="E185" s="84">
        <f>+'Conto Economico'!D128</f>
        <v>168831.75000002282</v>
      </c>
      <c r="F185" s="84">
        <f>+'Conto Economico'!E128</f>
        <v>-2511483.1800000044</v>
      </c>
      <c r="G185" s="84">
        <f>+'Conto Economico'!F128</f>
        <v>2957.4200000057463</v>
      </c>
      <c r="H185" s="84">
        <f>+'Conto Economico'!G128</f>
        <v>-3.0900008336175233E-2</v>
      </c>
      <c r="I185" s="84">
        <f>+'Conto Economico'!H128</f>
        <v>372280.27000000468</v>
      </c>
      <c r="J185" s="84">
        <f>+'Conto Economico'!I128</f>
        <v>6005553.209999999</v>
      </c>
      <c r="K185" s="85"/>
      <c r="L185" s="85"/>
      <c r="M185" s="85"/>
      <c r="N185" s="85"/>
      <c r="O185" s="85"/>
      <c r="P185" s="85"/>
      <c r="Q185" s="85"/>
      <c r="R185" s="86"/>
    </row>
    <row r="186" spans="1:18">
      <c r="A186" s="82"/>
      <c r="B186" s="82"/>
      <c r="C186" s="82"/>
      <c r="D186" s="83" t="s">
        <v>148</v>
      </c>
      <c r="E186" s="87">
        <f t="shared" ref="E186:J186" si="29">+E185+E184</f>
        <v>-6.9849193096160889E-9</v>
      </c>
      <c r="F186" s="87">
        <f t="shared" si="29"/>
        <v>-2.7008354663848877E-8</v>
      </c>
      <c r="G186" s="87">
        <f t="shared" si="29"/>
        <v>1.885928213596344E-8</v>
      </c>
      <c r="H186" s="87">
        <f t="shared" si="29"/>
        <v>-3.0900008336175233E-2</v>
      </c>
      <c r="I186" s="87">
        <f t="shared" si="29"/>
        <v>-6.0535967350006104E-9</v>
      </c>
      <c r="J186" s="87">
        <f t="shared" si="29"/>
        <v>500.08000000752509</v>
      </c>
      <c r="K186" s="88"/>
      <c r="L186" s="88"/>
      <c r="M186" s="88"/>
      <c r="N186" s="88"/>
      <c r="O186" s="88"/>
      <c r="P186" s="88"/>
      <c r="Q186" s="88"/>
      <c r="R186" s="89"/>
    </row>
  </sheetData>
  <phoneticPr fontId="0" type="noConversion"/>
  <pageMargins left="0.7" right="0.7" top="0.75" bottom="0.75" header="0.3" footer="0.3"/>
  <pageSetup paperSize="9" scale="94" fitToHeight="10" orientation="portrait" r:id="rId1"/>
  <headerFooter alignWithMargins="0">
    <oddFooter>&amp;L&amp;A&amp;RPagina &amp;P di &amp;N</oddFooter>
  </headerFooter>
  <rowBreaks count="1" manualBreakCount="1"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4">
    <pageSetUpPr fitToPage="1"/>
  </sheetPr>
  <dimension ref="A1:S152"/>
  <sheetViews>
    <sheetView topLeftCell="C3" zoomScaleNormal="100" workbookViewId="0">
      <selection activeCell="C122" sqref="C122"/>
    </sheetView>
  </sheetViews>
  <sheetFormatPr defaultRowHeight="12.75"/>
  <cols>
    <col min="1" max="1" width="9.5703125" style="30" hidden="1" customWidth="1"/>
    <col min="2" max="2" width="9.85546875" style="30" hidden="1" customWidth="1"/>
    <col min="3" max="3" width="74.7109375" style="133" customWidth="1"/>
    <col min="4" max="5" width="21.42578125" style="90" hidden="1" customWidth="1"/>
    <col min="6" max="6" width="19.28515625" style="90" hidden="1" customWidth="1"/>
    <col min="7" max="7" width="20.28515625" style="90" hidden="1" customWidth="1"/>
    <col min="8" max="8" width="19.28515625" style="90" hidden="1" customWidth="1"/>
    <col min="9" max="9" width="20.5703125" style="90" hidden="1" customWidth="1"/>
    <col min="10" max="10" width="19.5703125" style="91" hidden="1" customWidth="1"/>
    <col min="11" max="11" width="15.7109375" style="91" hidden="1" customWidth="1"/>
    <col min="12" max="12" width="16.7109375" style="91" customWidth="1"/>
    <col min="13" max="13" width="16.28515625" style="91" hidden="1" customWidth="1"/>
    <col min="14" max="14" width="15.140625" style="91" customWidth="1"/>
    <col min="15" max="15" width="16.7109375" style="91" hidden="1" customWidth="1"/>
    <col min="16" max="16" width="16.28515625" style="91" hidden="1" customWidth="1"/>
    <col min="17" max="17" width="15.7109375" style="91" hidden="1" customWidth="1"/>
    <col min="18" max="18" width="12.85546875" style="34" hidden="1" customWidth="1"/>
    <col min="19" max="19" width="15.7109375" style="91" hidden="1" customWidth="1"/>
    <col min="20" max="16384" width="9.140625" style="30"/>
  </cols>
  <sheetData>
    <row r="1" spans="2:19" hidden="1"/>
    <row r="2" spans="2:19" hidden="1"/>
    <row r="3" spans="2:19" ht="15">
      <c r="C3" s="31" t="s">
        <v>996</v>
      </c>
    </row>
    <row r="4" spans="2:19" hidden="1"/>
    <row r="5" spans="2:19" hidden="1"/>
    <row r="6" spans="2:19" hidden="1"/>
    <row r="7" spans="2:19" hidden="1">
      <c r="C7" s="92"/>
    </row>
    <row r="8" spans="2:19" ht="45" customHeight="1">
      <c r="C8" s="93" t="s">
        <v>706</v>
      </c>
      <c r="D8" s="94" t="s">
        <v>1367</v>
      </c>
      <c r="E8" s="94" t="s">
        <v>1394</v>
      </c>
      <c r="F8" s="94" t="s">
        <v>1546</v>
      </c>
      <c r="G8" s="94" t="s">
        <v>2054</v>
      </c>
      <c r="H8" s="94" t="s">
        <v>2078</v>
      </c>
      <c r="I8" s="94" t="s">
        <v>2321</v>
      </c>
      <c r="J8" s="196" t="s">
        <v>1367</v>
      </c>
      <c r="K8" s="196" t="s">
        <v>1394</v>
      </c>
      <c r="L8" s="196" t="s">
        <v>1546</v>
      </c>
      <c r="M8" s="196" t="s">
        <v>2078</v>
      </c>
      <c r="N8" s="196" t="s">
        <v>2054</v>
      </c>
      <c r="O8" s="196" t="s">
        <v>2321</v>
      </c>
      <c r="P8" s="95" t="s">
        <v>2079</v>
      </c>
      <c r="Q8" s="94" t="s">
        <v>2080</v>
      </c>
      <c r="R8" s="96" t="s">
        <v>2051</v>
      </c>
      <c r="S8" s="94" t="s">
        <v>2081</v>
      </c>
    </row>
    <row r="9" spans="2:19" ht="15">
      <c r="C9" s="97"/>
      <c r="D9" s="98"/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100"/>
      <c r="S9" s="99"/>
    </row>
    <row r="10" spans="2:19">
      <c r="C10" s="101" t="s">
        <v>272</v>
      </c>
      <c r="D10" s="102"/>
      <c r="E10" s="102"/>
      <c r="F10" s="102"/>
      <c r="G10" s="102"/>
      <c r="H10" s="102"/>
      <c r="I10" s="102"/>
      <c r="J10" s="103"/>
      <c r="K10" s="103"/>
      <c r="L10" s="103"/>
      <c r="M10" s="103"/>
      <c r="N10" s="103"/>
      <c r="O10" s="103"/>
      <c r="P10" s="103"/>
      <c r="Q10" s="103"/>
      <c r="R10" s="104"/>
      <c r="S10" s="103"/>
    </row>
    <row r="11" spans="2:19">
      <c r="C11" s="105" t="s">
        <v>273</v>
      </c>
      <c r="D11" s="106">
        <f t="shared" ref="D11:I11" si="0">+D12+D13+D14+D15</f>
        <v>69208747.400000021</v>
      </c>
      <c r="E11" s="106">
        <f t="shared" si="0"/>
        <v>83876409.480000019</v>
      </c>
      <c r="F11" s="106">
        <f t="shared" si="0"/>
        <v>76655833.270000011</v>
      </c>
      <c r="G11" s="106">
        <f t="shared" si="0"/>
        <v>81163979.863199979</v>
      </c>
      <c r="H11" s="106">
        <f t="shared" si="0"/>
        <v>77063919.900000006</v>
      </c>
      <c r="I11" s="106">
        <f t="shared" si="0"/>
        <v>22879204.43</v>
      </c>
      <c r="J11" s="107">
        <f t="shared" ref="J11:O11" si="1">+J12+J13+J14+J15</f>
        <v>69208748</v>
      </c>
      <c r="K11" s="107">
        <f t="shared" si="1"/>
        <v>83876410</v>
      </c>
      <c r="L11" s="107">
        <f t="shared" si="1"/>
        <v>76655834</v>
      </c>
      <c r="M11" s="107">
        <f t="shared" si="1"/>
        <v>81163980</v>
      </c>
      <c r="N11" s="107">
        <f t="shared" si="1"/>
        <v>77063920</v>
      </c>
      <c r="O11" s="107">
        <f t="shared" si="1"/>
        <v>22879205</v>
      </c>
      <c r="P11" s="107">
        <v>0</v>
      </c>
      <c r="Q11" s="107">
        <f>N11-M11</f>
        <v>-4100060</v>
      </c>
      <c r="R11" s="108">
        <f>IF(M11=0,IF(N11&lt;&gt;0,1,0),(N11/M11)-1)</f>
        <v>-5.0515758345019535E-2</v>
      </c>
      <c r="S11" s="107">
        <f>N11-L11</f>
        <v>408086</v>
      </c>
    </row>
    <row r="12" spans="2:19">
      <c r="B12" s="30">
        <v>300101</v>
      </c>
      <c r="C12" s="109" t="s">
        <v>1454</v>
      </c>
      <c r="D12" s="110">
        <f>-1*SUMIF(RiepilogoGen!$C$2:$C$1249,'Conto Economico'!B12,RiepilogoGen!$O$2:$O$1249)</f>
        <v>8165382.6499999994</v>
      </c>
      <c r="E12" s="110">
        <f>-1*SUMIF(RiepilogoGen!$C$2:$C$1249,'Conto Economico'!B12,RiepilogoGen!$R$2:$R$1249)</f>
        <v>9389388.8300000001</v>
      </c>
      <c r="F12" s="110">
        <f>-1*SUMIF(RiepilogoGen!$C$2:$C$1249,'Conto Economico'!B12,RiepilogoGen!$U$2:$U$1249)</f>
        <v>10227540.269999998</v>
      </c>
      <c r="G12" s="110">
        <f>-1*SUMIF(RiepilogoGen!$C$2:$C$1249,'Conto Economico'!B12,RiepilogoGen!$X$2:$X$1249)</f>
        <v>11207109.808799997</v>
      </c>
      <c r="H12" s="110">
        <f>-1*SUMIF(RiepilogoGen!$C$2:$C$1249,'Conto Economico'!B12,RiepilogoGen!$AA$2:$AA$1249)</f>
        <v>10628505.890000001</v>
      </c>
      <c r="I12" s="110">
        <f>-1*SUMIF(RiepilogoGen!$C$2:$C$1249,'Conto Economico'!B12,RiepilogoGen!$AD$2:$AD$1249)</f>
        <v>3620193.23</v>
      </c>
      <c r="J12" s="111">
        <f>ROUND('Riep ContEcon'!D12,0)</f>
        <v>8165383</v>
      </c>
      <c r="K12" s="111">
        <f>ROUND('Riep ContEcon'!E12,0)</f>
        <v>9389389</v>
      </c>
      <c r="L12" s="111">
        <f>ROUND('Riep ContEcon'!F12,0)</f>
        <v>10227540</v>
      </c>
      <c r="M12" s="111">
        <f>ROUND('Riep ContEcon'!G12,0)</f>
        <v>11207110</v>
      </c>
      <c r="N12" s="111">
        <f>ROUND('Riep ContEcon'!H12,0)</f>
        <v>10628506</v>
      </c>
      <c r="O12" s="111">
        <f>ROUND('Riep ContEcon'!I12,0)</f>
        <v>3620193</v>
      </c>
      <c r="P12" s="111">
        <f>ROUND('Riep ContEcon'!J12,0)</f>
        <v>10602044</v>
      </c>
      <c r="Q12" s="111">
        <f t="shared" ref="Q12:Q75" si="2">N12-M12</f>
        <v>-578604</v>
      </c>
      <c r="R12" s="112">
        <f t="shared" ref="R12:R75" si="3">IF(M12=0,IF(N12&lt;&gt;0,1,0),(N12/M12)-1)</f>
        <v>-5.1628296679518626E-2</v>
      </c>
      <c r="S12" s="111">
        <f t="shared" ref="S12:S75" si="4">N12-L12</f>
        <v>400966</v>
      </c>
    </row>
    <row r="13" spans="2:19">
      <c r="B13" s="30">
        <v>300102</v>
      </c>
      <c r="C13" s="109" t="s">
        <v>1455</v>
      </c>
      <c r="D13" s="110">
        <f>-1*SUMIF(RiepilogoGen!$C$2:$C$1249,'Conto Economico'!B13,RiepilogoGen!$O$2:$O$1249)</f>
        <v>5545269.5800000001</v>
      </c>
      <c r="E13" s="110">
        <f>-1*SUMIF(RiepilogoGen!$C$2:$C$1249,'Conto Economico'!B13,RiepilogoGen!$R$2:$R$1249)</f>
        <v>6932113.79</v>
      </c>
      <c r="F13" s="110">
        <f>-1*SUMIF(RiepilogoGen!$C$2:$C$1249,'Conto Economico'!B13,RiepilogoGen!$U$2:$U$1249)</f>
        <v>7406758.5999999996</v>
      </c>
      <c r="G13" s="110">
        <f>-1*SUMIF(RiepilogoGen!$C$2:$C$1249,'Conto Economico'!B13,RiepilogoGen!$X$2:$X$1249)</f>
        <v>7646763.4931999994</v>
      </c>
      <c r="H13" s="110">
        <f>-1*SUMIF(RiepilogoGen!$C$2:$C$1249,'Conto Economico'!B13,RiepilogoGen!$AA$2:$AA$1249)</f>
        <v>8238149.46</v>
      </c>
      <c r="I13" s="110">
        <f>-1*SUMIF(RiepilogoGen!$C$2:$C$1249,'Conto Economico'!B13,RiepilogoGen!$AD$2:$AD$1249)</f>
        <v>2734576.72</v>
      </c>
      <c r="J13" s="111">
        <f>ROUND('Riep ContEcon'!D22,0)</f>
        <v>5545270</v>
      </c>
      <c r="K13" s="111">
        <f>ROUND('Riep ContEcon'!E22,0)</f>
        <v>6932114</v>
      </c>
      <c r="L13" s="111">
        <f>ROUND('Riep ContEcon'!F22,0)</f>
        <v>7406759</v>
      </c>
      <c r="M13" s="111">
        <f>ROUND('Riep ContEcon'!G22,0)</f>
        <v>7646763</v>
      </c>
      <c r="N13" s="111">
        <f>ROUND('Riep ContEcon'!H22,0)</f>
        <v>8238149</v>
      </c>
      <c r="O13" s="111">
        <f>ROUND('Riep ContEcon'!I22,0)</f>
        <v>2734577</v>
      </c>
      <c r="P13" s="111">
        <f>ROUND('Riep ContEcon'!J23,0)</f>
        <v>8239175</v>
      </c>
      <c r="Q13" s="111">
        <f t="shared" si="2"/>
        <v>591386</v>
      </c>
      <c r="R13" s="112">
        <f t="shared" si="3"/>
        <v>7.7338084101730376E-2</v>
      </c>
      <c r="S13" s="111">
        <f t="shared" si="4"/>
        <v>831390</v>
      </c>
    </row>
    <row r="14" spans="2:19">
      <c r="B14" s="30">
        <v>300103</v>
      </c>
      <c r="C14" s="109" t="s">
        <v>1456</v>
      </c>
      <c r="D14" s="110">
        <f>-1*SUMIF(RiepilogoGen!$C$2:$C$1249,'Conto Economico'!B14,RiepilogoGen!$O$2:$O$1249)</f>
        <v>55470291.38000001</v>
      </c>
      <c r="E14" s="110">
        <f>-1*SUMIF(RiepilogoGen!$C$2:$C$1249,'Conto Economico'!B14,RiepilogoGen!$R$2:$R$1249)</f>
        <v>67527477.860000014</v>
      </c>
      <c r="F14" s="110">
        <f>-1*SUMIF(RiepilogoGen!$C$2:$C$1249,'Conto Economico'!B14,RiepilogoGen!$U$2:$U$1249)</f>
        <v>58987981.900000006</v>
      </c>
      <c r="G14" s="110">
        <f>-1*SUMIF(RiepilogoGen!$C$2:$C$1249,'Conto Economico'!B14,RiepilogoGen!$X$2:$X$1249)</f>
        <v>62270438.780399986</v>
      </c>
      <c r="H14" s="110">
        <f>-1*SUMIF(RiepilogoGen!$C$2:$C$1249,'Conto Economico'!B14,RiepilogoGen!$AA$2:$AA$1249)</f>
        <v>58152888.550000004</v>
      </c>
      <c r="I14" s="110">
        <f>-1*SUMIF(RiepilogoGen!$C$2:$C$1249,'Conto Economico'!B14,RiepilogoGen!$AD$2:$AD$1249)</f>
        <v>16508019.979999999</v>
      </c>
      <c r="J14" s="111">
        <f>ROUND('Riep ContEcon'!D24,0)</f>
        <v>55470291</v>
      </c>
      <c r="K14" s="111">
        <f>ROUND('Riep ContEcon'!E24,0)</f>
        <v>67527478</v>
      </c>
      <c r="L14" s="111">
        <f>ROUND('Riep ContEcon'!F24,0)</f>
        <v>58987982</v>
      </c>
      <c r="M14" s="111">
        <f>ROUND('Riep ContEcon'!G24,0)</f>
        <v>62270439</v>
      </c>
      <c r="N14" s="111">
        <f>ROUND('Riep ContEcon'!H24,0)</f>
        <v>58152889</v>
      </c>
      <c r="O14" s="111">
        <f>ROUND('Riep ContEcon'!I24,0)</f>
        <v>16508020</v>
      </c>
      <c r="P14" s="111">
        <f>ROUND('Riep ContEcon'!J25,0)</f>
        <v>3566929</v>
      </c>
      <c r="Q14" s="111">
        <f t="shared" si="2"/>
        <v>-4117550</v>
      </c>
      <c r="R14" s="112">
        <f t="shared" si="3"/>
        <v>-6.6123670655348965E-2</v>
      </c>
      <c r="S14" s="111">
        <f t="shared" si="4"/>
        <v>-835093</v>
      </c>
    </row>
    <row r="15" spans="2:19">
      <c r="B15" s="30">
        <v>300104</v>
      </c>
      <c r="C15" s="109" t="s">
        <v>1457</v>
      </c>
      <c r="D15" s="110">
        <f>-1*SUMIF(RiepilogoGen!$C$2:$C$1249,'Conto Economico'!B15,RiepilogoGen!$O$2:$O$1249)</f>
        <v>27803.79</v>
      </c>
      <c r="E15" s="110">
        <f>-1*SUMIF(RiepilogoGen!$C$2:$C$1249,'Conto Economico'!B15,RiepilogoGen!$R$2:$R$1249)</f>
        <v>27429</v>
      </c>
      <c r="F15" s="110">
        <f>-1*SUMIF(RiepilogoGen!$C$2:$C$1249,'Conto Economico'!B15,RiepilogoGen!$U$2:$U$1249)</f>
        <v>33552.5</v>
      </c>
      <c r="G15" s="110">
        <f>-1*SUMIF(RiepilogoGen!$C$2:$C$1249,'Conto Economico'!B15,RiepilogoGen!$X$2:$X$1249)</f>
        <v>39667.780800000008</v>
      </c>
      <c r="H15" s="110">
        <f>-1*SUMIF(RiepilogoGen!$C$2:$C$1249,'Conto Economico'!B15,RiepilogoGen!$AA$2:$AA$1249)</f>
        <v>44376</v>
      </c>
      <c r="I15" s="110">
        <f>-1*SUMIF(RiepilogoGen!$C$2:$C$1249,'Conto Economico'!B15,RiepilogoGen!$AD$2:$AD$1249)</f>
        <v>16414.5</v>
      </c>
      <c r="J15" s="111">
        <f>ROUND('Riep ContEcon'!D47,0)</f>
        <v>27804</v>
      </c>
      <c r="K15" s="111">
        <f>ROUND('Riep ContEcon'!E47,0)</f>
        <v>27429</v>
      </c>
      <c r="L15" s="111">
        <f>ROUND('Riep ContEcon'!F47,0)</f>
        <v>33553</v>
      </c>
      <c r="M15" s="111">
        <f>ROUND('Riep ContEcon'!G47,0)</f>
        <v>39668</v>
      </c>
      <c r="N15" s="111">
        <f>ROUND('Riep ContEcon'!H47,0)</f>
        <v>44376</v>
      </c>
      <c r="O15" s="111">
        <f>ROUND('Riep ContEcon'!I47,0)</f>
        <v>16415</v>
      </c>
      <c r="P15" s="111">
        <f>ROUND('Riep ContEcon'!J50,0)</f>
        <v>0</v>
      </c>
      <c r="Q15" s="111">
        <f t="shared" si="2"/>
        <v>4708</v>
      </c>
      <c r="R15" s="112">
        <f t="shared" si="3"/>
        <v>0.11868508621558949</v>
      </c>
      <c r="S15" s="111">
        <f t="shared" si="4"/>
        <v>10823</v>
      </c>
    </row>
    <row r="16" spans="2:19">
      <c r="C16" s="105" t="s">
        <v>274</v>
      </c>
      <c r="D16" s="106">
        <f t="shared" ref="D16:I16" si="5">+D17+D18</f>
        <v>5183068.46</v>
      </c>
      <c r="E16" s="106">
        <f t="shared" si="5"/>
        <v>5050971.47</v>
      </c>
      <c r="F16" s="106">
        <f t="shared" si="5"/>
        <v>5104771.71</v>
      </c>
      <c r="G16" s="106">
        <f t="shared" si="5"/>
        <v>5185654.7928000009</v>
      </c>
      <c r="H16" s="106">
        <f t="shared" si="5"/>
        <v>5082088.16</v>
      </c>
      <c r="I16" s="106">
        <f t="shared" si="5"/>
        <v>0</v>
      </c>
      <c r="J16" s="107">
        <f t="shared" ref="J16:O16" si="6">+J17+J18</f>
        <v>5183069</v>
      </c>
      <c r="K16" s="107">
        <f t="shared" si="6"/>
        <v>5050971</v>
      </c>
      <c r="L16" s="107">
        <f t="shared" si="6"/>
        <v>5104772</v>
      </c>
      <c r="M16" s="107">
        <f t="shared" si="6"/>
        <v>5185655</v>
      </c>
      <c r="N16" s="107">
        <f t="shared" si="6"/>
        <v>5082088</v>
      </c>
      <c r="O16" s="107">
        <f t="shared" si="6"/>
        <v>0</v>
      </c>
      <c r="P16" s="107">
        <f>+P17+P18</f>
        <v>5071144</v>
      </c>
      <c r="Q16" s="107">
        <f t="shared" si="2"/>
        <v>-103567</v>
      </c>
      <c r="R16" s="108">
        <f t="shared" si="3"/>
        <v>-1.9971826124182912E-2</v>
      </c>
      <c r="S16" s="107">
        <f t="shared" si="4"/>
        <v>-22684</v>
      </c>
    </row>
    <row r="17" spans="1:19">
      <c r="B17" s="30">
        <v>300201</v>
      </c>
      <c r="C17" s="109" t="s">
        <v>1458</v>
      </c>
      <c r="D17" s="110">
        <f>-1*SUMIF(RiepilogoGen!$C$2:$C$1249,'Conto Economico'!B17,RiepilogoGen!$O$2:$O$1249)</f>
        <v>598548.93000000005</v>
      </c>
      <c r="E17" s="110">
        <f>-1*SUMIF(RiepilogoGen!$C$2:$C$1249,'Conto Economico'!B17,RiepilogoGen!$R$2:$R$1249)</f>
        <v>0</v>
      </c>
      <c r="F17" s="110">
        <f>-1*SUMIF(RiepilogoGen!$C$2:$C$1249,'Conto Economico'!B17,RiepilogoGen!$U$2:$U$1249)</f>
        <v>0</v>
      </c>
      <c r="G17" s="110">
        <f>-1*SUMIF(RiepilogoGen!$C$2:$C$1249,'Conto Economico'!B17,RiepilogoGen!$X$2:$X$1249)</f>
        <v>0</v>
      </c>
      <c r="H17" s="110">
        <f>-1*SUMIF(RiepilogoGen!$C$2:$C$1249,'Conto Economico'!B17,RiepilogoGen!$AA$2:$AA$1249)</f>
        <v>0</v>
      </c>
      <c r="I17" s="110">
        <f>-1*SUMIF(RiepilogoGen!$C$2:$C$1249,'Conto Economico'!B17,RiepilogoGen!$AD$2:$AD$1249)</f>
        <v>0</v>
      </c>
      <c r="J17" s="111">
        <f>ROUND('Riep ContEcon'!D53,0)</f>
        <v>598549</v>
      </c>
      <c r="K17" s="111">
        <f>ROUND('Riep ContEcon'!E53,0)</f>
        <v>0</v>
      </c>
      <c r="L17" s="111">
        <f>ROUND('Riep ContEcon'!F53,0)</f>
        <v>0</v>
      </c>
      <c r="M17" s="111">
        <f>ROUND('Riep ContEcon'!G53,0)</f>
        <v>0</v>
      </c>
      <c r="N17" s="111">
        <f>ROUND('Riep ContEcon'!H53,0)</f>
        <v>0</v>
      </c>
      <c r="O17" s="111">
        <f>ROUND('Riep ContEcon'!I53,0)</f>
        <v>0</v>
      </c>
      <c r="P17" s="111">
        <f>ROUND('Riep ContEcon'!J55,0)</f>
        <v>5071144</v>
      </c>
      <c r="Q17" s="111">
        <f t="shared" si="2"/>
        <v>0</v>
      </c>
      <c r="R17" s="112">
        <f t="shared" si="3"/>
        <v>0</v>
      </c>
      <c r="S17" s="111">
        <f t="shared" si="4"/>
        <v>0</v>
      </c>
    </row>
    <row r="18" spans="1:19" ht="25.5">
      <c r="B18" s="30">
        <v>300202</v>
      </c>
      <c r="C18" s="109" t="s">
        <v>1459</v>
      </c>
      <c r="D18" s="110">
        <f>-1*SUMIF(RiepilogoGen!$C$2:$C$1249,'Conto Economico'!B18,RiepilogoGen!$O$2:$O$1249)</f>
        <v>4584519.53</v>
      </c>
      <c r="E18" s="110">
        <f>-1*SUMIF(RiepilogoGen!$C$2:$C$1249,'Conto Economico'!B18,RiepilogoGen!$R$2:$R$1249)</f>
        <v>5050971.47</v>
      </c>
      <c r="F18" s="110">
        <f>-1*SUMIF(RiepilogoGen!$C$2:$C$1249,'Conto Economico'!B18,RiepilogoGen!$U$2:$U$1249)</f>
        <v>5104771.71</v>
      </c>
      <c r="G18" s="110">
        <f>-1*SUMIF(RiepilogoGen!$C$2:$C$1249,'Conto Economico'!B18,RiepilogoGen!$X$2:$X$1249)</f>
        <v>5185654.7928000009</v>
      </c>
      <c r="H18" s="110">
        <f>-1*SUMIF(RiepilogoGen!$C$2:$C$1249,'Conto Economico'!B18,RiepilogoGen!$AA$2:$AA$1249)</f>
        <v>5082088.16</v>
      </c>
      <c r="I18" s="110">
        <f>-1*SUMIF(RiepilogoGen!$C$2:$C$1249,'Conto Economico'!B18,RiepilogoGen!$AD$2:$AD$1249)</f>
        <v>0</v>
      </c>
      <c r="J18" s="111">
        <f>ROUND('Riep ContEcon'!D55,0)</f>
        <v>4584520</v>
      </c>
      <c r="K18" s="111">
        <f>ROUND('Riep ContEcon'!E55,0)</f>
        <v>5050971</v>
      </c>
      <c r="L18" s="111">
        <f>ROUND('Riep ContEcon'!F55,0)</f>
        <v>5104772</v>
      </c>
      <c r="M18" s="111">
        <f>ROUND('Riep ContEcon'!G55,0)</f>
        <v>5185655</v>
      </c>
      <c r="N18" s="111">
        <f>ROUND('Riep ContEcon'!H55,0)</f>
        <v>5082088</v>
      </c>
      <c r="O18" s="111">
        <f>ROUND('Riep ContEcon'!I55,0)</f>
        <v>0</v>
      </c>
      <c r="P18" s="111">
        <f>ROUND('Riep ContEcon'!J57,0)</f>
        <v>0</v>
      </c>
      <c r="Q18" s="111">
        <f t="shared" si="2"/>
        <v>-103567</v>
      </c>
      <c r="R18" s="112">
        <f t="shared" si="3"/>
        <v>-1.9971826124182912E-2</v>
      </c>
      <c r="S18" s="111">
        <f t="shared" si="4"/>
        <v>-22684</v>
      </c>
    </row>
    <row r="19" spans="1:19">
      <c r="A19" s="30">
        <v>3003</v>
      </c>
      <c r="C19" s="105" t="s">
        <v>275</v>
      </c>
      <c r="D19" s="106">
        <f>-1*SUMIF(RiepilogoGen!$B$2:$B$1249,'Conto Economico'!A19,RiepilogoGen!$O$2:$O$1249)</f>
        <v>0</v>
      </c>
      <c r="E19" s="106">
        <f>-1*SUMIF(RiepilogoGen!$B$2:$B$1249,'Conto Economico'!A19,RiepilogoGen!$R$2:$R$1249)</f>
        <v>0</v>
      </c>
      <c r="F19" s="106">
        <f>-1*SUMIF(RiepilogoGen!$B$2:$B$1249,'Conto Economico'!A19,RiepilogoGen!$U$2:$U$1249)</f>
        <v>0</v>
      </c>
      <c r="G19" s="106">
        <f>-1*SUMIF(RiepilogoGen!$B$2:$B$1249,'Conto Economico'!A19,RiepilogoGen!$X$2:$X$1249)</f>
        <v>0</v>
      </c>
      <c r="H19" s="106">
        <f>-1*SUMIF(RiepilogoGen!$B$2:$B$1249,'Conto Economico'!A19,RiepilogoGen!$AA$2:$AA$1249)</f>
        <v>0</v>
      </c>
      <c r="I19" s="106">
        <f>-1*SUMIF(RiepilogoGen!$B$2:$B$1249,'Conto Economico'!A19,RiepilogoGen!$AD$2:$AD$1249)</f>
        <v>0</v>
      </c>
      <c r="J19" s="107">
        <f>ROUND('Riep ContEcon'!D57,0)</f>
        <v>0</v>
      </c>
      <c r="K19" s="107">
        <f>ROUND('Riep ContEcon'!E57,0)</f>
        <v>0</v>
      </c>
      <c r="L19" s="107">
        <f>ROUND('Riep ContEcon'!F57,0)</f>
        <v>0</v>
      </c>
      <c r="M19" s="107">
        <f>ROUND('Riep ContEcon'!G57,0)</f>
        <v>0</v>
      </c>
      <c r="N19" s="107">
        <f>ROUND('Riep ContEcon'!H57,0)</f>
        <v>0</v>
      </c>
      <c r="O19" s="107">
        <f>ROUND('Riep ContEcon'!I57,0)</f>
        <v>0</v>
      </c>
      <c r="P19" s="107" t="e">
        <f>ROUND('Riep ContEcon'!#REF!,0)</f>
        <v>#REF!</v>
      </c>
      <c r="Q19" s="107">
        <f t="shared" si="2"/>
        <v>0</v>
      </c>
      <c r="R19" s="108">
        <f t="shared" si="3"/>
        <v>0</v>
      </c>
      <c r="S19" s="107">
        <f t="shared" si="4"/>
        <v>0</v>
      </c>
    </row>
    <row r="20" spans="1:19">
      <c r="C20" s="105" t="s">
        <v>276</v>
      </c>
      <c r="D20" s="106">
        <f t="shared" ref="D20:I20" si="7">SUM(D21:D26)</f>
        <v>12115506.91</v>
      </c>
      <c r="E20" s="106">
        <f t="shared" si="7"/>
        <v>10986873.82</v>
      </c>
      <c r="F20" s="106">
        <f t="shared" si="7"/>
        <v>11286645.139999999</v>
      </c>
      <c r="G20" s="106">
        <f t="shared" si="7"/>
        <v>11134764.417100001</v>
      </c>
      <c r="H20" s="106">
        <f t="shared" si="7"/>
        <v>11958002.180000003</v>
      </c>
      <c r="I20" s="106">
        <f t="shared" si="7"/>
        <v>3970474.9099999997</v>
      </c>
      <c r="J20" s="107">
        <f t="shared" ref="J20:O20" si="8">SUM(J21:J26)</f>
        <v>12115507</v>
      </c>
      <c r="K20" s="107">
        <f t="shared" si="8"/>
        <v>10986873</v>
      </c>
      <c r="L20" s="107">
        <f t="shared" si="8"/>
        <v>11286645</v>
      </c>
      <c r="M20" s="107">
        <f t="shared" si="8"/>
        <v>11134765</v>
      </c>
      <c r="N20" s="107">
        <f t="shared" si="8"/>
        <v>11958003</v>
      </c>
      <c r="O20" s="107">
        <f t="shared" si="8"/>
        <v>3970474</v>
      </c>
      <c r="P20" s="107">
        <f>SUM(P21:P26)</f>
        <v>7685382</v>
      </c>
      <c r="Q20" s="107">
        <f t="shared" si="2"/>
        <v>823238</v>
      </c>
      <c r="R20" s="108">
        <f t="shared" si="3"/>
        <v>7.3934025549708515E-2</v>
      </c>
      <c r="S20" s="107">
        <f t="shared" si="4"/>
        <v>671358</v>
      </c>
    </row>
    <row r="21" spans="1:19">
      <c r="B21" s="30">
        <v>300401</v>
      </c>
      <c r="C21" s="109" t="s">
        <v>1460</v>
      </c>
      <c r="D21" s="110">
        <f>-1*SUMIF(RiepilogoGen!$C$2:$C$1249,'Conto Economico'!B21,RiepilogoGen!$O$2:$O$1249)</f>
        <v>7878122.6600000011</v>
      </c>
      <c r="E21" s="110">
        <f>-1*SUMIF(RiepilogoGen!$C$2:$C$1249,'Conto Economico'!B21,RiepilogoGen!$R$2:$R$1249)</f>
        <v>8143373.4699999997</v>
      </c>
      <c r="F21" s="110">
        <f>-1*SUMIF(RiepilogoGen!$C$2:$C$1249,'Conto Economico'!B21,RiepilogoGen!$U$2:$U$1249)</f>
        <v>8839272.7399999984</v>
      </c>
      <c r="G21" s="110">
        <f>-1*SUMIF(RiepilogoGen!$C$2:$C$1249,'Conto Economico'!B21,RiepilogoGen!$X$2:$X$1249)</f>
        <v>9416056.8684</v>
      </c>
      <c r="H21" s="110">
        <f>-1*SUMIF(RiepilogoGen!$C$2:$C$1249,'Conto Economico'!B21,RiepilogoGen!$AA$2:$AA$1249)</f>
        <v>8952460.5800000019</v>
      </c>
      <c r="I21" s="110">
        <f>-1*SUMIF(RiepilogoGen!$C$2:$C$1249,'Conto Economico'!B21,RiepilogoGen!$AD$2:$AD$1249)</f>
        <v>3299449.41</v>
      </c>
      <c r="J21" s="111">
        <f>ROUND('Riep ContEcon'!D61,0)</f>
        <v>7878123</v>
      </c>
      <c r="K21" s="111">
        <f>ROUND('Riep ContEcon'!E61,0)</f>
        <v>8143373</v>
      </c>
      <c r="L21" s="111">
        <f>ROUND('Riep ContEcon'!F61,0)</f>
        <v>8839273</v>
      </c>
      <c r="M21" s="111">
        <f>ROUND('Riep ContEcon'!G61,0)</f>
        <v>9416057</v>
      </c>
      <c r="N21" s="111">
        <f>ROUND('Riep ContEcon'!H61,0)</f>
        <v>8952461</v>
      </c>
      <c r="O21" s="111">
        <f>ROUND('Riep ContEcon'!I61,0)</f>
        <v>3299449</v>
      </c>
      <c r="P21" s="111">
        <f>ROUND('Riep ContEcon'!J63,0)</f>
        <v>6683029</v>
      </c>
      <c r="Q21" s="111">
        <f t="shared" si="2"/>
        <v>-463596</v>
      </c>
      <c r="R21" s="112">
        <f t="shared" si="3"/>
        <v>-4.9234621243265608E-2</v>
      </c>
      <c r="S21" s="111">
        <f t="shared" si="4"/>
        <v>113188</v>
      </c>
    </row>
    <row r="22" spans="1:19">
      <c r="B22" s="30">
        <v>300402</v>
      </c>
      <c r="C22" s="109" t="s">
        <v>1461</v>
      </c>
      <c r="D22" s="110">
        <f>-1*SUMIF(RiepilogoGen!$C$2:$C$1249,'Conto Economico'!B22,RiepilogoGen!$O$2:$O$1249)</f>
        <v>1135085.48</v>
      </c>
      <c r="E22" s="110">
        <f>-1*SUMIF(RiepilogoGen!$C$2:$C$1249,'Conto Economico'!B22,RiepilogoGen!$R$2:$R$1249)</f>
        <v>1534067.2699999998</v>
      </c>
      <c r="F22" s="110">
        <f>-1*SUMIF(RiepilogoGen!$C$2:$C$1249,'Conto Economico'!B22,RiepilogoGen!$U$2:$U$1249)</f>
        <v>1745714.42</v>
      </c>
      <c r="G22" s="110">
        <f>-1*SUMIF(RiepilogoGen!$C$2:$C$1249,'Conto Economico'!B22,RiepilogoGen!$X$2:$X$1249)</f>
        <v>1591972.9483000003</v>
      </c>
      <c r="H22" s="110">
        <f>-1*SUMIF(RiepilogoGen!$C$2:$C$1249,'Conto Economico'!B22,RiepilogoGen!$AA$2:$AA$1249)</f>
        <v>1442322.55</v>
      </c>
      <c r="I22" s="110">
        <f>-1*SUMIF(RiepilogoGen!$C$2:$C$1249,'Conto Economico'!B22,RiepilogoGen!$AD$2:$AD$1249)</f>
        <v>555535.34999999986</v>
      </c>
      <c r="J22" s="111">
        <f>ROUND('Riep ContEcon'!D66,0)</f>
        <v>1135085</v>
      </c>
      <c r="K22" s="111">
        <f>ROUND('Riep ContEcon'!E66,0)</f>
        <v>1534067</v>
      </c>
      <c r="L22" s="111">
        <f>ROUND('Riep ContEcon'!F66,0)</f>
        <v>1745714</v>
      </c>
      <c r="M22" s="111">
        <f>ROUND('Riep ContEcon'!G66,0)</f>
        <v>1591973</v>
      </c>
      <c r="N22" s="111">
        <f>ROUND('Riep ContEcon'!H66,0)</f>
        <v>1442323</v>
      </c>
      <c r="O22" s="111">
        <f>ROUND('Riep ContEcon'!I66,0)</f>
        <v>555535</v>
      </c>
      <c r="P22" s="111">
        <f>ROUND('Riep ContEcon'!J68,0)</f>
        <v>936474</v>
      </c>
      <c r="Q22" s="111">
        <f t="shared" si="2"/>
        <v>-149650</v>
      </c>
      <c r="R22" s="112">
        <f t="shared" si="3"/>
        <v>-9.4002850550857331E-2</v>
      </c>
      <c r="S22" s="111">
        <f t="shared" si="4"/>
        <v>-303391</v>
      </c>
    </row>
    <row r="23" spans="1:19">
      <c r="B23" s="30">
        <v>300403</v>
      </c>
      <c r="C23" s="109" t="s">
        <v>1462</v>
      </c>
      <c r="D23" s="110">
        <f>-1*SUMIF(RiepilogoGen!$C$2:$C$1249,'Conto Economico'!B23,RiepilogoGen!$O$2:$O$1249)</f>
        <v>0</v>
      </c>
      <c r="E23" s="110">
        <f>-1*SUMIF(RiepilogoGen!$C$2:$C$1249,'Conto Economico'!B23,RiepilogoGen!$R$2:$R$1249)</f>
        <v>0</v>
      </c>
      <c r="F23" s="110">
        <f>-1*SUMIF(RiepilogoGen!$C$2:$C$1249,'Conto Economico'!B23,RiepilogoGen!$U$2:$U$1249)</f>
        <v>500</v>
      </c>
      <c r="G23" s="110">
        <f>-1*SUMIF(RiepilogoGen!$C$2:$C$1249,'Conto Economico'!B23,RiepilogoGen!$X$2:$X$1249)</f>
        <v>0</v>
      </c>
      <c r="H23" s="110">
        <f>-1*SUMIF(RiepilogoGen!$C$2:$C$1249,'Conto Economico'!B23,RiepilogoGen!$AA$2:$AA$1249)</f>
        <v>0</v>
      </c>
      <c r="I23" s="110">
        <f>-1*SUMIF(RiepilogoGen!$C$2:$C$1249,'Conto Economico'!B23,RiepilogoGen!$AD$2:$AD$1249)</f>
        <v>0</v>
      </c>
      <c r="J23" s="111">
        <f>ROUND('Riep ContEcon'!D84,0)</f>
        <v>0</v>
      </c>
      <c r="K23" s="111">
        <f>ROUND('Riep ContEcon'!E84,0)</f>
        <v>0</v>
      </c>
      <c r="L23" s="111">
        <f>ROUND('Riep ContEcon'!F84,0)</f>
        <v>500</v>
      </c>
      <c r="M23" s="111">
        <f>ROUND('Riep ContEcon'!G84,0)</f>
        <v>0</v>
      </c>
      <c r="N23" s="111">
        <f>ROUND('Riep ContEcon'!H84,0)</f>
        <v>0</v>
      </c>
      <c r="O23" s="111">
        <f>ROUND('Riep ContEcon'!I84,0)</f>
        <v>0</v>
      </c>
      <c r="P23" s="111">
        <f>ROUND('Riep ContEcon'!J87,0)</f>
        <v>23117</v>
      </c>
      <c r="Q23" s="111">
        <f t="shared" si="2"/>
        <v>0</v>
      </c>
      <c r="R23" s="112">
        <f t="shared" si="3"/>
        <v>0</v>
      </c>
      <c r="S23" s="111">
        <f t="shared" si="4"/>
        <v>-500</v>
      </c>
    </row>
    <row r="24" spans="1:19">
      <c r="B24" s="30">
        <v>300404</v>
      </c>
      <c r="C24" s="109" t="s">
        <v>1463</v>
      </c>
      <c r="D24" s="110">
        <f>-1*SUMIF(RiepilogoGen!$C$2:$C$1249,'Conto Economico'!B24,RiepilogoGen!$O$2:$O$1249)</f>
        <v>2919322.1599999997</v>
      </c>
      <c r="E24" s="110">
        <f>-1*SUMIF(RiepilogoGen!$C$2:$C$1249,'Conto Economico'!B24,RiepilogoGen!$R$2:$R$1249)</f>
        <v>1186577.1600000001</v>
      </c>
      <c r="F24" s="110">
        <f>-1*SUMIF(RiepilogoGen!$C$2:$C$1249,'Conto Economico'!B24,RiepilogoGen!$U$2:$U$1249)</f>
        <v>568368.33000000007</v>
      </c>
      <c r="G24" s="110">
        <f>-1*SUMIF(RiepilogoGen!$C$2:$C$1249,'Conto Economico'!B24,RiepilogoGen!$X$2:$X$1249)</f>
        <v>0</v>
      </c>
      <c r="H24" s="110">
        <f>-1*SUMIF(RiepilogoGen!$C$2:$C$1249,'Conto Economico'!B24,RiepilogoGen!$AA$2:$AA$1249)</f>
        <v>1428542.6500000004</v>
      </c>
      <c r="I24" s="110">
        <f>-1*SUMIF(RiepilogoGen!$C$2:$C$1249,'Conto Economico'!B24,RiepilogoGen!$AD$2:$AD$1249)</f>
        <v>106593.23000000001</v>
      </c>
      <c r="J24" s="111">
        <f>ROUND('Riep ContEcon'!D86,0)</f>
        <v>2919322</v>
      </c>
      <c r="K24" s="111">
        <f>ROUND('Riep ContEcon'!E86,0)</f>
        <v>1186577</v>
      </c>
      <c r="L24" s="111">
        <f>ROUND('Riep ContEcon'!F86,0)</f>
        <v>568368</v>
      </c>
      <c r="M24" s="111">
        <f>ROUND('Riep ContEcon'!G86,0)</f>
        <v>0</v>
      </c>
      <c r="N24" s="111">
        <f>ROUND('Riep ContEcon'!H86,0)</f>
        <v>1428543</v>
      </c>
      <c r="O24" s="111">
        <f>ROUND('Riep ContEcon'!I86,0)</f>
        <v>106593</v>
      </c>
      <c r="P24" s="111">
        <f>ROUND('Riep ContEcon'!J89,0)</f>
        <v>3208</v>
      </c>
      <c r="Q24" s="111">
        <f t="shared" si="2"/>
        <v>1428543</v>
      </c>
      <c r="R24" s="112">
        <f t="shared" si="3"/>
        <v>1</v>
      </c>
      <c r="S24" s="111">
        <f t="shared" si="4"/>
        <v>860175</v>
      </c>
    </row>
    <row r="25" spans="1:19">
      <c r="B25" s="30">
        <v>300405</v>
      </c>
      <c r="C25" s="109" t="s">
        <v>1464</v>
      </c>
      <c r="D25" s="110">
        <f>-1*SUMIF(RiepilogoGen!$C$2:$C$1249,'Conto Economico'!B25,RiepilogoGen!$O$2:$O$1249)</f>
        <v>52722.76</v>
      </c>
      <c r="E25" s="110">
        <f>-1*SUMIF(RiepilogoGen!$C$2:$C$1249,'Conto Economico'!B25,RiepilogoGen!$R$2:$R$1249)</f>
        <v>0</v>
      </c>
      <c r="F25" s="110">
        <f>-1*SUMIF(RiepilogoGen!$C$2:$C$1249,'Conto Economico'!B25,RiepilogoGen!$U$2:$U$1249)</f>
        <v>2250</v>
      </c>
      <c r="G25" s="110">
        <f>-1*SUMIF(RiepilogoGen!$C$2:$C$1249,'Conto Economico'!B25,RiepilogoGen!$X$2:$X$1249)</f>
        <v>0</v>
      </c>
      <c r="H25" s="110">
        <f>-1*SUMIF(RiepilogoGen!$C$2:$C$1249,'Conto Economico'!B25,RiepilogoGen!$AA$2:$AA$1249)</f>
        <v>600</v>
      </c>
      <c r="I25" s="110">
        <f>-1*SUMIF(RiepilogoGen!$C$2:$C$1249,'Conto Economico'!B25,RiepilogoGen!$AD$2:$AD$1249)</f>
        <v>0</v>
      </c>
      <c r="J25" s="111">
        <f>ROUND('Riep ContEcon'!D93,0)</f>
        <v>52723</v>
      </c>
      <c r="K25" s="111">
        <f>ROUND('Riep ContEcon'!E93,0)</f>
        <v>0</v>
      </c>
      <c r="L25" s="111">
        <f>ROUND('Riep ContEcon'!F93,0)</f>
        <v>2250</v>
      </c>
      <c r="M25" s="111">
        <f>ROUND('Riep ContEcon'!G93,0)</f>
        <v>0</v>
      </c>
      <c r="N25" s="111">
        <f>ROUND('Riep ContEcon'!H93,0)</f>
        <v>600</v>
      </c>
      <c r="O25" s="111">
        <f>ROUND('Riep ContEcon'!I93,0)</f>
        <v>0</v>
      </c>
      <c r="P25" s="111">
        <f>ROUND('Riep ContEcon'!J96,0)</f>
        <v>382</v>
      </c>
      <c r="Q25" s="111">
        <f t="shared" si="2"/>
        <v>600</v>
      </c>
      <c r="R25" s="112">
        <f t="shared" si="3"/>
        <v>1</v>
      </c>
      <c r="S25" s="111">
        <f t="shared" si="4"/>
        <v>-1650</v>
      </c>
    </row>
    <row r="26" spans="1:19">
      <c r="B26" s="30">
        <v>300406</v>
      </c>
      <c r="C26" s="109" t="s">
        <v>1465</v>
      </c>
      <c r="D26" s="110">
        <f>-1*SUMIF(RiepilogoGen!$C$2:$C$1249,'Conto Economico'!B26,RiepilogoGen!$O$2:$O$1249)</f>
        <v>130253.85</v>
      </c>
      <c r="E26" s="110">
        <f>-1*SUMIF(RiepilogoGen!$C$2:$C$1249,'Conto Economico'!B26,RiepilogoGen!$R$2:$R$1249)</f>
        <v>122855.92000000001</v>
      </c>
      <c r="F26" s="110">
        <f>-1*SUMIF(RiepilogoGen!$C$2:$C$1249,'Conto Economico'!B26,RiepilogoGen!$U$2:$U$1249)</f>
        <v>130539.65000000001</v>
      </c>
      <c r="G26" s="110">
        <f>-1*SUMIF(RiepilogoGen!$C$2:$C$1249,'Conto Economico'!B26,RiepilogoGen!$X$2:$X$1249)</f>
        <v>126734.60040000001</v>
      </c>
      <c r="H26" s="110">
        <f>-1*SUMIF(RiepilogoGen!$C$2:$C$1249,'Conto Economico'!B26,RiepilogoGen!$AA$2:$AA$1249)</f>
        <v>134076.4</v>
      </c>
      <c r="I26" s="110">
        <f>-1*SUMIF(RiepilogoGen!$C$2:$C$1249,'Conto Economico'!B26,RiepilogoGen!$AD$2:$AD$1249)</f>
        <v>8896.92</v>
      </c>
      <c r="J26" s="111">
        <f>ROUND('Riep ContEcon'!D95,0)</f>
        <v>130254</v>
      </c>
      <c r="K26" s="111">
        <f>ROUND('Riep ContEcon'!E95,0)</f>
        <v>122856</v>
      </c>
      <c r="L26" s="111">
        <f>ROUND('Riep ContEcon'!F95,0)</f>
        <v>130540</v>
      </c>
      <c r="M26" s="111">
        <f>ROUND('Riep ContEcon'!G95,0)</f>
        <v>126735</v>
      </c>
      <c r="N26" s="111">
        <f>ROUND('Riep ContEcon'!H95,0)</f>
        <v>134076</v>
      </c>
      <c r="O26" s="111">
        <f>ROUND('Riep ContEcon'!I95,0)</f>
        <v>8897</v>
      </c>
      <c r="P26" s="111">
        <f>ROUND('Riep ContEcon'!J98,0)</f>
        <v>39172</v>
      </c>
      <c r="Q26" s="111">
        <f t="shared" si="2"/>
        <v>7341</v>
      </c>
      <c r="R26" s="112">
        <f t="shared" si="3"/>
        <v>5.7924014676293156E-2</v>
      </c>
      <c r="S26" s="111">
        <f t="shared" si="4"/>
        <v>3536</v>
      </c>
    </row>
    <row r="27" spans="1:19">
      <c r="C27" s="105" t="s">
        <v>277</v>
      </c>
      <c r="D27" s="106">
        <f t="shared" ref="D27:I27" si="9">SUM(D28:D33)</f>
        <v>2111546.04</v>
      </c>
      <c r="E27" s="106">
        <f t="shared" si="9"/>
        <v>2422757.83</v>
      </c>
      <c r="F27" s="106">
        <f t="shared" si="9"/>
        <v>527631.23</v>
      </c>
      <c r="G27" s="106">
        <f t="shared" si="9"/>
        <v>475815.89879999997</v>
      </c>
      <c r="H27" s="106">
        <f t="shared" si="9"/>
        <v>3201912.12</v>
      </c>
      <c r="I27" s="106">
        <f t="shared" si="9"/>
        <v>338499.92</v>
      </c>
      <c r="J27" s="107">
        <f t="shared" ref="J27:O27" si="10">SUM(J28:J33)</f>
        <v>2111546</v>
      </c>
      <c r="K27" s="107">
        <f t="shared" si="10"/>
        <v>2422758</v>
      </c>
      <c r="L27" s="107">
        <f t="shared" si="10"/>
        <v>527631</v>
      </c>
      <c r="M27" s="107">
        <f t="shared" si="10"/>
        <v>475816</v>
      </c>
      <c r="N27" s="107">
        <f t="shared" si="10"/>
        <v>3201912</v>
      </c>
      <c r="O27" s="107">
        <f t="shared" si="10"/>
        <v>338500</v>
      </c>
      <c r="P27" s="107">
        <f>SUM(P28:P33)</f>
        <v>362444</v>
      </c>
      <c r="Q27" s="107">
        <f t="shared" si="2"/>
        <v>2726096</v>
      </c>
      <c r="R27" s="108">
        <f t="shared" si="3"/>
        <v>5.7293071271247706</v>
      </c>
      <c r="S27" s="107">
        <f t="shared" si="4"/>
        <v>2674281</v>
      </c>
    </row>
    <row r="28" spans="1:19">
      <c r="B28" s="30">
        <v>300501</v>
      </c>
      <c r="C28" s="109" t="s">
        <v>1466</v>
      </c>
      <c r="D28" s="110">
        <f>-1*SUMIF(RiepilogoGen!$C$2:$C$1249,'Conto Economico'!B28,RiepilogoGen!$O$2:$O$1249)</f>
        <v>402284.97</v>
      </c>
      <c r="E28" s="110">
        <f>-1*SUMIF(RiepilogoGen!$C$2:$C$1249,'Conto Economico'!B28,RiepilogoGen!$R$2:$R$1249)</f>
        <v>392116.52</v>
      </c>
      <c r="F28" s="110">
        <f>-1*SUMIF(RiepilogoGen!$C$2:$C$1249,'Conto Economico'!B28,RiepilogoGen!$U$2:$U$1249)</f>
        <v>386674.72</v>
      </c>
      <c r="G28" s="110">
        <f>-1*SUMIF(RiepilogoGen!$C$2:$C$1249,'Conto Economico'!B28,RiepilogoGen!$X$2:$X$1249)</f>
        <v>391999.99919999996</v>
      </c>
      <c r="H28" s="110">
        <f>-1*SUMIF(RiepilogoGen!$C$2:$C$1249,'Conto Economico'!B28,RiepilogoGen!$AA$2:$AA$1249)</f>
        <v>423319.75</v>
      </c>
      <c r="I28" s="110">
        <f>-1*SUMIF(RiepilogoGen!$C$2:$C$1249,'Conto Economico'!B28,RiepilogoGen!$AD$2:$AD$1249)</f>
        <v>0</v>
      </c>
      <c r="J28" s="111">
        <f>ROUND('Riep ContEcon'!D106,0)</f>
        <v>402285</v>
      </c>
      <c r="K28" s="111">
        <f>ROUND('Riep ContEcon'!E106,0)</f>
        <v>392117</v>
      </c>
      <c r="L28" s="111">
        <f>ROUND('Riep ContEcon'!F106,0)</f>
        <v>386675</v>
      </c>
      <c r="M28" s="111">
        <f>ROUND('Riep ContEcon'!G106,0)</f>
        <v>392000</v>
      </c>
      <c r="N28" s="111">
        <f>ROUND('Riep ContEcon'!H106,0)</f>
        <v>423320</v>
      </c>
      <c r="O28" s="111">
        <f>ROUND('Riep ContEcon'!I106,0)</f>
        <v>0</v>
      </c>
      <c r="P28" s="111">
        <f>ROUND('Riep ContEcon'!J109,0)</f>
        <v>0</v>
      </c>
      <c r="Q28" s="111">
        <f t="shared" si="2"/>
        <v>31320</v>
      </c>
      <c r="R28" s="112">
        <f t="shared" si="3"/>
        <v>7.9897959183673484E-2</v>
      </c>
      <c r="S28" s="111">
        <f t="shared" si="4"/>
        <v>36645</v>
      </c>
    </row>
    <row r="29" spans="1:19">
      <c r="B29" s="30">
        <v>300502</v>
      </c>
      <c r="C29" s="109" t="s">
        <v>1467</v>
      </c>
      <c r="D29" s="110">
        <f>-1*SUMIF(RiepilogoGen!$C$2:$C$1249,'Conto Economico'!B29,RiepilogoGen!$O$2:$O$1249)</f>
        <v>0</v>
      </c>
      <c r="E29" s="110">
        <f>-1*SUMIF(RiepilogoGen!$C$2:$C$1249,'Conto Economico'!B29,RiepilogoGen!$R$2:$R$1249)</f>
        <v>0</v>
      </c>
      <c r="F29" s="110">
        <f>-1*SUMIF(RiepilogoGen!$C$2:$C$1249,'Conto Economico'!B29,RiepilogoGen!$U$2:$U$1249)</f>
        <v>0</v>
      </c>
      <c r="G29" s="110">
        <f>-1*SUMIF(RiepilogoGen!$C$2:$C$1249,'Conto Economico'!B29,RiepilogoGen!$X$2:$X$1249)</f>
        <v>0</v>
      </c>
      <c r="H29" s="110">
        <f>-1*SUMIF(RiepilogoGen!$C$2:$C$1249,'Conto Economico'!B29,RiepilogoGen!$AA$2:$AA$1249)</f>
        <v>0</v>
      </c>
      <c r="I29" s="110">
        <f>-1*SUMIF(RiepilogoGen!$C$2:$C$1249,'Conto Economico'!B29,RiepilogoGen!$AD$2:$AD$1249)</f>
        <v>0</v>
      </c>
      <c r="J29" s="111">
        <f>ROUND('Riep ContEcon'!D108,0)</f>
        <v>0</v>
      </c>
      <c r="K29" s="111">
        <f>ROUND('Riep ContEcon'!E108,0)</f>
        <v>0</v>
      </c>
      <c r="L29" s="111">
        <f>ROUND('Riep ContEcon'!F108,0)</f>
        <v>0</v>
      </c>
      <c r="M29" s="111">
        <f>ROUND('Riep ContEcon'!G108,0)</f>
        <v>0</v>
      </c>
      <c r="N29" s="111">
        <f>ROUND('Riep ContEcon'!H108,0)</f>
        <v>0</v>
      </c>
      <c r="O29" s="111">
        <f>ROUND('Riep ContEcon'!I108,0)</f>
        <v>0</v>
      </c>
      <c r="P29" s="111">
        <f>ROUND('Riep ContEcon'!J111,0)</f>
        <v>0</v>
      </c>
      <c r="Q29" s="111">
        <f t="shared" si="2"/>
        <v>0</v>
      </c>
      <c r="R29" s="112">
        <f t="shared" si="3"/>
        <v>0</v>
      </c>
      <c r="S29" s="111">
        <f t="shared" si="4"/>
        <v>0</v>
      </c>
    </row>
    <row r="30" spans="1:19">
      <c r="B30" s="30">
        <v>300503</v>
      </c>
      <c r="C30" s="109" t="s">
        <v>1468</v>
      </c>
      <c r="D30" s="110">
        <f>-1*SUMIF(RiepilogoGen!$C$2:$C$1249,'Conto Economico'!B30,RiepilogoGen!$O$2:$O$1249)</f>
        <v>1130000</v>
      </c>
      <c r="E30" s="110">
        <f>-1*SUMIF(RiepilogoGen!$C$2:$C$1249,'Conto Economico'!B30,RiepilogoGen!$R$2:$R$1249)</f>
        <v>1700000</v>
      </c>
      <c r="F30" s="110">
        <f>-1*SUMIF(RiepilogoGen!$C$2:$C$1249,'Conto Economico'!B30,RiepilogoGen!$U$2:$U$1249)</f>
        <v>0</v>
      </c>
      <c r="G30" s="110">
        <f>-1*SUMIF(RiepilogoGen!$C$2:$C$1249,'Conto Economico'!B30,RiepilogoGen!$X$2:$X$1249)</f>
        <v>0</v>
      </c>
      <c r="H30" s="110">
        <f>-1*SUMIF(RiepilogoGen!$C$2:$C$1249,'Conto Economico'!B30,RiepilogoGen!$AA$2:$AA$1249)</f>
        <v>2400000</v>
      </c>
      <c r="I30" s="110">
        <f>-1*SUMIF(RiepilogoGen!$C$2:$C$1249,'Conto Economico'!B30,RiepilogoGen!$AD$2:$AD$1249)</f>
        <v>0</v>
      </c>
      <c r="J30" s="111">
        <f>ROUND('Riep ContEcon'!D110,0)</f>
        <v>1130000</v>
      </c>
      <c r="K30" s="111">
        <f>ROUND('Riep ContEcon'!E110,0)</f>
        <v>1700000</v>
      </c>
      <c r="L30" s="111">
        <f>ROUND('Riep ContEcon'!F110,0)</f>
        <v>0</v>
      </c>
      <c r="M30" s="111">
        <f>ROUND('Riep ContEcon'!G110,0)</f>
        <v>0</v>
      </c>
      <c r="N30" s="111">
        <f>ROUND('Riep ContEcon'!H110,0)</f>
        <v>2400000</v>
      </c>
      <c r="O30" s="111">
        <f>ROUND('Riep ContEcon'!I110,0)</f>
        <v>0</v>
      </c>
      <c r="P30" s="111">
        <f>ROUND('Riep ContEcon'!J113,0)</f>
        <v>0</v>
      </c>
      <c r="Q30" s="111">
        <f t="shared" si="2"/>
        <v>2400000</v>
      </c>
      <c r="R30" s="112">
        <f t="shared" si="3"/>
        <v>1</v>
      </c>
      <c r="S30" s="111">
        <f t="shared" si="4"/>
        <v>2400000</v>
      </c>
    </row>
    <row r="31" spans="1:19">
      <c r="B31" s="30">
        <v>300504</v>
      </c>
      <c r="C31" s="109" t="s">
        <v>1469</v>
      </c>
      <c r="D31" s="110">
        <f>-1*SUMIF(RiepilogoGen!$C$2:$C$1249,'Conto Economico'!B31,RiepilogoGen!$O$2:$O$1249)</f>
        <v>0</v>
      </c>
      <c r="E31" s="110">
        <f>-1*SUMIF(RiepilogoGen!$C$2:$C$1249,'Conto Economico'!B31,RiepilogoGen!$R$2:$R$1249)</f>
        <v>0</v>
      </c>
      <c r="F31" s="110">
        <f>-1*SUMIF(RiepilogoGen!$C$2:$C$1249,'Conto Economico'!B31,RiepilogoGen!$U$2:$U$1249)</f>
        <v>0</v>
      </c>
      <c r="G31" s="110">
        <f>-1*SUMIF(RiepilogoGen!$C$2:$C$1249,'Conto Economico'!B31,RiepilogoGen!$X$2:$X$1249)</f>
        <v>0</v>
      </c>
      <c r="H31" s="110">
        <f>-1*SUMIF(RiepilogoGen!$C$2:$C$1249,'Conto Economico'!B31,RiepilogoGen!$AA$2:$AA$1249)</f>
        <v>0</v>
      </c>
      <c r="I31" s="110">
        <f>-1*SUMIF(RiepilogoGen!$C$2:$C$1249,'Conto Economico'!B31,RiepilogoGen!$AD$2:$AD$1249)</f>
        <v>0</v>
      </c>
      <c r="J31" s="111">
        <f>ROUND('Riep ContEcon'!D112,0)</f>
        <v>0</v>
      </c>
      <c r="K31" s="111">
        <f>ROUND('Riep ContEcon'!E112,0)</f>
        <v>0</v>
      </c>
      <c r="L31" s="111">
        <f>ROUND('Riep ContEcon'!F112,0)</f>
        <v>0</v>
      </c>
      <c r="M31" s="111">
        <f>ROUND('Riep ContEcon'!G112,0)</f>
        <v>0</v>
      </c>
      <c r="N31" s="111">
        <f>ROUND('Riep ContEcon'!H112,0)</f>
        <v>0</v>
      </c>
      <c r="O31" s="111">
        <f>ROUND('Riep ContEcon'!I112,0)</f>
        <v>0</v>
      </c>
      <c r="P31" s="111">
        <f>ROUND('Riep ContEcon'!J115,0)</f>
        <v>252067</v>
      </c>
      <c r="Q31" s="111">
        <f t="shared" si="2"/>
        <v>0</v>
      </c>
      <c r="R31" s="112">
        <f t="shared" si="3"/>
        <v>0</v>
      </c>
      <c r="S31" s="111">
        <f t="shared" si="4"/>
        <v>0</v>
      </c>
    </row>
    <row r="32" spans="1:19">
      <c r="B32" s="30">
        <v>300505</v>
      </c>
      <c r="C32" s="109" t="s">
        <v>1470</v>
      </c>
      <c r="D32" s="110">
        <f>-1*SUMIF(RiepilogoGen!$C$2:$C$1249,'Conto Economico'!B32,RiepilogoGen!$O$2:$O$1249)</f>
        <v>565079.85</v>
      </c>
      <c r="E32" s="110">
        <f>-1*SUMIF(RiepilogoGen!$C$2:$C$1249,'Conto Economico'!B32,RiepilogoGen!$R$2:$R$1249)</f>
        <v>328633.21000000002</v>
      </c>
      <c r="F32" s="110">
        <f>-1*SUMIF(RiepilogoGen!$C$2:$C$1249,'Conto Economico'!B32,RiepilogoGen!$U$2:$U$1249)</f>
        <v>108999.27</v>
      </c>
      <c r="G32" s="110">
        <f>-1*SUMIF(RiepilogoGen!$C$2:$C$1249,'Conto Economico'!B32,RiepilogoGen!$X$2:$X$1249)</f>
        <v>18844.899600000001</v>
      </c>
      <c r="H32" s="110">
        <f>-1*SUMIF(RiepilogoGen!$C$2:$C$1249,'Conto Economico'!B32,RiepilogoGen!$AA$2:$AA$1249)</f>
        <v>227429.39</v>
      </c>
      <c r="I32" s="110">
        <f>-1*SUMIF(RiepilogoGen!$C$2:$C$1249,'Conto Economico'!B32,RiepilogoGen!$AD$2:$AD$1249)</f>
        <v>248483.37</v>
      </c>
      <c r="J32" s="111">
        <f>ROUND('Riep ContEcon'!D114,0)</f>
        <v>565080</v>
      </c>
      <c r="K32" s="111">
        <f>ROUND('Riep ContEcon'!E114,0)</f>
        <v>328633</v>
      </c>
      <c r="L32" s="111">
        <f>ROUND('Riep ContEcon'!F114,0)</f>
        <v>108999</v>
      </c>
      <c r="M32" s="111">
        <f>ROUND('Riep ContEcon'!G114,0)</f>
        <v>18845</v>
      </c>
      <c r="N32" s="111">
        <f>ROUND('Riep ContEcon'!H114,0)</f>
        <v>227429</v>
      </c>
      <c r="O32" s="111">
        <f>ROUND('Riep ContEcon'!I114,0)</f>
        <v>248483</v>
      </c>
      <c r="P32" s="111">
        <f>ROUND('Riep ContEcon'!J117,0)</f>
        <v>110377</v>
      </c>
      <c r="Q32" s="111">
        <f t="shared" si="2"/>
        <v>208584</v>
      </c>
      <c r="R32" s="112">
        <f t="shared" si="3"/>
        <v>11.068400106128946</v>
      </c>
      <c r="S32" s="111">
        <f t="shared" si="4"/>
        <v>118430</v>
      </c>
    </row>
    <row r="33" spans="2:19">
      <c r="B33" s="30">
        <v>300506</v>
      </c>
      <c r="C33" s="109" t="s">
        <v>1471</v>
      </c>
      <c r="D33" s="110">
        <f>-1*SUMIF(RiepilogoGen!$C$2:$C$1249,'Conto Economico'!B33,RiepilogoGen!$O$2:$O$1249)</f>
        <v>14181.22</v>
      </c>
      <c r="E33" s="110">
        <f>-1*SUMIF(RiepilogoGen!$C$2:$C$1249,'Conto Economico'!B33,RiepilogoGen!$R$2:$R$1249)</f>
        <v>2008.0999999999995</v>
      </c>
      <c r="F33" s="110">
        <f>-1*SUMIF(RiepilogoGen!$C$2:$C$1249,'Conto Economico'!B33,RiepilogoGen!$U$2:$U$1249)</f>
        <v>31957.240000000005</v>
      </c>
      <c r="G33" s="110">
        <f>-1*SUMIF(RiepilogoGen!$C$2:$C$1249,'Conto Economico'!B33,RiepilogoGen!$X$2:$X$1249)</f>
        <v>64971</v>
      </c>
      <c r="H33" s="110">
        <f>-1*SUMIF(RiepilogoGen!$C$2:$C$1249,'Conto Economico'!B33,RiepilogoGen!$AA$2:$AA$1249)</f>
        <v>151162.98000000001</v>
      </c>
      <c r="I33" s="110">
        <f>-1*SUMIF(RiepilogoGen!$C$2:$C$1249,'Conto Economico'!B33,RiepilogoGen!$AD$2:$AD$1249)</f>
        <v>90016.55</v>
      </c>
      <c r="J33" s="111">
        <f>ROUND('Riep ContEcon'!D117,0)</f>
        <v>14181</v>
      </c>
      <c r="K33" s="111">
        <f>ROUND('Riep ContEcon'!E117,0)</f>
        <v>2008</v>
      </c>
      <c r="L33" s="111">
        <f>ROUND('Riep ContEcon'!F117,0)</f>
        <v>31957</v>
      </c>
      <c r="M33" s="111">
        <f>ROUND('Riep ContEcon'!G117,0)</f>
        <v>64971</v>
      </c>
      <c r="N33" s="111">
        <f>ROUND('Riep ContEcon'!H117,0)</f>
        <v>151163</v>
      </c>
      <c r="O33" s="111">
        <f>ROUND('Riep ContEcon'!I117,0)</f>
        <v>90017</v>
      </c>
      <c r="P33" s="111">
        <f>ROUND('Riep ContEcon'!J120,0)</f>
        <v>0</v>
      </c>
      <c r="Q33" s="111">
        <f t="shared" si="2"/>
        <v>86192</v>
      </c>
      <c r="R33" s="112">
        <f t="shared" si="3"/>
        <v>1.3266226470271354</v>
      </c>
      <c r="S33" s="111">
        <f t="shared" si="4"/>
        <v>119206</v>
      </c>
    </row>
    <row r="34" spans="2:19" ht="15.75">
      <c r="C34" s="56" t="s">
        <v>256</v>
      </c>
      <c r="D34" s="113">
        <f t="shared" ref="D34:J34" si="11">+D27+D20+D19+D16+D11</f>
        <v>88618868.810000017</v>
      </c>
      <c r="E34" s="113">
        <f t="shared" si="11"/>
        <v>102337012.60000002</v>
      </c>
      <c r="F34" s="113">
        <f t="shared" si="11"/>
        <v>93574881.350000009</v>
      </c>
      <c r="G34" s="113">
        <f t="shared" si="11"/>
        <v>97960214.971899986</v>
      </c>
      <c r="H34" s="113">
        <f t="shared" si="11"/>
        <v>97305922.360000014</v>
      </c>
      <c r="I34" s="113">
        <f t="shared" si="11"/>
        <v>27188179.259999998</v>
      </c>
      <c r="J34" s="114">
        <f t="shared" si="11"/>
        <v>88618870</v>
      </c>
      <c r="K34" s="114">
        <f t="shared" ref="K34:P34" si="12">+K27+K20+K19+K16+K11</f>
        <v>102337012</v>
      </c>
      <c r="L34" s="114">
        <f t="shared" si="12"/>
        <v>93574882</v>
      </c>
      <c r="M34" s="114">
        <f t="shared" si="12"/>
        <v>97960216</v>
      </c>
      <c r="N34" s="114">
        <f t="shared" si="12"/>
        <v>97305923</v>
      </c>
      <c r="O34" s="114">
        <f t="shared" si="12"/>
        <v>27188179</v>
      </c>
      <c r="P34" s="114" t="e">
        <f t="shared" si="12"/>
        <v>#REF!</v>
      </c>
      <c r="Q34" s="114">
        <f t="shared" si="2"/>
        <v>-654293</v>
      </c>
      <c r="R34" s="59">
        <f t="shared" si="3"/>
        <v>-6.6791706543398721E-3</v>
      </c>
      <c r="S34" s="114">
        <f t="shared" si="4"/>
        <v>3731041</v>
      </c>
    </row>
    <row r="35" spans="2:19">
      <c r="C35" s="115"/>
      <c r="D35" s="116"/>
      <c r="E35" s="116"/>
      <c r="F35" s="116"/>
      <c r="G35" s="116"/>
      <c r="H35" s="116"/>
      <c r="I35" s="116"/>
      <c r="J35" s="117"/>
      <c r="K35" s="117"/>
      <c r="L35" s="117"/>
      <c r="M35" s="117"/>
      <c r="N35" s="117"/>
      <c r="O35" s="117"/>
      <c r="P35" s="117"/>
      <c r="Q35" s="117"/>
      <c r="R35" s="45"/>
      <c r="S35" s="117"/>
    </row>
    <row r="36" spans="2:19">
      <c r="C36" s="115"/>
      <c r="D36" s="116"/>
      <c r="E36" s="116"/>
      <c r="F36" s="116"/>
      <c r="G36" s="116"/>
      <c r="H36" s="116"/>
      <c r="I36" s="116"/>
      <c r="J36" s="117"/>
      <c r="K36" s="117"/>
      <c r="L36" s="117"/>
      <c r="M36" s="117"/>
      <c r="N36" s="117"/>
      <c r="O36" s="117"/>
      <c r="P36" s="117"/>
      <c r="Q36" s="117"/>
      <c r="R36" s="45"/>
      <c r="S36" s="117"/>
    </row>
    <row r="37" spans="2:19">
      <c r="C37" s="115"/>
      <c r="D37" s="116"/>
      <c r="E37" s="116"/>
      <c r="F37" s="116"/>
      <c r="G37" s="116"/>
      <c r="H37" s="116"/>
      <c r="I37" s="116"/>
      <c r="J37" s="117"/>
      <c r="K37" s="117"/>
      <c r="L37" s="117"/>
      <c r="M37" s="117"/>
      <c r="N37" s="117"/>
      <c r="O37" s="117"/>
      <c r="P37" s="117"/>
      <c r="Q37" s="117"/>
      <c r="R37" s="45"/>
      <c r="S37" s="117"/>
    </row>
    <row r="38" spans="2:19">
      <c r="C38" s="101"/>
      <c r="D38" s="102"/>
      <c r="E38" s="102"/>
      <c r="F38" s="102"/>
      <c r="G38" s="102"/>
      <c r="H38" s="102"/>
      <c r="I38" s="102"/>
      <c r="J38" s="103"/>
      <c r="K38" s="103"/>
      <c r="L38" s="103"/>
      <c r="M38" s="103"/>
      <c r="N38" s="103"/>
      <c r="O38" s="103"/>
      <c r="P38" s="103"/>
      <c r="Q38" s="103"/>
      <c r="R38" s="104"/>
      <c r="S38" s="103"/>
    </row>
    <row r="39" spans="2:19">
      <c r="C39" s="101" t="s">
        <v>278</v>
      </c>
      <c r="D39" s="102"/>
      <c r="E39" s="102"/>
      <c r="F39" s="102"/>
      <c r="G39" s="102"/>
      <c r="H39" s="102"/>
      <c r="I39" s="102"/>
      <c r="J39" s="103"/>
      <c r="K39" s="103"/>
      <c r="L39" s="103"/>
      <c r="M39" s="103"/>
      <c r="N39" s="103"/>
      <c r="O39" s="103"/>
      <c r="P39" s="103"/>
      <c r="Q39" s="103"/>
      <c r="R39" s="104"/>
      <c r="S39" s="103"/>
    </row>
    <row r="40" spans="2:19">
      <c r="C40" s="105" t="s">
        <v>279</v>
      </c>
      <c r="D40" s="106">
        <f t="shared" ref="D40:I40" si="13">+D41+D42</f>
        <v>851960.46000000008</v>
      </c>
      <c r="E40" s="106">
        <f t="shared" si="13"/>
        <v>666012.67000000004</v>
      </c>
      <c r="F40" s="106">
        <f t="shared" si="13"/>
        <v>577349.97</v>
      </c>
      <c r="G40" s="106">
        <f t="shared" si="13"/>
        <v>675164.56799999997</v>
      </c>
      <c r="H40" s="106">
        <f t="shared" si="13"/>
        <v>577735.55000000005</v>
      </c>
      <c r="I40" s="106">
        <f t="shared" si="13"/>
        <v>204789.83</v>
      </c>
      <c r="J40" s="107">
        <f t="shared" ref="J40:O40" si="14">+J41+J42</f>
        <v>851961</v>
      </c>
      <c r="K40" s="107">
        <f t="shared" si="14"/>
        <v>666013</v>
      </c>
      <c r="L40" s="107">
        <f t="shared" si="14"/>
        <v>577350</v>
      </c>
      <c r="M40" s="107">
        <f t="shared" si="14"/>
        <v>675165</v>
      </c>
      <c r="N40" s="107">
        <f t="shared" si="14"/>
        <v>577736</v>
      </c>
      <c r="O40" s="107">
        <f t="shared" si="14"/>
        <v>204790</v>
      </c>
      <c r="P40" s="107">
        <f>+P41+P42</f>
        <v>93000</v>
      </c>
      <c r="Q40" s="107">
        <f t="shared" si="2"/>
        <v>-97429</v>
      </c>
      <c r="R40" s="108">
        <f t="shared" si="3"/>
        <v>-0.14430398495182661</v>
      </c>
      <c r="S40" s="107">
        <f t="shared" si="4"/>
        <v>386</v>
      </c>
    </row>
    <row r="41" spans="2:19">
      <c r="B41" s="30">
        <v>400601</v>
      </c>
      <c r="C41" s="109" t="s">
        <v>307</v>
      </c>
      <c r="D41" s="110">
        <f>SUMIF(RiepilogoGen!$C$2:$C$1249,'Conto Economico'!B41,RiepilogoGen!$O$2:$O$1249)</f>
        <v>608204.76</v>
      </c>
      <c r="E41" s="110">
        <f>SUMIF(RiepilogoGen!$C$2:$C$1249,'Conto Economico'!B41,RiepilogoGen!$R$2:$R$1249)</f>
        <v>429693.93</v>
      </c>
      <c r="F41" s="110">
        <f>SUMIF(RiepilogoGen!$C$2:$C$1249,'Conto Economico'!B41,RiepilogoGen!$U$2:$U$1249)</f>
        <v>326603.28000000003</v>
      </c>
      <c r="G41" s="110">
        <f>SUMIF(RiepilogoGen!$C$2:$C$1249,'Conto Economico'!B41,RiepilogoGen!$X$2:$X$1249)</f>
        <v>374284.65</v>
      </c>
      <c r="H41" s="110">
        <f>SUMIF(RiepilogoGen!$C$2:$C$1249,'Conto Economico'!B41,RiepilogoGen!$AA$2:$AA$1249)</f>
        <v>303047.5</v>
      </c>
      <c r="I41" s="110">
        <f>SUMIF(RiepilogoGen!$C$2:$C$1249,'Conto Economico'!B41,RiepilogoGen!$AD$2:$AD$1249)</f>
        <v>109390.29</v>
      </c>
      <c r="J41" s="111">
        <f>ROUND('Riep ContEcon'!D128,0)</f>
        <v>608205</v>
      </c>
      <c r="K41" s="111">
        <f>ROUND('Riep ContEcon'!E128,0)</f>
        <v>429694</v>
      </c>
      <c r="L41" s="111">
        <f>ROUND('Riep ContEcon'!F128,0)</f>
        <v>326603</v>
      </c>
      <c r="M41" s="111">
        <f>ROUND('Riep ContEcon'!G128,0)</f>
        <v>374285</v>
      </c>
      <c r="N41" s="111">
        <f>ROUND('Riep ContEcon'!H128,0)</f>
        <v>303048</v>
      </c>
      <c r="O41" s="111">
        <f>ROUND('Riep ContEcon'!I128,0)</f>
        <v>109390</v>
      </c>
      <c r="P41" s="111">
        <f>ROUND('Riep ContEcon'!J131,0)</f>
        <v>63000</v>
      </c>
      <c r="Q41" s="111">
        <f t="shared" si="2"/>
        <v>-71237</v>
      </c>
      <c r="R41" s="112">
        <f t="shared" si="3"/>
        <v>-0.19032822581722486</v>
      </c>
      <c r="S41" s="111">
        <f t="shared" si="4"/>
        <v>-23555</v>
      </c>
    </row>
    <row r="42" spans="2:19">
      <c r="B42" s="30">
        <v>400602</v>
      </c>
      <c r="C42" s="109" t="s">
        <v>308</v>
      </c>
      <c r="D42" s="110">
        <f>SUMIF(RiepilogoGen!$C$2:$C$1249,'Conto Economico'!B42,RiepilogoGen!$O$2:$O$1249)</f>
        <v>243755.70000000004</v>
      </c>
      <c r="E42" s="110">
        <f>SUMIF(RiepilogoGen!$C$2:$C$1249,'Conto Economico'!B42,RiepilogoGen!$R$2:$R$1249)</f>
        <v>236318.74000000005</v>
      </c>
      <c r="F42" s="110">
        <f>SUMIF(RiepilogoGen!$C$2:$C$1249,'Conto Economico'!B42,RiepilogoGen!$U$2:$U$1249)</f>
        <v>250746.69</v>
      </c>
      <c r="G42" s="110">
        <f>SUMIF(RiepilogoGen!$C$2:$C$1249,'Conto Economico'!B42,RiepilogoGen!$X$2:$X$1249)</f>
        <v>300879.91800000001</v>
      </c>
      <c r="H42" s="110">
        <f>SUMIF(RiepilogoGen!$C$2:$C$1249,'Conto Economico'!B42,RiepilogoGen!$AA$2:$AA$1249)</f>
        <v>274688.05</v>
      </c>
      <c r="I42" s="110">
        <f>SUMIF(RiepilogoGen!$C$2:$C$1249,'Conto Economico'!B42,RiepilogoGen!$AD$2:$AD$1249)</f>
        <v>95399.54</v>
      </c>
      <c r="J42" s="111">
        <f>ROUND('Riep ContEcon'!D134,0)</f>
        <v>243756</v>
      </c>
      <c r="K42" s="111">
        <f>ROUND('Riep ContEcon'!E134,0)</f>
        <v>236319</v>
      </c>
      <c r="L42" s="111">
        <f>ROUND('Riep ContEcon'!F134,0)</f>
        <v>250747</v>
      </c>
      <c r="M42" s="111">
        <f>ROUND('Riep ContEcon'!G134,0)</f>
        <v>300880</v>
      </c>
      <c r="N42" s="111">
        <f>ROUND('Riep ContEcon'!H134,0)</f>
        <v>274688</v>
      </c>
      <c r="O42" s="111">
        <f>ROUND('Riep ContEcon'!I134,0)</f>
        <v>95400</v>
      </c>
      <c r="P42" s="111">
        <f>ROUND('Riep ContEcon'!J137,0)</f>
        <v>30000</v>
      </c>
      <c r="Q42" s="111">
        <f t="shared" si="2"/>
        <v>-26192</v>
      </c>
      <c r="R42" s="112">
        <f t="shared" si="3"/>
        <v>-8.7051316139324597E-2</v>
      </c>
      <c r="S42" s="111">
        <f t="shared" si="4"/>
        <v>23941</v>
      </c>
    </row>
    <row r="43" spans="2:19">
      <c r="C43" s="105" t="s">
        <v>280</v>
      </c>
      <c r="D43" s="106">
        <f t="shared" ref="D43:I43" si="15">SUM(D44:D54)</f>
        <v>61991361.299999997</v>
      </c>
      <c r="E43" s="106">
        <f t="shared" si="15"/>
        <v>76791282.930000022</v>
      </c>
      <c r="F43" s="106">
        <f t="shared" si="15"/>
        <v>68119691.620000005</v>
      </c>
      <c r="G43" s="106">
        <f t="shared" si="15"/>
        <v>68890584.747599989</v>
      </c>
      <c r="H43" s="106">
        <f t="shared" si="15"/>
        <v>65800876.480000012</v>
      </c>
      <c r="I43" s="106">
        <f t="shared" si="15"/>
        <v>14711147.870000001</v>
      </c>
      <c r="J43" s="107">
        <f t="shared" ref="J43:O43" si="16">SUM(J44:J54)</f>
        <v>61991362</v>
      </c>
      <c r="K43" s="107">
        <f t="shared" si="16"/>
        <v>76791284</v>
      </c>
      <c r="L43" s="107">
        <f t="shared" si="16"/>
        <v>68119693</v>
      </c>
      <c r="M43" s="107">
        <f t="shared" si="16"/>
        <v>68890584</v>
      </c>
      <c r="N43" s="107">
        <f t="shared" si="16"/>
        <v>65800877</v>
      </c>
      <c r="O43" s="107">
        <f t="shared" si="16"/>
        <v>14711150</v>
      </c>
      <c r="P43" s="107">
        <f>SUM(P44:P54)</f>
        <v>5573106</v>
      </c>
      <c r="Q43" s="107">
        <f t="shared" si="2"/>
        <v>-3089707</v>
      </c>
      <c r="R43" s="108">
        <f t="shared" si="3"/>
        <v>-4.4849481897264787E-2</v>
      </c>
      <c r="S43" s="107">
        <f t="shared" si="4"/>
        <v>-2318816</v>
      </c>
    </row>
    <row r="44" spans="2:19">
      <c r="B44" s="30">
        <v>400701</v>
      </c>
      <c r="C44" s="109" t="s">
        <v>1472</v>
      </c>
      <c r="D44" s="110">
        <f>SUMIF(RiepilogoGen!$C$2:$C$1249,'Conto Economico'!B44,RiepilogoGen!$O$2:$O$1249)</f>
        <v>45084215.059999995</v>
      </c>
      <c r="E44" s="110">
        <f>SUMIF(RiepilogoGen!$C$2:$C$1249,'Conto Economico'!B44,RiepilogoGen!$R$2:$R$1249)</f>
        <v>56288312.870000005</v>
      </c>
      <c r="F44" s="110">
        <f>SUMIF(RiepilogoGen!$C$2:$C$1249,'Conto Economico'!B44,RiepilogoGen!$U$2:$U$1249)</f>
        <v>49468806.520000003</v>
      </c>
      <c r="G44" s="110">
        <f>SUMIF(RiepilogoGen!$C$2:$C$1249,'Conto Economico'!B44,RiepilogoGen!$X$2:$X$1249)</f>
        <v>53014420.453199998</v>
      </c>
      <c r="H44" s="110">
        <f>SUMIF(RiepilogoGen!$C$2:$C$1249,'Conto Economico'!B44,RiepilogoGen!$AA$2:$AA$1249)</f>
        <v>49459185.260000005</v>
      </c>
      <c r="I44" s="110">
        <f>SUMIF(RiepilogoGen!$C$2:$C$1249,'Conto Economico'!B44,RiepilogoGen!$AD$2:$AD$1249)</f>
        <v>10533465.620000001</v>
      </c>
      <c r="J44" s="111">
        <f>ROUND('Riep ContEcon'!D155,0)</f>
        <v>45084215</v>
      </c>
      <c r="K44" s="111">
        <f>ROUND('Riep ContEcon'!E155,0)</f>
        <v>56288313</v>
      </c>
      <c r="L44" s="111">
        <f>ROUND('Riep ContEcon'!F155,0)</f>
        <v>49468807</v>
      </c>
      <c r="M44" s="111">
        <f>ROUND('Riep ContEcon'!G155,0)</f>
        <v>53014420</v>
      </c>
      <c r="N44" s="111">
        <f>ROUND('Riep ContEcon'!H155,0)</f>
        <v>49459185</v>
      </c>
      <c r="O44" s="111">
        <f>ROUND('Riep ContEcon'!I155,0)</f>
        <v>10533466</v>
      </c>
      <c r="P44" s="111">
        <f>ROUND('Riep ContEcon'!J158,0)</f>
        <v>2693799</v>
      </c>
      <c r="Q44" s="111">
        <f t="shared" si="2"/>
        <v>-3555235</v>
      </c>
      <c r="R44" s="112">
        <f t="shared" si="3"/>
        <v>-6.7061659827646891E-2</v>
      </c>
      <c r="S44" s="111">
        <f t="shared" si="4"/>
        <v>-9622</v>
      </c>
    </row>
    <row r="45" spans="2:19">
      <c r="B45" s="30">
        <v>400702</v>
      </c>
      <c r="C45" s="109" t="s">
        <v>1473</v>
      </c>
      <c r="D45" s="110">
        <f>SUMIF(RiepilogoGen!$C$2:$C$1249,'Conto Economico'!B45,RiepilogoGen!$O$2:$O$1249)</f>
        <v>3329551.06</v>
      </c>
      <c r="E45" s="110">
        <f>SUMIF(RiepilogoGen!$C$2:$C$1249,'Conto Economico'!B45,RiepilogoGen!$R$2:$R$1249)</f>
        <v>3734934</v>
      </c>
      <c r="F45" s="110">
        <f>SUMIF(RiepilogoGen!$C$2:$C$1249,'Conto Economico'!B45,RiepilogoGen!$U$2:$U$1249)</f>
        <v>3774821.8700000006</v>
      </c>
      <c r="G45" s="110">
        <f>SUMIF(RiepilogoGen!$C$2:$C$1249,'Conto Economico'!B45,RiepilogoGen!$X$2:$X$1249)</f>
        <v>4065632.0027999999</v>
      </c>
      <c r="H45" s="110">
        <f>SUMIF(RiepilogoGen!$C$2:$C$1249,'Conto Economico'!B45,RiepilogoGen!$AA$2:$AA$1249)</f>
        <v>4047027.77</v>
      </c>
      <c r="I45" s="110">
        <f>SUMIF(RiepilogoGen!$C$2:$C$1249,'Conto Economico'!B45,RiepilogoGen!$AD$2:$AD$1249)</f>
        <v>1384523.55</v>
      </c>
      <c r="J45" s="111">
        <f>ROUND('Riep ContEcon'!D182,0)</f>
        <v>3329551</v>
      </c>
      <c r="K45" s="111">
        <f>ROUND('Riep ContEcon'!E182,0)</f>
        <v>3734934</v>
      </c>
      <c r="L45" s="111">
        <f>ROUND('Riep ContEcon'!F182,0)</f>
        <v>3774822</v>
      </c>
      <c r="M45" s="111">
        <f>ROUND('Riep ContEcon'!G182,0)</f>
        <v>4065632</v>
      </c>
      <c r="N45" s="111">
        <f>ROUND('Riep ContEcon'!H182,0)</f>
        <v>4047028</v>
      </c>
      <c r="O45" s="111">
        <f>ROUND('Riep ContEcon'!I182,0)</f>
        <v>1384524</v>
      </c>
      <c r="P45" s="111">
        <f>ROUND('Riep ContEcon'!J187,0)</f>
        <v>9000</v>
      </c>
      <c r="Q45" s="111">
        <f t="shared" si="2"/>
        <v>-18604</v>
      </c>
      <c r="R45" s="112">
        <f t="shared" si="3"/>
        <v>-4.5759183320084329E-3</v>
      </c>
      <c r="S45" s="111">
        <f t="shared" si="4"/>
        <v>272206</v>
      </c>
    </row>
    <row r="46" spans="2:19">
      <c r="B46" s="30">
        <v>400703</v>
      </c>
      <c r="C46" s="109" t="s">
        <v>1474</v>
      </c>
      <c r="D46" s="110">
        <f>SUMIF(RiepilogoGen!$C$2:$C$1249,'Conto Economico'!B46,RiepilogoGen!$O$2:$O$1249)</f>
        <v>264329.69</v>
      </c>
      <c r="E46" s="110">
        <f>SUMIF(RiepilogoGen!$C$2:$C$1249,'Conto Economico'!B46,RiepilogoGen!$R$2:$R$1249)</f>
        <v>317972.82999999996</v>
      </c>
      <c r="F46" s="110">
        <f>SUMIF(RiepilogoGen!$C$2:$C$1249,'Conto Economico'!B46,RiepilogoGen!$U$2:$U$1249)</f>
        <v>377666.79</v>
      </c>
      <c r="G46" s="110">
        <f>SUMIF(RiepilogoGen!$C$2:$C$1249,'Conto Economico'!B46,RiepilogoGen!$X$2:$X$1249)</f>
        <v>337750.99919999996</v>
      </c>
      <c r="H46" s="110">
        <f>SUMIF(RiepilogoGen!$C$2:$C$1249,'Conto Economico'!B46,RiepilogoGen!$AA$2:$AA$1249)</f>
        <v>442641.68</v>
      </c>
      <c r="I46" s="110">
        <f>SUMIF(RiepilogoGen!$C$2:$C$1249,'Conto Economico'!B46,RiepilogoGen!$AD$2:$AD$1249)</f>
        <v>107896.5</v>
      </c>
      <c r="J46" s="111">
        <f>ROUND('Riep ContEcon'!D195,0)</f>
        <v>264330</v>
      </c>
      <c r="K46" s="111">
        <f>ROUND('Riep ContEcon'!E195,0)</f>
        <v>317973</v>
      </c>
      <c r="L46" s="111">
        <f>ROUND('Riep ContEcon'!F195,0)</f>
        <v>377667</v>
      </c>
      <c r="M46" s="111">
        <f>ROUND('Riep ContEcon'!G195,0)</f>
        <v>337751</v>
      </c>
      <c r="N46" s="111">
        <f>ROUND('Riep ContEcon'!H195,0)</f>
        <v>442642</v>
      </c>
      <c r="O46" s="111">
        <f>ROUND('Riep ContEcon'!I195,0)</f>
        <v>107897</v>
      </c>
      <c r="P46" s="111">
        <f>ROUND('Riep ContEcon'!J201,0)</f>
        <v>350460</v>
      </c>
      <c r="Q46" s="111">
        <f t="shared" si="2"/>
        <v>104891</v>
      </c>
      <c r="R46" s="112">
        <f t="shared" si="3"/>
        <v>0.31055718561899148</v>
      </c>
      <c r="S46" s="111">
        <f t="shared" si="4"/>
        <v>64975</v>
      </c>
    </row>
    <row r="47" spans="2:19">
      <c r="B47" s="30">
        <v>400704</v>
      </c>
      <c r="C47" s="109" t="s">
        <v>1475</v>
      </c>
      <c r="D47" s="110">
        <f>SUMIF(RiepilogoGen!$C$2:$C$1249,'Conto Economico'!B47,RiepilogoGen!$O$2:$O$1249)</f>
        <v>1212784.9099999999</v>
      </c>
      <c r="E47" s="110">
        <f>SUMIF(RiepilogoGen!$C$2:$C$1249,'Conto Economico'!B47,RiepilogoGen!$R$2:$R$1249)</f>
        <v>1171393.6199999999</v>
      </c>
      <c r="F47" s="110">
        <f>SUMIF(RiepilogoGen!$C$2:$C$1249,'Conto Economico'!B47,RiepilogoGen!$U$2:$U$1249)</f>
        <v>1047847.83</v>
      </c>
      <c r="G47" s="110">
        <f>SUMIF(RiepilogoGen!$C$2:$C$1249,'Conto Economico'!B47,RiepilogoGen!$X$2:$X$1249)</f>
        <v>1073099.1468000002</v>
      </c>
      <c r="H47" s="110">
        <f>SUMIF(RiepilogoGen!$C$2:$C$1249,'Conto Economico'!B47,RiepilogoGen!$AA$2:$AA$1249)</f>
        <v>1199534.8499999999</v>
      </c>
      <c r="I47" s="110">
        <f>SUMIF(RiepilogoGen!$C$2:$C$1249,'Conto Economico'!B47,RiepilogoGen!$AD$2:$AD$1249)</f>
        <v>468131.42</v>
      </c>
      <c r="J47" s="111">
        <f>ROUND('Riep ContEcon'!D199,0)</f>
        <v>1212785</v>
      </c>
      <c r="K47" s="111">
        <f>ROUND('Riep ContEcon'!E199,0)</f>
        <v>1171394</v>
      </c>
      <c r="L47" s="111">
        <f>ROUND('Riep ContEcon'!F199,0)</f>
        <v>1047848</v>
      </c>
      <c r="M47" s="111">
        <f>ROUND('Riep ContEcon'!G199,0)</f>
        <v>1073099</v>
      </c>
      <c r="N47" s="111">
        <f>ROUND('Riep ContEcon'!H199,0)</f>
        <v>1199535</v>
      </c>
      <c r="O47" s="111">
        <f>ROUND('Riep ContEcon'!I199,0)</f>
        <v>468131</v>
      </c>
      <c r="P47" s="111">
        <f>ROUND('Riep ContEcon'!J206,0)</f>
        <v>777011</v>
      </c>
      <c r="Q47" s="111">
        <f t="shared" si="2"/>
        <v>126436</v>
      </c>
      <c r="R47" s="112">
        <f t="shared" si="3"/>
        <v>0.11782323904877368</v>
      </c>
      <c r="S47" s="111">
        <f t="shared" si="4"/>
        <v>151687</v>
      </c>
    </row>
    <row r="48" spans="2:19">
      <c r="B48" s="30">
        <v>400705</v>
      </c>
      <c r="C48" s="109" t="s">
        <v>1476</v>
      </c>
      <c r="D48" s="110">
        <f>SUMIF(RiepilogoGen!$C$2:$C$1249,'Conto Economico'!B48,RiepilogoGen!$O$2:$O$1249)</f>
        <v>494469.59</v>
      </c>
      <c r="E48" s="110">
        <f>SUMIF(RiepilogoGen!$C$2:$C$1249,'Conto Economico'!B48,RiepilogoGen!$R$2:$R$1249)</f>
        <v>531928.39999999991</v>
      </c>
      <c r="F48" s="110">
        <f>SUMIF(RiepilogoGen!$C$2:$C$1249,'Conto Economico'!B48,RiepilogoGen!$U$2:$U$1249)</f>
        <v>618928.85000000009</v>
      </c>
      <c r="G48" s="110">
        <f>SUMIF(RiepilogoGen!$C$2:$C$1249,'Conto Economico'!B48,RiepilogoGen!$X$2:$X$1249)</f>
        <v>786564.84959999996</v>
      </c>
      <c r="H48" s="110">
        <f>SUMIF(RiepilogoGen!$C$2:$C$1249,'Conto Economico'!B48,RiepilogoGen!$AA$2:$AA$1249)</f>
        <v>974173.58999999985</v>
      </c>
      <c r="I48" s="110">
        <f>SUMIF(RiepilogoGen!$C$2:$C$1249,'Conto Economico'!B48,RiepilogoGen!$AD$2:$AD$1249)</f>
        <v>187360.09999999998</v>
      </c>
      <c r="J48" s="111">
        <f>ROUND('Riep ContEcon'!D206,0)</f>
        <v>494470</v>
      </c>
      <c r="K48" s="111">
        <f>ROUND('Riep ContEcon'!E206,0)</f>
        <v>531928</v>
      </c>
      <c r="L48" s="111">
        <f>ROUND('Riep ContEcon'!F206,0)</f>
        <v>618929</v>
      </c>
      <c r="M48" s="111">
        <f>ROUND('Riep ContEcon'!G206,0)</f>
        <v>786565</v>
      </c>
      <c r="N48" s="111">
        <f>ROUND('Riep ContEcon'!H206,0)</f>
        <v>974174</v>
      </c>
      <c r="O48" s="111">
        <f>ROUND('Riep ContEcon'!I206,0)</f>
        <v>187360</v>
      </c>
      <c r="P48" s="111">
        <f>ROUND('Riep ContEcon'!J213,0)</f>
        <v>742657</v>
      </c>
      <c r="Q48" s="111">
        <f t="shared" si="2"/>
        <v>187609</v>
      </c>
      <c r="R48" s="112">
        <f t="shared" si="3"/>
        <v>0.23851684221901559</v>
      </c>
      <c r="S48" s="111">
        <f t="shared" si="4"/>
        <v>355245</v>
      </c>
    </row>
    <row r="49" spans="2:19">
      <c r="B49" s="30">
        <v>400706</v>
      </c>
      <c r="C49" s="109" t="s">
        <v>1477</v>
      </c>
      <c r="D49" s="110">
        <f>SUMIF(RiepilogoGen!$C$2:$C$1249,'Conto Economico'!B49,RiepilogoGen!$O$2:$O$1249)</f>
        <v>6849576.4299999997</v>
      </c>
      <c r="E49" s="110">
        <f>SUMIF(RiepilogoGen!$C$2:$C$1249,'Conto Economico'!B49,RiepilogoGen!$R$2:$R$1249)</f>
        <v>8352594.1800000006</v>
      </c>
      <c r="F49" s="110">
        <f>SUMIF(RiepilogoGen!$C$2:$C$1249,'Conto Economico'!B49,RiepilogoGen!$U$2:$U$1249)</f>
        <v>6449308.5600000005</v>
      </c>
      <c r="G49" s="110">
        <f>SUMIF(RiepilogoGen!$C$2:$C$1249,'Conto Economico'!B49,RiepilogoGen!$X$2:$X$1249)</f>
        <v>3345032.971200001</v>
      </c>
      <c r="H49" s="110">
        <f>SUMIF(RiepilogoGen!$C$2:$C$1249,'Conto Economico'!B49,RiepilogoGen!$AA$2:$AA$1249)</f>
        <v>3987684.560000001</v>
      </c>
      <c r="I49" s="110">
        <f>SUMIF(RiepilogoGen!$C$2:$C$1249,'Conto Economico'!B49,RiepilogoGen!$AD$2:$AD$1249)</f>
        <v>866268.64000000013</v>
      </c>
      <c r="J49" s="111">
        <f>ROUND('Riep ContEcon'!D211,0)</f>
        <v>6849576</v>
      </c>
      <c r="K49" s="111">
        <f>ROUND('Riep ContEcon'!E211,0)</f>
        <v>8352594</v>
      </c>
      <c r="L49" s="111">
        <f>ROUND('Riep ContEcon'!F211,0)</f>
        <v>6449309</v>
      </c>
      <c r="M49" s="111">
        <f>ROUND('Riep ContEcon'!G211,0)</f>
        <v>3345033</v>
      </c>
      <c r="N49" s="111">
        <f>ROUND('Riep ContEcon'!H211,0)</f>
        <v>3987685</v>
      </c>
      <c r="O49" s="111">
        <f>ROUND('Riep ContEcon'!I211,0)</f>
        <v>866269</v>
      </c>
      <c r="P49" s="111">
        <f>ROUND('Riep ContEcon'!J218,0)</f>
        <v>0</v>
      </c>
      <c r="Q49" s="111">
        <f t="shared" si="2"/>
        <v>642652</v>
      </c>
      <c r="R49" s="112">
        <f t="shared" si="3"/>
        <v>0.19212127354199504</v>
      </c>
      <c r="S49" s="111">
        <f t="shared" si="4"/>
        <v>-2461624</v>
      </c>
    </row>
    <row r="50" spans="2:19">
      <c r="B50" s="30">
        <v>400707</v>
      </c>
      <c r="C50" s="109" t="s">
        <v>1478</v>
      </c>
      <c r="D50" s="110">
        <f>SUMIF(RiepilogoGen!$C$2:$C$1249,'Conto Economico'!B50,RiepilogoGen!$O$2:$O$1249)</f>
        <v>1886056.2000000002</v>
      </c>
      <c r="E50" s="110">
        <f>SUMIF(RiepilogoGen!$C$2:$C$1249,'Conto Economico'!B50,RiepilogoGen!$R$2:$R$1249)</f>
        <v>3396871.73</v>
      </c>
      <c r="F50" s="110">
        <f>SUMIF(RiepilogoGen!$C$2:$C$1249,'Conto Economico'!B50,RiepilogoGen!$U$2:$U$1249)</f>
        <v>3046636.6100000003</v>
      </c>
      <c r="G50" s="110">
        <f>SUMIF(RiepilogoGen!$C$2:$C$1249,'Conto Economico'!B50,RiepilogoGen!$X$2:$X$1249)</f>
        <v>2848663.2731999997</v>
      </c>
      <c r="H50" s="110">
        <f>SUMIF(RiepilogoGen!$C$2:$C$1249,'Conto Economico'!B50,RiepilogoGen!$AA$2:$AA$1249)</f>
        <v>2664261.04</v>
      </c>
      <c r="I50" s="110">
        <f>SUMIF(RiepilogoGen!$C$2:$C$1249,'Conto Economico'!B50,RiepilogoGen!$AD$2:$AD$1249)</f>
        <v>425384.06000000006</v>
      </c>
      <c r="J50" s="111">
        <f>ROUND('Riep ContEcon'!D223,0)</f>
        <v>1886056</v>
      </c>
      <c r="K50" s="111">
        <f>ROUND('Riep ContEcon'!E223,0)</f>
        <v>3396872</v>
      </c>
      <c r="L50" s="111">
        <f>ROUND('Riep ContEcon'!F223,0)</f>
        <v>3046637</v>
      </c>
      <c r="M50" s="111">
        <f>ROUND('Riep ContEcon'!G223,0)</f>
        <v>2848663</v>
      </c>
      <c r="N50" s="111">
        <f>ROUND('Riep ContEcon'!H223,0)</f>
        <v>2664261</v>
      </c>
      <c r="O50" s="111">
        <f>ROUND('Riep ContEcon'!I223,0)</f>
        <v>425384</v>
      </c>
      <c r="P50" s="111">
        <f>ROUND('Riep ContEcon'!J230,0)</f>
        <v>150590</v>
      </c>
      <c r="Q50" s="111">
        <f t="shared" si="2"/>
        <v>-184402</v>
      </c>
      <c r="R50" s="112">
        <f t="shared" si="3"/>
        <v>-6.4732823784350746E-2</v>
      </c>
      <c r="S50" s="111">
        <f t="shared" si="4"/>
        <v>-382376</v>
      </c>
    </row>
    <row r="51" spans="2:19">
      <c r="B51" s="30">
        <v>400708</v>
      </c>
      <c r="C51" s="109" t="s">
        <v>1479</v>
      </c>
      <c r="D51" s="110">
        <f>SUMIF(RiepilogoGen!$C$2:$C$1249,'Conto Economico'!B51,RiepilogoGen!$O$2:$O$1249)</f>
        <v>1354453.9899999998</v>
      </c>
      <c r="E51" s="110">
        <f>SUMIF(RiepilogoGen!$C$2:$C$1249,'Conto Economico'!B51,RiepilogoGen!$R$2:$R$1249)</f>
        <v>1335429.04</v>
      </c>
      <c r="F51" s="110">
        <f>SUMIF(RiepilogoGen!$C$2:$C$1249,'Conto Economico'!B51,RiepilogoGen!$U$2:$U$1249)</f>
        <v>1792514.2399999998</v>
      </c>
      <c r="G51" s="110">
        <f>SUMIF(RiepilogoGen!$C$2:$C$1249,'Conto Economico'!B51,RiepilogoGen!$X$2:$X$1249)</f>
        <v>1581639.0096</v>
      </c>
      <c r="H51" s="110">
        <f>SUMIF(RiepilogoGen!$C$2:$C$1249,'Conto Economico'!B51,RiepilogoGen!$AA$2:$AA$1249)</f>
        <v>1843872.42</v>
      </c>
      <c r="I51" s="110">
        <f>SUMIF(RiepilogoGen!$C$2:$C$1249,'Conto Economico'!B51,RiepilogoGen!$AD$2:$AD$1249)</f>
        <v>356944.51999999996</v>
      </c>
      <c r="J51" s="111">
        <f>ROUND('Riep ContEcon'!D228,0)</f>
        <v>1354454</v>
      </c>
      <c r="K51" s="111">
        <f>ROUND('Riep ContEcon'!E228,0)</f>
        <v>1335429</v>
      </c>
      <c r="L51" s="111">
        <f>ROUND('Riep ContEcon'!F228,0)</f>
        <v>1792514</v>
      </c>
      <c r="M51" s="111">
        <f>ROUND('Riep ContEcon'!G228,0)</f>
        <v>1581639</v>
      </c>
      <c r="N51" s="111">
        <f>ROUND('Riep ContEcon'!H228,0)</f>
        <v>1843872</v>
      </c>
      <c r="O51" s="111">
        <f>ROUND('Riep ContEcon'!I228,0)</f>
        <v>356945</v>
      </c>
      <c r="P51" s="111">
        <f>ROUND('Riep ContEcon'!J235,0)</f>
        <v>9000</v>
      </c>
      <c r="Q51" s="111">
        <f t="shared" si="2"/>
        <v>262233</v>
      </c>
      <c r="R51" s="112">
        <f t="shared" si="3"/>
        <v>0.16579826369987094</v>
      </c>
      <c r="S51" s="111">
        <f t="shared" si="4"/>
        <v>51358</v>
      </c>
    </row>
    <row r="52" spans="2:19">
      <c r="B52" s="30">
        <v>400709</v>
      </c>
      <c r="C52" s="109" t="s">
        <v>1480</v>
      </c>
      <c r="D52" s="110">
        <f>SUMIF(RiepilogoGen!$C$2:$C$1249,'Conto Economico'!B52,RiepilogoGen!$O$2:$O$1249)</f>
        <v>74548.540000000008</v>
      </c>
      <c r="E52" s="110">
        <f>SUMIF(RiepilogoGen!$C$2:$C$1249,'Conto Economico'!B52,RiepilogoGen!$R$2:$R$1249)</f>
        <v>76474.929999999993</v>
      </c>
      <c r="F52" s="110">
        <f>SUMIF(RiepilogoGen!$C$2:$C$1249,'Conto Economico'!B52,RiepilogoGen!$U$2:$U$1249)</f>
        <v>76401.279999999999</v>
      </c>
      <c r="G52" s="110">
        <f>SUMIF(RiepilogoGen!$C$2:$C$1249,'Conto Economico'!B52,RiepilogoGen!$X$2:$X$1249)</f>
        <v>75481.279200000004</v>
      </c>
      <c r="H52" s="110">
        <f>SUMIF(RiepilogoGen!$C$2:$C$1249,'Conto Economico'!B52,RiepilogoGen!$AA$2:$AA$1249)</f>
        <v>74588.13</v>
      </c>
      <c r="I52" s="110">
        <f>SUMIF(RiepilogoGen!$C$2:$C$1249,'Conto Economico'!B52,RiepilogoGen!$AD$2:$AD$1249)</f>
        <v>15960</v>
      </c>
      <c r="J52" s="111">
        <f>ROUND('Riep ContEcon'!D246,0)</f>
        <v>74549</v>
      </c>
      <c r="K52" s="111">
        <f>ROUND('Riep ContEcon'!E246,0)</f>
        <v>76475</v>
      </c>
      <c r="L52" s="111">
        <f>ROUND('Riep ContEcon'!F246,0)</f>
        <v>76401</v>
      </c>
      <c r="M52" s="111">
        <f>ROUND('Riep ContEcon'!G246,0)</f>
        <v>75481</v>
      </c>
      <c r="N52" s="111">
        <f>ROUND('Riep ContEcon'!H246,0)</f>
        <v>74588</v>
      </c>
      <c r="O52" s="111">
        <f>ROUND('Riep ContEcon'!I246,0)</f>
        <v>15960</v>
      </c>
      <c r="P52" s="111">
        <f>ROUND('Riep ContEcon'!J253,0)</f>
        <v>25000</v>
      </c>
      <c r="Q52" s="111">
        <f t="shared" si="2"/>
        <v>-893</v>
      </c>
      <c r="R52" s="112">
        <f t="shared" si="3"/>
        <v>-1.1830791854903877E-2</v>
      </c>
      <c r="S52" s="111">
        <f t="shared" si="4"/>
        <v>-1813</v>
      </c>
    </row>
    <row r="53" spans="2:19">
      <c r="B53" s="30">
        <v>400710</v>
      </c>
      <c r="C53" s="109" t="s">
        <v>1481</v>
      </c>
      <c r="D53" s="110">
        <f>SUMIF(RiepilogoGen!$C$2:$C$1249,'Conto Economico'!B53,RiepilogoGen!$O$2:$O$1249)</f>
        <v>438201.78</v>
      </c>
      <c r="E53" s="110">
        <f>SUMIF(RiepilogoGen!$C$2:$C$1249,'Conto Economico'!B53,RiepilogoGen!$R$2:$R$1249)</f>
        <v>441768.5</v>
      </c>
      <c r="F53" s="110">
        <f>SUMIF(RiepilogoGen!$C$2:$C$1249,'Conto Economico'!B53,RiepilogoGen!$U$2:$U$1249)</f>
        <v>475475.45</v>
      </c>
      <c r="G53" s="110">
        <f>SUMIF(RiepilogoGen!$C$2:$C$1249,'Conto Economico'!B53,RiepilogoGen!$X$2:$X$1249)</f>
        <v>536450.76120000007</v>
      </c>
      <c r="H53" s="110">
        <f>SUMIF(RiepilogoGen!$C$2:$C$1249,'Conto Economico'!B53,RiepilogoGen!$AA$2:$AA$1249)</f>
        <v>463398.29</v>
      </c>
      <c r="I53" s="110">
        <f>SUMIF(RiepilogoGen!$C$2:$C$1249,'Conto Economico'!B53,RiepilogoGen!$AD$2:$AD$1249)</f>
        <v>246058.93</v>
      </c>
      <c r="J53" s="111">
        <f>ROUND('Riep ContEcon'!D249,0)</f>
        <v>438202</v>
      </c>
      <c r="K53" s="111">
        <f>ROUND('Riep ContEcon'!E249,0)</f>
        <v>441769</v>
      </c>
      <c r="L53" s="111">
        <f>ROUND('Riep ContEcon'!F249,0)</f>
        <v>475475</v>
      </c>
      <c r="M53" s="111">
        <f>ROUND('Riep ContEcon'!G249,0)</f>
        <v>536451</v>
      </c>
      <c r="N53" s="111">
        <f>ROUND('Riep ContEcon'!H249,0)</f>
        <v>463398</v>
      </c>
      <c r="O53" s="111">
        <f>ROUND('Riep ContEcon'!I249,0)</f>
        <v>246059</v>
      </c>
      <c r="P53" s="111">
        <f>ROUND('Riep ContEcon'!J256,0)</f>
        <v>499268</v>
      </c>
      <c r="Q53" s="111">
        <f t="shared" si="2"/>
        <v>-73053</v>
      </c>
      <c r="R53" s="112">
        <f t="shared" si="3"/>
        <v>-0.13617832756393411</v>
      </c>
      <c r="S53" s="111">
        <f t="shared" si="4"/>
        <v>-12077</v>
      </c>
    </row>
    <row r="54" spans="2:19">
      <c r="B54" s="30">
        <v>400711</v>
      </c>
      <c r="C54" s="109" t="s">
        <v>1482</v>
      </c>
      <c r="D54" s="110">
        <f>SUMIF(RiepilogoGen!$C$2:$C$1249,'Conto Economico'!B54,RiepilogoGen!$O$2:$O$1249)</f>
        <v>1003174.05</v>
      </c>
      <c r="E54" s="110">
        <f>SUMIF(RiepilogoGen!$C$2:$C$1249,'Conto Economico'!B54,RiepilogoGen!$R$2:$R$1249)</f>
        <v>1143602.83</v>
      </c>
      <c r="F54" s="110">
        <f>SUMIF(RiepilogoGen!$C$2:$C$1249,'Conto Economico'!B54,RiepilogoGen!$U$2:$U$1249)</f>
        <v>991283.62000000011</v>
      </c>
      <c r="G54" s="110">
        <f>SUMIF(RiepilogoGen!$C$2:$C$1249,'Conto Economico'!B54,RiepilogoGen!$X$2:$X$1249)</f>
        <v>1225850.0016000001</v>
      </c>
      <c r="H54" s="110">
        <f>SUMIF(RiepilogoGen!$C$2:$C$1249,'Conto Economico'!B54,RiepilogoGen!$AA$2:$AA$1249)</f>
        <v>644508.8899999999</v>
      </c>
      <c r="I54" s="110">
        <f>SUMIF(RiepilogoGen!$C$2:$C$1249,'Conto Economico'!B54,RiepilogoGen!$AD$2:$AD$1249)</f>
        <v>119154.53</v>
      </c>
      <c r="J54" s="111">
        <f>ROUND('Riep ContEcon'!D256,0)</f>
        <v>1003174</v>
      </c>
      <c r="K54" s="111">
        <f>ROUND('Riep ContEcon'!E256,0)</f>
        <v>1143603</v>
      </c>
      <c r="L54" s="111">
        <f>ROUND('Riep ContEcon'!F256,0)</f>
        <v>991284</v>
      </c>
      <c r="M54" s="111">
        <f>ROUND('Riep ContEcon'!G256,0)</f>
        <v>1225850</v>
      </c>
      <c r="N54" s="111">
        <f>ROUND('Riep ContEcon'!H256,0)</f>
        <v>644509</v>
      </c>
      <c r="O54" s="111">
        <f>ROUND('Riep ContEcon'!I256,0)</f>
        <v>119155</v>
      </c>
      <c r="P54" s="111">
        <f>ROUND('Riep ContEcon'!J263,0)</f>
        <v>316321</v>
      </c>
      <c r="Q54" s="111">
        <f t="shared" si="2"/>
        <v>-581341</v>
      </c>
      <c r="R54" s="112">
        <f t="shared" si="3"/>
        <v>-0.47423502059795242</v>
      </c>
      <c r="S54" s="111">
        <f t="shared" si="4"/>
        <v>-346775</v>
      </c>
    </row>
    <row r="55" spans="2:19">
      <c r="C55" s="105" t="s">
        <v>281</v>
      </c>
      <c r="D55" s="106">
        <f t="shared" ref="D55:I55" si="17">+D56+D57+D58</f>
        <v>235914.99000000002</v>
      </c>
      <c r="E55" s="106">
        <f t="shared" si="17"/>
        <v>266834.8</v>
      </c>
      <c r="F55" s="106">
        <f t="shared" si="17"/>
        <v>277905.86</v>
      </c>
      <c r="G55" s="106">
        <f t="shared" si="17"/>
        <v>323976.9804</v>
      </c>
      <c r="H55" s="106">
        <f t="shared" si="17"/>
        <v>247992.45</v>
      </c>
      <c r="I55" s="106">
        <f t="shared" si="17"/>
        <v>110865.35</v>
      </c>
      <c r="J55" s="107">
        <f t="shared" ref="J55:O55" si="18">+J56+J57+J58</f>
        <v>235915</v>
      </c>
      <c r="K55" s="107">
        <f t="shared" si="18"/>
        <v>266834</v>
      </c>
      <c r="L55" s="107">
        <f t="shared" si="18"/>
        <v>277906</v>
      </c>
      <c r="M55" s="107">
        <f t="shared" si="18"/>
        <v>323977</v>
      </c>
      <c r="N55" s="107">
        <f t="shared" si="18"/>
        <v>247992</v>
      </c>
      <c r="O55" s="107">
        <f t="shared" si="18"/>
        <v>110866</v>
      </c>
      <c r="P55" s="107">
        <f>+P56+P57+P58</f>
        <v>14761395</v>
      </c>
      <c r="Q55" s="107">
        <f t="shared" si="2"/>
        <v>-75985</v>
      </c>
      <c r="R55" s="108">
        <f t="shared" si="3"/>
        <v>-0.23453825425878994</v>
      </c>
      <c r="S55" s="107">
        <f t="shared" si="4"/>
        <v>-29914</v>
      </c>
    </row>
    <row r="56" spans="2:19">
      <c r="B56" s="30">
        <v>400801</v>
      </c>
      <c r="C56" s="109" t="s">
        <v>1483</v>
      </c>
      <c r="D56" s="110">
        <f>SUMIF(RiepilogoGen!$C$2:$C$1249,'Conto Economico'!B56,RiepilogoGen!$O$2:$O$1249)</f>
        <v>60675.23</v>
      </c>
      <c r="E56" s="110">
        <f>SUMIF(RiepilogoGen!$C$2:$C$1249,'Conto Economico'!B56,RiepilogoGen!$R$2:$R$1249)</f>
        <v>83087.45</v>
      </c>
      <c r="F56" s="110">
        <f>SUMIF(RiepilogoGen!$C$2:$C$1249,'Conto Economico'!B56,RiepilogoGen!$U$2:$U$1249)</f>
        <v>72778.929999999993</v>
      </c>
      <c r="G56" s="110">
        <f>SUMIF(RiepilogoGen!$C$2:$C$1249,'Conto Economico'!B56,RiepilogoGen!$X$2:$X$1249)</f>
        <v>68976</v>
      </c>
      <c r="H56" s="110">
        <f>SUMIF(RiepilogoGen!$C$2:$C$1249,'Conto Economico'!B56,RiepilogoGen!$AA$2:$AA$1249)</f>
        <v>92677.1</v>
      </c>
      <c r="I56" s="110">
        <f>SUMIF(RiepilogoGen!$C$2:$C$1249,'Conto Economico'!B56,RiepilogoGen!$AD$2:$AD$1249)</f>
        <v>62664.85</v>
      </c>
      <c r="J56" s="111">
        <f>ROUND('Riep ContEcon'!D272,0)</f>
        <v>60675</v>
      </c>
      <c r="K56" s="111">
        <f>ROUND('Riep ContEcon'!E272,0)</f>
        <v>83087</v>
      </c>
      <c r="L56" s="111">
        <f>ROUND('Riep ContEcon'!F272,0)</f>
        <v>72779</v>
      </c>
      <c r="M56" s="111">
        <f>ROUND('Riep ContEcon'!G272,0)</f>
        <v>68976</v>
      </c>
      <c r="N56" s="111">
        <f>ROUND('Riep ContEcon'!H272,0)</f>
        <v>92677</v>
      </c>
      <c r="O56" s="111">
        <f>ROUND('Riep ContEcon'!I272,0)</f>
        <v>62665</v>
      </c>
      <c r="P56" s="111">
        <f>ROUND('Riep ContEcon'!J279,0)</f>
        <v>69429</v>
      </c>
      <c r="Q56" s="111">
        <f t="shared" si="2"/>
        <v>23701</v>
      </c>
      <c r="R56" s="112">
        <f t="shared" si="3"/>
        <v>0.34361227093481794</v>
      </c>
      <c r="S56" s="111">
        <f t="shared" si="4"/>
        <v>19898</v>
      </c>
    </row>
    <row r="57" spans="2:19">
      <c r="B57" s="30">
        <v>400802</v>
      </c>
      <c r="C57" s="109" t="s">
        <v>1484</v>
      </c>
      <c r="D57" s="110">
        <f>SUMIF(RiepilogoGen!$C$2:$C$1249,'Conto Economico'!B57,RiepilogoGen!$O$2:$O$1249)</f>
        <v>0</v>
      </c>
      <c r="E57" s="110">
        <f>SUMIF(RiepilogoGen!$C$2:$C$1249,'Conto Economico'!B57,RiepilogoGen!$R$2:$R$1249)</f>
        <v>0</v>
      </c>
      <c r="F57" s="110">
        <f>SUMIF(RiepilogoGen!$C$2:$C$1249,'Conto Economico'!B57,RiepilogoGen!$U$2:$U$1249)</f>
        <v>0</v>
      </c>
      <c r="G57" s="110">
        <f>SUMIF(RiepilogoGen!$C$2:$C$1249,'Conto Economico'!B57,RiepilogoGen!$X$2:$X$1249)</f>
        <v>0</v>
      </c>
      <c r="H57" s="110">
        <f>SUMIF(RiepilogoGen!$C$2:$C$1249,'Conto Economico'!B57,RiepilogoGen!$AA$2:$AA$1249)</f>
        <v>0</v>
      </c>
      <c r="I57" s="110">
        <f>SUMIF(RiepilogoGen!$C$2:$C$1249,'Conto Economico'!B57,RiepilogoGen!$AD$2:$AD$1249)</f>
        <v>0</v>
      </c>
      <c r="J57" s="111">
        <f>ROUND('Riep ContEcon'!D276,0)</f>
        <v>0</v>
      </c>
      <c r="K57" s="111">
        <f>ROUND('Riep ContEcon'!E276,0)</f>
        <v>0</v>
      </c>
      <c r="L57" s="111">
        <f>ROUND('Riep ContEcon'!F276,0)</f>
        <v>0</v>
      </c>
      <c r="M57" s="111">
        <f>ROUND('Riep ContEcon'!G276,0)</f>
        <v>0</v>
      </c>
      <c r="N57" s="111">
        <f>ROUND('Riep ContEcon'!H276,0)</f>
        <v>0</v>
      </c>
      <c r="O57" s="111">
        <f>ROUND('Riep ContEcon'!I276,0)</f>
        <v>0</v>
      </c>
      <c r="P57" s="111">
        <f>ROUND('Riep ContEcon'!J283,0)</f>
        <v>13538102</v>
      </c>
      <c r="Q57" s="111">
        <f t="shared" si="2"/>
        <v>0</v>
      </c>
      <c r="R57" s="112">
        <f t="shared" si="3"/>
        <v>0</v>
      </c>
      <c r="S57" s="111">
        <f t="shared" si="4"/>
        <v>0</v>
      </c>
    </row>
    <row r="58" spans="2:19">
      <c r="B58" s="30">
        <v>400803</v>
      </c>
      <c r="C58" s="109" t="s">
        <v>1485</v>
      </c>
      <c r="D58" s="110">
        <f>SUMIF(RiepilogoGen!$C$2:$C$1249,'Conto Economico'!B58,RiepilogoGen!$O$2:$O$1249)</f>
        <v>175239.76</v>
      </c>
      <c r="E58" s="110">
        <f>SUMIF(RiepilogoGen!$C$2:$C$1249,'Conto Economico'!B58,RiepilogoGen!$R$2:$R$1249)</f>
        <v>183747.35</v>
      </c>
      <c r="F58" s="110">
        <f>SUMIF(RiepilogoGen!$C$2:$C$1249,'Conto Economico'!B58,RiepilogoGen!$U$2:$U$1249)</f>
        <v>205126.93</v>
      </c>
      <c r="G58" s="110">
        <f>SUMIF(RiepilogoGen!$C$2:$C$1249,'Conto Economico'!B58,RiepilogoGen!$X$2:$X$1249)</f>
        <v>255000.98040000003</v>
      </c>
      <c r="H58" s="110">
        <f>SUMIF(RiepilogoGen!$C$2:$C$1249,'Conto Economico'!B58,RiepilogoGen!$AA$2:$AA$1249)</f>
        <v>155315.35</v>
      </c>
      <c r="I58" s="110">
        <f>SUMIF(RiepilogoGen!$C$2:$C$1249,'Conto Economico'!B58,RiepilogoGen!$AD$2:$AD$1249)</f>
        <v>48200.5</v>
      </c>
      <c r="J58" s="111">
        <f>ROUND('Riep ContEcon'!D278,0)</f>
        <v>175240</v>
      </c>
      <c r="K58" s="111">
        <f>ROUND('Riep ContEcon'!E278,0)</f>
        <v>183747</v>
      </c>
      <c r="L58" s="111">
        <f>ROUND('Riep ContEcon'!F278,0)</f>
        <v>205127</v>
      </c>
      <c r="M58" s="111">
        <f>ROUND('Riep ContEcon'!G278,0)</f>
        <v>255001</v>
      </c>
      <c r="N58" s="111">
        <f>ROUND('Riep ContEcon'!H278,0)</f>
        <v>155315</v>
      </c>
      <c r="O58" s="111">
        <f>ROUND('Riep ContEcon'!I278,0)</f>
        <v>48201</v>
      </c>
      <c r="P58" s="111">
        <f>ROUND('Riep ContEcon'!J285,0)</f>
        <v>1153864</v>
      </c>
      <c r="Q58" s="111">
        <f t="shared" si="2"/>
        <v>-99686</v>
      </c>
      <c r="R58" s="112">
        <f t="shared" si="3"/>
        <v>-0.3909239571609523</v>
      </c>
      <c r="S58" s="111">
        <f t="shared" si="4"/>
        <v>-49812</v>
      </c>
    </row>
    <row r="59" spans="2:19">
      <c r="C59" s="105" t="s">
        <v>282</v>
      </c>
      <c r="D59" s="106">
        <f t="shared" ref="D59:I59" si="19">SUM(D60:D63)</f>
        <v>15053127.07</v>
      </c>
      <c r="E59" s="106">
        <f t="shared" si="19"/>
        <v>14756830.030000001</v>
      </c>
      <c r="F59" s="106">
        <f t="shared" si="19"/>
        <v>15412935.230000002</v>
      </c>
      <c r="G59" s="106">
        <f t="shared" si="19"/>
        <v>18735374.338199995</v>
      </c>
      <c r="H59" s="106">
        <f t="shared" si="19"/>
        <v>17708745.949999996</v>
      </c>
      <c r="I59" s="106">
        <f t="shared" si="19"/>
        <v>5243209.0899999989</v>
      </c>
      <c r="J59" s="107">
        <f t="shared" ref="J59:O59" si="20">SUM(J60:J63)</f>
        <v>15053128</v>
      </c>
      <c r="K59" s="107">
        <f t="shared" si="20"/>
        <v>14756830</v>
      </c>
      <c r="L59" s="107">
        <f t="shared" si="20"/>
        <v>15412935</v>
      </c>
      <c r="M59" s="107">
        <f t="shared" si="20"/>
        <v>18735375</v>
      </c>
      <c r="N59" s="107">
        <f t="shared" si="20"/>
        <v>17708746</v>
      </c>
      <c r="O59" s="107">
        <f t="shared" si="20"/>
        <v>5243209</v>
      </c>
      <c r="P59" s="107">
        <f>SUM(P60:P63)</f>
        <v>-93383</v>
      </c>
      <c r="Q59" s="107">
        <f t="shared" si="2"/>
        <v>-1026629</v>
      </c>
      <c r="R59" s="108">
        <f t="shared" si="3"/>
        <v>-5.4796287771128105E-2</v>
      </c>
      <c r="S59" s="107">
        <f t="shared" si="4"/>
        <v>2295811</v>
      </c>
    </row>
    <row r="60" spans="2:19">
      <c r="B60" s="30">
        <v>400901</v>
      </c>
      <c r="C60" s="109" t="s">
        <v>1486</v>
      </c>
      <c r="D60" s="110">
        <f>SUMIF(RiepilogoGen!$C$2:$C$1249,'Conto Economico'!B60,RiepilogoGen!$O$2:$O$1249)</f>
        <v>11641133.530000001</v>
      </c>
      <c r="E60" s="110">
        <f>SUMIF(RiepilogoGen!$C$2:$C$1249,'Conto Economico'!B60,RiepilogoGen!$R$2:$R$1249)</f>
        <v>11364746.370000001</v>
      </c>
      <c r="F60" s="110">
        <f>SUMIF(RiepilogoGen!$C$2:$C$1249,'Conto Economico'!B60,RiepilogoGen!$U$2:$U$1249)</f>
        <v>11821333.230000002</v>
      </c>
      <c r="G60" s="110">
        <f>SUMIF(RiepilogoGen!$C$2:$C$1249,'Conto Economico'!B60,RiepilogoGen!$X$2:$X$1249)</f>
        <v>14454110.956799997</v>
      </c>
      <c r="H60" s="110">
        <f>SUMIF(RiepilogoGen!$C$2:$C$1249,'Conto Economico'!B60,RiepilogoGen!$AA$2:$AA$1249)</f>
        <v>13681048.199999999</v>
      </c>
      <c r="I60" s="110">
        <f>SUMIF(RiepilogoGen!$C$2:$C$1249,'Conto Economico'!B60,RiepilogoGen!$AD$2:$AD$1249)</f>
        <v>4217343.4499999993</v>
      </c>
      <c r="J60" s="111">
        <f>ROUND('Riep ContEcon'!D282,0)</f>
        <v>11641134</v>
      </c>
      <c r="K60" s="111">
        <f>ROUND('Riep ContEcon'!E282,0)</f>
        <v>11364746</v>
      </c>
      <c r="L60" s="111">
        <f>ROUND('Riep ContEcon'!F282,0)</f>
        <v>11821333</v>
      </c>
      <c r="M60" s="111">
        <f>ROUND('Riep ContEcon'!G282,0)</f>
        <v>14454111</v>
      </c>
      <c r="N60" s="111">
        <f>ROUND('Riep ContEcon'!H282,0)</f>
        <v>13681048</v>
      </c>
      <c r="O60" s="111">
        <f>ROUND('Riep ContEcon'!I282,0)</f>
        <v>4217343</v>
      </c>
      <c r="P60" s="111">
        <f>ROUND('Riep ContEcon'!J289,0)</f>
        <v>-196139</v>
      </c>
      <c r="Q60" s="111">
        <f t="shared" si="2"/>
        <v>-773063</v>
      </c>
      <c r="R60" s="112">
        <f t="shared" si="3"/>
        <v>-5.3483953457946987E-2</v>
      </c>
      <c r="S60" s="111">
        <f t="shared" si="4"/>
        <v>1859715</v>
      </c>
    </row>
    <row r="61" spans="2:19">
      <c r="B61" s="30">
        <v>400902</v>
      </c>
      <c r="C61" s="109" t="s">
        <v>1487</v>
      </c>
      <c r="D61" s="110">
        <f>SUMIF(RiepilogoGen!$C$2:$C$1249,'Conto Economico'!B61,RiepilogoGen!$O$2:$O$1249)</f>
        <v>3201384.63</v>
      </c>
      <c r="E61" s="110">
        <f>SUMIF(RiepilogoGen!$C$2:$C$1249,'Conto Economico'!B61,RiepilogoGen!$R$2:$R$1249)</f>
        <v>3118456.59</v>
      </c>
      <c r="F61" s="110">
        <f>SUMIF(RiepilogoGen!$C$2:$C$1249,'Conto Economico'!B61,RiepilogoGen!$U$2:$U$1249)</f>
        <v>3182934.8099999996</v>
      </c>
      <c r="G61" s="110">
        <f>SUMIF(RiepilogoGen!$C$2:$C$1249,'Conto Economico'!B61,RiepilogoGen!$X$2:$X$1249)</f>
        <v>3849690.6332</v>
      </c>
      <c r="H61" s="110">
        <f>SUMIF(RiepilogoGen!$C$2:$C$1249,'Conto Economico'!B61,RiepilogoGen!$AA$2:$AA$1249)</f>
        <v>3619637.0099999993</v>
      </c>
      <c r="I61" s="110">
        <f>SUMIF(RiepilogoGen!$C$2:$C$1249,'Conto Economico'!B61,RiepilogoGen!$AD$2:$AD$1249)</f>
        <v>1255548.67</v>
      </c>
      <c r="J61" s="111">
        <f>ROUND('Riep ContEcon'!D292,0)</f>
        <v>3201385</v>
      </c>
      <c r="K61" s="111">
        <f>ROUND('Riep ContEcon'!E292,0)</f>
        <v>3118457</v>
      </c>
      <c r="L61" s="111">
        <f>ROUND('Riep ContEcon'!F292,0)</f>
        <v>3182935</v>
      </c>
      <c r="M61" s="111">
        <f>ROUND('Riep ContEcon'!G292,0)</f>
        <v>3849691</v>
      </c>
      <c r="N61" s="111">
        <f>ROUND('Riep ContEcon'!H292,0)</f>
        <v>3619637</v>
      </c>
      <c r="O61" s="111">
        <f>ROUND('Riep ContEcon'!I292,0)</f>
        <v>1255549</v>
      </c>
      <c r="P61" s="111">
        <f>ROUND('Riep ContEcon'!J299,0)</f>
        <v>0</v>
      </c>
      <c r="Q61" s="111">
        <f t="shared" si="2"/>
        <v>-230054</v>
      </c>
      <c r="R61" s="112">
        <f t="shared" si="3"/>
        <v>-5.9759081962682203E-2</v>
      </c>
      <c r="S61" s="111">
        <f t="shared" si="4"/>
        <v>436702</v>
      </c>
    </row>
    <row r="62" spans="2:19">
      <c r="B62" s="30">
        <v>400903</v>
      </c>
      <c r="C62" s="109" t="s">
        <v>1488</v>
      </c>
      <c r="D62" s="110">
        <f>SUMIF(RiepilogoGen!$C$2:$C$1249,'Conto Economico'!B62,RiepilogoGen!$O$2:$O$1249)</f>
        <v>0</v>
      </c>
      <c r="E62" s="110">
        <f>SUMIF(RiepilogoGen!$C$2:$C$1249,'Conto Economico'!B62,RiepilogoGen!$R$2:$R$1249)</f>
        <v>0</v>
      </c>
      <c r="F62" s="110">
        <f>SUMIF(RiepilogoGen!$C$2:$C$1249,'Conto Economico'!B62,RiepilogoGen!$U$2:$U$1249)</f>
        <v>0</v>
      </c>
      <c r="G62" s="110">
        <f>SUMIF(RiepilogoGen!$C$2:$C$1249,'Conto Economico'!B62,RiepilogoGen!$X$2:$X$1249)</f>
        <v>0</v>
      </c>
      <c r="H62" s="110">
        <f>SUMIF(RiepilogoGen!$C$2:$C$1249,'Conto Economico'!B62,RiepilogoGen!$AA$2:$AA$1249)</f>
        <v>0</v>
      </c>
      <c r="I62" s="110">
        <f>SUMIF(RiepilogoGen!$C$2:$C$1249,'Conto Economico'!B62,RiepilogoGen!$AD$2:$AD$1249)</f>
        <v>0</v>
      </c>
      <c r="J62" s="111">
        <f>ROUND('Riep ContEcon'!D299,0)</f>
        <v>0</v>
      </c>
      <c r="K62" s="111">
        <f>ROUND('Riep ContEcon'!E299,0)</f>
        <v>0</v>
      </c>
      <c r="L62" s="111">
        <f>ROUND('Riep ContEcon'!F299,0)</f>
        <v>0</v>
      </c>
      <c r="M62" s="111">
        <f>ROUND('Riep ContEcon'!G299,0)</f>
        <v>0</v>
      </c>
      <c r="N62" s="111">
        <f>ROUND('Riep ContEcon'!H299,0)</f>
        <v>0</v>
      </c>
      <c r="O62" s="111">
        <f>ROUND('Riep ContEcon'!I299,0)</f>
        <v>0</v>
      </c>
      <c r="P62" s="111">
        <f>ROUND('Riep ContEcon'!J306,0)</f>
        <v>4101</v>
      </c>
      <c r="Q62" s="111">
        <f t="shared" si="2"/>
        <v>0</v>
      </c>
      <c r="R62" s="112">
        <f t="shared" si="3"/>
        <v>0</v>
      </c>
      <c r="S62" s="111">
        <f t="shared" si="4"/>
        <v>0</v>
      </c>
    </row>
    <row r="63" spans="2:19">
      <c r="B63" s="30">
        <v>400904</v>
      </c>
      <c r="C63" s="109" t="s">
        <v>1489</v>
      </c>
      <c r="D63" s="110">
        <f>SUMIF(RiepilogoGen!$C$2:$C$1249,'Conto Economico'!B63,RiepilogoGen!$O$2:$O$1249)</f>
        <v>210608.91000000003</v>
      </c>
      <c r="E63" s="110">
        <f>SUMIF(RiepilogoGen!$C$2:$C$1249,'Conto Economico'!B63,RiepilogoGen!$R$2:$R$1249)</f>
        <v>273627.06999999995</v>
      </c>
      <c r="F63" s="110">
        <f>SUMIF(RiepilogoGen!$C$2:$C$1249,'Conto Economico'!B63,RiepilogoGen!$U$2:$U$1249)</f>
        <v>408667.18999999994</v>
      </c>
      <c r="G63" s="110">
        <f>SUMIF(RiepilogoGen!$C$2:$C$1249,'Conto Economico'!B63,RiepilogoGen!$X$2:$X$1249)</f>
        <v>431572.74819999991</v>
      </c>
      <c r="H63" s="110">
        <f>SUMIF(RiepilogoGen!$C$2:$C$1249,'Conto Economico'!B63,RiepilogoGen!$AA$2:$AA$1249)</f>
        <v>408060.73999999993</v>
      </c>
      <c r="I63" s="110">
        <f>SUMIF(RiepilogoGen!$C$2:$C$1249,'Conto Economico'!B63,RiepilogoGen!$AD$2:$AD$1249)</f>
        <v>-229683.03</v>
      </c>
      <c r="J63" s="111">
        <f>ROUND('Riep ContEcon'!D301,0)</f>
        <v>210609</v>
      </c>
      <c r="K63" s="111">
        <f>ROUND('Riep ContEcon'!E301,0)</f>
        <v>273627</v>
      </c>
      <c r="L63" s="111">
        <f>ROUND('Riep ContEcon'!F301,0)</f>
        <v>408667</v>
      </c>
      <c r="M63" s="111">
        <f>ROUND('Riep ContEcon'!G301,0)</f>
        <v>431573</v>
      </c>
      <c r="N63" s="111">
        <f>ROUND('Riep ContEcon'!H301,0)</f>
        <v>408061</v>
      </c>
      <c r="O63" s="111">
        <f>ROUND('Riep ContEcon'!I301,0)</f>
        <v>-229683</v>
      </c>
      <c r="P63" s="111">
        <f>ROUND('Riep ContEcon'!J308,0)</f>
        <v>98655</v>
      </c>
      <c r="Q63" s="111">
        <f t="shared" si="2"/>
        <v>-23512</v>
      </c>
      <c r="R63" s="112">
        <f t="shared" si="3"/>
        <v>-5.4479775148120968E-2</v>
      </c>
      <c r="S63" s="111">
        <f t="shared" si="4"/>
        <v>-606</v>
      </c>
    </row>
    <row r="64" spans="2:19">
      <c r="C64" s="105" t="s">
        <v>283</v>
      </c>
      <c r="D64" s="106">
        <f t="shared" ref="D64:I64" si="21">+D65+D66+D67+D68</f>
        <v>5215007.1199999992</v>
      </c>
      <c r="E64" s="106">
        <f t="shared" si="21"/>
        <v>5873130.79</v>
      </c>
      <c r="F64" s="106">
        <f t="shared" si="21"/>
        <v>5948360.9199999999</v>
      </c>
      <c r="G64" s="106">
        <f t="shared" si="21"/>
        <v>5874099.5376000023</v>
      </c>
      <c r="H64" s="106">
        <f t="shared" si="21"/>
        <v>5998827.3500000006</v>
      </c>
      <c r="I64" s="106">
        <f t="shared" si="21"/>
        <v>0</v>
      </c>
      <c r="J64" s="107">
        <f t="shared" ref="J64:O64" si="22">+J65+J66+J67+J68</f>
        <v>5215008</v>
      </c>
      <c r="K64" s="107">
        <f t="shared" si="22"/>
        <v>5873131</v>
      </c>
      <c r="L64" s="107">
        <f t="shared" si="22"/>
        <v>5948361</v>
      </c>
      <c r="M64" s="107">
        <f t="shared" si="22"/>
        <v>5874099</v>
      </c>
      <c r="N64" s="107">
        <f t="shared" si="22"/>
        <v>5998828</v>
      </c>
      <c r="O64" s="107">
        <f t="shared" si="22"/>
        <v>0</v>
      </c>
      <c r="P64" s="107">
        <f>+P65+P66+P67+P68</f>
        <v>281699</v>
      </c>
      <c r="Q64" s="107">
        <f t="shared" si="2"/>
        <v>124729</v>
      </c>
      <c r="R64" s="108">
        <f t="shared" si="3"/>
        <v>2.1233724525242081E-2</v>
      </c>
      <c r="S64" s="107">
        <f t="shared" si="4"/>
        <v>50467</v>
      </c>
    </row>
    <row r="65" spans="2:19">
      <c r="B65" s="30">
        <v>401001</v>
      </c>
      <c r="C65" s="109" t="s">
        <v>309</v>
      </c>
      <c r="D65" s="110">
        <f>SUMIF(RiepilogoGen!$C$2:$C$1249,'Conto Economico'!B65,RiepilogoGen!$O$2:$O$1249)</f>
        <v>131861.54999999999</v>
      </c>
      <c r="E65" s="110">
        <f>SUMIF(RiepilogoGen!$C$2:$C$1249,'Conto Economico'!B65,RiepilogoGen!$R$2:$R$1249)</f>
        <v>209213.13</v>
      </c>
      <c r="F65" s="110">
        <f>SUMIF(RiepilogoGen!$C$2:$C$1249,'Conto Economico'!B65,RiepilogoGen!$U$2:$U$1249)</f>
        <v>254607.94</v>
      </c>
      <c r="G65" s="110">
        <f>SUMIF(RiepilogoGen!$C$2:$C$1249,'Conto Economico'!B65,RiepilogoGen!$X$2:$X$1249)</f>
        <v>230379.3792</v>
      </c>
      <c r="H65" s="110">
        <f>SUMIF(RiepilogoGen!$C$2:$C$1249,'Conto Economico'!B65,RiepilogoGen!$AA$2:$AA$1249)</f>
        <v>297798.63</v>
      </c>
      <c r="I65" s="110">
        <f>SUMIF(RiepilogoGen!$C$2:$C$1249,'Conto Economico'!B65,RiepilogoGen!$AD$2:$AD$1249)</f>
        <v>0</v>
      </c>
      <c r="J65" s="111">
        <f>ROUND('Riep ContEcon'!D311,0)</f>
        <v>131862</v>
      </c>
      <c r="K65" s="111">
        <f>ROUND('Riep ContEcon'!E311,0)</f>
        <v>209213</v>
      </c>
      <c r="L65" s="111">
        <f>ROUND('Riep ContEcon'!F311,0)</f>
        <v>254608</v>
      </c>
      <c r="M65" s="111">
        <f>ROUND('Riep ContEcon'!G311,0)</f>
        <v>230379</v>
      </c>
      <c r="N65" s="111">
        <f>ROUND('Riep ContEcon'!H311,0)</f>
        <v>297799</v>
      </c>
      <c r="O65" s="111">
        <f>ROUND('Riep ContEcon'!I311,0)</f>
        <v>0</v>
      </c>
      <c r="P65" s="111">
        <f>ROUND('Riep ContEcon'!J318,0)</f>
        <v>0</v>
      </c>
      <c r="Q65" s="111">
        <f t="shared" si="2"/>
        <v>67420</v>
      </c>
      <c r="R65" s="112">
        <f t="shared" si="3"/>
        <v>0.29264820144197179</v>
      </c>
      <c r="S65" s="111">
        <f t="shared" si="4"/>
        <v>43191</v>
      </c>
    </row>
    <row r="66" spans="2:19">
      <c r="B66" s="30">
        <v>401002</v>
      </c>
      <c r="C66" s="109" t="s">
        <v>310</v>
      </c>
      <c r="D66" s="110">
        <f>SUMIF(RiepilogoGen!$C$2:$C$1249,'Conto Economico'!B66,RiepilogoGen!$O$2:$O$1249)</f>
        <v>5083145.5699999994</v>
      </c>
      <c r="E66" s="110">
        <f>SUMIF(RiepilogoGen!$C$2:$C$1249,'Conto Economico'!B66,RiepilogoGen!$R$2:$R$1249)</f>
        <v>5663917.6600000001</v>
      </c>
      <c r="F66" s="110">
        <f>SUMIF(RiepilogoGen!$C$2:$C$1249,'Conto Economico'!B66,RiepilogoGen!$U$2:$U$1249)</f>
        <v>5673178.2199999997</v>
      </c>
      <c r="G66" s="110">
        <f>SUMIF(RiepilogoGen!$C$2:$C$1249,'Conto Economico'!B66,RiepilogoGen!$X$2:$X$1249)</f>
        <v>5643720.1584000019</v>
      </c>
      <c r="H66" s="110">
        <f>SUMIF(RiepilogoGen!$C$2:$C$1249,'Conto Economico'!B66,RiepilogoGen!$AA$2:$AA$1249)</f>
        <v>5653609.0300000003</v>
      </c>
      <c r="I66" s="110">
        <f>SUMIF(RiepilogoGen!$C$2:$C$1249,'Conto Economico'!B66,RiepilogoGen!$AD$2:$AD$1249)</f>
        <v>0</v>
      </c>
      <c r="J66" s="111">
        <f>ROUND('Riep ContEcon'!D325,0)</f>
        <v>5083146</v>
      </c>
      <c r="K66" s="111">
        <f>ROUND('Riep ContEcon'!E325,0)</f>
        <v>5663918</v>
      </c>
      <c r="L66" s="111">
        <f>ROUND('Riep ContEcon'!F325,0)</f>
        <v>5673178</v>
      </c>
      <c r="M66" s="111">
        <f>ROUND('Riep ContEcon'!G325,0)</f>
        <v>5643720</v>
      </c>
      <c r="N66" s="111">
        <f>ROUND('Riep ContEcon'!H325,0)</f>
        <v>5653609</v>
      </c>
      <c r="O66" s="111">
        <f>ROUND('Riep ContEcon'!I325,0)</f>
        <v>0</v>
      </c>
      <c r="P66" s="111">
        <f>ROUND('Riep ContEcon'!J332,0)</f>
        <v>68064</v>
      </c>
      <c r="Q66" s="111">
        <f t="shared" si="2"/>
        <v>9889</v>
      </c>
      <c r="R66" s="112">
        <f t="shared" si="3"/>
        <v>1.7522130793163893E-3</v>
      </c>
      <c r="S66" s="111">
        <f t="shared" si="4"/>
        <v>-19569</v>
      </c>
    </row>
    <row r="67" spans="2:19">
      <c r="B67" s="30">
        <v>401003</v>
      </c>
      <c r="C67" s="109" t="s">
        <v>311</v>
      </c>
      <c r="D67" s="110">
        <f>SUMIF(RiepilogoGen!$C$2:$C$1249,'Conto Economico'!B67,RiepilogoGen!$O$2:$O$1249)</f>
        <v>0</v>
      </c>
      <c r="E67" s="110">
        <f>SUMIF(RiepilogoGen!$C$2:$C$1249,'Conto Economico'!B67,RiepilogoGen!$R$2:$R$1249)</f>
        <v>0</v>
      </c>
      <c r="F67" s="110">
        <f>SUMIF(RiepilogoGen!$C$2:$C$1249,'Conto Economico'!B67,RiepilogoGen!$U$2:$U$1249)</f>
        <v>0</v>
      </c>
      <c r="G67" s="110">
        <f>SUMIF(RiepilogoGen!$C$2:$C$1249,'Conto Economico'!B67,RiepilogoGen!$X$2:$X$1249)</f>
        <v>0</v>
      </c>
      <c r="H67" s="110">
        <f>SUMIF(RiepilogoGen!$C$2:$C$1249,'Conto Economico'!B67,RiepilogoGen!$AA$2:$AA$1249)</f>
        <v>0</v>
      </c>
      <c r="I67" s="110">
        <f>SUMIF(RiepilogoGen!$C$2:$C$1249,'Conto Economico'!B67,RiepilogoGen!$AD$2:$AD$1249)</f>
        <v>0</v>
      </c>
      <c r="J67" s="111">
        <f>ROUND('Riep ContEcon'!D343,0)</f>
        <v>0</v>
      </c>
      <c r="K67" s="111">
        <f>ROUND('Riep ContEcon'!E343,0)</f>
        <v>0</v>
      </c>
      <c r="L67" s="111">
        <f>ROUND('Riep ContEcon'!F343,0)</f>
        <v>0</v>
      </c>
      <c r="M67" s="111">
        <f>ROUND('Riep ContEcon'!G343,0)</f>
        <v>0</v>
      </c>
      <c r="N67" s="111">
        <f>ROUND('Riep ContEcon'!H343,0)</f>
        <v>0</v>
      </c>
      <c r="O67" s="111">
        <f>ROUND('Riep ContEcon'!I343,0)</f>
        <v>0</v>
      </c>
      <c r="P67" s="111">
        <f>ROUND('Riep ContEcon'!J350,0)</f>
        <v>137853</v>
      </c>
      <c r="Q67" s="111">
        <f t="shared" si="2"/>
        <v>0</v>
      </c>
      <c r="R67" s="112">
        <f t="shared" si="3"/>
        <v>0</v>
      </c>
      <c r="S67" s="111">
        <f t="shared" si="4"/>
        <v>0</v>
      </c>
    </row>
    <row r="68" spans="2:19">
      <c r="B68" s="30">
        <v>401004</v>
      </c>
      <c r="C68" s="109" t="s">
        <v>306</v>
      </c>
      <c r="D68" s="110">
        <f>SUMIF(RiepilogoGen!$C$2:$C$1249,'Conto Economico'!B68,RiepilogoGen!$O$2:$O$1249)</f>
        <v>0</v>
      </c>
      <c r="E68" s="110">
        <f>SUMIF(RiepilogoGen!$C$2:$C$1249,'Conto Economico'!B68,RiepilogoGen!$R$2:$R$1249)</f>
        <v>0</v>
      </c>
      <c r="F68" s="110">
        <f>SUMIF(RiepilogoGen!$C$2:$C$1249,'Conto Economico'!B68,RiepilogoGen!$U$2:$U$1249)</f>
        <v>20574.759999999998</v>
      </c>
      <c r="G68" s="110">
        <f>SUMIF(RiepilogoGen!$C$2:$C$1249,'Conto Economico'!B68,RiepilogoGen!$X$2:$X$1249)</f>
        <v>0</v>
      </c>
      <c r="H68" s="110">
        <f>SUMIF(RiepilogoGen!$C$2:$C$1249,'Conto Economico'!B68,RiepilogoGen!$AA$2:$AA$1249)</f>
        <v>47419.69</v>
      </c>
      <c r="I68" s="110">
        <f>SUMIF(RiepilogoGen!$C$2:$C$1249,'Conto Economico'!B68,RiepilogoGen!$AD$2:$AD$1249)</f>
        <v>0</v>
      </c>
      <c r="J68" s="111">
        <f>ROUND('Riep ContEcon'!D347,0)</f>
        <v>0</v>
      </c>
      <c r="K68" s="111">
        <f>ROUND('Riep ContEcon'!E347,0)</f>
        <v>0</v>
      </c>
      <c r="L68" s="111">
        <f>ROUND('Riep ContEcon'!F347,0)</f>
        <v>20575</v>
      </c>
      <c r="M68" s="111">
        <f>ROUND('Riep ContEcon'!G347,0)</f>
        <v>0</v>
      </c>
      <c r="N68" s="111">
        <f>ROUND('Riep ContEcon'!H347,0)</f>
        <v>47420</v>
      </c>
      <c r="O68" s="111">
        <f>ROUND('Riep ContEcon'!I347,0)</f>
        <v>0</v>
      </c>
      <c r="P68" s="111">
        <f>ROUND('Riep ContEcon'!J354,0)</f>
        <v>75782</v>
      </c>
      <c r="Q68" s="111">
        <f t="shared" si="2"/>
        <v>47420</v>
      </c>
      <c r="R68" s="112">
        <f t="shared" si="3"/>
        <v>1</v>
      </c>
      <c r="S68" s="111">
        <f t="shared" si="4"/>
        <v>26845</v>
      </c>
    </row>
    <row r="69" spans="2:19">
      <c r="C69" s="105" t="s">
        <v>284</v>
      </c>
      <c r="D69" s="106">
        <f t="shared" ref="D69:I69" si="23">+D70+D71</f>
        <v>14030.419999999984</v>
      </c>
      <c r="E69" s="106">
        <f t="shared" si="23"/>
        <v>73328.150000000009</v>
      </c>
      <c r="F69" s="106">
        <f t="shared" si="23"/>
        <v>20820.020000000004</v>
      </c>
      <c r="G69" s="106">
        <f t="shared" si="23"/>
        <v>0</v>
      </c>
      <c r="H69" s="106">
        <f t="shared" si="23"/>
        <v>66371.469999999987</v>
      </c>
      <c r="I69" s="106">
        <f t="shared" si="23"/>
        <v>150875.91</v>
      </c>
      <c r="J69" s="107">
        <f t="shared" ref="J69:O69" si="24">+J70+J71</f>
        <v>14030</v>
      </c>
      <c r="K69" s="107">
        <f t="shared" si="24"/>
        <v>73328</v>
      </c>
      <c r="L69" s="107">
        <f t="shared" si="24"/>
        <v>20820</v>
      </c>
      <c r="M69" s="107">
        <f t="shared" si="24"/>
        <v>0</v>
      </c>
      <c r="N69" s="107">
        <f t="shared" si="24"/>
        <v>66371</v>
      </c>
      <c r="O69" s="107">
        <f t="shared" si="24"/>
        <v>150876</v>
      </c>
      <c r="P69" s="107">
        <f>+P70+P71</f>
        <v>0</v>
      </c>
      <c r="Q69" s="107">
        <f t="shared" si="2"/>
        <v>66371</v>
      </c>
      <c r="R69" s="108">
        <f t="shared" si="3"/>
        <v>1</v>
      </c>
      <c r="S69" s="107">
        <f t="shared" si="4"/>
        <v>45551</v>
      </c>
    </row>
    <row r="70" spans="2:19" ht="25.5">
      <c r="B70" s="30">
        <v>401101</v>
      </c>
      <c r="C70" s="109" t="s">
        <v>304</v>
      </c>
      <c r="D70" s="110">
        <f>SUMIF(RiepilogoGen!$C$2:$C$1249,'Conto Economico'!B70,RiepilogoGen!$O$2:$O$1249)</f>
        <v>34094.919999999984</v>
      </c>
      <c r="E70" s="110">
        <f>SUMIF(RiepilogoGen!$C$2:$C$1249,'Conto Economico'!B70,RiepilogoGen!$R$2:$R$1249)</f>
        <v>58187.100000000006</v>
      </c>
      <c r="F70" s="110">
        <f>SUMIF(RiepilogoGen!$C$2:$C$1249,'Conto Economico'!B70,RiepilogoGen!$U$2:$U$1249)</f>
        <v>17590.540000000008</v>
      </c>
      <c r="G70" s="110">
        <f>SUMIF(RiepilogoGen!$C$2:$C$1249,'Conto Economico'!B70,RiepilogoGen!$X$2:$X$1249)</f>
        <v>0</v>
      </c>
      <c r="H70" s="110">
        <f>SUMIF(RiepilogoGen!$C$2:$C$1249,'Conto Economico'!B70,RiepilogoGen!$AA$2:$AA$1249)</f>
        <v>52128.01999999999</v>
      </c>
      <c r="I70" s="110">
        <f>SUMIF(RiepilogoGen!$C$2:$C$1249,'Conto Economico'!B70,RiepilogoGen!$AD$2:$AD$1249)</f>
        <v>89337.66</v>
      </c>
      <c r="J70" s="111">
        <f>ROUND('Riep ContEcon'!D350,0)</f>
        <v>34095</v>
      </c>
      <c r="K70" s="111">
        <f>ROUND('Riep ContEcon'!E350,0)</f>
        <v>58187</v>
      </c>
      <c r="L70" s="111">
        <f>ROUND('Riep ContEcon'!F350,0)</f>
        <v>17591</v>
      </c>
      <c r="M70" s="111">
        <f>ROUND('Riep ContEcon'!G350,0)</f>
        <v>0</v>
      </c>
      <c r="N70" s="111">
        <f>ROUND('Riep ContEcon'!H350,0)</f>
        <v>52128</v>
      </c>
      <c r="O70" s="111">
        <f>ROUND('Riep ContEcon'!I350,0)</f>
        <v>89338</v>
      </c>
      <c r="P70" s="111">
        <f>ROUND('Riep ContEcon'!J357,0)</f>
        <v>0</v>
      </c>
      <c r="Q70" s="111">
        <f t="shared" si="2"/>
        <v>52128</v>
      </c>
      <c r="R70" s="112">
        <f t="shared" si="3"/>
        <v>1</v>
      </c>
      <c r="S70" s="111">
        <f t="shared" si="4"/>
        <v>34537</v>
      </c>
    </row>
    <row r="71" spans="2:19" ht="25.5">
      <c r="B71" s="30">
        <v>401102</v>
      </c>
      <c r="C71" s="109" t="s">
        <v>305</v>
      </c>
      <c r="D71" s="110">
        <f>SUMIF(RiepilogoGen!$C$2:$C$1249,'Conto Economico'!B71,RiepilogoGen!$O$2:$O$1249)</f>
        <v>-20064.5</v>
      </c>
      <c r="E71" s="110">
        <f>SUMIF(RiepilogoGen!$C$2:$C$1249,'Conto Economico'!B71,RiepilogoGen!$R$2:$R$1249)</f>
        <v>15141.050000000003</v>
      </c>
      <c r="F71" s="110">
        <f>SUMIF(RiepilogoGen!$C$2:$C$1249,'Conto Economico'!B71,RiepilogoGen!$U$2:$U$1249)</f>
        <v>3229.4799999999959</v>
      </c>
      <c r="G71" s="110">
        <f>SUMIF(RiepilogoGen!$C$2:$C$1249,'Conto Economico'!B71,RiepilogoGen!$X$2:$X$1249)</f>
        <v>0</v>
      </c>
      <c r="H71" s="110">
        <f>SUMIF(RiepilogoGen!$C$2:$C$1249,'Conto Economico'!B71,RiepilogoGen!$AA$2:$AA$1249)</f>
        <v>14243.449999999997</v>
      </c>
      <c r="I71" s="110">
        <f>SUMIF(RiepilogoGen!$C$2:$C$1249,'Conto Economico'!B71,RiepilogoGen!$AD$2:$AD$1249)</f>
        <v>61538.25</v>
      </c>
      <c r="J71" s="111">
        <f>ROUND('Riep ContEcon'!D353,0)</f>
        <v>-20065</v>
      </c>
      <c r="K71" s="111">
        <f>ROUND('Riep ContEcon'!E353,0)</f>
        <v>15141</v>
      </c>
      <c r="L71" s="111">
        <f>ROUND('Riep ContEcon'!F353,0)</f>
        <v>3229</v>
      </c>
      <c r="M71" s="111">
        <f>ROUND('Riep ContEcon'!G353,0)</f>
        <v>0</v>
      </c>
      <c r="N71" s="111">
        <f>ROUND('Riep ContEcon'!H353,0)</f>
        <v>14243</v>
      </c>
      <c r="O71" s="111">
        <f>ROUND('Riep ContEcon'!I353,0)</f>
        <v>61538</v>
      </c>
      <c r="P71" s="111">
        <f>ROUND('Riep ContEcon'!J360,0)</f>
        <v>0</v>
      </c>
      <c r="Q71" s="111">
        <f t="shared" si="2"/>
        <v>14243</v>
      </c>
      <c r="R71" s="112">
        <f t="shared" si="3"/>
        <v>1</v>
      </c>
      <c r="S71" s="111">
        <f t="shared" si="4"/>
        <v>11014</v>
      </c>
    </row>
    <row r="72" spans="2:19">
      <c r="B72" s="30">
        <v>401201</v>
      </c>
      <c r="C72" s="105" t="s">
        <v>285</v>
      </c>
      <c r="D72" s="106">
        <f>SUMIF(RiepilogoGen!$C$2:$C$1249,'Conto Economico'!B72,RiepilogoGen!$O$2:$O$1249)</f>
        <v>6681.11</v>
      </c>
      <c r="E72" s="106">
        <f>SUMIF(RiepilogoGen!$C$2:$C$1249,'Conto Economico'!B72,RiepilogoGen!$R$2:$R$1249)</f>
        <v>110629.02</v>
      </c>
      <c r="F72" s="106">
        <f>SUMIF(RiepilogoGen!$C$2:$C$1249,'Conto Economico'!B72,RiepilogoGen!$U$2:$U$1249)</f>
        <v>581.04999999999995</v>
      </c>
      <c r="G72" s="106">
        <f>SUMIF(RiepilogoGen!$C$2:$C$1249,'Conto Economico'!B72,RiepilogoGen!$X$2:$X$1249)</f>
        <v>0</v>
      </c>
      <c r="H72" s="106">
        <f>SUMIF(RiepilogoGen!$C$2:$C$1249,'Conto Economico'!B72,RiepilogoGen!$AA$2:$AA$1249)</f>
        <v>571.99</v>
      </c>
      <c r="I72" s="106">
        <f>SUMIF(RiepilogoGen!$C$2:$C$1249,'Conto Economico'!B72,RiepilogoGen!$AD$2:$AD$1249)</f>
        <v>0</v>
      </c>
      <c r="J72" s="107">
        <f>ROUND('Riep ContEcon'!D358,0)</f>
        <v>6681</v>
      </c>
      <c r="K72" s="107">
        <f>ROUND('Riep ContEcon'!E358,0)</f>
        <v>110629</v>
      </c>
      <c r="L72" s="107">
        <f>ROUND('Riep ContEcon'!F358,0)</f>
        <v>581</v>
      </c>
      <c r="M72" s="107">
        <f>ROUND('Riep ContEcon'!G358,0)</f>
        <v>0</v>
      </c>
      <c r="N72" s="107">
        <f>ROUND('Riep ContEcon'!H358,0)</f>
        <v>572</v>
      </c>
      <c r="O72" s="107">
        <f>ROUND('Riep ContEcon'!I358,0)</f>
        <v>0</v>
      </c>
      <c r="P72" s="107">
        <f>ROUND('Riep ContEcon'!J365,0)</f>
        <v>0</v>
      </c>
      <c r="Q72" s="107">
        <f t="shared" si="2"/>
        <v>572</v>
      </c>
      <c r="R72" s="108">
        <f t="shared" si="3"/>
        <v>1</v>
      </c>
      <c r="S72" s="107">
        <f t="shared" si="4"/>
        <v>-9</v>
      </c>
    </row>
    <row r="73" spans="2:19">
      <c r="B73" s="30">
        <v>401301</v>
      </c>
      <c r="C73" s="105" t="s">
        <v>286</v>
      </c>
      <c r="D73" s="106">
        <f>SUMIF(RiepilogoGen!$C$2:$C$1249,'Conto Economico'!B73,RiepilogoGen!$O$2:$O$1249)</f>
        <v>48193.97</v>
      </c>
      <c r="E73" s="106">
        <f>SUMIF(RiepilogoGen!$C$2:$C$1249,'Conto Economico'!B73,RiepilogoGen!$R$2:$R$1249)</f>
        <v>430435.33999999997</v>
      </c>
      <c r="F73" s="106">
        <f>SUMIF(RiepilogoGen!$C$2:$C$1249,'Conto Economico'!B73,RiepilogoGen!$U$2:$U$1249)</f>
        <v>206607.02</v>
      </c>
      <c r="G73" s="106">
        <f>SUMIF(RiepilogoGen!$C$2:$C$1249,'Conto Economico'!B73,RiepilogoGen!$X$2:$X$1249)</f>
        <v>232315.49040000001</v>
      </c>
      <c r="H73" s="106">
        <f>SUMIF(RiepilogoGen!$C$2:$C$1249,'Conto Economico'!B73,RiepilogoGen!$AA$2:$AA$1249)</f>
        <v>389142.17</v>
      </c>
      <c r="I73" s="106">
        <f>SUMIF(RiepilogoGen!$C$2:$C$1249,'Conto Economico'!B73,RiepilogoGen!$AD$2:$AD$1249)</f>
        <v>0</v>
      </c>
      <c r="J73" s="107">
        <f>ROUND('Riep ContEcon'!D368,0)</f>
        <v>48194</v>
      </c>
      <c r="K73" s="107">
        <f>ROUND('Riep ContEcon'!E368,0)</f>
        <v>430435</v>
      </c>
      <c r="L73" s="107">
        <f>ROUND('Riep ContEcon'!F368,0)</f>
        <v>206607</v>
      </c>
      <c r="M73" s="107">
        <f>ROUND('Riep ContEcon'!G368,0)</f>
        <v>232315</v>
      </c>
      <c r="N73" s="107">
        <f>ROUND('Riep ContEcon'!H368,0)</f>
        <v>389142</v>
      </c>
      <c r="O73" s="107">
        <f>ROUND('Riep ContEcon'!I368,0)</f>
        <v>0</v>
      </c>
      <c r="P73" s="107">
        <f>ROUND('Riep ContEcon'!J375,0)</f>
        <v>0</v>
      </c>
      <c r="Q73" s="107">
        <f t="shared" si="2"/>
        <v>156827</v>
      </c>
      <c r="R73" s="108">
        <f t="shared" si="3"/>
        <v>0.67506187719260491</v>
      </c>
      <c r="S73" s="107">
        <f t="shared" si="4"/>
        <v>182535</v>
      </c>
    </row>
    <row r="74" spans="2:19">
      <c r="C74" s="105" t="s">
        <v>287</v>
      </c>
      <c r="D74" s="106">
        <f t="shared" ref="D74:I74" si="25">SUM(D75:D81)</f>
        <v>3145177.1600000006</v>
      </c>
      <c r="E74" s="106">
        <f t="shared" si="25"/>
        <v>3992500.4899999993</v>
      </c>
      <c r="F74" s="106">
        <f t="shared" si="25"/>
        <v>3193003.51</v>
      </c>
      <c r="G74" s="106">
        <f t="shared" si="25"/>
        <v>2766518.4792000004</v>
      </c>
      <c r="H74" s="106">
        <f t="shared" si="25"/>
        <v>5423169.330000001</v>
      </c>
      <c r="I74" s="106">
        <f t="shared" si="25"/>
        <v>745208.84999999986</v>
      </c>
      <c r="J74" s="107">
        <f t="shared" ref="J74:O74" si="26">SUM(J75:J81)</f>
        <v>3145177</v>
      </c>
      <c r="K74" s="107">
        <f t="shared" si="26"/>
        <v>3992501</v>
      </c>
      <c r="L74" s="107">
        <f t="shared" si="26"/>
        <v>3193005</v>
      </c>
      <c r="M74" s="107">
        <f t="shared" si="26"/>
        <v>2766519</v>
      </c>
      <c r="N74" s="107">
        <f t="shared" si="26"/>
        <v>5423169</v>
      </c>
      <c r="O74" s="107">
        <f t="shared" si="26"/>
        <v>745208</v>
      </c>
      <c r="P74" s="107">
        <f>SUM(P75:P81)</f>
        <v>-187645</v>
      </c>
      <c r="Q74" s="107">
        <f t="shared" si="2"/>
        <v>2656650</v>
      </c>
      <c r="R74" s="108">
        <f t="shared" si="3"/>
        <v>0.96028619358840483</v>
      </c>
      <c r="S74" s="107">
        <f t="shared" si="4"/>
        <v>2230164</v>
      </c>
    </row>
    <row r="75" spans="2:19">
      <c r="B75" s="30">
        <v>401401</v>
      </c>
      <c r="C75" s="109" t="s">
        <v>1490</v>
      </c>
      <c r="D75" s="110">
        <f>SUMIF(RiepilogoGen!$C$2:$C$1249,'Conto Economico'!B75,RiepilogoGen!$O$2:$O$1249)</f>
        <v>408192.27</v>
      </c>
      <c r="E75" s="110">
        <f>SUMIF(RiepilogoGen!$C$2:$C$1249,'Conto Economico'!B75,RiepilogoGen!$R$2:$R$1249)</f>
        <v>449134.9</v>
      </c>
      <c r="F75" s="110">
        <f>SUMIF(RiepilogoGen!$C$2:$C$1249,'Conto Economico'!B75,RiepilogoGen!$U$2:$U$1249)</f>
        <v>518072.75999999995</v>
      </c>
      <c r="G75" s="110">
        <f>SUMIF(RiepilogoGen!$C$2:$C$1249,'Conto Economico'!B75,RiepilogoGen!$X$2:$X$1249)</f>
        <v>510213.68040000007</v>
      </c>
      <c r="H75" s="110">
        <f>SUMIF(RiepilogoGen!$C$2:$C$1249,'Conto Economico'!B75,RiepilogoGen!$AA$2:$AA$1249)</f>
        <v>565543.08000000007</v>
      </c>
      <c r="I75" s="110">
        <f>SUMIF(RiepilogoGen!$C$2:$C$1249,'Conto Economico'!B75,RiepilogoGen!$AD$2:$AD$1249)</f>
        <v>254941.48999999996</v>
      </c>
      <c r="J75" s="111">
        <f>ROUND('Riep ContEcon'!D378,0)</f>
        <v>408192</v>
      </c>
      <c r="K75" s="111">
        <f>ROUND('Riep ContEcon'!E378,0)</f>
        <v>449135</v>
      </c>
      <c r="L75" s="111">
        <f>ROUND('Riep ContEcon'!F378,0)</f>
        <v>518073</v>
      </c>
      <c r="M75" s="111">
        <f>ROUND('Riep ContEcon'!G378,0)</f>
        <v>510214</v>
      </c>
      <c r="N75" s="111">
        <f>ROUND('Riep ContEcon'!H378,0)</f>
        <v>565543</v>
      </c>
      <c r="O75" s="111">
        <f>ROUND('Riep ContEcon'!I378,0)</f>
        <v>254941</v>
      </c>
      <c r="P75" s="111">
        <f>ROUND('Riep ContEcon'!J385,0)</f>
        <v>55742</v>
      </c>
      <c r="Q75" s="111">
        <f t="shared" si="2"/>
        <v>55329</v>
      </c>
      <c r="R75" s="112">
        <f t="shared" si="3"/>
        <v>0.10844273187329234</v>
      </c>
      <c r="S75" s="111">
        <f t="shared" si="4"/>
        <v>47470</v>
      </c>
    </row>
    <row r="76" spans="2:19">
      <c r="B76" s="30">
        <v>401402</v>
      </c>
      <c r="C76" s="109" t="s">
        <v>1491</v>
      </c>
      <c r="D76" s="110">
        <f>SUMIF(RiepilogoGen!$C$2:$C$1249,'Conto Economico'!B76,RiepilogoGen!$O$2:$O$1249)</f>
        <v>1715759.58</v>
      </c>
      <c r="E76" s="110">
        <f>SUMIF(RiepilogoGen!$C$2:$C$1249,'Conto Economico'!B76,RiepilogoGen!$R$2:$R$1249)</f>
        <v>1715623.1099999999</v>
      </c>
      <c r="F76" s="110">
        <f>SUMIF(RiepilogoGen!$C$2:$C$1249,'Conto Economico'!B76,RiepilogoGen!$U$2:$U$1249)</f>
        <v>1720382.97</v>
      </c>
      <c r="G76" s="110">
        <f>SUMIF(RiepilogoGen!$C$2:$C$1249,'Conto Economico'!B76,RiepilogoGen!$X$2:$X$1249)</f>
        <v>1820700.0384000004</v>
      </c>
      <c r="H76" s="110">
        <f>SUMIF(RiepilogoGen!$C$2:$C$1249,'Conto Economico'!B76,RiepilogoGen!$AA$2:$AA$1249)</f>
        <v>1980884.33</v>
      </c>
      <c r="I76" s="110">
        <f>SUMIF(RiepilogoGen!$C$2:$C$1249,'Conto Economico'!B76,RiepilogoGen!$AD$2:$AD$1249)</f>
        <v>122832.63</v>
      </c>
      <c r="J76" s="111">
        <f>ROUND('Riep ContEcon'!D386,0)</f>
        <v>1715760</v>
      </c>
      <c r="K76" s="111">
        <f>ROUND('Riep ContEcon'!E386,0)</f>
        <v>1715623</v>
      </c>
      <c r="L76" s="111">
        <f>ROUND('Riep ContEcon'!F386,0)</f>
        <v>1720383</v>
      </c>
      <c r="M76" s="111">
        <f>ROUND('Riep ContEcon'!G386,0)</f>
        <v>1820700</v>
      </c>
      <c r="N76" s="111">
        <f>ROUND('Riep ContEcon'!H386,0)</f>
        <v>1980884</v>
      </c>
      <c r="O76" s="111">
        <f>ROUND('Riep ContEcon'!I386,0)</f>
        <v>122833</v>
      </c>
      <c r="P76" s="111">
        <f>ROUND('Riep ContEcon'!J393,0)</f>
        <v>6000</v>
      </c>
      <c r="Q76" s="111">
        <f t="shared" ref="Q76:Q128" si="27">N76-M76</f>
        <v>160184</v>
      </c>
      <c r="R76" s="112">
        <f t="shared" ref="R76:R128" si="28">IF(M76=0,IF(N76&lt;&gt;0,1,0),(N76/M76)-1)</f>
        <v>8.7979348602186036E-2</v>
      </c>
      <c r="S76" s="111">
        <f t="shared" ref="S76:S128" si="29">N76-L76</f>
        <v>260501</v>
      </c>
    </row>
    <row r="77" spans="2:19">
      <c r="B77" s="30">
        <v>401403</v>
      </c>
      <c r="C77" s="109" t="s">
        <v>1492</v>
      </c>
      <c r="D77" s="110">
        <f>SUMIF(RiepilogoGen!$C$2:$C$1249,'Conto Economico'!B77,RiepilogoGen!$O$2:$O$1249)</f>
        <v>373039.21</v>
      </c>
      <c r="E77" s="110">
        <f>SUMIF(RiepilogoGen!$C$2:$C$1249,'Conto Economico'!B77,RiepilogoGen!$R$2:$R$1249)</f>
        <v>364854.9</v>
      </c>
      <c r="F77" s="110">
        <f>SUMIF(RiepilogoGen!$C$2:$C$1249,'Conto Economico'!B77,RiepilogoGen!$U$2:$U$1249)</f>
        <v>381570.57000000007</v>
      </c>
      <c r="G77" s="110">
        <f>SUMIF(RiepilogoGen!$C$2:$C$1249,'Conto Economico'!B77,RiepilogoGen!$X$2:$X$1249)</f>
        <v>396824.76</v>
      </c>
      <c r="H77" s="110">
        <f>SUMIF(RiepilogoGen!$C$2:$C$1249,'Conto Economico'!B77,RiepilogoGen!$AA$2:$AA$1249)</f>
        <v>399404.91</v>
      </c>
      <c r="I77" s="110">
        <f>SUMIF(RiepilogoGen!$C$2:$C$1249,'Conto Economico'!B77,RiepilogoGen!$AD$2:$AD$1249)</f>
        <v>130756.43000000001</v>
      </c>
      <c r="J77" s="111">
        <f>ROUND('Riep ContEcon'!D391,0)</f>
        <v>373039</v>
      </c>
      <c r="K77" s="111">
        <f>ROUND('Riep ContEcon'!E391,0)</f>
        <v>364855</v>
      </c>
      <c r="L77" s="111">
        <f>ROUND('Riep ContEcon'!F391,0)</f>
        <v>381571</v>
      </c>
      <c r="M77" s="111">
        <f>ROUND('Riep ContEcon'!G391,0)</f>
        <v>396825</v>
      </c>
      <c r="N77" s="111">
        <f>ROUND('Riep ContEcon'!H391,0)</f>
        <v>399405</v>
      </c>
      <c r="O77" s="111">
        <f>ROUND('Riep ContEcon'!I391,0)</f>
        <v>130756</v>
      </c>
      <c r="P77" s="111">
        <f>ROUND('Riep ContEcon'!J398,0)</f>
        <v>0</v>
      </c>
      <c r="Q77" s="111">
        <f t="shared" si="27"/>
        <v>2580</v>
      </c>
      <c r="R77" s="112">
        <f t="shared" si="28"/>
        <v>6.5016065016065827E-3</v>
      </c>
      <c r="S77" s="111">
        <f t="shared" si="29"/>
        <v>17834</v>
      </c>
    </row>
    <row r="78" spans="2:19">
      <c r="B78" s="30">
        <v>401404</v>
      </c>
      <c r="C78" s="109" t="s">
        <v>1493</v>
      </c>
      <c r="D78" s="110">
        <f>SUMIF(RiepilogoGen!$C$2:$C$1249,'Conto Economico'!B78,RiepilogoGen!$O$2:$O$1249)</f>
        <v>69687.12</v>
      </c>
      <c r="E78" s="110">
        <f>SUMIF(RiepilogoGen!$C$2:$C$1249,'Conto Economico'!B78,RiepilogoGen!$R$2:$R$1249)</f>
        <v>64211.11</v>
      </c>
      <c r="F78" s="110">
        <f>SUMIF(RiepilogoGen!$C$2:$C$1249,'Conto Economico'!B78,RiepilogoGen!$U$2:$U$1249)</f>
        <v>3641.8</v>
      </c>
      <c r="G78" s="110">
        <f>SUMIF(RiepilogoGen!$C$2:$C$1249,'Conto Economico'!B78,RiepilogoGen!$X$2:$X$1249)</f>
        <v>1500</v>
      </c>
      <c r="H78" s="110">
        <f>SUMIF(RiepilogoGen!$C$2:$C$1249,'Conto Economico'!B78,RiepilogoGen!$AA$2:$AA$1249)</f>
        <v>201102.88999999998</v>
      </c>
      <c r="I78" s="110">
        <f>SUMIF(RiepilogoGen!$C$2:$C$1249,'Conto Economico'!B78,RiepilogoGen!$AD$2:$AD$1249)</f>
        <v>1045.31</v>
      </c>
      <c r="J78" s="111">
        <f>ROUND('Riep ContEcon'!D396,0)</f>
        <v>69687</v>
      </c>
      <c r="K78" s="111">
        <f>ROUND('Riep ContEcon'!E396,0)</f>
        <v>64211</v>
      </c>
      <c r="L78" s="111">
        <f>ROUND('Riep ContEcon'!F396,0)</f>
        <v>3642</v>
      </c>
      <c r="M78" s="111">
        <f>ROUND('Riep ContEcon'!G396,0)</f>
        <v>1500</v>
      </c>
      <c r="N78" s="111">
        <f>ROUND('Riep ContEcon'!H396,0)</f>
        <v>201103</v>
      </c>
      <c r="O78" s="111">
        <f>ROUND('Riep ContEcon'!I396,0)</f>
        <v>1045</v>
      </c>
      <c r="P78" s="111">
        <f>ROUND('Riep ContEcon'!J403,0)</f>
        <v>0</v>
      </c>
      <c r="Q78" s="111">
        <f t="shared" si="27"/>
        <v>199603</v>
      </c>
      <c r="R78" s="112">
        <f t="shared" si="28"/>
        <v>133.06866666666667</v>
      </c>
      <c r="S78" s="111">
        <f t="shared" si="29"/>
        <v>197461</v>
      </c>
    </row>
    <row r="79" spans="2:19">
      <c r="B79" s="30">
        <v>401405</v>
      </c>
      <c r="C79" s="109" t="s">
        <v>1494</v>
      </c>
      <c r="D79" s="110">
        <f>SUMIF(RiepilogoGen!$C$2:$C$1249,'Conto Economico'!B79,RiepilogoGen!$O$2:$O$1249)</f>
        <v>380.16</v>
      </c>
      <c r="E79" s="110">
        <f>SUMIF(RiepilogoGen!$C$2:$C$1249,'Conto Economico'!B79,RiepilogoGen!$R$2:$R$1249)</f>
        <v>167.15</v>
      </c>
      <c r="F79" s="110">
        <f>SUMIF(RiepilogoGen!$C$2:$C$1249,'Conto Economico'!B79,RiepilogoGen!$U$2:$U$1249)</f>
        <v>0</v>
      </c>
      <c r="G79" s="110">
        <f>SUMIF(RiepilogoGen!$C$2:$C$1249,'Conto Economico'!B79,RiepilogoGen!$X$2:$X$1249)</f>
        <v>0</v>
      </c>
      <c r="H79" s="110">
        <f>SUMIF(RiepilogoGen!$C$2:$C$1249,'Conto Economico'!B79,RiepilogoGen!$AA$2:$AA$1249)</f>
        <v>132.62</v>
      </c>
      <c r="I79" s="110">
        <f>SUMIF(RiepilogoGen!$C$2:$C$1249,'Conto Economico'!B79,RiepilogoGen!$AD$2:$AD$1249)</f>
        <v>0</v>
      </c>
      <c r="J79" s="111">
        <f>ROUND('Riep ContEcon'!D403,0)</f>
        <v>380</v>
      </c>
      <c r="K79" s="111">
        <f>ROUND('Riep ContEcon'!E403,0)</f>
        <v>167</v>
      </c>
      <c r="L79" s="111">
        <f>ROUND('Riep ContEcon'!F403,0)</f>
        <v>0</v>
      </c>
      <c r="M79" s="111">
        <f>ROUND('Riep ContEcon'!G403,0)</f>
        <v>0</v>
      </c>
      <c r="N79" s="111">
        <f>ROUND('Riep ContEcon'!H403,0)</f>
        <v>133</v>
      </c>
      <c r="O79" s="111">
        <f>ROUND('Riep ContEcon'!I403,0)</f>
        <v>0</v>
      </c>
      <c r="P79" s="111">
        <f>ROUND('Riep ContEcon'!J410,0)</f>
        <v>74589</v>
      </c>
      <c r="Q79" s="111">
        <f t="shared" si="27"/>
        <v>133</v>
      </c>
      <c r="R79" s="112">
        <f t="shared" si="28"/>
        <v>1</v>
      </c>
      <c r="S79" s="111">
        <f t="shared" si="29"/>
        <v>133</v>
      </c>
    </row>
    <row r="80" spans="2:19">
      <c r="B80" s="30">
        <v>401406</v>
      </c>
      <c r="C80" s="109" t="s">
        <v>1495</v>
      </c>
      <c r="D80" s="110">
        <f>SUMIF(RiepilogoGen!$C$2:$C$1249,'Conto Economico'!B80,RiepilogoGen!$O$2:$O$1249)</f>
        <v>382557.93</v>
      </c>
      <c r="E80" s="110">
        <f>SUMIF(RiepilogoGen!$C$2:$C$1249,'Conto Economico'!B80,RiepilogoGen!$R$2:$R$1249)</f>
        <v>1226629.6599999999</v>
      </c>
      <c r="F80" s="110">
        <f>SUMIF(RiepilogoGen!$C$2:$C$1249,'Conto Economico'!B80,RiepilogoGen!$U$2:$U$1249)</f>
        <v>553041.91</v>
      </c>
      <c r="G80" s="110">
        <f>SUMIF(RiepilogoGen!$C$2:$C$1249,'Conto Economico'!B80,RiepilogoGen!$X$2:$X$1249)</f>
        <v>0</v>
      </c>
      <c r="H80" s="110">
        <f>SUMIF(RiepilogoGen!$C$2:$C$1249,'Conto Economico'!B80,RiepilogoGen!$AA$2:$AA$1249)</f>
        <v>2071513.3</v>
      </c>
      <c r="I80" s="110">
        <f>SUMIF(RiepilogoGen!$C$2:$C$1249,'Conto Economico'!B80,RiepilogoGen!$AD$2:$AD$1249)</f>
        <v>46200.06</v>
      </c>
      <c r="J80" s="111">
        <f>ROUND('Riep ContEcon'!D405,0)</f>
        <v>382558</v>
      </c>
      <c r="K80" s="111">
        <f>ROUND('Riep ContEcon'!E405,0)</f>
        <v>1226630</v>
      </c>
      <c r="L80" s="111">
        <f>ROUND('Riep ContEcon'!F405,0)</f>
        <v>553042</v>
      </c>
      <c r="M80" s="111">
        <f>ROUND('Riep ContEcon'!G405,0)</f>
        <v>0</v>
      </c>
      <c r="N80" s="111">
        <f>ROUND('Riep ContEcon'!H405,0)</f>
        <v>2071513</v>
      </c>
      <c r="O80" s="111">
        <f>ROUND('Riep ContEcon'!I405,0)</f>
        <v>46200</v>
      </c>
      <c r="P80" s="111">
        <f>ROUND('Riep ContEcon'!J412,0)</f>
        <v>205233</v>
      </c>
      <c r="Q80" s="111">
        <f t="shared" si="27"/>
        <v>2071513</v>
      </c>
      <c r="R80" s="112">
        <f t="shared" si="28"/>
        <v>1</v>
      </c>
      <c r="S80" s="111">
        <f t="shared" si="29"/>
        <v>1518471</v>
      </c>
    </row>
    <row r="81" spans="2:19">
      <c r="B81" s="30">
        <v>401407</v>
      </c>
      <c r="C81" s="109" t="s">
        <v>1496</v>
      </c>
      <c r="D81" s="110">
        <f>SUMIF(RiepilogoGen!$C$2:$C$1249,'Conto Economico'!B81,RiepilogoGen!$O$2:$O$1249)</f>
        <v>195560.89</v>
      </c>
      <c r="E81" s="110">
        <f>SUMIF(RiepilogoGen!$C$2:$C$1249,'Conto Economico'!B81,RiepilogoGen!$R$2:$R$1249)</f>
        <v>171879.66</v>
      </c>
      <c r="F81" s="110">
        <f>SUMIF(RiepilogoGen!$C$2:$C$1249,'Conto Economico'!B81,RiepilogoGen!$U$2:$U$1249)</f>
        <v>16293.5</v>
      </c>
      <c r="G81" s="110">
        <f>SUMIF(RiepilogoGen!$C$2:$C$1249,'Conto Economico'!B81,RiepilogoGen!$X$2:$X$1249)</f>
        <v>37280.000400000004</v>
      </c>
      <c r="H81" s="110">
        <f>SUMIF(RiepilogoGen!$C$2:$C$1249,'Conto Economico'!B81,RiepilogoGen!$AA$2:$AA$1249)</f>
        <v>204588.2</v>
      </c>
      <c r="I81" s="110">
        <f>SUMIF(RiepilogoGen!$C$2:$C$1249,'Conto Economico'!B81,RiepilogoGen!$AD$2:$AD$1249)</f>
        <v>189432.93</v>
      </c>
      <c r="J81" s="111">
        <f>ROUND('Riep ContEcon'!D412,0)</f>
        <v>195561</v>
      </c>
      <c r="K81" s="111">
        <f>ROUND('Riep ContEcon'!E412,0)</f>
        <v>171880</v>
      </c>
      <c r="L81" s="111">
        <f>ROUND('Riep ContEcon'!F412,0)</f>
        <v>16294</v>
      </c>
      <c r="M81" s="111">
        <f>ROUND('Riep ContEcon'!G412,0)</f>
        <v>37280</v>
      </c>
      <c r="N81" s="111">
        <f>ROUND('Riep ContEcon'!H412,0)</f>
        <v>204588</v>
      </c>
      <c r="O81" s="111">
        <f>ROUND('Riep ContEcon'!I412,0)</f>
        <v>189433</v>
      </c>
      <c r="P81" s="111">
        <f>ROUND('Riep ContEcon'!J419,0)</f>
        <v>-529209</v>
      </c>
      <c r="Q81" s="111">
        <f t="shared" si="27"/>
        <v>167308</v>
      </c>
      <c r="R81" s="112">
        <f t="shared" si="28"/>
        <v>4.4878755364806864</v>
      </c>
      <c r="S81" s="111">
        <f t="shared" si="29"/>
        <v>188294</v>
      </c>
    </row>
    <row r="82" spans="2:19" ht="15.75">
      <c r="C82" s="56" t="s">
        <v>258</v>
      </c>
      <c r="D82" s="113">
        <f t="shared" ref="D82:J82" si="30">+D74+D73+D72+D69+D64+D59+D55+D43+D40</f>
        <v>86561453.599999994</v>
      </c>
      <c r="E82" s="113">
        <f t="shared" si="30"/>
        <v>102960984.22000003</v>
      </c>
      <c r="F82" s="113">
        <f t="shared" si="30"/>
        <v>93757255.200000003</v>
      </c>
      <c r="G82" s="113">
        <f t="shared" si="30"/>
        <v>97498034.141399994</v>
      </c>
      <c r="H82" s="113">
        <f t="shared" si="30"/>
        <v>96213432.74000001</v>
      </c>
      <c r="I82" s="113">
        <f t="shared" si="30"/>
        <v>21166096.899999999</v>
      </c>
      <c r="J82" s="114">
        <f t="shared" si="30"/>
        <v>86561456</v>
      </c>
      <c r="K82" s="114">
        <f t="shared" ref="K82:P82" si="31">+K74+K73+K72+K69+K64+K59+K55+K43+K40</f>
        <v>102960985</v>
      </c>
      <c r="L82" s="114">
        <f t="shared" si="31"/>
        <v>93757258</v>
      </c>
      <c r="M82" s="114">
        <f t="shared" si="31"/>
        <v>97498034</v>
      </c>
      <c r="N82" s="114">
        <f t="shared" si="31"/>
        <v>96213433</v>
      </c>
      <c r="O82" s="114">
        <f t="shared" si="31"/>
        <v>21166099</v>
      </c>
      <c r="P82" s="114">
        <f t="shared" si="31"/>
        <v>20428172</v>
      </c>
      <c r="Q82" s="114">
        <f t="shared" si="27"/>
        <v>-1284601</v>
      </c>
      <c r="R82" s="59">
        <f t="shared" si="28"/>
        <v>-1.3175660547165458E-2</v>
      </c>
      <c r="S82" s="114">
        <f t="shared" si="29"/>
        <v>2456175</v>
      </c>
    </row>
    <row r="83" spans="2:19">
      <c r="C83" s="105"/>
      <c r="D83" s="110"/>
      <c r="E83" s="110"/>
      <c r="F83" s="110"/>
      <c r="G83" s="110"/>
      <c r="H83" s="110"/>
      <c r="I83" s="110"/>
      <c r="J83" s="111"/>
      <c r="K83" s="111"/>
      <c r="L83" s="111"/>
      <c r="M83" s="111"/>
      <c r="N83" s="111"/>
      <c r="O83" s="111"/>
      <c r="P83" s="111"/>
      <c r="Q83" s="111">
        <f t="shared" si="27"/>
        <v>0</v>
      </c>
      <c r="R83" s="112"/>
      <c r="S83" s="111">
        <f t="shared" si="29"/>
        <v>0</v>
      </c>
    </row>
    <row r="84" spans="2:19">
      <c r="C84" s="101"/>
      <c r="D84" s="102"/>
      <c r="E84" s="102"/>
      <c r="F84" s="102"/>
      <c r="G84" s="102"/>
      <c r="H84" s="102"/>
      <c r="I84" s="102"/>
      <c r="J84" s="103"/>
      <c r="K84" s="103"/>
      <c r="L84" s="103"/>
      <c r="M84" s="103"/>
      <c r="N84" s="103"/>
      <c r="O84" s="103"/>
      <c r="P84" s="103"/>
      <c r="Q84" s="103">
        <f t="shared" si="27"/>
        <v>0</v>
      </c>
      <c r="R84" s="104"/>
      <c r="S84" s="103">
        <f t="shared" si="29"/>
        <v>0</v>
      </c>
    </row>
    <row r="85" spans="2:19" ht="18.75">
      <c r="C85" s="51" t="s">
        <v>288</v>
      </c>
      <c r="D85" s="118">
        <f t="shared" ref="D85:J85" si="32">+D34-D82</f>
        <v>2057415.2100000232</v>
      </c>
      <c r="E85" s="118">
        <f t="shared" si="32"/>
        <v>-623971.62000000477</v>
      </c>
      <c r="F85" s="118">
        <f t="shared" si="32"/>
        <v>-182373.84999999404</v>
      </c>
      <c r="G85" s="118">
        <f t="shared" si="32"/>
        <v>462180.83049999177</v>
      </c>
      <c r="H85" s="118">
        <f t="shared" si="32"/>
        <v>1092489.6200000048</v>
      </c>
      <c r="I85" s="118">
        <f t="shared" si="32"/>
        <v>6022082.3599999994</v>
      </c>
      <c r="J85" s="119">
        <f t="shared" si="32"/>
        <v>2057414</v>
      </c>
      <c r="K85" s="119">
        <f t="shared" ref="K85:P85" si="33">+K34-K82</f>
        <v>-623973</v>
      </c>
      <c r="L85" s="119">
        <f t="shared" si="33"/>
        <v>-182376</v>
      </c>
      <c r="M85" s="119">
        <f t="shared" si="33"/>
        <v>462182</v>
      </c>
      <c r="N85" s="119">
        <f t="shared" si="33"/>
        <v>1092490</v>
      </c>
      <c r="O85" s="119">
        <f t="shared" si="33"/>
        <v>6022080</v>
      </c>
      <c r="P85" s="119" t="e">
        <f t="shared" si="33"/>
        <v>#REF!</v>
      </c>
      <c r="Q85" s="119">
        <f t="shared" si="27"/>
        <v>630308</v>
      </c>
      <c r="R85" s="54">
        <f t="shared" si="28"/>
        <v>1.3637657892345438</v>
      </c>
      <c r="S85" s="119">
        <f t="shared" si="29"/>
        <v>1274866</v>
      </c>
    </row>
    <row r="86" spans="2:19">
      <c r="C86" s="115"/>
      <c r="D86" s="116"/>
      <c r="E86" s="116"/>
      <c r="F86" s="116"/>
      <c r="G86" s="116"/>
      <c r="H86" s="116"/>
      <c r="I86" s="116"/>
      <c r="J86" s="117"/>
      <c r="K86" s="117"/>
      <c r="L86" s="117"/>
      <c r="M86" s="117"/>
      <c r="N86" s="117"/>
      <c r="O86" s="117"/>
      <c r="P86" s="117"/>
      <c r="Q86" s="117"/>
      <c r="R86" s="45"/>
      <c r="S86" s="117"/>
    </row>
    <row r="87" spans="2:19">
      <c r="C87" s="115"/>
      <c r="D87" s="116"/>
      <c r="E87" s="116"/>
      <c r="F87" s="116"/>
      <c r="G87" s="116"/>
      <c r="H87" s="116"/>
      <c r="I87" s="116"/>
      <c r="J87" s="117"/>
      <c r="K87" s="117"/>
      <c r="L87" s="117"/>
      <c r="M87" s="117"/>
      <c r="N87" s="117"/>
      <c r="O87" s="117"/>
      <c r="P87" s="117"/>
      <c r="Q87" s="117"/>
      <c r="R87" s="45"/>
      <c r="S87" s="117"/>
    </row>
    <row r="88" spans="2:19">
      <c r="C88" s="101"/>
      <c r="D88" s="102"/>
      <c r="E88" s="102"/>
      <c r="F88" s="102"/>
      <c r="G88" s="102"/>
      <c r="H88" s="102"/>
      <c r="I88" s="102"/>
      <c r="J88" s="103"/>
      <c r="K88" s="103"/>
      <c r="L88" s="103"/>
      <c r="M88" s="103"/>
      <c r="N88" s="103"/>
      <c r="O88" s="103"/>
      <c r="P88" s="103"/>
      <c r="Q88" s="103"/>
      <c r="R88" s="104"/>
      <c r="S88" s="103"/>
    </row>
    <row r="89" spans="2:19">
      <c r="C89" s="101" t="s">
        <v>289</v>
      </c>
      <c r="D89" s="102"/>
      <c r="E89" s="102"/>
      <c r="F89" s="102"/>
      <c r="G89" s="102"/>
      <c r="H89" s="102"/>
      <c r="I89" s="102"/>
      <c r="J89" s="103"/>
      <c r="K89" s="103"/>
      <c r="L89" s="103"/>
      <c r="M89" s="103"/>
      <c r="N89" s="103"/>
      <c r="O89" s="103"/>
      <c r="P89" s="103"/>
      <c r="Q89" s="103"/>
      <c r="R89" s="104"/>
      <c r="S89" s="103"/>
    </row>
    <row r="90" spans="2:19">
      <c r="C90" s="105" t="s">
        <v>290</v>
      </c>
      <c r="D90" s="106">
        <f t="shared" ref="D90:I90" si="34">+D91+D92</f>
        <v>0</v>
      </c>
      <c r="E90" s="106">
        <f t="shared" si="34"/>
        <v>0</v>
      </c>
      <c r="F90" s="106">
        <f t="shared" si="34"/>
        <v>0</v>
      </c>
      <c r="G90" s="106">
        <f t="shared" si="34"/>
        <v>0</v>
      </c>
      <c r="H90" s="106">
        <f t="shared" si="34"/>
        <v>0</v>
      </c>
      <c r="I90" s="106">
        <f t="shared" si="34"/>
        <v>0</v>
      </c>
      <c r="J90" s="107">
        <f t="shared" ref="J90:O90" si="35">+J91+J92</f>
        <v>0</v>
      </c>
      <c r="K90" s="107">
        <f t="shared" si="35"/>
        <v>0</v>
      </c>
      <c r="L90" s="107">
        <f t="shared" si="35"/>
        <v>0</v>
      </c>
      <c r="M90" s="107">
        <f t="shared" si="35"/>
        <v>0</v>
      </c>
      <c r="N90" s="107">
        <f t="shared" si="35"/>
        <v>0</v>
      </c>
      <c r="O90" s="107">
        <f t="shared" si="35"/>
        <v>0</v>
      </c>
      <c r="P90" s="107">
        <f>+P91+P92</f>
        <v>12391</v>
      </c>
      <c r="Q90" s="107">
        <f t="shared" si="27"/>
        <v>0</v>
      </c>
      <c r="R90" s="108">
        <f t="shared" si="28"/>
        <v>0</v>
      </c>
      <c r="S90" s="107">
        <f t="shared" si="29"/>
        <v>0</v>
      </c>
    </row>
    <row r="91" spans="2:19">
      <c r="B91" s="30">
        <v>501501</v>
      </c>
      <c r="C91" s="109" t="s">
        <v>1497</v>
      </c>
      <c r="D91" s="110">
        <f>SUMIF(RiepilogoGen!$C$2:$C$1249,'Conto Economico'!B91,RiepilogoGen!$O$2:$O$1249)</f>
        <v>0</v>
      </c>
      <c r="E91" s="110">
        <f>SUMIF(RiepilogoGen!$C$2:$C$1249,'Conto Economico'!B91,RiepilogoGen!$R$2:$R$1249)</f>
        <v>0</v>
      </c>
      <c r="F91" s="110">
        <f>SUMIF(RiepilogoGen!$C$2:$C$1249,'Conto Economico'!B91,RiepilogoGen!$U$2:$U$1249)</f>
        <v>0</v>
      </c>
      <c r="G91" s="110">
        <f>SUMIF(RiepilogoGen!$C$2:$C$1249,'Conto Economico'!B91,RiepilogoGen!$X$2:$X$1249)</f>
        <v>0</v>
      </c>
      <c r="H91" s="110">
        <f>SUMIF(RiepilogoGen!$C$2:$C$1249,'Conto Economico'!B91,RiepilogoGen!$AA$2:$AA$1249)</f>
        <v>0</v>
      </c>
      <c r="I91" s="110">
        <f>SUMIF(RiepilogoGen!$C$2:$C$1249,'Conto Economico'!B91,RiepilogoGen!$AD$2:$AD$1249)</f>
        <v>0</v>
      </c>
      <c r="J91" s="111">
        <f>ROUND('Riep ContEcon'!D425,0)</f>
        <v>0</v>
      </c>
      <c r="K91" s="111">
        <f>ROUND('Riep ContEcon'!E425,0)</f>
        <v>0</v>
      </c>
      <c r="L91" s="111">
        <f>ROUND('Riep ContEcon'!F425,0)</f>
        <v>0</v>
      </c>
      <c r="M91" s="111">
        <f>ROUND('Riep ContEcon'!G425,0)</f>
        <v>0</v>
      </c>
      <c r="N91" s="111">
        <f>ROUND('Riep ContEcon'!H425,0)</f>
        <v>0</v>
      </c>
      <c r="O91" s="111">
        <f>ROUND('Riep ContEcon'!I425,0)</f>
        <v>0</v>
      </c>
      <c r="P91" s="111">
        <f>ROUND('Riep ContEcon'!J432,0)</f>
        <v>9100</v>
      </c>
      <c r="Q91" s="111">
        <f t="shared" si="27"/>
        <v>0</v>
      </c>
      <c r="R91" s="112">
        <f t="shared" si="28"/>
        <v>0</v>
      </c>
      <c r="S91" s="111">
        <f t="shared" si="29"/>
        <v>0</v>
      </c>
    </row>
    <row r="92" spans="2:19">
      <c r="B92" s="30">
        <v>501502</v>
      </c>
      <c r="C92" s="109" t="s">
        <v>1498</v>
      </c>
      <c r="D92" s="110">
        <f>SUMIF(RiepilogoGen!$C$2:$C$1249,'Conto Economico'!B92,RiepilogoGen!$O$2:$O$1249)</f>
        <v>0</v>
      </c>
      <c r="E92" s="110">
        <f>SUMIF(RiepilogoGen!$C$2:$C$1249,'Conto Economico'!B92,RiepilogoGen!$R$2:$R$1249)</f>
        <v>0</v>
      </c>
      <c r="F92" s="110">
        <f>SUMIF(RiepilogoGen!$C$2:$C$1249,'Conto Economico'!B92,RiepilogoGen!$U$2:$U$1249)</f>
        <v>0</v>
      </c>
      <c r="G92" s="110">
        <f>SUMIF(RiepilogoGen!$C$2:$C$1249,'Conto Economico'!B92,RiepilogoGen!$X$2:$X$1249)</f>
        <v>0</v>
      </c>
      <c r="H92" s="110">
        <f>SUMIF(RiepilogoGen!$C$2:$C$1249,'Conto Economico'!B92,RiepilogoGen!$AA$2:$AA$1249)</f>
        <v>0</v>
      </c>
      <c r="I92" s="110">
        <f>SUMIF(RiepilogoGen!$C$2:$C$1249,'Conto Economico'!B92,RiepilogoGen!$AD$2:$AD$1249)</f>
        <v>0</v>
      </c>
      <c r="J92" s="111">
        <f>ROUND('Riep ContEcon'!D427,0)</f>
        <v>0</v>
      </c>
      <c r="K92" s="111">
        <f>ROUND('Riep ContEcon'!E427,0)</f>
        <v>0</v>
      </c>
      <c r="L92" s="111">
        <f>ROUND('Riep ContEcon'!F427,0)</f>
        <v>0</v>
      </c>
      <c r="M92" s="111">
        <f>ROUND('Riep ContEcon'!G427,0)</f>
        <v>0</v>
      </c>
      <c r="N92" s="111">
        <f>ROUND('Riep ContEcon'!H427,0)</f>
        <v>0</v>
      </c>
      <c r="O92" s="111">
        <f>ROUND('Riep ContEcon'!I427,0)</f>
        <v>0</v>
      </c>
      <c r="P92" s="111">
        <f>ROUND('Riep ContEcon'!J434,0)</f>
        <v>3291</v>
      </c>
      <c r="Q92" s="111">
        <f t="shared" si="27"/>
        <v>0</v>
      </c>
      <c r="R92" s="112">
        <f t="shared" si="28"/>
        <v>0</v>
      </c>
      <c r="S92" s="111">
        <f t="shared" si="29"/>
        <v>0</v>
      </c>
    </row>
    <row r="93" spans="2:19">
      <c r="C93" s="105" t="s">
        <v>291</v>
      </c>
      <c r="D93" s="106">
        <f>+D94+D95+D96</f>
        <v>76040.5</v>
      </c>
      <c r="E93" s="106">
        <f t="shared" ref="E93:O93" si="36">+E94+E95+E96</f>
        <v>83016.899999999994</v>
      </c>
      <c r="F93" s="106">
        <f t="shared" si="36"/>
        <v>139882.63</v>
      </c>
      <c r="G93" s="106">
        <f t="shared" si="36"/>
        <v>141567.24</v>
      </c>
      <c r="H93" s="106">
        <f t="shared" si="36"/>
        <v>33535.659999999996</v>
      </c>
      <c r="I93" s="106">
        <f t="shared" si="36"/>
        <v>1515.8</v>
      </c>
      <c r="J93" s="107">
        <f t="shared" si="36"/>
        <v>76040</v>
      </c>
      <c r="K93" s="107">
        <f t="shared" si="36"/>
        <v>83017</v>
      </c>
      <c r="L93" s="107">
        <f t="shared" si="36"/>
        <v>139882</v>
      </c>
      <c r="M93" s="107">
        <f t="shared" si="36"/>
        <v>141567</v>
      </c>
      <c r="N93" s="107">
        <f t="shared" si="36"/>
        <v>33536</v>
      </c>
      <c r="O93" s="107">
        <f t="shared" si="36"/>
        <v>1516</v>
      </c>
      <c r="P93" s="107">
        <f>+P94+P95+P96</f>
        <v>316931</v>
      </c>
      <c r="Q93" s="107">
        <f t="shared" si="27"/>
        <v>-108031</v>
      </c>
      <c r="R93" s="108">
        <f t="shared" si="28"/>
        <v>-0.76310863407432517</v>
      </c>
      <c r="S93" s="107">
        <f t="shared" si="29"/>
        <v>-106346</v>
      </c>
    </row>
    <row r="94" spans="2:19">
      <c r="B94" s="30">
        <v>501601</v>
      </c>
      <c r="C94" s="109" t="s">
        <v>1499</v>
      </c>
      <c r="D94" s="110">
        <f>-1*SUMIF(RiepilogoGen!$C$2:$C$1249,'Conto Economico'!B94,RiepilogoGen!$O$2:$O$1249)</f>
        <v>75567.179999999993</v>
      </c>
      <c r="E94" s="110">
        <f>-1*SUMIF(RiepilogoGen!$C$2:$C$1249,'Conto Economico'!B94,RiepilogoGen!$R$2:$R$1249)</f>
        <v>75567.179999999993</v>
      </c>
      <c r="F94" s="110">
        <f>-1*SUMIF(RiepilogoGen!$C$2:$C$1249,'Conto Economico'!B94,RiepilogoGen!$U$2:$U$1249)</f>
        <v>75567.179999999993</v>
      </c>
      <c r="G94" s="110">
        <f>-1*SUMIF(RiepilogoGen!$C$2:$C$1249,'Conto Economico'!B94,RiepilogoGen!$X$2:$X$1249)</f>
        <v>75567.240000000005</v>
      </c>
      <c r="H94" s="110">
        <f>-1*SUMIF(RiepilogoGen!$C$2:$C$1249,'Conto Economico'!B94,RiepilogoGen!$AA$2:$AA$1249)</f>
        <v>16608.169999999998</v>
      </c>
      <c r="I94" s="110">
        <f>-1*SUMIF(RiepilogoGen!$C$2:$C$1249,'Conto Economico'!B94,RiepilogoGen!$AD$2:$AD$1249)</f>
        <v>0</v>
      </c>
      <c r="J94" s="111">
        <f>ROUND('Riep ContEcon'!D430,0)</f>
        <v>75567</v>
      </c>
      <c r="K94" s="111">
        <f>ROUND('Riep ContEcon'!E430,0)</f>
        <v>75567</v>
      </c>
      <c r="L94" s="111">
        <f>ROUND('Riep ContEcon'!F430,0)</f>
        <v>75567</v>
      </c>
      <c r="M94" s="111">
        <f>ROUND('Riep ContEcon'!G430,0)</f>
        <v>75567</v>
      </c>
      <c r="N94" s="111">
        <f>ROUND('Riep ContEcon'!H430,0)</f>
        <v>16608</v>
      </c>
      <c r="O94" s="111">
        <f>ROUND('Riep ContEcon'!I430,0)</f>
        <v>0</v>
      </c>
      <c r="P94" s="111">
        <f>ROUND('Riep ContEcon'!J437,0)</f>
        <v>163274</v>
      </c>
      <c r="Q94" s="111">
        <f t="shared" si="27"/>
        <v>-58959</v>
      </c>
      <c r="R94" s="112">
        <f t="shared" si="28"/>
        <v>-0.7802215252689666</v>
      </c>
      <c r="S94" s="111">
        <f t="shared" si="29"/>
        <v>-58959</v>
      </c>
    </row>
    <row r="95" spans="2:19">
      <c r="B95" s="30">
        <v>501602</v>
      </c>
      <c r="C95" s="109" t="s">
        <v>1500</v>
      </c>
      <c r="D95" s="110">
        <f>-1*SUMIF(RiepilogoGen!$C$2:$C$1249,'Conto Economico'!B95,RiepilogoGen!$O$2:$O$1249)</f>
        <v>31.16</v>
      </c>
      <c r="E95" s="110">
        <f>-1*SUMIF(RiepilogoGen!$C$2:$C$1249,'Conto Economico'!B95,RiepilogoGen!$R$2:$R$1249)</f>
        <v>7148.92</v>
      </c>
      <c r="F95" s="110">
        <f>-1*SUMIF(RiepilogoGen!$C$2:$C$1249,'Conto Economico'!B95,RiepilogoGen!$U$2:$U$1249)</f>
        <v>64090</v>
      </c>
      <c r="G95" s="110">
        <f>-1*SUMIF(RiepilogoGen!$C$2:$C$1249,'Conto Economico'!B95,RiepilogoGen!$X$2:$X$1249)</f>
        <v>66000</v>
      </c>
      <c r="H95" s="110">
        <f>-1*SUMIF(RiepilogoGen!$C$2:$C$1249,'Conto Economico'!B95,RiepilogoGen!$AA$2:$AA$1249)</f>
        <v>13634.72</v>
      </c>
      <c r="I95" s="110">
        <f>-1*SUMIF(RiepilogoGen!$C$2:$C$1249,'Conto Economico'!B95,RiepilogoGen!$AD$2:$AD$1249)</f>
        <v>212.83</v>
      </c>
      <c r="J95" s="111">
        <f>ROUND('Riep ContEcon'!D432,0)</f>
        <v>31</v>
      </c>
      <c r="K95" s="111">
        <f>ROUND('Riep ContEcon'!E432,0)</f>
        <v>7149</v>
      </c>
      <c r="L95" s="111">
        <f>ROUND('Riep ContEcon'!F432,0)</f>
        <v>64090</v>
      </c>
      <c r="M95" s="111">
        <f>ROUND('Riep ContEcon'!G432,0)</f>
        <v>66000</v>
      </c>
      <c r="N95" s="111">
        <f>ROUND('Riep ContEcon'!H432,0)</f>
        <v>13635</v>
      </c>
      <c r="O95" s="111">
        <f>ROUND('Riep ContEcon'!I432,0)</f>
        <v>213</v>
      </c>
      <c r="P95" s="111">
        <f>ROUND('Riep ContEcon'!J439,0)</f>
        <v>82500</v>
      </c>
      <c r="Q95" s="111">
        <f t="shared" si="27"/>
        <v>-52365</v>
      </c>
      <c r="R95" s="112">
        <f t="shared" si="28"/>
        <v>-0.79340909090909095</v>
      </c>
      <c r="S95" s="111">
        <f t="shared" si="29"/>
        <v>-50455</v>
      </c>
    </row>
    <row r="96" spans="2:19">
      <c r="B96" s="30">
        <v>501603</v>
      </c>
      <c r="C96" s="109" t="s">
        <v>1501</v>
      </c>
      <c r="D96" s="110">
        <f>-1*SUMIF(RiepilogoGen!$C$2:$C$1249,'Conto Economico'!B96,RiepilogoGen!$O$2:$O$1249)</f>
        <v>442.16</v>
      </c>
      <c r="E96" s="110">
        <f>-1*SUMIF(RiepilogoGen!$C$2:$C$1249,'Conto Economico'!B96,RiepilogoGen!$R$2:$R$1249)</f>
        <v>300.8</v>
      </c>
      <c r="F96" s="110">
        <f>-1*SUMIF(RiepilogoGen!$C$2:$C$1249,'Conto Economico'!B96,RiepilogoGen!$U$2:$U$1249)</f>
        <v>225.45</v>
      </c>
      <c r="G96" s="110">
        <f>-1*SUMIF(RiepilogoGen!$C$2:$C$1249,'Conto Economico'!B96,RiepilogoGen!$X$2:$X$1249)</f>
        <v>0</v>
      </c>
      <c r="H96" s="110">
        <f>-1*SUMIF(RiepilogoGen!$C$2:$C$1249,'Conto Economico'!B96,RiepilogoGen!$AA$2:$AA$1249)</f>
        <v>3292.77</v>
      </c>
      <c r="I96" s="110">
        <f>-1*SUMIF(RiepilogoGen!$C$2:$C$1249,'Conto Economico'!B96,RiepilogoGen!$AD$2:$AD$1249)</f>
        <v>1302.97</v>
      </c>
      <c r="J96" s="111">
        <f>ROUND('Riep ContEcon'!D434,0)</f>
        <v>442</v>
      </c>
      <c r="K96" s="111">
        <f>ROUND('Riep ContEcon'!E434,0)</f>
        <v>301</v>
      </c>
      <c r="L96" s="111">
        <f>ROUND('Riep ContEcon'!F434,0)</f>
        <v>225</v>
      </c>
      <c r="M96" s="111">
        <f>ROUND('Riep ContEcon'!G434,0)</f>
        <v>0</v>
      </c>
      <c r="N96" s="111">
        <f>ROUND('Riep ContEcon'!H434,0)</f>
        <v>3293</v>
      </c>
      <c r="O96" s="111">
        <f>ROUND('Riep ContEcon'!I434,0)</f>
        <v>1303</v>
      </c>
      <c r="P96" s="111">
        <f>ROUND('Riep ContEcon'!J441,0)</f>
        <v>71157</v>
      </c>
      <c r="Q96" s="111">
        <f t="shared" si="27"/>
        <v>3293</v>
      </c>
      <c r="R96" s="112">
        <f t="shared" si="28"/>
        <v>1</v>
      </c>
      <c r="S96" s="111">
        <f t="shared" si="29"/>
        <v>3068</v>
      </c>
    </row>
    <row r="97" spans="2:19">
      <c r="C97" s="105" t="s">
        <v>292</v>
      </c>
      <c r="D97" s="106">
        <f t="shared" ref="D97:I97" si="37">+D98+D99+D100</f>
        <v>31473.62</v>
      </c>
      <c r="E97" s="106">
        <f t="shared" si="37"/>
        <v>31683.980000000003</v>
      </c>
      <c r="F97" s="106">
        <f t="shared" si="37"/>
        <v>95657.19</v>
      </c>
      <c r="G97" s="106">
        <f t="shared" si="37"/>
        <v>101600.00039999999</v>
      </c>
      <c r="H97" s="106">
        <f t="shared" si="37"/>
        <v>160707.11999999997</v>
      </c>
      <c r="I97" s="106">
        <f t="shared" si="37"/>
        <v>19295.949999999997</v>
      </c>
      <c r="J97" s="107">
        <f t="shared" ref="J97:O97" si="38">+J98+J99+J100</f>
        <v>31474</v>
      </c>
      <c r="K97" s="107">
        <f t="shared" si="38"/>
        <v>31683</v>
      </c>
      <c r="L97" s="107">
        <f t="shared" si="38"/>
        <v>95657</v>
      </c>
      <c r="M97" s="107">
        <f t="shared" si="38"/>
        <v>101600</v>
      </c>
      <c r="N97" s="107">
        <f t="shared" si="38"/>
        <v>160708</v>
      </c>
      <c r="O97" s="107">
        <f t="shared" si="38"/>
        <v>19296</v>
      </c>
      <c r="P97" s="107">
        <f>+P98+P99+P100</f>
        <v>0</v>
      </c>
      <c r="Q97" s="107">
        <f t="shared" si="27"/>
        <v>59108</v>
      </c>
      <c r="R97" s="108">
        <f t="shared" si="28"/>
        <v>0.58177165354330707</v>
      </c>
      <c r="S97" s="107">
        <f t="shared" si="29"/>
        <v>65051</v>
      </c>
    </row>
    <row r="98" spans="2:19">
      <c r="B98" s="30">
        <v>501701</v>
      </c>
      <c r="C98" s="109" t="s">
        <v>1502</v>
      </c>
      <c r="D98" s="110">
        <f>SUMIF(RiepilogoGen!$C$2:$C$1249,'Conto Economico'!B98,RiepilogoGen!$O$2:$O$1249)</f>
        <v>12025.02</v>
      </c>
      <c r="E98" s="110">
        <f>SUMIF(RiepilogoGen!$C$2:$C$1249,'Conto Economico'!B98,RiepilogoGen!$R$2:$R$1249)</f>
        <v>20347.41</v>
      </c>
      <c r="F98" s="110">
        <f>SUMIF(RiepilogoGen!$C$2:$C$1249,'Conto Economico'!B98,RiepilogoGen!$U$2:$U$1249)</f>
        <v>82252.37</v>
      </c>
      <c r="G98" s="110">
        <f>SUMIF(RiepilogoGen!$C$2:$C$1249,'Conto Economico'!B98,RiepilogoGen!$X$2:$X$1249)</f>
        <v>85000.000799999994</v>
      </c>
      <c r="H98" s="110">
        <f>SUMIF(RiepilogoGen!$C$2:$C$1249,'Conto Economico'!B98,RiepilogoGen!$AA$2:$AA$1249)</f>
        <v>79699.98</v>
      </c>
      <c r="I98" s="110">
        <f>SUMIF(RiepilogoGen!$C$2:$C$1249,'Conto Economico'!B98,RiepilogoGen!$AD$2:$AD$1249)</f>
        <v>19295.03</v>
      </c>
      <c r="J98" s="111">
        <f>ROUND('Riep ContEcon'!D438,0)</f>
        <v>12025</v>
      </c>
      <c r="K98" s="111">
        <f>ROUND('Riep ContEcon'!E438,0)</f>
        <v>20347</v>
      </c>
      <c r="L98" s="111">
        <f>ROUND('Riep ContEcon'!F438,0)</f>
        <v>82252</v>
      </c>
      <c r="M98" s="111">
        <f>ROUND('Riep ContEcon'!G438,0)</f>
        <v>85000</v>
      </c>
      <c r="N98" s="111">
        <f>ROUND('Riep ContEcon'!H438,0)</f>
        <v>79700</v>
      </c>
      <c r="O98" s="111">
        <f>ROUND('Riep ContEcon'!I438,0)</f>
        <v>19295</v>
      </c>
      <c r="P98" s="111">
        <f>ROUND('Riep ContEcon'!J445,0)</f>
        <v>0</v>
      </c>
      <c r="Q98" s="111">
        <f t="shared" si="27"/>
        <v>-5300</v>
      </c>
      <c r="R98" s="112">
        <f t="shared" si="28"/>
        <v>-6.2352941176470611E-2</v>
      </c>
      <c r="S98" s="111">
        <f t="shared" si="29"/>
        <v>-2552</v>
      </c>
    </row>
    <row r="99" spans="2:19">
      <c r="B99" s="30">
        <v>501702</v>
      </c>
      <c r="C99" s="109" t="s">
        <v>1503</v>
      </c>
      <c r="D99" s="110">
        <f>SUMIF(RiepilogoGen!$C$2:$C$1249,'Conto Economico'!B99,RiepilogoGen!$O$2:$O$1249)</f>
        <v>0</v>
      </c>
      <c r="E99" s="110">
        <f>SUMIF(RiepilogoGen!$C$2:$C$1249,'Conto Economico'!B99,RiepilogoGen!$R$2:$R$1249)</f>
        <v>3054.36</v>
      </c>
      <c r="F99" s="110">
        <f>SUMIF(RiepilogoGen!$C$2:$C$1249,'Conto Economico'!B99,RiepilogoGen!$U$2:$U$1249)</f>
        <v>9206.02</v>
      </c>
      <c r="G99" s="110">
        <f>SUMIF(RiepilogoGen!$C$2:$C$1249,'Conto Economico'!B99,RiepilogoGen!$X$2:$X$1249)</f>
        <v>15000</v>
      </c>
      <c r="H99" s="110">
        <f>SUMIF(RiepilogoGen!$C$2:$C$1249,'Conto Economico'!B99,RiepilogoGen!$AA$2:$AA$1249)</f>
        <v>72921.56</v>
      </c>
      <c r="I99" s="110">
        <f>SUMIF(RiepilogoGen!$C$2:$C$1249,'Conto Economico'!B99,RiepilogoGen!$AD$2:$AD$1249)</f>
        <v>0.92</v>
      </c>
      <c r="J99" s="111">
        <f>ROUND('Riep ContEcon'!D440,0)</f>
        <v>0</v>
      </c>
      <c r="K99" s="111">
        <f>ROUND('Riep ContEcon'!E440,0)</f>
        <v>3054</v>
      </c>
      <c r="L99" s="111">
        <f>ROUND('Riep ContEcon'!F440,0)</f>
        <v>9206</v>
      </c>
      <c r="M99" s="111">
        <f>ROUND('Riep ContEcon'!G440,0)</f>
        <v>15000</v>
      </c>
      <c r="N99" s="111">
        <f>ROUND('Riep ContEcon'!H440,0)</f>
        <v>72922</v>
      </c>
      <c r="O99" s="111">
        <f>ROUND('Riep ContEcon'!I440,0)</f>
        <v>1</v>
      </c>
      <c r="P99" s="111">
        <f>ROUND('Riep ContEcon'!J447,0)</f>
        <v>0</v>
      </c>
      <c r="Q99" s="111">
        <f t="shared" si="27"/>
        <v>57922</v>
      </c>
      <c r="R99" s="112">
        <f t="shared" si="28"/>
        <v>3.8614666666666668</v>
      </c>
      <c r="S99" s="111">
        <f t="shared" si="29"/>
        <v>63716</v>
      </c>
    </row>
    <row r="100" spans="2:19">
      <c r="B100" s="30">
        <v>501703</v>
      </c>
      <c r="C100" s="109" t="s">
        <v>1504</v>
      </c>
      <c r="D100" s="110">
        <f>SUMIF(RiepilogoGen!$C$2:$C$1249,'Conto Economico'!B100,RiepilogoGen!$O$2:$O$1249)</f>
        <v>19448.599999999999</v>
      </c>
      <c r="E100" s="110">
        <f>SUMIF(RiepilogoGen!$C$2:$C$1249,'Conto Economico'!B100,RiepilogoGen!$R$2:$R$1249)</f>
        <v>8282.2100000000009</v>
      </c>
      <c r="F100" s="110">
        <f>SUMIF(RiepilogoGen!$C$2:$C$1249,'Conto Economico'!B100,RiepilogoGen!$U$2:$U$1249)</f>
        <v>4198.7999999999993</v>
      </c>
      <c r="G100" s="110">
        <f>SUMIF(RiepilogoGen!$C$2:$C$1249,'Conto Economico'!B100,RiepilogoGen!$X$2:$X$1249)</f>
        <v>1599.9996000000001</v>
      </c>
      <c r="H100" s="110">
        <f>SUMIF(RiepilogoGen!$C$2:$C$1249,'Conto Economico'!B100,RiepilogoGen!$AA$2:$AA$1249)</f>
        <v>8085.5800000000008</v>
      </c>
      <c r="I100" s="110">
        <f>SUMIF(RiepilogoGen!$C$2:$C$1249,'Conto Economico'!B100,RiepilogoGen!$AD$2:$AD$1249)</f>
        <v>0</v>
      </c>
      <c r="J100" s="111">
        <f>ROUND('Riep ContEcon'!D442,0)</f>
        <v>19449</v>
      </c>
      <c r="K100" s="111">
        <f>ROUND('Riep ContEcon'!E442,0)</f>
        <v>8282</v>
      </c>
      <c r="L100" s="111">
        <f>ROUND('Riep ContEcon'!F442,0)</f>
        <v>4199</v>
      </c>
      <c r="M100" s="111">
        <f>ROUND('Riep ContEcon'!G442,0)</f>
        <v>1600</v>
      </c>
      <c r="N100" s="111">
        <f>ROUND('Riep ContEcon'!H442,0)</f>
        <v>8086</v>
      </c>
      <c r="O100" s="111">
        <f>ROUND('Riep ContEcon'!I442,0)</f>
        <v>0</v>
      </c>
      <c r="P100" s="111">
        <f>ROUND('Riep ContEcon'!J449,0)</f>
        <v>0</v>
      </c>
      <c r="Q100" s="111">
        <f t="shared" si="27"/>
        <v>6486</v>
      </c>
      <c r="R100" s="112">
        <f t="shared" si="28"/>
        <v>4.05375</v>
      </c>
      <c r="S100" s="111">
        <f t="shared" si="29"/>
        <v>3887</v>
      </c>
    </row>
    <row r="101" spans="2:19" ht="15.75">
      <c r="C101" s="56" t="s">
        <v>293</v>
      </c>
      <c r="D101" s="113">
        <f t="shared" ref="D101:J101" si="39">+D90+D93-D97</f>
        <v>44566.880000000005</v>
      </c>
      <c r="E101" s="113">
        <f t="shared" si="39"/>
        <v>51332.919999999991</v>
      </c>
      <c r="F101" s="113">
        <f t="shared" si="39"/>
        <v>44225.440000000002</v>
      </c>
      <c r="G101" s="113">
        <f t="shared" si="39"/>
        <v>39967.239600000001</v>
      </c>
      <c r="H101" s="113">
        <f t="shared" si="39"/>
        <v>-127171.45999999996</v>
      </c>
      <c r="I101" s="113">
        <f t="shared" si="39"/>
        <v>-17780.149999999998</v>
      </c>
      <c r="J101" s="114">
        <f t="shared" si="39"/>
        <v>44566</v>
      </c>
      <c r="K101" s="114">
        <f t="shared" ref="K101:P101" si="40">+K90+K93-K97</f>
        <v>51334</v>
      </c>
      <c r="L101" s="114">
        <f t="shared" si="40"/>
        <v>44225</v>
      </c>
      <c r="M101" s="114">
        <f t="shared" si="40"/>
        <v>39967</v>
      </c>
      <c r="N101" s="114">
        <f t="shared" si="40"/>
        <v>-127172</v>
      </c>
      <c r="O101" s="114">
        <f t="shared" si="40"/>
        <v>-17780</v>
      </c>
      <c r="P101" s="114">
        <f t="shared" si="40"/>
        <v>329322</v>
      </c>
      <c r="Q101" s="114">
        <f t="shared" si="27"/>
        <v>-167139</v>
      </c>
      <c r="R101" s="59">
        <f t="shared" si="28"/>
        <v>-4.1819250881977634</v>
      </c>
      <c r="S101" s="114">
        <f t="shared" si="29"/>
        <v>-171397</v>
      </c>
    </row>
    <row r="102" spans="2:19">
      <c r="C102" s="101"/>
      <c r="D102" s="110"/>
      <c r="E102" s="110"/>
      <c r="F102" s="110"/>
      <c r="G102" s="110"/>
      <c r="H102" s="110"/>
      <c r="I102" s="110"/>
      <c r="J102" s="111"/>
      <c r="K102" s="111"/>
      <c r="L102" s="111"/>
      <c r="M102" s="111"/>
      <c r="N102" s="111"/>
      <c r="O102" s="111"/>
      <c r="P102" s="111"/>
      <c r="Q102" s="111"/>
      <c r="R102" s="112"/>
      <c r="S102" s="111"/>
    </row>
    <row r="103" spans="2:19">
      <c r="C103" s="101" t="s">
        <v>294</v>
      </c>
      <c r="D103" s="110"/>
      <c r="E103" s="110"/>
      <c r="F103" s="110"/>
      <c r="G103" s="110"/>
      <c r="H103" s="110"/>
      <c r="I103" s="110"/>
      <c r="J103" s="111"/>
      <c r="K103" s="111"/>
      <c r="L103" s="111"/>
      <c r="M103" s="111"/>
      <c r="N103" s="111"/>
      <c r="O103" s="111"/>
      <c r="P103" s="111"/>
      <c r="Q103" s="111"/>
      <c r="R103" s="112"/>
      <c r="S103" s="111"/>
    </row>
    <row r="104" spans="2:19">
      <c r="C104" s="105" t="s">
        <v>295</v>
      </c>
      <c r="D104" s="106">
        <f t="shared" ref="D104:I104" si="41">+D105+D106</f>
        <v>0</v>
      </c>
      <c r="E104" s="106">
        <f t="shared" si="41"/>
        <v>0</v>
      </c>
      <c r="F104" s="106">
        <f t="shared" si="41"/>
        <v>0</v>
      </c>
      <c r="G104" s="106">
        <f t="shared" si="41"/>
        <v>0</v>
      </c>
      <c r="H104" s="106">
        <f t="shared" si="41"/>
        <v>0</v>
      </c>
      <c r="I104" s="106">
        <f t="shared" si="41"/>
        <v>0</v>
      </c>
      <c r="J104" s="107">
        <f t="shared" ref="J104:O104" si="42">+J105+J106</f>
        <v>0</v>
      </c>
      <c r="K104" s="107">
        <f t="shared" si="42"/>
        <v>0</v>
      </c>
      <c r="L104" s="107">
        <f t="shared" si="42"/>
        <v>0</v>
      </c>
      <c r="M104" s="107">
        <f t="shared" si="42"/>
        <v>0</v>
      </c>
      <c r="N104" s="107">
        <f t="shared" si="42"/>
        <v>0</v>
      </c>
      <c r="O104" s="107">
        <f t="shared" si="42"/>
        <v>0</v>
      </c>
      <c r="P104" s="107">
        <f>+P105+P106</f>
        <v>0</v>
      </c>
      <c r="Q104" s="107">
        <f t="shared" si="27"/>
        <v>0</v>
      </c>
      <c r="R104" s="108">
        <f t="shared" si="28"/>
        <v>0</v>
      </c>
      <c r="S104" s="107">
        <f t="shared" si="29"/>
        <v>0</v>
      </c>
    </row>
    <row r="105" spans="2:19">
      <c r="B105" s="30">
        <v>601801</v>
      </c>
      <c r="C105" s="109" t="s">
        <v>1505</v>
      </c>
      <c r="D105" s="110">
        <f>-1*SUMIF(RiepilogoGen!$C$2:$C$1249,'Conto Economico'!B105,RiepilogoGen!$O$2:$O$1249)</f>
        <v>0</v>
      </c>
      <c r="E105" s="110">
        <f>-1*SUMIF(RiepilogoGen!$C$2:$C$1249,'Conto Economico'!B105,RiepilogoGen!$R$2:$R$1249)</f>
        <v>0</v>
      </c>
      <c r="F105" s="110">
        <f>-1*SUMIF(RiepilogoGen!$C$2:$C$1249,'Conto Economico'!B105,RiepilogoGen!$U$2:$U$1249)</f>
        <v>0</v>
      </c>
      <c r="G105" s="110">
        <f>-1*SUMIF(RiepilogoGen!$C$2:$C$1249,'Conto Economico'!B105,RiepilogoGen!$X$2:$X$1249)</f>
        <v>0</v>
      </c>
      <c r="H105" s="110">
        <f>-1*SUMIF(RiepilogoGen!$C$2:$C$1249,'Conto Economico'!B105,RiepilogoGen!$AA$2:$AA$1249)</f>
        <v>0</v>
      </c>
      <c r="I105" s="110">
        <f>-1*SUMIF(RiepilogoGen!$C$2:$C$1249,'Conto Economico'!B105,RiepilogoGen!$AD$2:$AD$1249)</f>
        <v>0</v>
      </c>
      <c r="J105" s="111">
        <f>ROUND('Riep ContEcon'!D450,0)</f>
        <v>0</v>
      </c>
      <c r="K105" s="111">
        <f>ROUND('Riep ContEcon'!E450,0)</f>
        <v>0</v>
      </c>
      <c r="L105" s="111">
        <f>ROUND('Riep ContEcon'!F450,0)</f>
        <v>0</v>
      </c>
      <c r="M105" s="111">
        <f>ROUND('Riep ContEcon'!G450,0)</f>
        <v>0</v>
      </c>
      <c r="N105" s="111">
        <f>ROUND('Riep ContEcon'!H450,0)</f>
        <v>0</v>
      </c>
      <c r="O105" s="111">
        <f>ROUND('Riep ContEcon'!I450,0)</f>
        <v>0</v>
      </c>
      <c r="P105" s="111">
        <f>ROUND('Riep ContEcon'!J457,0)</f>
        <v>0</v>
      </c>
      <c r="Q105" s="111">
        <f t="shared" si="27"/>
        <v>0</v>
      </c>
      <c r="R105" s="112">
        <f t="shared" si="28"/>
        <v>0</v>
      </c>
      <c r="S105" s="111">
        <f t="shared" si="29"/>
        <v>0</v>
      </c>
    </row>
    <row r="106" spans="2:19">
      <c r="B106" s="30">
        <v>601802</v>
      </c>
      <c r="C106" s="109" t="s">
        <v>1506</v>
      </c>
      <c r="D106" s="110">
        <f>-1*SUMIF(RiepilogoGen!$C$2:$C$1249,'Conto Economico'!B106,RiepilogoGen!$O$2:$O$1249)</f>
        <v>0</v>
      </c>
      <c r="E106" s="110">
        <f>-1*SUMIF(RiepilogoGen!$C$2:$C$1249,'Conto Economico'!B106,RiepilogoGen!$R$2:$R$1249)</f>
        <v>0</v>
      </c>
      <c r="F106" s="110">
        <f>-1*SUMIF(RiepilogoGen!$C$2:$C$1249,'Conto Economico'!B106,RiepilogoGen!$U$2:$U$1249)</f>
        <v>0</v>
      </c>
      <c r="G106" s="110">
        <f>-1*SUMIF(RiepilogoGen!$C$2:$C$1249,'Conto Economico'!B106,RiepilogoGen!$X$2:$X$1249)</f>
        <v>0</v>
      </c>
      <c r="H106" s="110">
        <f>-1*SUMIF(RiepilogoGen!$C$2:$C$1249,'Conto Economico'!B106,RiepilogoGen!$AA$2:$AA$1249)</f>
        <v>0</v>
      </c>
      <c r="I106" s="110">
        <f>-1*SUMIF(RiepilogoGen!$C$2:$C$1249,'Conto Economico'!B106,RiepilogoGen!$AD$2:$AD$1249)</f>
        <v>0</v>
      </c>
      <c r="J106" s="111">
        <f>ROUND('Riep ContEcon'!D452,0)</f>
        <v>0</v>
      </c>
      <c r="K106" s="111">
        <f>ROUND('Riep ContEcon'!E452,0)</f>
        <v>0</v>
      </c>
      <c r="L106" s="111">
        <f>ROUND('Riep ContEcon'!F452,0)</f>
        <v>0</v>
      </c>
      <c r="M106" s="111">
        <f>ROUND('Riep ContEcon'!G452,0)</f>
        <v>0</v>
      </c>
      <c r="N106" s="111">
        <f>ROUND('Riep ContEcon'!H452,0)</f>
        <v>0</v>
      </c>
      <c r="O106" s="111">
        <f>ROUND('Riep ContEcon'!I452,0)</f>
        <v>0</v>
      </c>
      <c r="P106" s="111">
        <f>ROUND('Riep ContEcon'!J459,0)</f>
        <v>0</v>
      </c>
      <c r="Q106" s="111">
        <f t="shared" si="27"/>
        <v>0</v>
      </c>
      <c r="R106" s="112">
        <f t="shared" si="28"/>
        <v>0</v>
      </c>
      <c r="S106" s="111">
        <f t="shared" si="29"/>
        <v>0</v>
      </c>
    </row>
    <row r="107" spans="2:19">
      <c r="C107" s="105" t="s">
        <v>296</v>
      </c>
      <c r="D107" s="106">
        <f t="shared" ref="D107:I107" si="43">+D108+D109</f>
        <v>0</v>
      </c>
      <c r="E107" s="106">
        <f t="shared" si="43"/>
        <v>0</v>
      </c>
      <c r="F107" s="106">
        <f t="shared" si="43"/>
        <v>0</v>
      </c>
      <c r="G107" s="106">
        <f t="shared" si="43"/>
        <v>0</v>
      </c>
      <c r="H107" s="106">
        <f t="shared" si="43"/>
        <v>0</v>
      </c>
      <c r="I107" s="106">
        <f t="shared" si="43"/>
        <v>0</v>
      </c>
      <c r="J107" s="107">
        <f t="shared" ref="J107:O107" si="44">+J108+J109</f>
        <v>0</v>
      </c>
      <c r="K107" s="107">
        <f t="shared" si="44"/>
        <v>0</v>
      </c>
      <c r="L107" s="107">
        <f t="shared" si="44"/>
        <v>0</v>
      </c>
      <c r="M107" s="107">
        <f t="shared" si="44"/>
        <v>0</v>
      </c>
      <c r="N107" s="107">
        <f t="shared" si="44"/>
        <v>0</v>
      </c>
      <c r="O107" s="107">
        <f t="shared" si="44"/>
        <v>0</v>
      </c>
      <c r="P107" s="107">
        <f>+P108+P109</f>
        <v>1234609</v>
      </c>
      <c r="Q107" s="107">
        <f t="shared" si="27"/>
        <v>0</v>
      </c>
      <c r="R107" s="108">
        <f t="shared" si="28"/>
        <v>0</v>
      </c>
      <c r="S107" s="107">
        <f t="shared" si="29"/>
        <v>0</v>
      </c>
    </row>
    <row r="108" spans="2:19">
      <c r="B108" s="30">
        <v>601901</v>
      </c>
      <c r="C108" s="109" t="s">
        <v>1505</v>
      </c>
      <c r="D108" s="110">
        <f>SUMIF(RiepilogoGen!$C$2:$C$1249,'Conto Economico'!B108,RiepilogoGen!$O$2:$O$1249)</f>
        <v>0</v>
      </c>
      <c r="E108" s="110">
        <f>SUMIF(RiepilogoGen!$C$2:$C$1249,'Conto Economico'!B108,RiepilogoGen!$R$2:$R$1249)</f>
        <v>0</v>
      </c>
      <c r="F108" s="110">
        <f>SUMIF(RiepilogoGen!$C$2:$C$1249,'Conto Economico'!B108,RiepilogoGen!$U$2:$U$1249)</f>
        <v>0</v>
      </c>
      <c r="G108" s="110">
        <f>SUMIF(RiepilogoGen!$C$2:$C$1249,'Conto Economico'!B108,RiepilogoGen!$X$2:$X$1249)</f>
        <v>0</v>
      </c>
      <c r="H108" s="110">
        <f>SUMIF(RiepilogoGen!$C$2:$C$1249,'Conto Economico'!B108,RiepilogoGen!$AA$2:$AA$1249)</f>
        <v>0</v>
      </c>
      <c r="I108" s="110">
        <f>SUMIF(RiepilogoGen!$C$2:$C$1249,'Conto Economico'!B108,RiepilogoGen!$AD$2:$AD$1249)</f>
        <v>0</v>
      </c>
      <c r="J108" s="111">
        <f>ROUND('Riep ContEcon'!D455,0)</f>
        <v>0</v>
      </c>
      <c r="K108" s="111">
        <f>ROUND('Riep ContEcon'!E455,0)</f>
        <v>0</v>
      </c>
      <c r="L108" s="111">
        <f>ROUND('Riep ContEcon'!F455,0)</f>
        <v>0</v>
      </c>
      <c r="M108" s="111">
        <f>ROUND('Riep ContEcon'!G455,0)</f>
        <v>0</v>
      </c>
      <c r="N108" s="111">
        <f>ROUND('Riep ContEcon'!H455,0)</f>
        <v>0</v>
      </c>
      <c r="O108" s="111">
        <f>ROUND('Riep ContEcon'!I455,0)</f>
        <v>0</v>
      </c>
      <c r="P108" s="111">
        <f>ROUND('Riep ContEcon'!J462,0)</f>
        <v>1233977</v>
      </c>
      <c r="Q108" s="111">
        <f t="shared" si="27"/>
        <v>0</v>
      </c>
      <c r="R108" s="112">
        <f t="shared" si="28"/>
        <v>0</v>
      </c>
      <c r="S108" s="111">
        <f t="shared" si="29"/>
        <v>0</v>
      </c>
    </row>
    <row r="109" spans="2:19">
      <c r="B109" s="30">
        <v>601902</v>
      </c>
      <c r="C109" s="109" t="s">
        <v>1506</v>
      </c>
      <c r="D109" s="110">
        <f>SUMIF(RiepilogoGen!$C$2:$C$1249,'Conto Economico'!B109,RiepilogoGen!$O$2:$O$1249)</f>
        <v>0</v>
      </c>
      <c r="E109" s="110">
        <f>SUMIF(RiepilogoGen!$C$2:$C$1249,'Conto Economico'!B109,RiepilogoGen!$R$2:$R$1249)</f>
        <v>0</v>
      </c>
      <c r="F109" s="110">
        <f>SUMIF(RiepilogoGen!$C$2:$C$1249,'Conto Economico'!B109,RiepilogoGen!$U$2:$U$1249)</f>
        <v>0</v>
      </c>
      <c r="G109" s="110">
        <f>SUMIF(RiepilogoGen!$C$2:$C$1249,'Conto Economico'!B109,RiepilogoGen!$X$2:$X$1249)</f>
        <v>0</v>
      </c>
      <c r="H109" s="110">
        <f>SUMIF(RiepilogoGen!$C$2:$C$1249,'Conto Economico'!B109,RiepilogoGen!$AA$2:$AA$1249)</f>
        <v>0</v>
      </c>
      <c r="I109" s="110">
        <f>SUMIF(RiepilogoGen!$C$2:$C$1249,'Conto Economico'!B109,RiepilogoGen!$AD$2:$AD$1249)</f>
        <v>0</v>
      </c>
      <c r="J109" s="111">
        <f>ROUND('Riep ContEcon'!D457,0)</f>
        <v>0</v>
      </c>
      <c r="K109" s="111">
        <f>ROUND('Riep ContEcon'!E457,0)</f>
        <v>0</v>
      </c>
      <c r="L109" s="111">
        <f>ROUND('Riep ContEcon'!F457,0)</f>
        <v>0</v>
      </c>
      <c r="M109" s="111">
        <f>ROUND('Riep ContEcon'!G457,0)</f>
        <v>0</v>
      </c>
      <c r="N109" s="111">
        <f>ROUND('Riep ContEcon'!H457,0)</f>
        <v>0</v>
      </c>
      <c r="O109" s="111">
        <f>ROUND('Riep ContEcon'!I457,0)</f>
        <v>0</v>
      </c>
      <c r="P109" s="111">
        <f>ROUND('Riep ContEcon'!J464,0)</f>
        <v>632</v>
      </c>
      <c r="Q109" s="111">
        <f t="shared" si="27"/>
        <v>0</v>
      </c>
      <c r="R109" s="112">
        <f t="shared" si="28"/>
        <v>0</v>
      </c>
      <c r="S109" s="111">
        <f t="shared" si="29"/>
        <v>0</v>
      </c>
    </row>
    <row r="110" spans="2:19" ht="15.75">
      <c r="C110" s="56" t="s">
        <v>297</v>
      </c>
      <c r="D110" s="113">
        <f t="shared" ref="D110:J110" si="45">+D104-D107</f>
        <v>0</v>
      </c>
      <c r="E110" s="113">
        <f t="shared" si="45"/>
        <v>0</v>
      </c>
      <c r="F110" s="113">
        <f t="shared" si="45"/>
        <v>0</v>
      </c>
      <c r="G110" s="113">
        <f t="shared" si="45"/>
        <v>0</v>
      </c>
      <c r="H110" s="113">
        <f t="shared" si="45"/>
        <v>0</v>
      </c>
      <c r="I110" s="113">
        <f t="shared" si="45"/>
        <v>0</v>
      </c>
      <c r="J110" s="114">
        <f t="shared" si="45"/>
        <v>0</v>
      </c>
      <c r="K110" s="114">
        <f t="shared" ref="K110:P110" si="46">+K104-K107</f>
        <v>0</v>
      </c>
      <c r="L110" s="114">
        <f t="shared" si="46"/>
        <v>0</v>
      </c>
      <c r="M110" s="114">
        <f t="shared" si="46"/>
        <v>0</v>
      </c>
      <c r="N110" s="114">
        <f t="shared" si="46"/>
        <v>0</v>
      </c>
      <c r="O110" s="114">
        <f t="shared" si="46"/>
        <v>0</v>
      </c>
      <c r="P110" s="114">
        <f t="shared" si="46"/>
        <v>-1234609</v>
      </c>
      <c r="Q110" s="114">
        <f t="shared" si="27"/>
        <v>0</v>
      </c>
      <c r="R110" s="59">
        <f t="shared" si="28"/>
        <v>0</v>
      </c>
      <c r="S110" s="114">
        <f t="shared" si="29"/>
        <v>0</v>
      </c>
    </row>
    <row r="111" spans="2:19">
      <c r="C111" s="101"/>
      <c r="D111" s="110"/>
      <c r="E111" s="110"/>
      <c r="F111" s="110"/>
      <c r="G111" s="110"/>
      <c r="H111" s="110"/>
      <c r="I111" s="110"/>
      <c r="J111" s="111"/>
      <c r="K111" s="111"/>
      <c r="L111" s="111"/>
      <c r="M111" s="111"/>
      <c r="N111" s="111"/>
      <c r="O111" s="111"/>
      <c r="P111" s="111"/>
      <c r="Q111" s="111"/>
      <c r="R111" s="112"/>
      <c r="S111" s="111"/>
    </row>
    <row r="112" spans="2:19">
      <c r="C112" s="101" t="s">
        <v>298</v>
      </c>
      <c r="D112" s="110"/>
      <c r="E112" s="110"/>
      <c r="F112" s="110"/>
      <c r="G112" s="110"/>
      <c r="H112" s="110"/>
      <c r="I112" s="110"/>
      <c r="J112" s="111"/>
      <c r="K112" s="111"/>
      <c r="L112" s="111"/>
      <c r="M112" s="111"/>
      <c r="N112" s="111"/>
      <c r="O112" s="111"/>
      <c r="P112" s="111"/>
      <c r="Q112" s="111"/>
      <c r="R112" s="112"/>
      <c r="S112" s="111"/>
    </row>
    <row r="113" spans="2:19">
      <c r="C113" s="105" t="s">
        <v>299</v>
      </c>
      <c r="D113" s="106">
        <f t="shared" ref="D113:I113" si="47">+D114+D115+D116</f>
        <v>5014.53</v>
      </c>
      <c r="E113" s="106">
        <f t="shared" si="47"/>
        <v>2941.42</v>
      </c>
      <c r="F113" s="106">
        <f t="shared" si="47"/>
        <v>1986779.91</v>
      </c>
      <c r="G113" s="106">
        <f t="shared" si="47"/>
        <v>1540000.0008</v>
      </c>
      <c r="H113" s="106">
        <f t="shared" si="47"/>
        <v>261782.11</v>
      </c>
      <c r="I113" s="106">
        <f t="shared" si="47"/>
        <v>1251</v>
      </c>
      <c r="J113" s="107">
        <f t="shared" ref="J113:O113" si="48">+J114+J115+J116</f>
        <v>5017</v>
      </c>
      <c r="K113" s="107">
        <f t="shared" si="48"/>
        <v>2944</v>
      </c>
      <c r="L113" s="107">
        <f t="shared" si="48"/>
        <v>1986782</v>
      </c>
      <c r="M113" s="107">
        <f t="shared" si="48"/>
        <v>1539999</v>
      </c>
      <c r="N113" s="107">
        <f t="shared" si="48"/>
        <v>261782</v>
      </c>
      <c r="O113" s="107">
        <f t="shared" si="48"/>
        <v>1251</v>
      </c>
      <c r="P113" s="107">
        <f>+P114+P115+P116</f>
        <v>0</v>
      </c>
      <c r="Q113" s="107">
        <f t="shared" si="27"/>
        <v>-1278217</v>
      </c>
      <c r="R113" s="108">
        <f t="shared" si="28"/>
        <v>-0.83001157792959601</v>
      </c>
      <c r="S113" s="107">
        <f t="shared" si="29"/>
        <v>-1725000</v>
      </c>
    </row>
    <row r="114" spans="2:19">
      <c r="B114" s="30">
        <v>702001</v>
      </c>
      <c r="C114" s="109" t="s">
        <v>1507</v>
      </c>
      <c r="D114" s="110">
        <f>-1*SUMIF(RiepilogoGen!$C$2:$C$1249,'Conto Economico'!B114,RiepilogoGen!$O$2:$O$1249)</f>
        <v>4936.2</v>
      </c>
      <c r="E114" s="110">
        <f>-1*SUMIF(RiepilogoGen!$C$2:$C$1249,'Conto Economico'!B114,RiepilogoGen!$R$2:$R$1249)</f>
        <v>2941.42</v>
      </c>
      <c r="F114" s="110">
        <f>-1*SUMIF(RiepilogoGen!$C$2:$C$1249,'Conto Economico'!B114,RiepilogoGen!$U$2:$U$1249)</f>
        <v>14732.53</v>
      </c>
      <c r="G114" s="110">
        <f>-1*SUMIF(RiepilogoGen!$C$2:$C$1249,'Conto Economico'!B114,RiepilogoGen!$X$2:$X$1249)</f>
        <v>20000.000400000001</v>
      </c>
      <c r="H114" s="110">
        <f>-1*SUMIF(RiepilogoGen!$C$2:$C$1249,'Conto Economico'!B114,RiepilogoGen!$AA$2:$AA$1249)</f>
        <v>2882.25</v>
      </c>
      <c r="I114" s="110">
        <f>-1*SUMIF(RiepilogoGen!$C$2:$C$1249,'Conto Economico'!B114,RiepilogoGen!$AD$2:$AD$1249)</f>
        <v>1251</v>
      </c>
      <c r="J114" s="111">
        <f>ROUND('Riep ContEcon'!D463,0)</f>
        <v>4936</v>
      </c>
      <c r="K114" s="111">
        <f>ROUND('Riep ContEcon'!E463,0)</f>
        <v>2941</v>
      </c>
      <c r="L114" s="111">
        <f>ROUND('Riep ContEcon'!F463,0)</f>
        <v>14733</v>
      </c>
      <c r="M114" s="111">
        <f>ROUND('Riep ContEcon'!G463,0)</f>
        <v>20000</v>
      </c>
      <c r="N114" s="111">
        <f>ROUND('Riep ContEcon'!H463,0)</f>
        <v>2882</v>
      </c>
      <c r="O114" s="111">
        <f>ROUND('Riep ContEcon'!I463,0)</f>
        <v>1251</v>
      </c>
      <c r="P114" s="111">
        <f>ROUND('Riep ContEcon'!J471,0)</f>
        <v>0</v>
      </c>
      <c r="Q114" s="111">
        <f t="shared" si="27"/>
        <v>-17118</v>
      </c>
      <c r="R114" s="112">
        <f t="shared" si="28"/>
        <v>-0.85589999999999999</v>
      </c>
      <c r="S114" s="111">
        <f t="shared" si="29"/>
        <v>-11851</v>
      </c>
    </row>
    <row r="115" spans="2:19">
      <c r="B115" s="30">
        <v>702002</v>
      </c>
      <c r="C115" s="109" t="s">
        <v>1508</v>
      </c>
      <c r="D115" s="110">
        <f>-1*SUMIF(RiepilogoGen!$C$2:$C$1249,'Conto Economico'!B115,RiepilogoGen!$O$2:$O$1249)</f>
        <v>78.33</v>
      </c>
      <c r="E115" s="110">
        <f>-1*SUMIF(RiepilogoGen!$C$2:$C$1249,'Conto Economico'!B115,RiepilogoGen!$R$2:$R$1249)</f>
        <v>0</v>
      </c>
      <c r="F115" s="110">
        <f>-1*SUMIF(RiepilogoGen!$C$2:$C$1249,'Conto Economico'!B115,RiepilogoGen!$U$2:$U$1249)</f>
        <v>1972047.38</v>
      </c>
      <c r="G115" s="110">
        <f>-1*SUMIF(RiepilogoGen!$C$2:$C$1249,'Conto Economico'!B115,RiepilogoGen!$X$2:$X$1249)</f>
        <v>1520000.0004</v>
      </c>
      <c r="H115" s="110">
        <f>-1*SUMIF(RiepilogoGen!$C$2:$C$1249,'Conto Economico'!B115,RiepilogoGen!$AA$2:$AA$1249)</f>
        <v>258899.86</v>
      </c>
      <c r="I115" s="110">
        <f>-1*SUMIF(RiepilogoGen!$C$2:$C$1249,'Conto Economico'!B115,RiepilogoGen!$AD$2:$AD$1249)</f>
        <v>0</v>
      </c>
      <c r="J115" s="111">
        <f>ROUND('Riep ContEcon'!D467,0)</f>
        <v>78</v>
      </c>
      <c r="K115" s="111">
        <f>ROUND('Riep ContEcon'!E467,0)</f>
        <v>0</v>
      </c>
      <c r="L115" s="111">
        <f>ROUND('Riep ContEcon'!F467,0)</f>
        <v>1972047</v>
      </c>
      <c r="M115" s="111">
        <f>ROUND('Riep ContEcon'!G467,0)</f>
        <v>1520000</v>
      </c>
      <c r="N115" s="111">
        <f>ROUND('Riep ContEcon'!H467,0)</f>
        <v>258900</v>
      </c>
      <c r="O115" s="111">
        <f>ROUND('Riep ContEcon'!I467,0)</f>
        <v>0</v>
      </c>
      <c r="P115" s="111">
        <f>ROUND('Riep ContEcon'!J475,0)</f>
        <v>0</v>
      </c>
      <c r="Q115" s="111">
        <f t="shared" si="27"/>
        <v>-1261100</v>
      </c>
      <c r="R115" s="112">
        <f t="shared" si="28"/>
        <v>-0.82967105263157892</v>
      </c>
      <c r="S115" s="111">
        <f t="shared" si="29"/>
        <v>-1713147</v>
      </c>
    </row>
    <row r="116" spans="2:19">
      <c r="B116" s="30">
        <v>702003</v>
      </c>
      <c r="C116" s="109" t="s">
        <v>1509</v>
      </c>
      <c r="D116" s="110">
        <f>-1*SUMIF(RiepilogoGen!$C$2:$C$1249,'Conto Economico'!B116,RiepilogoGen!$O$2:$O$1249)</f>
        <v>0</v>
      </c>
      <c r="E116" s="110">
        <f>-1*SUMIF(RiepilogoGen!$C$2:$C$1249,'Conto Economico'!B116,RiepilogoGen!$R$2:$R$1249)</f>
        <v>0</v>
      </c>
      <c r="F116" s="110">
        <f>-1*SUMIF(RiepilogoGen!$C$2:$C$1249,'Conto Economico'!B116,RiepilogoGen!$U$2:$U$1249)</f>
        <v>0</v>
      </c>
      <c r="G116" s="110">
        <f>-1*SUMIF(RiepilogoGen!$C$2:$C$1249,'Conto Economico'!B116,RiepilogoGen!$X$2:$X$1249)</f>
        <v>0</v>
      </c>
      <c r="H116" s="110">
        <f>-1*SUMIF(RiepilogoGen!$C$2:$C$1249,'Conto Economico'!B116,RiepilogoGen!$AA$2:$AA$1249)</f>
        <v>0</v>
      </c>
      <c r="I116" s="110">
        <f>-1*SUMIF(RiepilogoGen!$C$2:$C$1249,'Conto Economico'!B116,RiepilogoGen!$AD$2:$AD$1249)</f>
        <v>0</v>
      </c>
      <c r="J116" s="111">
        <f>ROUND('Riep ContEcon'!D469,0)+L131+1</f>
        <v>3</v>
      </c>
      <c r="K116" s="111">
        <f>ROUND('Riep ContEcon'!E469,0)+K131</f>
        <v>3</v>
      </c>
      <c r="L116" s="111">
        <f>ROUND('Riep ContEcon'!F469,0)+L131</f>
        <v>2</v>
      </c>
      <c r="M116" s="111">
        <f>ROUND('Riep ContEcon'!G469,0)+M131</f>
        <v>-1</v>
      </c>
      <c r="N116" s="111">
        <f>ROUND('Riep ContEcon'!H469,0)+N131</f>
        <v>0</v>
      </c>
      <c r="O116" s="111">
        <f>ROUND('Riep ContEcon'!I469,0)+O131</f>
        <v>0</v>
      </c>
      <c r="P116" s="111">
        <f>ROUND('Riep ContEcon'!J477,0)+P131</f>
        <v>0</v>
      </c>
      <c r="Q116" s="111">
        <f t="shared" si="27"/>
        <v>1</v>
      </c>
      <c r="R116" s="112">
        <f t="shared" si="28"/>
        <v>-1</v>
      </c>
      <c r="S116" s="111">
        <f t="shared" si="29"/>
        <v>-2</v>
      </c>
    </row>
    <row r="117" spans="2:19">
      <c r="C117" s="105" t="s">
        <v>300</v>
      </c>
      <c r="D117" s="106">
        <f t="shared" ref="D117:I117" si="49">+D118+D119</f>
        <v>0</v>
      </c>
      <c r="E117" s="106">
        <f t="shared" si="49"/>
        <v>0</v>
      </c>
      <c r="F117" s="106">
        <f t="shared" si="49"/>
        <v>0</v>
      </c>
      <c r="G117" s="106">
        <f t="shared" si="49"/>
        <v>0</v>
      </c>
      <c r="H117" s="106">
        <f t="shared" si="49"/>
        <v>0</v>
      </c>
      <c r="I117" s="106">
        <f t="shared" si="49"/>
        <v>0</v>
      </c>
      <c r="J117" s="107">
        <f t="shared" ref="J117:O117" si="50">+J118+J119</f>
        <v>0</v>
      </c>
      <c r="K117" s="107">
        <f t="shared" si="50"/>
        <v>0</v>
      </c>
      <c r="L117" s="107">
        <f t="shared" si="50"/>
        <v>0</v>
      </c>
      <c r="M117" s="107">
        <f t="shared" si="50"/>
        <v>0</v>
      </c>
      <c r="N117" s="107">
        <f t="shared" si="50"/>
        <v>0</v>
      </c>
      <c r="O117" s="107">
        <f t="shared" si="50"/>
        <v>0</v>
      </c>
      <c r="P117" s="107">
        <f>+P118+P119</f>
        <v>1497473</v>
      </c>
      <c r="Q117" s="107">
        <f t="shared" si="27"/>
        <v>0</v>
      </c>
      <c r="R117" s="108">
        <f t="shared" si="28"/>
        <v>0</v>
      </c>
      <c r="S117" s="107">
        <f t="shared" si="29"/>
        <v>0</v>
      </c>
    </row>
    <row r="118" spans="2:19">
      <c r="B118" s="30">
        <v>702101</v>
      </c>
      <c r="C118" s="109" t="s">
        <v>1510</v>
      </c>
      <c r="D118" s="110">
        <f>SUMIF(RiepilogoGen!$C$2:$C$1249,'Conto Economico'!B118,RiepilogoGen!$O$2:$O$1249)</f>
        <v>0</v>
      </c>
      <c r="E118" s="110">
        <f>SUMIF(RiepilogoGen!$C$2:$C$1249,'Conto Economico'!B118,RiepilogoGen!$R$2:$R$1249)</f>
        <v>0</v>
      </c>
      <c r="F118" s="110">
        <f>SUMIF(RiepilogoGen!$C$2:$C$1249,'Conto Economico'!B118,RiepilogoGen!$U$2:$U$1249)</f>
        <v>0</v>
      </c>
      <c r="G118" s="110">
        <f>SUMIF(RiepilogoGen!$C$2:$C$1249,'Conto Economico'!B118,RiepilogoGen!$X$2:$X$1249)</f>
        <v>0</v>
      </c>
      <c r="H118" s="110">
        <f>SUMIF(RiepilogoGen!$C$2:$C$1249,'Conto Economico'!B118,RiepilogoGen!$AA$2:$AA$1249)</f>
        <v>0</v>
      </c>
      <c r="I118" s="110">
        <f>SUMIF(RiepilogoGen!$C$2:$C$1249,'Conto Economico'!B118,RiepilogoGen!$AD$2:$AD$1249)</f>
        <v>0</v>
      </c>
      <c r="J118" s="111">
        <f>ROUND('Riep ContEcon'!D475,0)</f>
        <v>0</v>
      </c>
      <c r="K118" s="111">
        <f>ROUND('Riep ContEcon'!E475,0)</f>
        <v>0</v>
      </c>
      <c r="L118" s="111">
        <f>ROUND('Riep ContEcon'!F475,0)</f>
        <v>0</v>
      </c>
      <c r="M118" s="111">
        <f>ROUND('Riep ContEcon'!G475,0)</f>
        <v>0</v>
      </c>
      <c r="N118" s="111">
        <f>ROUND('Riep ContEcon'!H475,0)</f>
        <v>0</v>
      </c>
      <c r="O118" s="111">
        <f>ROUND('Riep ContEcon'!I475,0)</f>
        <v>0</v>
      </c>
      <c r="P118" s="111">
        <f>ROUND('Riep ContEcon'!J483,0)</f>
        <v>0</v>
      </c>
      <c r="Q118" s="111">
        <f t="shared" si="27"/>
        <v>0</v>
      </c>
      <c r="R118" s="112">
        <f t="shared" si="28"/>
        <v>0</v>
      </c>
      <c r="S118" s="111">
        <f t="shared" si="29"/>
        <v>0</v>
      </c>
    </row>
    <row r="119" spans="2:19">
      <c r="B119" s="30">
        <v>702102</v>
      </c>
      <c r="C119" s="109" t="s">
        <v>1511</v>
      </c>
      <c r="D119" s="110">
        <f>SUMIF(RiepilogoGen!$C$2:$C$1249,'Conto Economico'!B119,RiepilogoGen!$O$2:$O$1249)</f>
        <v>0</v>
      </c>
      <c r="E119" s="110">
        <f>SUMIF(RiepilogoGen!$C$2:$C$1249,'Conto Economico'!B119,RiepilogoGen!$R$2:$R$1249)</f>
        <v>0</v>
      </c>
      <c r="F119" s="110">
        <f>SUMIF(RiepilogoGen!$C$2:$C$1249,'Conto Economico'!B119,RiepilogoGen!$U$2:$U$1249)</f>
        <v>0</v>
      </c>
      <c r="G119" s="110">
        <f>SUMIF(RiepilogoGen!$C$2:$C$1249,'Conto Economico'!B119,RiepilogoGen!$X$2:$X$1249)</f>
        <v>0</v>
      </c>
      <c r="H119" s="110">
        <f>SUMIF(RiepilogoGen!$C$2:$C$1249,'Conto Economico'!B119,RiepilogoGen!$AA$2:$AA$1249)</f>
        <v>0</v>
      </c>
      <c r="I119" s="110">
        <f>SUMIF(RiepilogoGen!$C$2:$C$1249,'Conto Economico'!B119,RiepilogoGen!$AD$2:$AD$1249)</f>
        <v>0</v>
      </c>
      <c r="J119" s="111">
        <f>ROUND('Riep ContEcon'!D477,0)</f>
        <v>0</v>
      </c>
      <c r="K119" s="111">
        <f>ROUND('Riep ContEcon'!E477,0)</f>
        <v>0</v>
      </c>
      <c r="L119" s="111">
        <f>ROUND('Riep ContEcon'!F477,0)</f>
        <v>0</v>
      </c>
      <c r="M119" s="111">
        <f>ROUND('Riep ContEcon'!G477,0)</f>
        <v>0</v>
      </c>
      <c r="N119" s="111">
        <f>ROUND('Riep ContEcon'!H477,0)</f>
        <v>0</v>
      </c>
      <c r="O119" s="111">
        <f>ROUND('Riep ContEcon'!I477,0)</f>
        <v>0</v>
      </c>
      <c r="P119" s="111">
        <f>ROUND('Riep ContEcon'!J485,0)</f>
        <v>1497473</v>
      </c>
      <c r="Q119" s="111">
        <f t="shared" si="27"/>
        <v>0</v>
      </c>
      <c r="R119" s="112">
        <f t="shared" si="28"/>
        <v>0</v>
      </c>
      <c r="S119" s="111">
        <f t="shared" si="29"/>
        <v>0</v>
      </c>
    </row>
    <row r="120" spans="2:19" ht="15.75">
      <c r="C120" s="56" t="s">
        <v>301</v>
      </c>
      <c r="D120" s="113">
        <f t="shared" ref="D120:J120" si="51">+D113-D117</f>
        <v>5014.53</v>
      </c>
      <c r="E120" s="113">
        <f t="shared" si="51"/>
        <v>2941.42</v>
      </c>
      <c r="F120" s="113">
        <f t="shared" si="51"/>
        <v>1986779.91</v>
      </c>
      <c r="G120" s="113">
        <f t="shared" si="51"/>
        <v>1540000.0008</v>
      </c>
      <c r="H120" s="113">
        <f t="shared" si="51"/>
        <v>261782.11</v>
      </c>
      <c r="I120" s="113">
        <f t="shared" si="51"/>
        <v>1251</v>
      </c>
      <c r="J120" s="114">
        <f t="shared" si="51"/>
        <v>5017</v>
      </c>
      <c r="K120" s="114">
        <f t="shared" ref="K120:P120" si="52">+K113-K117</f>
        <v>2944</v>
      </c>
      <c r="L120" s="114">
        <f t="shared" si="52"/>
        <v>1986782</v>
      </c>
      <c r="M120" s="114">
        <f t="shared" si="52"/>
        <v>1539999</v>
      </c>
      <c r="N120" s="114">
        <f t="shared" si="52"/>
        <v>261782</v>
      </c>
      <c r="O120" s="114">
        <f t="shared" si="52"/>
        <v>1251</v>
      </c>
      <c r="P120" s="114">
        <f t="shared" si="52"/>
        <v>-1497473</v>
      </c>
      <c r="Q120" s="114">
        <f t="shared" si="27"/>
        <v>-1278217</v>
      </c>
      <c r="R120" s="59">
        <f t="shared" si="28"/>
        <v>-0.83001157792959601</v>
      </c>
      <c r="S120" s="114">
        <f t="shared" si="29"/>
        <v>-1725000</v>
      </c>
    </row>
    <row r="121" spans="2:19">
      <c r="C121" s="101"/>
      <c r="D121" s="110"/>
      <c r="E121" s="110"/>
      <c r="F121" s="110"/>
      <c r="G121" s="110"/>
      <c r="H121" s="110"/>
      <c r="I121" s="110"/>
      <c r="J121" s="111"/>
      <c r="K121" s="111"/>
      <c r="L121" s="111"/>
      <c r="M121" s="111"/>
      <c r="N121" s="111"/>
      <c r="O121" s="111"/>
      <c r="P121" s="111"/>
      <c r="Q121" s="111"/>
      <c r="R121" s="112"/>
      <c r="S121" s="111"/>
    </row>
    <row r="122" spans="2:19" ht="18.75">
      <c r="C122" s="51" t="s">
        <v>1156</v>
      </c>
      <c r="D122" s="118">
        <f t="shared" ref="D122:J122" si="53">+D85+D101+D110+D120</f>
        <v>2106996.6200000229</v>
      </c>
      <c r="E122" s="118">
        <f t="shared" si="53"/>
        <v>-569697.28000000468</v>
      </c>
      <c r="F122" s="118">
        <f t="shared" si="53"/>
        <v>1848631.5000000058</v>
      </c>
      <c r="G122" s="118">
        <f t="shared" si="53"/>
        <v>2042148.0708999918</v>
      </c>
      <c r="H122" s="118">
        <f t="shared" si="53"/>
        <v>1227100.2700000047</v>
      </c>
      <c r="I122" s="118">
        <f t="shared" si="53"/>
        <v>6005553.209999999</v>
      </c>
      <c r="J122" s="119">
        <f t="shared" si="53"/>
        <v>2106997</v>
      </c>
      <c r="K122" s="119">
        <f t="shared" ref="K122:P122" si="54">+K85+K101+K110+K120</f>
        <v>-569695</v>
      </c>
      <c r="L122" s="119">
        <f t="shared" si="54"/>
        <v>1848631</v>
      </c>
      <c r="M122" s="119">
        <f t="shared" si="54"/>
        <v>2042148</v>
      </c>
      <c r="N122" s="119">
        <f t="shared" si="54"/>
        <v>1227100</v>
      </c>
      <c r="O122" s="119">
        <f t="shared" si="54"/>
        <v>6005551</v>
      </c>
      <c r="P122" s="119" t="e">
        <f t="shared" si="54"/>
        <v>#REF!</v>
      </c>
      <c r="Q122" s="119">
        <f t="shared" si="27"/>
        <v>-815048</v>
      </c>
      <c r="R122" s="54">
        <f t="shared" si="28"/>
        <v>-0.3991130907260394</v>
      </c>
      <c r="S122" s="119">
        <f t="shared" si="29"/>
        <v>-621531</v>
      </c>
    </row>
    <row r="123" spans="2:19">
      <c r="C123" s="101"/>
      <c r="D123" s="110"/>
      <c r="E123" s="110"/>
      <c r="F123" s="110"/>
      <c r="G123" s="110"/>
      <c r="H123" s="110"/>
      <c r="I123" s="110"/>
      <c r="J123" s="111"/>
      <c r="K123" s="111"/>
      <c r="L123" s="111"/>
      <c r="M123" s="111"/>
      <c r="N123" s="111"/>
      <c r="O123" s="111"/>
      <c r="P123" s="111"/>
      <c r="Q123" s="111"/>
      <c r="R123" s="112"/>
      <c r="S123" s="111"/>
    </row>
    <row r="124" spans="2:19">
      <c r="C124" s="101" t="s">
        <v>302</v>
      </c>
      <c r="D124" s="110"/>
      <c r="E124" s="110"/>
      <c r="F124" s="110"/>
      <c r="G124" s="110"/>
      <c r="H124" s="110"/>
      <c r="I124" s="110"/>
      <c r="J124" s="111"/>
      <c r="K124" s="111"/>
      <c r="L124" s="111"/>
      <c r="M124" s="111"/>
      <c r="N124" s="111"/>
      <c r="O124" s="111"/>
      <c r="P124" s="111"/>
      <c r="Q124" s="111"/>
      <c r="R124" s="112"/>
      <c r="S124" s="111"/>
    </row>
    <row r="125" spans="2:19">
      <c r="B125" s="30">
        <v>802201</v>
      </c>
      <c r="C125" s="105" t="s">
        <v>1512</v>
      </c>
      <c r="D125" s="106">
        <f>SUMIF(RiepilogoGen!$C$2:$C$1249,'Conto Economico'!B125,RiepilogoGen!$O$2:$O$1249)</f>
        <v>1338221.8700000001</v>
      </c>
      <c r="E125" s="106">
        <f>SUMIF(RiepilogoGen!$C$2:$C$1249,'Conto Economico'!B125,RiepilogoGen!$R$2:$R$1249)</f>
        <v>1415428.9</v>
      </c>
      <c r="F125" s="106">
        <f>SUMIF(RiepilogoGen!$C$2:$C$1249,'Conto Economico'!B125,RiepilogoGen!$U$2:$U$1249)</f>
        <v>1421178.08</v>
      </c>
      <c r="G125" s="106">
        <f>SUMIF(RiepilogoGen!$C$2:$C$1249,'Conto Economico'!B125,RiepilogoGen!$X$2:$X$1249)</f>
        <v>1561148.1022000001</v>
      </c>
      <c r="H125" s="106">
        <f>SUMIF(RiepilogoGen!$C$2:$C$1249,'Conto Economico'!B125,RiepilogoGen!$AA$2:$AA$1249)</f>
        <v>412670</v>
      </c>
      <c r="I125" s="106">
        <f>SUMIF(RiepilogoGen!$C$2:$C$1249,'Conto Economico'!B125,RiepilogoGen!$AD$2:$AD$1249)</f>
        <v>0</v>
      </c>
      <c r="J125" s="107">
        <f>ROUND('Riep ContEcon'!D485,0)</f>
        <v>1338222</v>
      </c>
      <c r="K125" s="107">
        <f>ROUND('Riep ContEcon'!E485,0)</f>
        <v>1415429</v>
      </c>
      <c r="L125" s="107">
        <f>ROUND('Riep ContEcon'!F485,0)</f>
        <v>1421178</v>
      </c>
      <c r="M125" s="107">
        <f>ROUND('Riep ContEcon'!G485,0)</f>
        <v>1561148</v>
      </c>
      <c r="N125" s="107">
        <f>ROUND('Riep ContEcon'!H485,0)</f>
        <v>412670</v>
      </c>
      <c r="O125" s="107">
        <f>ROUND('Riep ContEcon'!I485,0)</f>
        <v>0</v>
      </c>
      <c r="P125" s="107">
        <f>ROUND('Riep ContEcon'!J495,0)</f>
        <v>0</v>
      </c>
      <c r="Q125" s="107">
        <f t="shared" si="27"/>
        <v>-1148478</v>
      </c>
      <c r="R125" s="108">
        <f t="shared" si="28"/>
        <v>-0.73566247402552487</v>
      </c>
      <c r="S125" s="107">
        <f t="shared" si="29"/>
        <v>-1008508</v>
      </c>
    </row>
    <row r="126" spans="2:19">
      <c r="B126" s="30">
        <v>802202</v>
      </c>
      <c r="C126" s="105" t="s">
        <v>1513</v>
      </c>
      <c r="D126" s="106">
        <f>SUMIF(RiepilogoGen!$C$2:$C$1249,'Conto Economico'!B126,RiepilogoGen!$O$2:$O$1249)</f>
        <v>599943</v>
      </c>
      <c r="E126" s="106">
        <f>SUMIF(RiepilogoGen!$C$2:$C$1249,'Conto Economico'!B126,RiepilogoGen!$R$2:$R$1249)</f>
        <v>526357</v>
      </c>
      <c r="F126" s="106">
        <f>SUMIF(RiepilogoGen!$C$2:$C$1249,'Conto Economico'!B126,RiepilogoGen!$U$2:$U$1249)</f>
        <v>424496</v>
      </c>
      <c r="G126" s="106">
        <f>SUMIF(RiepilogoGen!$C$2:$C$1249,'Conto Economico'!B126,RiepilogoGen!$X$2:$X$1249)</f>
        <v>480999.99960000004</v>
      </c>
      <c r="H126" s="106">
        <f>SUMIF(RiepilogoGen!$C$2:$C$1249,'Conto Economico'!B126,RiepilogoGen!$AA$2:$AA$1249)</f>
        <v>442150</v>
      </c>
      <c r="I126" s="106">
        <f>SUMIF(RiepilogoGen!$C$2:$C$1249,'Conto Economico'!B126,RiepilogoGen!$AD$2:$AD$1249)</f>
        <v>0</v>
      </c>
      <c r="J126" s="107">
        <f>ROUND('Riep ContEcon'!D491,0)</f>
        <v>599943</v>
      </c>
      <c r="K126" s="107">
        <f>ROUND('Riep ContEcon'!E491,0)</f>
        <v>526357</v>
      </c>
      <c r="L126" s="107">
        <f>ROUND('Riep ContEcon'!F491,0)</f>
        <v>424496</v>
      </c>
      <c r="M126" s="107">
        <f>ROUND('Riep ContEcon'!G491,0)</f>
        <v>481000</v>
      </c>
      <c r="N126" s="107">
        <f>ROUND('Riep ContEcon'!H491,0)</f>
        <v>442150</v>
      </c>
      <c r="O126" s="107">
        <f>ROUND('Riep ContEcon'!I491,0)</f>
        <v>0</v>
      </c>
      <c r="P126" s="107">
        <f>ROUND('Riep ContEcon'!J499,0)</f>
        <v>364000</v>
      </c>
      <c r="Q126" s="107">
        <f t="shared" si="27"/>
        <v>-38850</v>
      </c>
      <c r="R126" s="108">
        <f t="shared" si="28"/>
        <v>-8.0769230769230815E-2</v>
      </c>
      <c r="S126" s="107">
        <f t="shared" si="29"/>
        <v>17654</v>
      </c>
    </row>
    <row r="127" spans="2:19">
      <c r="C127" s="101"/>
      <c r="D127" s="102"/>
      <c r="E127" s="102"/>
      <c r="F127" s="102"/>
      <c r="G127" s="102"/>
      <c r="H127" s="102"/>
      <c r="I127" s="102"/>
      <c r="J127" s="103"/>
      <c r="K127" s="103"/>
      <c r="L127" s="103"/>
      <c r="M127" s="103"/>
      <c r="N127" s="103"/>
      <c r="O127" s="103"/>
      <c r="P127" s="103"/>
      <c r="Q127" s="103">
        <f t="shared" si="27"/>
        <v>0</v>
      </c>
      <c r="R127" s="104">
        <f t="shared" si="28"/>
        <v>0</v>
      </c>
      <c r="S127" s="103">
        <f t="shared" si="29"/>
        <v>0</v>
      </c>
    </row>
    <row r="128" spans="2:19" ht="21">
      <c r="C128" s="63" t="s">
        <v>303</v>
      </c>
      <c r="D128" s="120">
        <f t="shared" ref="D128:J128" si="55">+D122-D125-D126</f>
        <v>168831.75000002282</v>
      </c>
      <c r="E128" s="120">
        <f t="shared" si="55"/>
        <v>-2511483.1800000044</v>
      </c>
      <c r="F128" s="120">
        <f t="shared" si="55"/>
        <v>2957.4200000057463</v>
      </c>
      <c r="G128" s="120">
        <f t="shared" si="55"/>
        <v>-3.0900008336175233E-2</v>
      </c>
      <c r="H128" s="120">
        <f t="shared" si="55"/>
        <v>372280.27000000468</v>
      </c>
      <c r="I128" s="120">
        <f t="shared" si="55"/>
        <v>6005553.209999999</v>
      </c>
      <c r="J128" s="121">
        <f t="shared" si="55"/>
        <v>168832</v>
      </c>
      <c r="K128" s="121">
        <f t="shared" ref="K128:P128" si="56">+K122-K125-K126</f>
        <v>-2511481</v>
      </c>
      <c r="L128" s="121">
        <f t="shared" si="56"/>
        <v>2957</v>
      </c>
      <c r="M128" s="121">
        <f t="shared" si="56"/>
        <v>0</v>
      </c>
      <c r="N128" s="121">
        <f t="shared" si="56"/>
        <v>372280</v>
      </c>
      <c r="O128" s="121">
        <f t="shared" si="56"/>
        <v>6005551</v>
      </c>
      <c r="P128" s="121" t="e">
        <f t="shared" si="56"/>
        <v>#REF!</v>
      </c>
      <c r="Q128" s="121">
        <f t="shared" si="27"/>
        <v>372280</v>
      </c>
      <c r="R128" s="66">
        <f t="shared" si="28"/>
        <v>1</v>
      </c>
      <c r="S128" s="121">
        <f t="shared" si="29"/>
        <v>369323</v>
      </c>
    </row>
    <row r="131" spans="1:19">
      <c r="A131" s="122"/>
      <c r="B131" s="122"/>
      <c r="C131" s="123" t="s">
        <v>452</v>
      </c>
      <c r="D131" s="124"/>
      <c r="E131" s="124"/>
      <c r="F131" s="124"/>
      <c r="G131" s="124"/>
      <c r="H131" s="124"/>
      <c r="I131" s="124"/>
      <c r="J131" s="126">
        <v>3</v>
      </c>
      <c r="K131" s="125">
        <v>3</v>
      </c>
      <c r="L131" s="126">
        <v>2</v>
      </c>
      <c r="M131" s="126">
        <v>-1</v>
      </c>
      <c r="N131" s="125"/>
      <c r="O131" s="125">
        <v>0</v>
      </c>
      <c r="P131" s="126">
        <v>0</v>
      </c>
      <c r="Q131" s="125"/>
      <c r="R131" s="127"/>
      <c r="S131" s="125"/>
    </row>
    <row r="134" spans="1:19">
      <c r="C134" s="83" t="s">
        <v>149</v>
      </c>
      <c r="D134" s="128">
        <f>+'Riep ContEcon'!D121</f>
        <v>88618868.810000017</v>
      </c>
      <c r="E134" s="128">
        <f>+'Riep ContEcon'!E121</f>
        <v>102337012.60000002</v>
      </c>
      <c r="F134" s="128">
        <f>+'Riep ContEcon'!F121</f>
        <v>93574881.350000009</v>
      </c>
      <c r="G134" s="128">
        <f>+'Riep ContEcon'!G121</f>
        <v>97960214.971899986</v>
      </c>
      <c r="H134" s="128">
        <f>+'Riep ContEcon'!H121</f>
        <v>97305922.360000014</v>
      </c>
      <c r="I134" s="128">
        <f>+'Riep ContEcon'!I121</f>
        <v>27188179.259999998</v>
      </c>
      <c r="J134" s="129">
        <f>+'Riep ContEcon'!J124</f>
        <v>0</v>
      </c>
      <c r="K134" s="129">
        <f>+'Riep ContEcon'!K121</f>
        <v>-654292.61189997196</v>
      </c>
      <c r="L134" s="129">
        <f>+'Riep ContEcon'!L121</f>
        <v>3731041.0100000054</v>
      </c>
      <c r="M134" s="129">
        <f>+'Riep ContEcon'!M121</f>
        <v>-6.6791667626255879E-3</v>
      </c>
      <c r="N134" s="129">
        <f>+'Riep ContEcon'!N121</f>
        <v>0</v>
      </c>
      <c r="O134" s="129">
        <f>+'Riep ContEcon'!O121</f>
        <v>0</v>
      </c>
      <c r="P134" s="129">
        <f>+'Riep ContEcon'!P121</f>
        <v>0</v>
      </c>
      <c r="Q134" s="129"/>
      <c r="R134" s="86"/>
      <c r="S134" s="129"/>
    </row>
    <row r="135" spans="1:19">
      <c r="C135" s="83" t="s">
        <v>150</v>
      </c>
      <c r="D135" s="128">
        <f>+'Riep ContEcon'!D416</f>
        <v>86561453.599999994</v>
      </c>
      <c r="E135" s="128">
        <f>+'Riep ContEcon'!E416</f>
        <v>102960984.22000003</v>
      </c>
      <c r="F135" s="128">
        <f>+'Riep ContEcon'!F416</f>
        <v>93757255.200000003</v>
      </c>
      <c r="G135" s="128">
        <f>+'Riep ContEcon'!G416</f>
        <v>97498034.141399994</v>
      </c>
      <c r="H135" s="128">
        <f>+'Riep ContEcon'!H416</f>
        <v>96213432.74000001</v>
      </c>
      <c r="I135" s="128">
        <f>+'Riep ContEcon'!I416</f>
        <v>21166096.899999999</v>
      </c>
      <c r="J135" s="129">
        <f>+'Riep ContEcon'!J423</f>
        <v>0</v>
      </c>
      <c r="K135" s="129">
        <f>+'Riep ContEcon'!K416</f>
        <v>-1284601.401399985</v>
      </c>
      <c r="L135" s="129">
        <f>+'Riep ContEcon'!L416</f>
        <v>2456177.5400000066</v>
      </c>
      <c r="M135" s="129">
        <f>+'Riep ContEcon'!M416</f>
        <v>-1.3175664645062923E-2</v>
      </c>
      <c r="N135" s="129">
        <f>+'Riep ContEcon'!N416</f>
        <v>0</v>
      </c>
      <c r="O135" s="129">
        <f>+'Riep ContEcon'!O416</f>
        <v>0</v>
      </c>
      <c r="P135" s="129">
        <f>+'Riep ContEcon'!P416</f>
        <v>0</v>
      </c>
      <c r="Q135" s="129"/>
      <c r="R135" s="86"/>
      <c r="S135" s="129"/>
    </row>
    <row r="136" spans="1:19">
      <c r="C136" s="83" t="s">
        <v>151</v>
      </c>
      <c r="D136" s="128">
        <f>+'Riep ContEcon'!D446</f>
        <v>44566.880000000005</v>
      </c>
      <c r="E136" s="128">
        <f>+'Riep ContEcon'!E446</f>
        <v>51332.919999999991</v>
      </c>
      <c r="F136" s="128">
        <f>+'Riep ContEcon'!F446</f>
        <v>44225.440000000002</v>
      </c>
      <c r="G136" s="128">
        <f>+'Riep ContEcon'!G446</f>
        <v>39967.239600000001</v>
      </c>
      <c r="H136" s="128">
        <f>+'Riep ContEcon'!H446</f>
        <v>-127171.45999999996</v>
      </c>
      <c r="I136" s="128">
        <f>+'Riep ContEcon'!I446</f>
        <v>-17780.149999999998</v>
      </c>
      <c r="J136" s="129">
        <f>+'Riep ContEcon'!J453</f>
        <v>0</v>
      </c>
      <c r="K136" s="129">
        <f>+'Riep ContEcon'!K446</f>
        <v>-167138.69959999996</v>
      </c>
      <c r="L136" s="129">
        <f>+'Riep ContEcon'!L446</f>
        <v>-171396.89999999997</v>
      </c>
      <c r="M136" s="129">
        <f>+'Riep ContEcon'!M446</f>
        <v>-4.1818925017778801</v>
      </c>
      <c r="N136" s="129">
        <f>+'Riep ContEcon'!N446</f>
        <v>0</v>
      </c>
      <c r="O136" s="129">
        <f>+'Riep ContEcon'!O446</f>
        <v>0</v>
      </c>
      <c r="P136" s="129">
        <f>+'Riep ContEcon'!P446</f>
        <v>0</v>
      </c>
      <c r="Q136" s="129"/>
      <c r="R136" s="86"/>
      <c r="S136" s="129"/>
    </row>
    <row r="137" spans="1:19">
      <c r="C137" s="83" t="s">
        <v>152</v>
      </c>
      <c r="D137" s="128">
        <f>+'Riep ContEcon'!D459</f>
        <v>0</v>
      </c>
      <c r="E137" s="128">
        <f>+'Riep ContEcon'!E459</f>
        <v>0</v>
      </c>
      <c r="F137" s="128">
        <f>+'Riep ContEcon'!F459</f>
        <v>0</v>
      </c>
      <c r="G137" s="128">
        <f>+'Riep ContEcon'!G459</f>
        <v>0</v>
      </c>
      <c r="H137" s="128">
        <f>+'Riep ContEcon'!H459</f>
        <v>0</v>
      </c>
      <c r="I137" s="128">
        <f>+'Riep ContEcon'!I459</f>
        <v>0</v>
      </c>
      <c r="J137" s="129">
        <f>+'Riep ContEcon'!J467</f>
        <v>1232545.08</v>
      </c>
      <c r="K137" s="129">
        <f>+'Riep ContEcon'!K459</f>
        <v>0</v>
      </c>
      <c r="L137" s="129">
        <f>+'Riep ContEcon'!L459</f>
        <v>0</v>
      </c>
      <c r="M137" s="129">
        <f>+'Riep ContEcon'!M459</f>
        <v>0</v>
      </c>
      <c r="N137" s="129">
        <f>+'Riep ContEcon'!N459</f>
        <v>0</v>
      </c>
      <c r="O137" s="129">
        <f>+'Riep ContEcon'!O459</f>
        <v>0</v>
      </c>
      <c r="P137" s="129">
        <f>+'Riep ContEcon'!P459</f>
        <v>0</v>
      </c>
      <c r="Q137" s="129"/>
      <c r="R137" s="86"/>
      <c r="S137" s="129"/>
    </row>
    <row r="138" spans="1:19">
      <c r="C138" s="83" t="s">
        <v>153</v>
      </c>
      <c r="D138" s="128">
        <f>+'Riep ContEcon'!D480</f>
        <v>5014.53</v>
      </c>
      <c r="E138" s="128">
        <f>+'Riep ContEcon'!E480</f>
        <v>2941.42</v>
      </c>
      <c r="F138" s="128">
        <f>+'Riep ContEcon'!F480</f>
        <v>1986779.91</v>
      </c>
      <c r="G138" s="128">
        <f>+'Riep ContEcon'!G480</f>
        <v>1540000.0008</v>
      </c>
      <c r="H138" s="128">
        <f>+'Riep ContEcon'!H480</f>
        <v>261782.11</v>
      </c>
      <c r="I138" s="128">
        <f>+'Riep ContEcon'!I480</f>
        <v>1251</v>
      </c>
      <c r="J138" s="129">
        <f>+'Riep ContEcon'!J488</f>
        <v>0</v>
      </c>
      <c r="K138" s="129">
        <f>+'Riep ContEcon'!K480</f>
        <v>-1278217.8908000002</v>
      </c>
      <c r="L138" s="129">
        <f>+'Riep ContEcon'!L480</f>
        <v>-1724997.7999999998</v>
      </c>
      <c r="M138" s="129">
        <f>+'Riep ContEcon'!M480</f>
        <v>-0.83001161697142256</v>
      </c>
      <c r="N138" s="129">
        <f>+'Riep ContEcon'!N480</f>
        <v>0</v>
      </c>
      <c r="O138" s="129">
        <f>+'Riep ContEcon'!O480</f>
        <v>0</v>
      </c>
      <c r="P138" s="129">
        <f>+'Riep ContEcon'!P480</f>
        <v>0</v>
      </c>
      <c r="Q138" s="129"/>
      <c r="R138" s="86"/>
      <c r="S138" s="129"/>
    </row>
    <row r="139" spans="1:19">
      <c r="C139" s="130" t="s">
        <v>154</v>
      </c>
      <c r="D139" s="128">
        <f>+'Riep ContEcon'!D494</f>
        <v>168831.75000002282</v>
      </c>
      <c r="E139" s="128">
        <f>+'Riep ContEcon'!E494</f>
        <v>-2511483.1800000044</v>
      </c>
      <c r="F139" s="128">
        <f>+'Riep ContEcon'!F494</f>
        <v>2957.4200000057463</v>
      </c>
      <c r="G139" s="128">
        <f>+'Riep ContEcon'!G494</f>
        <v>-3.0900008336175233E-2</v>
      </c>
      <c r="H139" s="128">
        <f>+'Riep ContEcon'!H494</f>
        <v>372280.27000000468</v>
      </c>
      <c r="I139" s="128">
        <f>+'Riep ContEcon'!I494</f>
        <v>6005553.209999999</v>
      </c>
      <c r="J139" s="129">
        <f>+'Riep ContEcon'!J502</f>
        <v>0</v>
      </c>
      <c r="K139" s="129">
        <f>+'Riep ContEcon'!K494</f>
        <v>372280.30090001301</v>
      </c>
      <c r="L139" s="129">
        <f>+'Riep ContEcon'!L494</f>
        <v>369322.84999999893</v>
      </c>
      <c r="M139" s="129">
        <f>+'Riep ContEcon'!M494</f>
        <v>-12047902.927721133</v>
      </c>
      <c r="N139" s="129">
        <f>+'Riep ContEcon'!N494</f>
        <v>0</v>
      </c>
      <c r="O139" s="129">
        <f>+'Riep ContEcon'!O494</f>
        <v>0</v>
      </c>
      <c r="P139" s="129">
        <f>+'Riep ContEcon'!P494</f>
        <v>0</v>
      </c>
      <c r="Q139" s="129"/>
      <c r="R139" s="86"/>
      <c r="S139" s="129"/>
    </row>
    <row r="140" spans="1:19">
      <c r="C140" s="130"/>
      <c r="D140" s="128"/>
      <c r="E140" s="128"/>
      <c r="F140" s="128"/>
      <c r="G140" s="128"/>
      <c r="H140" s="128"/>
      <c r="I140" s="128"/>
      <c r="J140" s="129"/>
      <c r="K140" s="129"/>
      <c r="L140" s="129"/>
      <c r="M140" s="129"/>
      <c r="N140" s="129"/>
      <c r="O140" s="129"/>
      <c r="P140" s="129"/>
      <c r="Q140" s="129"/>
      <c r="R140" s="86"/>
      <c r="S140" s="129"/>
    </row>
    <row r="141" spans="1:19">
      <c r="C141" s="130" t="s">
        <v>155</v>
      </c>
      <c r="D141" s="128"/>
      <c r="E141" s="128"/>
      <c r="F141" s="128"/>
      <c r="G141" s="128"/>
      <c r="H141" s="128"/>
      <c r="I141" s="128"/>
      <c r="J141" s="129"/>
      <c r="K141" s="129"/>
      <c r="L141" s="129"/>
      <c r="M141" s="129"/>
      <c r="N141" s="129"/>
      <c r="O141" s="129"/>
      <c r="P141" s="129"/>
      <c r="Q141" s="129"/>
      <c r="R141" s="86"/>
      <c r="S141" s="129"/>
    </row>
    <row r="142" spans="1:19">
      <c r="C142" s="130" t="s">
        <v>156</v>
      </c>
      <c r="D142" s="131">
        <f t="shared" ref="D142:I142" si="57">+D134-D34</f>
        <v>0</v>
      </c>
      <c r="E142" s="131">
        <f t="shared" si="57"/>
        <v>0</v>
      </c>
      <c r="F142" s="131">
        <f t="shared" si="57"/>
        <v>0</v>
      </c>
      <c r="G142" s="131">
        <f t="shared" si="57"/>
        <v>0</v>
      </c>
      <c r="H142" s="131">
        <f t="shared" si="57"/>
        <v>0</v>
      </c>
      <c r="I142" s="131">
        <f t="shared" si="57"/>
        <v>0</v>
      </c>
      <c r="J142" s="132"/>
      <c r="K142" s="132"/>
      <c r="L142" s="132"/>
      <c r="M142" s="132"/>
      <c r="N142" s="132"/>
      <c r="O142" s="132"/>
      <c r="P142" s="132"/>
      <c r="Q142" s="132"/>
      <c r="R142" s="89"/>
      <c r="S142" s="132"/>
    </row>
    <row r="143" spans="1:19">
      <c r="C143" s="130" t="s">
        <v>686</v>
      </c>
      <c r="D143" s="131">
        <f t="shared" ref="D143:I143" si="58">+D135-D82</f>
        <v>0</v>
      </c>
      <c r="E143" s="131">
        <f t="shared" si="58"/>
        <v>0</v>
      </c>
      <c r="F143" s="131">
        <f t="shared" si="58"/>
        <v>0</v>
      </c>
      <c r="G143" s="131">
        <f t="shared" si="58"/>
        <v>0</v>
      </c>
      <c r="H143" s="131">
        <f t="shared" si="58"/>
        <v>0</v>
      </c>
      <c r="I143" s="131">
        <f t="shared" si="58"/>
        <v>0</v>
      </c>
      <c r="J143" s="132"/>
      <c r="K143" s="132"/>
      <c r="L143" s="132"/>
      <c r="M143" s="132"/>
      <c r="N143" s="132"/>
      <c r="O143" s="132"/>
      <c r="P143" s="132"/>
      <c r="Q143" s="132"/>
      <c r="R143" s="89"/>
      <c r="S143" s="132"/>
    </row>
    <row r="144" spans="1:19">
      <c r="C144" s="130" t="s">
        <v>689</v>
      </c>
      <c r="D144" s="131">
        <f t="shared" ref="D144:I144" si="59">+D136-D101</f>
        <v>0</v>
      </c>
      <c r="E144" s="131">
        <f t="shared" si="59"/>
        <v>0</v>
      </c>
      <c r="F144" s="131">
        <f t="shared" si="59"/>
        <v>0</v>
      </c>
      <c r="G144" s="131">
        <f t="shared" si="59"/>
        <v>0</v>
      </c>
      <c r="H144" s="131">
        <f t="shared" si="59"/>
        <v>0</v>
      </c>
      <c r="I144" s="131">
        <f t="shared" si="59"/>
        <v>0</v>
      </c>
      <c r="J144" s="132"/>
      <c r="K144" s="132"/>
      <c r="L144" s="132"/>
      <c r="M144" s="132"/>
      <c r="N144" s="132"/>
      <c r="O144" s="132"/>
      <c r="P144" s="132"/>
      <c r="Q144" s="132"/>
      <c r="R144" s="89"/>
      <c r="S144" s="132"/>
    </row>
    <row r="145" spans="3:19">
      <c r="C145" s="130" t="s">
        <v>693</v>
      </c>
      <c r="D145" s="131">
        <f t="shared" ref="D145:I145" si="60">+D137-D110</f>
        <v>0</v>
      </c>
      <c r="E145" s="131">
        <f t="shared" si="60"/>
        <v>0</v>
      </c>
      <c r="F145" s="131">
        <f t="shared" si="60"/>
        <v>0</v>
      </c>
      <c r="G145" s="131">
        <f t="shared" si="60"/>
        <v>0</v>
      </c>
      <c r="H145" s="131">
        <f t="shared" si="60"/>
        <v>0</v>
      </c>
      <c r="I145" s="131">
        <f t="shared" si="60"/>
        <v>0</v>
      </c>
      <c r="J145" s="132"/>
      <c r="K145" s="132"/>
      <c r="L145" s="132"/>
      <c r="M145" s="132"/>
      <c r="N145" s="132"/>
      <c r="O145" s="132"/>
      <c r="P145" s="132"/>
      <c r="Q145" s="132"/>
      <c r="R145" s="89"/>
      <c r="S145" s="132"/>
    </row>
    <row r="146" spans="3:19">
      <c r="C146" s="130" t="s">
        <v>157</v>
      </c>
      <c r="D146" s="131">
        <f t="shared" ref="D146:I146" si="61">+D138-D120</f>
        <v>0</v>
      </c>
      <c r="E146" s="131">
        <f t="shared" si="61"/>
        <v>0</v>
      </c>
      <c r="F146" s="131">
        <f t="shared" si="61"/>
        <v>0</v>
      </c>
      <c r="G146" s="131">
        <f t="shared" si="61"/>
        <v>0</v>
      </c>
      <c r="H146" s="131">
        <f t="shared" si="61"/>
        <v>0</v>
      </c>
      <c r="I146" s="131">
        <f t="shared" si="61"/>
        <v>0</v>
      </c>
      <c r="J146" s="132"/>
      <c r="K146" s="132"/>
      <c r="L146" s="132"/>
      <c r="M146" s="132"/>
      <c r="N146" s="132"/>
      <c r="O146" s="132"/>
      <c r="P146" s="132"/>
      <c r="Q146" s="132"/>
      <c r="R146" s="89"/>
      <c r="S146" s="132"/>
    </row>
    <row r="147" spans="3:19">
      <c r="C147" s="130" t="s">
        <v>158</v>
      </c>
      <c r="D147" s="131">
        <f t="shared" ref="D147:I147" si="62">+D139-D128</f>
        <v>0</v>
      </c>
      <c r="E147" s="131">
        <f t="shared" si="62"/>
        <v>0</v>
      </c>
      <c r="F147" s="131">
        <f t="shared" si="62"/>
        <v>0</v>
      </c>
      <c r="G147" s="131">
        <f t="shared" si="62"/>
        <v>0</v>
      </c>
      <c r="H147" s="131">
        <f t="shared" si="62"/>
        <v>0</v>
      </c>
      <c r="I147" s="131">
        <f t="shared" si="62"/>
        <v>0</v>
      </c>
      <c r="J147" s="132"/>
      <c r="K147" s="132"/>
      <c r="L147" s="132"/>
      <c r="M147" s="132"/>
      <c r="N147" s="132"/>
      <c r="O147" s="132"/>
      <c r="P147" s="132"/>
      <c r="Q147" s="132"/>
      <c r="R147" s="89"/>
      <c r="S147" s="132"/>
    </row>
    <row r="152" spans="3:19">
      <c r="M152" s="91">
        <f>+G128-'Riep ContEcon'!G494</f>
        <v>0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96" fitToHeight="10" orientation="portrait" r:id="rId1"/>
  <headerFooter alignWithMargins="0">
    <oddFooter>&amp;L&amp;A&amp;RPagina &amp;P di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E238"/>
  <sheetViews>
    <sheetView workbookViewId="0">
      <selection activeCell="E151" sqref="E151"/>
    </sheetView>
  </sheetViews>
  <sheetFormatPr defaultRowHeight="12.75"/>
  <cols>
    <col min="2" max="2" width="76" customWidth="1"/>
    <col min="5" max="5" width="20.140625" bestFit="1" customWidth="1"/>
  </cols>
  <sheetData>
    <row r="1" spans="1:5">
      <c r="A1" t="s">
        <v>2297</v>
      </c>
      <c r="B1" s="2"/>
    </row>
    <row r="2" spans="1:5">
      <c r="A2" t="s">
        <v>2298</v>
      </c>
      <c r="B2" s="2" t="s">
        <v>2299</v>
      </c>
    </row>
    <row r="3" spans="1:5">
      <c r="B3" s="2"/>
    </row>
    <row r="4" spans="1:5">
      <c r="B4" s="2"/>
    </row>
    <row r="5" spans="1:5">
      <c r="A5" s="197" t="s">
        <v>709</v>
      </c>
      <c r="B5" s="198" t="s">
        <v>2097</v>
      </c>
      <c r="C5" s="197" t="s">
        <v>2113</v>
      </c>
      <c r="D5" s="197" t="s">
        <v>2114</v>
      </c>
      <c r="E5" s="197" t="s">
        <v>2112</v>
      </c>
    </row>
    <row r="6" spans="1:5">
      <c r="A6" t="s">
        <v>1700</v>
      </c>
      <c r="B6" s="2" t="s">
        <v>1701</v>
      </c>
      <c r="C6" t="s">
        <v>2115</v>
      </c>
      <c r="D6" t="s">
        <v>2116</v>
      </c>
      <c r="E6" s="199">
        <v>8987975.1840000004</v>
      </c>
    </row>
    <row r="7" spans="1:5">
      <c r="A7" t="s">
        <v>1702</v>
      </c>
      <c r="B7" s="2" t="s">
        <v>1703</v>
      </c>
      <c r="C7" t="s">
        <v>2115</v>
      </c>
      <c r="D7" t="s">
        <v>2116</v>
      </c>
      <c r="E7" s="199">
        <v>679954.11239999998</v>
      </c>
    </row>
    <row r="8" spans="1:5">
      <c r="A8" t="s">
        <v>1704</v>
      </c>
      <c r="B8" s="2" t="s">
        <v>1705</v>
      </c>
      <c r="C8" t="s">
        <v>2115</v>
      </c>
      <c r="D8" t="s">
        <v>2116</v>
      </c>
      <c r="E8" s="199">
        <v>1043856.4896</v>
      </c>
    </row>
    <row r="9" spans="1:5">
      <c r="A9" t="s">
        <v>1706</v>
      </c>
      <c r="B9" s="2" t="s">
        <v>1707</v>
      </c>
      <c r="C9" t="s">
        <v>2115</v>
      </c>
      <c r="D9" t="s">
        <v>2116</v>
      </c>
      <c r="E9" s="199">
        <v>205677.36</v>
      </c>
    </row>
    <row r="10" spans="1:5">
      <c r="A10" t="s">
        <v>1708</v>
      </c>
      <c r="B10" s="2" t="s">
        <v>1709</v>
      </c>
      <c r="C10" t="s">
        <v>2115</v>
      </c>
      <c r="D10" t="s">
        <v>2116</v>
      </c>
      <c r="E10" s="199">
        <v>276696</v>
      </c>
    </row>
    <row r="11" spans="1:5">
      <c r="A11" t="s">
        <v>1710</v>
      </c>
      <c r="B11" s="2" t="s">
        <v>1711</v>
      </c>
      <c r="C11" t="s">
        <v>2115</v>
      </c>
      <c r="D11" t="s">
        <v>2116</v>
      </c>
      <c r="E11" s="199">
        <v>12950.6628</v>
      </c>
    </row>
    <row r="12" spans="1:5">
      <c r="A12" t="s">
        <v>1712</v>
      </c>
      <c r="B12" s="2" t="s">
        <v>1713</v>
      </c>
      <c r="C12" t="s">
        <v>2115</v>
      </c>
      <c r="D12" t="s">
        <v>2116</v>
      </c>
      <c r="E12" s="199">
        <v>7646763.4931999994</v>
      </c>
    </row>
    <row r="13" spans="1:5">
      <c r="A13" t="s">
        <v>1714</v>
      </c>
      <c r="B13" s="2" t="s">
        <v>1715</v>
      </c>
      <c r="C13" t="s">
        <v>2115</v>
      </c>
      <c r="D13" t="s">
        <v>2116</v>
      </c>
      <c r="E13" s="199">
        <v>3628348.5096</v>
      </c>
    </row>
    <row r="14" spans="1:5">
      <c r="A14" t="s">
        <v>1716</v>
      </c>
      <c r="B14" s="2" t="s">
        <v>1717</v>
      </c>
      <c r="C14" t="s">
        <v>2115</v>
      </c>
      <c r="D14" t="s">
        <v>2116</v>
      </c>
      <c r="E14" s="199">
        <v>16633.000800000002</v>
      </c>
    </row>
    <row r="15" spans="1:5">
      <c r="A15" t="s">
        <v>1718</v>
      </c>
      <c r="B15" s="2" t="s">
        <v>1719</v>
      </c>
      <c r="C15" t="s">
        <v>2115</v>
      </c>
      <c r="D15" t="s">
        <v>2117</v>
      </c>
      <c r="E15" s="199">
        <v>705000</v>
      </c>
    </row>
    <row r="16" spans="1:5">
      <c r="A16" t="s">
        <v>1720</v>
      </c>
      <c r="B16" s="2" t="s">
        <v>1721</v>
      </c>
      <c r="C16" t="s">
        <v>2115</v>
      </c>
      <c r="D16" t="s">
        <v>2118</v>
      </c>
      <c r="E16" s="199">
        <v>5848778.9219999984</v>
      </c>
    </row>
    <row r="17" spans="1:5">
      <c r="A17" t="s">
        <v>1722</v>
      </c>
      <c r="B17" s="2" t="s">
        <v>1723</v>
      </c>
      <c r="C17" t="s">
        <v>2115</v>
      </c>
      <c r="D17" t="s">
        <v>2119</v>
      </c>
      <c r="E17" s="199">
        <v>46819613.428799994</v>
      </c>
    </row>
    <row r="18" spans="1:5">
      <c r="A18" t="s">
        <v>1724</v>
      </c>
      <c r="B18" s="2" t="s">
        <v>1725</v>
      </c>
      <c r="C18" t="s">
        <v>2115</v>
      </c>
      <c r="D18" t="s">
        <v>2120</v>
      </c>
      <c r="E18" s="199">
        <v>2336746.8035999998</v>
      </c>
    </row>
    <row r="19" spans="1:5">
      <c r="A19" t="s">
        <v>1726</v>
      </c>
      <c r="B19" s="2" t="s">
        <v>1727</v>
      </c>
      <c r="C19" t="s">
        <v>2115</v>
      </c>
      <c r="D19" t="s">
        <v>2121</v>
      </c>
      <c r="E19" s="199">
        <v>1219620.6192000001</v>
      </c>
    </row>
    <row r="20" spans="1:5">
      <c r="A20" t="s">
        <v>2083</v>
      </c>
      <c r="B20" s="2" t="s">
        <v>2098</v>
      </c>
      <c r="C20" t="s">
        <v>2115</v>
      </c>
      <c r="D20" t="s">
        <v>2122</v>
      </c>
      <c r="E20" s="199">
        <v>1362372.5004</v>
      </c>
    </row>
    <row r="21" spans="1:5">
      <c r="A21" t="s">
        <v>1728</v>
      </c>
      <c r="B21" s="2" t="s">
        <v>1729</v>
      </c>
      <c r="C21" t="s">
        <v>2115</v>
      </c>
      <c r="D21" t="s">
        <v>2116</v>
      </c>
      <c r="E21" s="199">
        <v>333324.99599999998</v>
      </c>
    </row>
    <row r="22" spans="1:5">
      <c r="A22" t="s">
        <v>1730</v>
      </c>
      <c r="B22" s="2" t="s">
        <v>1731</v>
      </c>
      <c r="C22" t="s">
        <v>2115</v>
      </c>
      <c r="D22" t="s">
        <v>2116</v>
      </c>
      <c r="E22" s="199">
        <v>39667.780800000008</v>
      </c>
    </row>
    <row r="23" spans="1:5">
      <c r="A23" t="s">
        <v>1732</v>
      </c>
      <c r="B23" s="2" t="s">
        <v>1733</v>
      </c>
      <c r="C23" t="s">
        <v>2115</v>
      </c>
      <c r="D23" t="s">
        <v>2123</v>
      </c>
      <c r="E23" s="199">
        <v>5185654.7928000009</v>
      </c>
    </row>
    <row r="24" spans="1:5">
      <c r="A24" t="s">
        <v>1734</v>
      </c>
      <c r="B24" s="2" t="s">
        <v>1735</v>
      </c>
      <c r="C24" t="s">
        <v>2115</v>
      </c>
      <c r="D24" t="s">
        <v>2124</v>
      </c>
      <c r="E24" s="199">
        <v>1429042.2</v>
      </c>
    </row>
    <row r="25" spans="1:5">
      <c r="A25" t="s">
        <v>1736</v>
      </c>
      <c r="B25" s="2" t="s">
        <v>1737</v>
      </c>
      <c r="C25" t="s">
        <v>2115</v>
      </c>
      <c r="D25" t="s">
        <v>2124</v>
      </c>
      <c r="E25" s="199">
        <v>7065841.0103999982</v>
      </c>
    </row>
    <row r="26" spans="1:5">
      <c r="A26" t="s">
        <v>1738</v>
      </c>
      <c r="B26" s="2" t="s">
        <v>1739</v>
      </c>
      <c r="C26" t="s">
        <v>2115</v>
      </c>
      <c r="D26" t="s">
        <v>2123</v>
      </c>
      <c r="E26" s="199">
        <v>499999.99919999996</v>
      </c>
    </row>
    <row r="27" spans="1:5">
      <c r="B27" s="2"/>
      <c r="D27" t="s">
        <v>2124</v>
      </c>
      <c r="E27" s="199">
        <v>133850.69879999998</v>
      </c>
    </row>
    <row r="28" spans="1:5">
      <c r="A28" t="s">
        <v>1740</v>
      </c>
      <c r="B28" s="2" t="s">
        <v>1741</v>
      </c>
      <c r="C28" t="s">
        <v>2115</v>
      </c>
      <c r="D28" t="s">
        <v>2124</v>
      </c>
      <c r="E28" s="199">
        <v>287322.96000000002</v>
      </c>
    </row>
    <row r="29" spans="1:5">
      <c r="A29" t="s">
        <v>1742</v>
      </c>
      <c r="B29" s="2" t="s">
        <v>1743</v>
      </c>
      <c r="C29" t="s">
        <v>2115</v>
      </c>
      <c r="D29" t="s">
        <v>2125</v>
      </c>
      <c r="E29" s="199">
        <v>724114.89119999995</v>
      </c>
    </row>
    <row r="30" spans="1:5">
      <c r="A30" t="s">
        <v>2084</v>
      </c>
      <c r="B30" s="2" t="s">
        <v>2099</v>
      </c>
      <c r="C30" t="s">
        <v>2115</v>
      </c>
      <c r="D30" t="s">
        <v>2126</v>
      </c>
      <c r="E30" s="199">
        <v>3500.0003999999999</v>
      </c>
    </row>
    <row r="31" spans="1:5">
      <c r="A31" t="s">
        <v>1744</v>
      </c>
      <c r="B31" s="2" t="s">
        <v>1745</v>
      </c>
      <c r="C31" t="s">
        <v>2115</v>
      </c>
      <c r="D31" t="s">
        <v>2127</v>
      </c>
      <c r="E31" s="199">
        <v>15000</v>
      </c>
    </row>
    <row r="32" spans="1:5">
      <c r="A32" t="s">
        <v>1746</v>
      </c>
      <c r="B32" s="2" t="s">
        <v>1747</v>
      </c>
      <c r="C32" t="s">
        <v>2115</v>
      </c>
      <c r="D32" t="s">
        <v>2127</v>
      </c>
      <c r="E32" s="199">
        <v>19999.999900000003</v>
      </c>
    </row>
    <row r="33" spans="1:5">
      <c r="A33" t="s">
        <v>1748</v>
      </c>
      <c r="B33" s="2" t="s">
        <v>1749</v>
      </c>
      <c r="C33" t="s">
        <v>2115</v>
      </c>
      <c r="D33" t="s">
        <v>2127</v>
      </c>
      <c r="E33" s="199">
        <v>47331.650399999999</v>
      </c>
    </row>
    <row r="34" spans="1:5">
      <c r="A34" t="s">
        <v>1750</v>
      </c>
      <c r="B34" s="2" t="s">
        <v>1751</v>
      </c>
      <c r="C34" t="s">
        <v>2115</v>
      </c>
      <c r="D34" t="s">
        <v>2126</v>
      </c>
      <c r="E34" s="199">
        <v>9999.9995999999992</v>
      </c>
    </row>
    <row r="35" spans="1:5">
      <c r="A35" t="s">
        <v>1752</v>
      </c>
      <c r="B35" s="2" t="s">
        <v>1753</v>
      </c>
      <c r="C35" t="s">
        <v>2115</v>
      </c>
      <c r="D35" t="s">
        <v>2125</v>
      </c>
      <c r="E35" s="199">
        <v>77499.999599999966</v>
      </c>
    </row>
    <row r="36" spans="1:5">
      <c r="A36" t="s">
        <v>1754</v>
      </c>
      <c r="B36" s="2" t="s">
        <v>1755</v>
      </c>
      <c r="C36" t="s">
        <v>2115</v>
      </c>
      <c r="D36" t="s">
        <v>2128</v>
      </c>
      <c r="E36" s="199">
        <v>25000.000800000002</v>
      </c>
    </row>
    <row r="37" spans="1:5">
      <c r="A37" t="s">
        <v>2085</v>
      </c>
      <c r="B37" s="2" t="s">
        <v>2100</v>
      </c>
      <c r="C37" t="s">
        <v>2115</v>
      </c>
      <c r="D37" t="s">
        <v>2122</v>
      </c>
      <c r="E37" s="199">
        <v>143405.57519999999</v>
      </c>
    </row>
    <row r="38" spans="1:5">
      <c r="A38" t="s">
        <v>1756</v>
      </c>
      <c r="B38" s="2" t="s">
        <v>1757</v>
      </c>
      <c r="C38" t="s">
        <v>2115</v>
      </c>
      <c r="D38" t="s">
        <v>2123</v>
      </c>
      <c r="E38" s="199">
        <v>357892.92719999998</v>
      </c>
    </row>
    <row r="39" spans="1:5">
      <c r="B39" s="2"/>
      <c r="D39" t="s">
        <v>2125</v>
      </c>
      <c r="E39" s="199">
        <v>168227.90400000004</v>
      </c>
    </row>
    <row r="40" spans="1:5">
      <c r="A40" t="s">
        <v>1758</v>
      </c>
      <c r="B40" s="2" t="s">
        <v>1759</v>
      </c>
      <c r="C40" t="s">
        <v>2115</v>
      </c>
      <c r="D40" t="s">
        <v>2123</v>
      </c>
      <c r="E40" s="199">
        <v>39192.6</v>
      </c>
    </row>
    <row r="41" spans="1:5">
      <c r="A41" t="s">
        <v>1760</v>
      </c>
      <c r="B41" s="2" t="s">
        <v>1761</v>
      </c>
      <c r="C41" t="s">
        <v>2115</v>
      </c>
      <c r="D41" t="s">
        <v>2123</v>
      </c>
      <c r="E41" s="199">
        <v>52542</v>
      </c>
    </row>
    <row r="42" spans="1:5">
      <c r="A42" t="s">
        <v>1762</v>
      </c>
      <c r="B42" s="2" t="s">
        <v>1763</v>
      </c>
      <c r="C42" t="s">
        <v>2115</v>
      </c>
      <c r="D42" t="s">
        <v>2123</v>
      </c>
      <c r="E42" s="199">
        <v>35000.000400000004</v>
      </c>
    </row>
    <row r="43" spans="1:5">
      <c r="A43" t="s">
        <v>1764</v>
      </c>
      <c r="B43" s="2" t="s">
        <v>1765</v>
      </c>
      <c r="C43" t="s">
        <v>2115</v>
      </c>
      <c r="D43" t="s">
        <v>2123</v>
      </c>
      <c r="E43" s="199">
        <v>391999.99919999996</v>
      </c>
    </row>
    <row r="44" spans="1:5">
      <c r="A44" t="s">
        <v>1766</v>
      </c>
      <c r="B44" s="2" t="s">
        <v>1767</v>
      </c>
      <c r="C44" t="s">
        <v>2115</v>
      </c>
      <c r="D44" t="s">
        <v>2129</v>
      </c>
      <c r="E44" s="199">
        <v>18844.899600000001</v>
      </c>
    </row>
    <row r="45" spans="1:5">
      <c r="A45" t="s">
        <v>1768</v>
      </c>
      <c r="B45" s="2" t="s">
        <v>1769</v>
      </c>
      <c r="C45" t="s">
        <v>2115</v>
      </c>
      <c r="D45" t="s">
        <v>2116</v>
      </c>
      <c r="E45" s="199">
        <v>62471.000399999997</v>
      </c>
    </row>
    <row r="46" spans="1:5">
      <c r="B46" s="2"/>
      <c r="D46" t="s">
        <v>2128</v>
      </c>
      <c r="E46" s="199">
        <v>2499.9996000000001</v>
      </c>
    </row>
    <row r="47" spans="1:5">
      <c r="A47" t="s">
        <v>1770</v>
      </c>
      <c r="B47" s="2" t="s">
        <v>1771</v>
      </c>
      <c r="C47" t="s">
        <v>2130</v>
      </c>
      <c r="D47" t="s">
        <v>2131</v>
      </c>
      <c r="E47" s="199">
        <v>-65284.65</v>
      </c>
    </row>
    <row r="48" spans="1:5">
      <c r="A48" t="s">
        <v>1772</v>
      </c>
      <c r="B48" s="2" t="s">
        <v>1773</v>
      </c>
      <c r="C48" t="s">
        <v>2132</v>
      </c>
      <c r="D48" t="s">
        <v>2131</v>
      </c>
      <c r="E48" s="199">
        <v>-187999.99920000002</v>
      </c>
    </row>
    <row r="49" spans="1:5">
      <c r="A49" t="s">
        <v>1774</v>
      </c>
      <c r="B49" s="2" t="s">
        <v>1775</v>
      </c>
      <c r="C49" t="s">
        <v>2133</v>
      </c>
      <c r="D49" t="s">
        <v>2131</v>
      </c>
      <c r="E49" s="199">
        <v>-45999.999599999996</v>
      </c>
    </row>
    <row r="50" spans="1:5">
      <c r="A50" t="s">
        <v>1776</v>
      </c>
      <c r="B50" s="2" t="s">
        <v>1777</v>
      </c>
      <c r="C50" t="s">
        <v>2134</v>
      </c>
      <c r="D50" t="s">
        <v>2131</v>
      </c>
      <c r="E50" s="199">
        <v>-70000.000799999994</v>
      </c>
    </row>
    <row r="51" spans="1:5">
      <c r="A51" t="s">
        <v>1778</v>
      </c>
      <c r="B51" s="2" t="s">
        <v>1779</v>
      </c>
      <c r="C51" t="s">
        <v>2135</v>
      </c>
      <c r="D51" t="s">
        <v>2131</v>
      </c>
      <c r="E51" s="199">
        <v>-5000.0003999999999</v>
      </c>
    </row>
    <row r="52" spans="1:5">
      <c r="A52" t="s">
        <v>1780</v>
      </c>
      <c r="B52" s="2" t="s">
        <v>1781</v>
      </c>
      <c r="C52" t="s">
        <v>2136</v>
      </c>
      <c r="D52" t="s">
        <v>2131</v>
      </c>
      <c r="E52" s="199">
        <v>-3999.9996000000001</v>
      </c>
    </row>
    <row r="53" spans="1:5">
      <c r="A53" t="s">
        <v>1782</v>
      </c>
      <c r="B53" s="2" t="s">
        <v>1783</v>
      </c>
      <c r="C53" t="s">
        <v>2137</v>
      </c>
      <c r="D53" t="s">
        <v>2131</v>
      </c>
      <c r="E53" s="199">
        <v>-65000.000399999997</v>
      </c>
    </row>
    <row r="54" spans="1:5">
      <c r="A54" t="s">
        <v>1784</v>
      </c>
      <c r="B54" s="2" t="s">
        <v>1785</v>
      </c>
      <c r="C54" t="s">
        <v>2138</v>
      </c>
      <c r="D54" t="s">
        <v>2139</v>
      </c>
      <c r="E54" s="199">
        <v>-24499.999199999998</v>
      </c>
    </row>
    <row r="55" spans="1:5">
      <c r="B55" s="2"/>
      <c r="C55" t="s">
        <v>2140</v>
      </c>
      <c r="D55" t="s">
        <v>2131</v>
      </c>
      <c r="E55" s="199">
        <v>-38499.998400000004</v>
      </c>
    </row>
    <row r="56" spans="1:5">
      <c r="A56" t="s">
        <v>1786</v>
      </c>
      <c r="B56" s="2" t="s">
        <v>1787</v>
      </c>
      <c r="C56" t="s">
        <v>2141</v>
      </c>
      <c r="D56" t="s">
        <v>2125</v>
      </c>
      <c r="E56" s="199">
        <v>-200.00040000000001</v>
      </c>
    </row>
    <row r="57" spans="1:5">
      <c r="B57" s="2"/>
      <c r="C57" t="s">
        <v>2142</v>
      </c>
      <c r="D57" t="s">
        <v>2126</v>
      </c>
      <c r="E57" s="199">
        <v>-15399.917999999994</v>
      </c>
    </row>
    <row r="58" spans="1:5">
      <c r="A58" t="s">
        <v>1788</v>
      </c>
      <c r="B58" s="2" t="s">
        <v>1789</v>
      </c>
      <c r="C58" t="s">
        <v>2143</v>
      </c>
      <c r="D58" t="s">
        <v>2126</v>
      </c>
      <c r="E58" s="199">
        <v>-50.000399999999999</v>
      </c>
    </row>
    <row r="59" spans="1:5">
      <c r="A59" t="s">
        <v>1790</v>
      </c>
      <c r="B59" s="2" t="s">
        <v>1791</v>
      </c>
      <c r="C59" t="s">
        <v>2144</v>
      </c>
      <c r="D59" t="s">
        <v>2116</v>
      </c>
      <c r="E59" s="199">
        <v>-7000.0019999999995</v>
      </c>
    </row>
    <row r="60" spans="1:5">
      <c r="A60" t="s">
        <v>1792</v>
      </c>
      <c r="B60" s="2" t="s">
        <v>1793</v>
      </c>
      <c r="C60" t="s">
        <v>2145</v>
      </c>
      <c r="D60" t="s">
        <v>2131</v>
      </c>
      <c r="E60" s="199">
        <v>-10980</v>
      </c>
    </row>
    <row r="61" spans="1:5">
      <c r="A61" t="s">
        <v>1794</v>
      </c>
      <c r="B61" s="2" t="s">
        <v>1795</v>
      </c>
      <c r="C61" t="s">
        <v>2146</v>
      </c>
      <c r="D61" t="s">
        <v>2131</v>
      </c>
      <c r="E61" s="199">
        <v>-6000</v>
      </c>
    </row>
    <row r="62" spans="1:5">
      <c r="A62" t="s">
        <v>1796</v>
      </c>
      <c r="B62" s="2" t="s">
        <v>1797</v>
      </c>
      <c r="C62" t="s">
        <v>2147</v>
      </c>
      <c r="D62" t="s">
        <v>2131</v>
      </c>
      <c r="E62" s="199">
        <v>-27999.999599999999</v>
      </c>
    </row>
    <row r="63" spans="1:5">
      <c r="A63" t="s">
        <v>1798</v>
      </c>
      <c r="B63" s="2" t="s">
        <v>1799</v>
      </c>
      <c r="C63" t="s">
        <v>2148</v>
      </c>
      <c r="D63" t="s">
        <v>2131</v>
      </c>
      <c r="E63" s="199">
        <v>-66000.001199999999</v>
      </c>
    </row>
    <row r="64" spans="1:5">
      <c r="A64" t="s">
        <v>1800</v>
      </c>
      <c r="B64" s="2" t="s">
        <v>1801</v>
      </c>
      <c r="C64" t="s">
        <v>2149</v>
      </c>
      <c r="D64" t="s">
        <v>2131</v>
      </c>
      <c r="E64" s="199">
        <v>-4000.0007999999998</v>
      </c>
    </row>
    <row r="65" spans="1:5">
      <c r="A65" t="s">
        <v>1802</v>
      </c>
      <c r="B65" s="2" t="s">
        <v>1803</v>
      </c>
      <c r="C65" t="s">
        <v>2150</v>
      </c>
      <c r="D65" t="s">
        <v>2126</v>
      </c>
      <c r="E65" s="199">
        <v>-50.000399999999999</v>
      </c>
    </row>
    <row r="66" spans="1:5">
      <c r="A66" t="s">
        <v>1804</v>
      </c>
      <c r="B66" s="2" t="s">
        <v>1805</v>
      </c>
      <c r="C66" t="s">
        <v>2151</v>
      </c>
      <c r="D66" t="s">
        <v>2125</v>
      </c>
      <c r="E66" s="199">
        <v>-200.00040000000001</v>
      </c>
    </row>
    <row r="67" spans="1:5">
      <c r="B67" s="2"/>
      <c r="C67" t="s">
        <v>2152</v>
      </c>
      <c r="D67" t="s">
        <v>2126</v>
      </c>
      <c r="E67" s="199">
        <v>-23999.9964</v>
      </c>
    </row>
    <row r="68" spans="1:5">
      <c r="A68" t="s">
        <v>1806</v>
      </c>
      <c r="B68" s="2" t="s">
        <v>1807</v>
      </c>
      <c r="C68" t="s">
        <v>2153</v>
      </c>
      <c r="D68" t="s">
        <v>2131</v>
      </c>
      <c r="E68" s="199">
        <v>-7000.0007999999998</v>
      </c>
    </row>
    <row r="69" spans="1:5">
      <c r="A69" t="s">
        <v>1808</v>
      </c>
      <c r="B69" s="2" t="s">
        <v>1809</v>
      </c>
      <c r="C69" t="s">
        <v>2154</v>
      </c>
      <c r="D69" t="s">
        <v>2116</v>
      </c>
      <c r="E69" s="199">
        <v>-99999.999599999996</v>
      </c>
    </row>
    <row r="70" spans="1:5">
      <c r="A70" t="s">
        <v>1810</v>
      </c>
      <c r="B70" s="2" t="s">
        <v>1811</v>
      </c>
      <c r="C70" t="s">
        <v>2155</v>
      </c>
      <c r="D70" t="s">
        <v>2118</v>
      </c>
      <c r="E70" s="199">
        <v>-4820986.9235999975</v>
      </c>
    </row>
    <row r="71" spans="1:5">
      <c r="A71" t="s">
        <v>1812</v>
      </c>
      <c r="B71" s="2" t="s">
        <v>1813</v>
      </c>
      <c r="C71" t="s">
        <v>2156</v>
      </c>
      <c r="D71" t="s">
        <v>2117</v>
      </c>
      <c r="E71" s="199">
        <v>-545000.00040000002</v>
      </c>
    </row>
    <row r="72" spans="1:5">
      <c r="A72" t="s">
        <v>1814</v>
      </c>
      <c r="B72" s="2" t="s">
        <v>1815</v>
      </c>
      <c r="C72" t="s">
        <v>2157</v>
      </c>
      <c r="D72" t="s">
        <v>2127</v>
      </c>
      <c r="E72" s="199">
        <v>-68821.14</v>
      </c>
    </row>
    <row r="73" spans="1:5">
      <c r="A73" t="s">
        <v>1816</v>
      </c>
      <c r="B73" s="2" t="s">
        <v>1817</v>
      </c>
      <c r="C73" t="s">
        <v>2158</v>
      </c>
      <c r="D73" t="s">
        <v>2119</v>
      </c>
      <c r="E73" s="199">
        <v>-381539.88</v>
      </c>
    </row>
    <row r="74" spans="1:5">
      <c r="A74" t="s">
        <v>1818</v>
      </c>
      <c r="B74" s="2" t="s">
        <v>1819</v>
      </c>
      <c r="C74" t="s">
        <v>2159</v>
      </c>
      <c r="D74" t="s">
        <v>2120</v>
      </c>
      <c r="E74" s="199">
        <v>-1959715.0691999998</v>
      </c>
    </row>
    <row r="75" spans="1:5">
      <c r="A75" t="s">
        <v>1820</v>
      </c>
      <c r="B75" s="2" t="s">
        <v>1821</v>
      </c>
      <c r="C75" t="s">
        <v>2160</v>
      </c>
      <c r="D75" t="s">
        <v>2119</v>
      </c>
      <c r="E75" s="199">
        <v>-25384974.999600001</v>
      </c>
    </row>
    <row r="76" spans="1:5">
      <c r="A76" t="s">
        <v>1822</v>
      </c>
      <c r="B76" s="2" t="s">
        <v>1823</v>
      </c>
      <c r="C76" t="s">
        <v>2161</v>
      </c>
      <c r="D76" t="s">
        <v>2119</v>
      </c>
      <c r="E76" s="199">
        <v>-9322544.5800000001</v>
      </c>
    </row>
    <row r="77" spans="1:5">
      <c r="A77" t="s">
        <v>1824</v>
      </c>
      <c r="B77" s="2" t="s">
        <v>1825</v>
      </c>
      <c r="C77" t="s">
        <v>2162</v>
      </c>
      <c r="D77" t="s">
        <v>2119</v>
      </c>
      <c r="E77" s="199">
        <v>-3420290.0003999998</v>
      </c>
    </row>
    <row r="78" spans="1:5">
      <c r="A78" t="s">
        <v>1826</v>
      </c>
      <c r="B78" s="2" t="s">
        <v>1827</v>
      </c>
      <c r="C78" t="s">
        <v>2163</v>
      </c>
      <c r="D78" t="s">
        <v>2121</v>
      </c>
      <c r="E78" s="199">
        <v>-519950.13</v>
      </c>
    </row>
    <row r="79" spans="1:5">
      <c r="A79" t="s">
        <v>1828</v>
      </c>
      <c r="B79" s="2" t="s">
        <v>1829</v>
      </c>
      <c r="C79" t="s">
        <v>2164</v>
      </c>
      <c r="D79" t="s">
        <v>2119</v>
      </c>
      <c r="E79" s="199">
        <v>-1134953.6808</v>
      </c>
    </row>
    <row r="80" spans="1:5">
      <c r="B80" s="2"/>
      <c r="C80" t="s">
        <v>2165</v>
      </c>
      <c r="D80" t="s">
        <v>2120</v>
      </c>
      <c r="E80" s="199">
        <v>-84999.999599999996</v>
      </c>
    </row>
    <row r="81" spans="1:5">
      <c r="B81" s="2"/>
      <c r="C81" t="s">
        <v>2166</v>
      </c>
      <c r="D81" t="s">
        <v>2121</v>
      </c>
      <c r="E81" s="199">
        <v>-534999.99959999998</v>
      </c>
    </row>
    <row r="82" spans="1:5">
      <c r="A82" t="s">
        <v>1830</v>
      </c>
      <c r="B82" s="2" t="s">
        <v>1831</v>
      </c>
      <c r="C82" t="s">
        <v>2167</v>
      </c>
      <c r="D82" t="s">
        <v>2119</v>
      </c>
      <c r="E82" s="199">
        <v>-4735644.0504000001</v>
      </c>
    </row>
    <row r="83" spans="1:5">
      <c r="A83" t="s">
        <v>1832</v>
      </c>
      <c r="B83" s="2" t="s">
        <v>1833</v>
      </c>
      <c r="C83" t="s">
        <v>2168</v>
      </c>
      <c r="D83" t="s">
        <v>2131</v>
      </c>
      <c r="E83" s="199">
        <v>-34999.998</v>
      </c>
    </row>
    <row r="84" spans="1:5">
      <c r="A84" t="s">
        <v>1834</v>
      </c>
      <c r="B84" s="2" t="s">
        <v>1835</v>
      </c>
      <c r="C84" t="s">
        <v>2169</v>
      </c>
      <c r="D84" t="s">
        <v>2131</v>
      </c>
      <c r="E84" s="199">
        <v>-568399.99919999996</v>
      </c>
    </row>
    <row r="85" spans="1:5">
      <c r="A85" t="s">
        <v>1836</v>
      </c>
      <c r="B85" s="2" t="s">
        <v>1837</v>
      </c>
      <c r="C85" t="s">
        <v>2170</v>
      </c>
      <c r="D85" t="s">
        <v>2131</v>
      </c>
      <c r="E85" s="199">
        <v>-1087225.8600000001</v>
      </c>
    </row>
    <row r="86" spans="1:5">
      <c r="A86" t="s">
        <v>1838</v>
      </c>
      <c r="B86" s="2" t="s">
        <v>1839</v>
      </c>
      <c r="C86" t="s">
        <v>2171</v>
      </c>
      <c r="D86" t="s">
        <v>2131</v>
      </c>
      <c r="E86" s="199">
        <v>-2309817.588</v>
      </c>
    </row>
    <row r="87" spans="1:5">
      <c r="A87" t="s">
        <v>1840</v>
      </c>
      <c r="B87" s="2" t="s">
        <v>1841</v>
      </c>
      <c r="C87" t="s">
        <v>2172</v>
      </c>
      <c r="D87" t="s">
        <v>2131</v>
      </c>
      <c r="E87" s="199">
        <v>-5999.9975999999997</v>
      </c>
    </row>
    <row r="88" spans="1:5">
      <c r="A88" t="s">
        <v>1842</v>
      </c>
      <c r="B88" s="2" t="s">
        <v>1843</v>
      </c>
      <c r="C88" t="s">
        <v>2173</v>
      </c>
      <c r="D88" t="s">
        <v>2127</v>
      </c>
      <c r="E88" s="199">
        <v>-33999.999600000003</v>
      </c>
    </row>
    <row r="89" spans="1:5">
      <c r="A89" t="s">
        <v>1844</v>
      </c>
      <c r="B89" s="2" t="s">
        <v>1845</v>
      </c>
      <c r="C89" t="s">
        <v>2174</v>
      </c>
      <c r="D89" t="s">
        <v>2129</v>
      </c>
      <c r="E89" s="199">
        <v>-3000</v>
      </c>
    </row>
    <row r="90" spans="1:5">
      <c r="B90" s="2"/>
      <c r="C90" t="s">
        <v>2175</v>
      </c>
      <c r="D90" t="s">
        <v>2131</v>
      </c>
      <c r="E90" s="199">
        <v>-12500.000400000001</v>
      </c>
    </row>
    <row r="91" spans="1:5">
      <c r="B91" s="2"/>
      <c r="C91" t="s">
        <v>2176</v>
      </c>
      <c r="D91" t="s">
        <v>2128</v>
      </c>
      <c r="E91" s="199">
        <v>-9688.5600000000013</v>
      </c>
    </row>
    <row r="92" spans="1:5">
      <c r="A92" t="s">
        <v>1846</v>
      </c>
      <c r="B92" s="2" t="s">
        <v>1847</v>
      </c>
      <c r="C92" t="s">
        <v>2177</v>
      </c>
      <c r="D92" t="s">
        <v>2119</v>
      </c>
      <c r="E92" s="199">
        <v>-118499.99999999999</v>
      </c>
    </row>
    <row r="93" spans="1:5">
      <c r="B93" s="2"/>
      <c r="C93" t="s">
        <v>2178</v>
      </c>
      <c r="D93" t="s">
        <v>2131</v>
      </c>
      <c r="E93" s="199">
        <v>-219250.99919999999</v>
      </c>
    </row>
    <row r="94" spans="1:5">
      <c r="A94" t="s">
        <v>1848</v>
      </c>
      <c r="B94" s="2" t="s">
        <v>1849</v>
      </c>
      <c r="C94" t="s">
        <v>2179</v>
      </c>
      <c r="D94" t="s">
        <v>2127</v>
      </c>
      <c r="E94" s="199">
        <v>-194592.60000000003</v>
      </c>
    </row>
    <row r="95" spans="1:5">
      <c r="A95" t="s">
        <v>1850</v>
      </c>
      <c r="B95" s="2" t="s">
        <v>1851</v>
      </c>
      <c r="C95" t="s">
        <v>2180</v>
      </c>
      <c r="D95" t="s">
        <v>2127</v>
      </c>
      <c r="E95" s="199">
        <v>-173606.0196</v>
      </c>
    </row>
    <row r="96" spans="1:5">
      <c r="A96" t="s">
        <v>1852</v>
      </c>
      <c r="B96" s="2" t="s">
        <v>1853</v>
      </c>
      <c r="C96" t="s">
        <v>2181</v>
      </c>
      <c r="D96" t="s">
        <v>2127</v>
      </c>
      <c r="E96" s="199">
        <v>-585130.48680000007</v>
      </c>
    </row>
    <row r="97" spans="1:5">
      <c r="A97" t="s">
        <v>1854</v>
      </c>
      <c r="B97" s="2" t="s">
        <v>1855</v>
      </c>
      <c r="C97" t="s">
        <v>2182</v>
      </c>
      <c r="D97" t="s">
        <v>2127</v>
      </c>
      <c r="E97" s="199">
        <v>-119770.0404</v>
      </c>
    </row>
    <row r="98" spans="1:5">
      <c r="A98" t="s">
        <v>1856</v>
      </c>
      <c r="B98" s="2" t="s">
        <v>1857</v>
      </c>
      <c r="C98" t="s">
        <v>2183</v>
      </c>
      <c r="D98" t="s">
        <v>2129</v>
      </c>
      <c r="E98" s="199">
        <v>-65000.000399999997</v>
      </c>
    </row>
    <row r="99" spans="1:5">
      <c r="B99" s="2"/>
      <c r="C99" t="s">
        <v>2184</v>
      </c>
      <c r="D99" t="s">
        <v>2185</v>
      </c>
      <c r="E99" s="199">
        <v>-31720.000800000002</v>
      </c>
    </row>
    <row r="100" spans="1:5">
      <c r="B100" s="2"/>
      <c r="C100" t="s">
        <v>2186</v>
      </c>
      <c r="D100" t="s">
        <v>2128</v>
      </c>
      <c r="E100" s="199">
        <v>-58271.150399999999</v>
      </c>
    </row>
    <row r="101" spans="1:5">
      <c r="B101" s="2"/>
      <c r="C101" t="s">
        <v>2187</v>
      </c>
      <c r="D101" t="s">
        <v>2127</v>
      </c>
      <c r="E101" s="199">
        <v>-33000</v>
      </c>
    </row>
    <row r="102" spans="1:5">
      <c r="A102" t="s">
        <v>1858</v>
      </c>
      <c r="B102" s="2" t="s">
        <v>1859</v>
      </c>
      <c r="C102" t="s">
        <v>2188</v>
      </c>
      <c r="D102" t="s">
        <v>2129</v>
      </c>
      <c r="E102" s="199">
        <v>-39999.999600000003</v>
      </c>
    </row>
    <row r="103" spans="1:5">
      <c r="B103" s="2"/>
      <c r="C103" t="s">
        <v>2189</v>
      </c>
      <c r="D103" t="s">
        <v>2190</v>
      </c>
      <c r="E103" s="199">
        <v>-203108.69999999998</v>
      </c>
    </row>
    <row r="104" spans="1:5">
      <c r="B104" s="2"/>
      <c r="C104" t="s">
        <v>2191</v>
      </c>
      <c r="D104" t="s">
        <v>2128</v>
      </c>
      <c r="E104" s="199">
        <v>-12499.999199999998</v>
      </c>
    </row>
    <row r="105" spans="1:5">
      <c r="A105" t="s">
        <v>1860</v>
      </c>
      <c r="B105" s="2" t="s">
        <v>1861</v>
      </c>
      <c r="C105" t="s">
        <v>2192</v>
      </c>
      <c r="D105" t="s">
        <v>2128</v>
      </c>
      <c r="E105" s="199">
        <v>-999.99959999999999</v>
      </c>
    </row>
    <row r="106" spans="1:5">
      <c r="B106" s="2"/>
      <c r="C106" t="s">
        <v>2193</v>
      </c>
      <c r="D106" t="s">
        <v>2127</v>
      </c>
      <c r="E106" s="199">
        <v>-33000</v>
      </c>
    </row>
    <row r="107" spans="1:5">
      <c r="A107" t="s">
        <v>1862</v>
      </c>
      <c r="B107" s="2" t="s">
        <v>1863</v>
      </c>
      <c r="C107" t="s">
        <v>2194</v>
      </c>
      <c r="D107" t="s">
        <v>2129</v>
      </c>
      <c r="E107" s="199">
        <v>-308964.99959999998</v>
      </c>
    </row>
    <row r="108" spans="1:5">
      <c r="A108" t="s">
        <v>1864</v>
      </c>
      <c r="B108" s="2" t="s">
        <v>1865</v>
      </c>
      <c r="C108" t="s">
        <v>2195</v>
      </c>
      <c r="D108" t="s">
        <v>2127</v>
      </c>
      <c r="E108" s="199">
        <v>-1677761.9700000004</v>
      </c>
    </row>
    <row r="109" spans="1:5">
      <c r="A109" t="s">
        <v>1866</v>
      </c>
      <c r="B109" s="2" t="s">
        <v>1867</v>
      </c>
      <c r="C109" t="s">
        <v>2196</v>
      </c>
      <c r="D109" t="s">
        <v>2127</v>
      </c>
      <c r="E109" s="199">
        <v>-962254.58400000026</v>
      </c>
    </row>
    <row r="110" spans="1:5">
      <c r="A110" t="s">
        <v>1868</v>
      </c>
      <c r="B110" s="2" t="s">
        <v>1869</v>
      </c>
      <c r="C110" t="s">
        <v>2197</v>
      </c>
      <c r="D110" t="s">
        <v>2127</v>
      </c>
      <c r="E110" s="199">
        <v>-132875.1</v>
      </c>
    </row>
    <row r="111" spans="1:5">
      <c r="A111" t="s">
        <v>1870</v>
      </c>
      <c r="B111" s="2" t="s">
        <v>1871</v>
      </c>
      <c r="C111" t="s">
        <v>2198</v>
      </c>
      <c r="D111" t="s">
        <v>2127</v>
      </c>
      <c r="E111" s="199">
        <v>-97925.2644</v>
      </c>
    </row>
    <row r="112" spans="1:5">
      <c r="A112" t="s">
        <v>1872</v>
      </c>
      <c r="B112" s="2" t="s">
        <v>1873</v>
      </c>
      <c r="C112" t="s">
        <v>2199</v>
      </c>
      <c r="D112" t="s">
        <v>2127</v>
      </c>
      <c r="E112" s="199">
        <v>-45214.496400000004</v>
      </c>
    </row>
    <row r="113" spans="1:5">
      <c r="A113" t="s">
        <v>1874</v>
      </c>
      <c r="B113" s="2" t="s">
        <v>1875</v>
      </c>
      <c r="C113" t="s">
        <v>2200</v>
      </c>
      <c r="D113" t="s">
        <v>2127</v>
      </c>
      <c r="E113" s="199">
        <v>-201555.64799999999</v>
      </c>
    </row>
    <row r="114" spans="1:5">
      <c r="A114" t="s">
        <v>1876</v>
      </c>
      <c r="B114" s="2" t="s">
        <v>1877</v>
      </c>
      <c r="C114" t="s">
        <v>2201</v>
      </c>
      <c r="D114" t="s">
        <v>2127</v>
      </c>
      <c r="E114" s="199">
        <v>-227445.90839999999</v>
      </c>
    </row>
    <row r="115" spans="1:5">
      <c r="A115" t="s">
        <v>1878</v>
      </c>
      <c r="B115" s="2" t="s">
        <v>1879</v>
      </c>
      <c r="C115" t="s">
        <v>2202</v>
      </c>
      <c r="D115" t="s">
        <v>2126</v>
      </c>
      <c r="E115" s="199">
        <v>-139898.96040000004</v>
      </c>
    </row>
    <row r="116" spans="1:5">
      <c r="A116" t="s">
        <v>1880</v>
      </c>
      <c r="B116" s="2" t="s">
        <v>1881</v>
      </c>
      <c r="C116" t="s">
        <v>2203</v>
      </c>
      <c r="D116" t="s">
        <v>2204</v>
      </c>
      <c r="E116" s="199">
        <v>-1413750.0707999999</v>
      </c>
    </row>
    <row r="117" spans="1:5">
      <c r="A117" t="s">
        <v>1882</v>
      </c>
      <c r="B117" s="2" t="s">
        <v>1883</v>
      </c>
      <c r="C117" t="s">
        <v>2205</v>
      </c>
      <c r="D117" t="s">
        <v>2204</v>
      </c>
      <c r="E117" s="199">
        <v>-982321.27800000005</v>
      </c>
    </row>
    <row r="118" spans="1:5">
      <c r="A118" t="s">
        <v>1884</v>
      </c>
      <c r="B118" s="2" t="s">
        <v>1885</v>
      </c>
      <c r="C118" t="s">
        <v>2206</v>
      </c>
      <c r="D118" t="s">
        <v>2204</v>
      </c>
      <c r="E118" s="199">
        <v>-312692.96399999986</v>
      </c>
    </row>
    <row r="119" spans="1:5">
      <c r="A119" t="s">
        <v>1886</v>
      </c>
      <c r="B119" s="2" t="s">
        <v>1887</v>
      </c>
      <c r="C119" t="s">
        <v>2207</v>
      </c>
      <c r="D119" t="s">
        <v>2139</v>
      </c>
      <c r="E119" s="199">
        <v>-31000.000800000002</v>
      </c>
    </row>
    <row r="120" spans="1:5">
      <c r="B120" s="2"/>
      <c r="C120" t="s">
        <v>2208</v>
      </c>
      <c r="D120" t="s">
        <v>2131</v>
      </c>
      <c r="E120" s="199">
        <v>-32000.000400000001</v>
      </c>
    </row>
    <row r="121" spans="1:5">
      <c r="A121" t="s">
        <v>1888</v>
      </c>
      <c r="B121" s="2" t="s">
        <v>1889</v>
      </c>
      <c r="C121" t="s">
        <v>2209</v>
      </c>
      <c r="D121" t="s">
        <v>2139</v>
      </c>
      <c r="E121" s="199">
        <v>-120000</v>
      </c>
    </row>
    <row r="122" spans="1:5">
      <c r="B122" s="2"/>
      <c r="C122" t="s">
        <v>2210</v>
      </c>
      <c r="D122" t="s">
        <v>2131</v>
      </c>
      <c r="E122" s="199">
        <v>-30000</v>
      </c>
    </row>
    <row r="123" spans="1:5">
      <c r="A123" t="s">
        <v>1890</v>
      </c>
      <c r="B123" s="2" t="s">
        <v>1891</v>
      </c>
      <c r="C123" t="s">
        <v>2211</v>
      </c>
      <c r="D123" t="s">
        <v>2190</v>
      </c>
      <c r="E123" s="199">
        <v>-5000.0003999999999</v>
      </c>
    </row>
    <row r="124" spans="1:5">
      <c r="A124" t="s">
        <v>1892</v>
      </c>
      <c r="B124" s="2" t="s">
        <v>1893</v>
      </c>
      <c r="C124" t="s">
        <v>2212</v>
      </c>
      <c r="D124" t="s">
        <v>2139</v>
      </c>
      <c r="E124" s="199">
        <v>-439000.00920000009</v>
      </c>
    </row>
    <row r="125" spans="1:5">
      <c r="B125" s="2"/>
      <c r="C125" t="s">
        <v>2213</v>
      </c>
      <c r="D125" t="s">
        <v>2131</v>
      </c>
      <c r="E125" s="199">
        <v>-152335.99920000002</v>
      </c>
    </row>
    <row r="126" spans="1:5">
      <c r="A126" t="s">
        <v>1894</v>
      </c>
      <c r="B126" s="2" t="s">
        <v>1895</v>
      </c>
      <c r="C126" t="s">
        <v>2214</v>
      </c>
      <c r="D126" t="s">
        <v>2129</v>
      </c>
      <c r="E126" s="199">
        <v>-290000.00160000002</v>
      </c>
    </row>
    <row r="127" spans="1:5">
      <c r="A127" t="s">
        <v>1896</v>
      </c>
      <c r="B127" s="2" t="s">
        <v>1897</v>
      </c>
      <c r="C127" t="s">
        <v>2215</v>
      </c>
      <c r="D127" t="s">
        <v>2131</v>
      </c>
      <c r="E127" s="199">
        <v>-27000</v>
      </c>
    </row>
    <row r="128" spans="1:5">
      <c r="A128" t="s">
        <v>1898</v>
      </c>
      <c r="B128" s="2" t="s">
        <v>1899</v>
      </c>
      <c r="C128" t="s">
        <v>2216</v>
      </c>
      <c r="D128" t="s">
        <v>2131</v>
      </c>
      <c r="E128" s="199">
        <v>-17599.999199999998</v>
      </c>
    </row>
    <row r="129" spans="1:5">
      <c r="A129" t="s">
        <v>1900</v>
      </c>
      <c r="B129" s="2" t="s">
        <v>1901</v>
      </c>
      <c r="C129" t="s">
        <v>2217</v>
      </c>
      <c r="D129" t="s">
        <v>2131</v>
      </c>
      <c r="E129" s="199">
        <v>-29250</v>
      </c>
    </row>
    <row r="130" spans="1:5">
      <c r="A130" t="s">
        <v>1902</v>
      </c>
      <c r="B130" s="2" t="s">
        <v>1903</v>
      </c>
      <c r="C130" t="s">
        <v>2218</v>
      </c>
      <c r="D130" t="s">
        <v>2139</v>
      </c>
      <c r="E130" s="199">
        <v>-29999.997599999995</v>
      </c>
    </row>
    <row r="131" spans="1:5">
      <c r="A131" t="s">
        <v>1904</v>
      </c>
      <c r="B131" s="2" t="s">
        <v>1905</v>
      </c>
      <c r="C131" t="s">
        <v>2219</v>
      </c>
      <c r="D131" t="s">
        <v>2131</v>
      </c>
      <c r="E131" s="199">
        <v>-87202.999199999977</v>
      </c>
    </row>
    <row r="132" spans="1:5">
      <c r="A132" t="s">
        <v>1906</v>
      </c>
      <c r="B132" s="2" t="s">
        <v>1907</v>
      </c>
      <c r="C132" t="s">
        <v>2220</v>
      </c>
      <c r="D132" t="s">
        <v>2139</v>
      </c>
      <c r="E132" s="199">
        <v>-205000.00080000001</v>
      </c>
    </row>
    <row r="133" spans="1:5">
      <c r="B133" s="2"/>
      <c r="C133" t="s">
        <v>2221</v>
      </c>
      <c r="D133" t="s">
        <v>2131</v>
      </c>
      <c r="E133" s="199">
        <v>-72750</v>
      </c>
    </row>
    <row r="134" spans="1:5">
      <c r="A134" t="s">
        <v>2086</v>
      </c>
      <c r="B134" s="2" t="s">
        <v>2101</v>
      </c>
      <c r="C134" t="s">
        <v>2222</v>
      </c>
      <c r="D134" t="s">
        <v>2126</v>
      </c>
      <c r="E134" s="199">
        <v>-1500</v>
      </c>
    </row>
    <row r="135" spans="1:5">
      <c r="A135" t="s">
        <v>1908</v>
      </c>
      <c r="B135" s="2" t="s">
        <v>1909</v>
      </c>
      <c r="C135" t="s">
        <v>2223</v>
      </c>
      <c r="D135" t="s">
        <v>2131</v>
      </c>
      <c r="E135" s="199">
        <v>-12000.001200000001</v>
      </c>
    </row>
    <row r="136" spans="1:5">
      <c r="A136" t="s">
        <v>1910</v>
      </c>
      <c r="B136" s="2" t="s">
        <v>1911</v>
      </c>
      <c r="C136" t="s">
        <v>2224</v>
      </c>
      <c r="D136" t="s">
        <v>2127</v>
      </c>
      <c r="E136" s="199">
        <v>-42999.999600000003</v>
      </c>
    </row>
    <row r="137" spans="1:5">
      <c r="A137" t="s">
        <v>1912</v>
      </c>
      <c r="B137" s="2" t="s">
        <v>1913</v>
      </c>
      <c r="C137" t="s">
        <v>2225</v>
      </c>
      <c r="D137" t="s">
        <v>2185</v>
      </c>
      <c r="E137" s="199">
        <v>-32481.279600000002</v>
      </c>
    </row>
    <row r="138" spans="1:5">
      <c r="A138" t="s">
        <v>1914</v>
      </c>
      <c r="B138" s="2" t="s">
        <v>1915</v>
      </c>
      <c r="C138" t="s">
        <v>2226</v>
      </c>
      <c r="D138" t="s">
        <v>2126</v>
      </c>
      <c r="E138" s="199">
        <v>-212335.50000000003</v>
      </c>
    </row>
    <row r="139" spans="1:5">
      <c r="A139" t="s">
        <v>1916</v>
      </c>
      <c r="B139" s="2" t="s">
        <v>1917</v>
      </c>
      <c r="C139" t="s">
        <v>2227</v>
      </c>
      <c r="D139" t="s">
        <v>2126</v>
      </c>
      <c r="E139" s="199">
        <v>-230723.99999999997</v>
      </c>
    </row>
    <row r="140" spans="1:5">
      <c r="A140" t="s">
        <v>1918</v>
      </c>
      <c r="B140" s="2" t="s">
        <v>1919</v>
      </c>
      <c r="C140" t="s">
        <v>2228</v>
      </c>
      <c r="D140" t="s">
        <v>2126</v>
      </c>
      <c r="E140" s="199">
        <v>-32391.261600000009</v>
      </c>
    </row>
    <row r="141" spans="1:5">
      <c r="A141" t="s">
        <v>1920</v>
      </c>
      <c r="B141" s="2" t="s">
        <v>1921</v>
      </c>
      <c r="C141" t="s">
        <v>2229</v>
      </c>
      <c r="D141" t="s">
        <v>2126</v>
      </c>
      <c r="E141" s="199">
        <v>-24999.999599999999</v>
      </c>
    </row>
    <row r="142" spans="1:5">
      <c r="A142" t="s">
        <v>1922</v>
      </c>
      <c r="B142" s="2" t="s">
        <v>1923</v>
      </c>
      <c r="C142" t="s">
        <v>2230</v>
      </c>
      <c r="D142" t="s">
        <v>2126</v>
      </c>
      <c r="E142" s="199">
        <v>-27999.999599999999</v>
      </c>
    </row>
    <row r="143" spans="1:5">
      <c r="A143" t="s">
        <v>1924</v>
      </c>
      <c r="B143" s="2" t="s">
        <v>1925</v>
      </c>
      <c r="C143" t="s">
        <v>2231</v>
      </c>
      <c r="D143" t="s">
        <v>2126</v>
      </c>
      <c r="E143" s="199">
        <v>-8000.0003999999999</v>
      </c>
    </row>
    <row r="144" spans="1:5">
      <c r="A144" t="s">
        <v>1926</v>
      </c>
      <c r="B144" s="2" t="s">
        <v>1927</v>
      </c>
      <c r="C144" t="s">
        <v>2232</v>
      </c>
      <c r="D144" t="s">
        <v>2116</v>
      </c>
      <c r="E144" s="199">
        <v>-29125.000799999998</v>
      </c>
    </row>
    <row r="145" spans="1:5">
      <c r="A145" t="s">
        <v>2087</v>
      </c>
      <c r="B145" s="2" t="s">
        <v>2102</v>
      </c>
      <c r="C145" t="s">
        <v>2233</v>
      </c>
      <c r="D145" t="s">
        <v>2129</v>
      </c>
      <c r="E145" s="199">
        <v>-1500</v>
      </c>
    </row>
    <row r="146" spans="1:5">
      <c r="A146" t="s">
        <v>1928</v>
      </c>
      <c r="B146" s="2" t="s">
        <v>1929</v>
      </c>
      <c r="C146" t="s">
        <v>2234</v>
      </c>
      <c r="D146" t="s">
        <v>2126</v>
      </c>
      <c r="E146" s="199">
        <v>-7000.0007999999998</v>
      </c>
    </row>
    <row r="147" spans="1:5">
      <c r="A147" t="s">
        <v>1930</v>
      </c>
      <c r="B147" s="2" t="s">
        <v>1931</v>
      </c>
      <c r="C147" t="s">
        <v>2235</v>
      </c>
      <c r="D147" t="s">
        <v>2123</v>
      </c>
      <c r="E147" s="199">
        <v>-4999.9992000000002</v>
      </c>
    </row>
    <row r="148" spans="1:5">
      <c r="A148" t="s">
        <v>1932</v>
      </c>
      <c r="B148" s="2" t="s">
        <v>1933</v>
      </c>
      <c r="C148" t="s">
        <v>2236</v>
      </c>
      <c r="D148" t="s">
        <v>2118</v>
      </c>
      <c r="E148" s="199">
        <v>-260000.00039999999</v>
      </c>
    </row>
    <row r="149" spans="1:5">
      <c r="B149" s="2"/>
      <c r="C149" t="s">
        <v>2237</v>
      </c>
      <c r="D149" t="s">
        <v>2119</v>
      </c>
      <c r="E149" s="199">
        <v>-493500</v>
      </c>
    </row>
    <row r="150" spans="1:5">
      <c r="B150" s="2"/>
      <c r="C150" t="s">
        <v>2238</v>
      </c>
      <c r="D150" t="s">
        <v>2127</v>
      </c>
      <c r="E150" s="199">
        <v>-20000.000400000001</v>
      </c>
    </row>
    <row r="151" spans="1:5">
      <c r="A151" t="s">
        <v>1934</v>
      </c>
      <c r="B151" s="2" t="s">
        <v>1935</v>
      </c>
      <c r="C151" t="s">
        <v>2239</v>
      </c>
      <c r="D151" t="s">
        <v>2129</v>
      </c>
      <c r="E151" s="199">
        <v>-6000</v>
      </c>
    </row>
    <row r="152" spans="1:5">
      <c r="A152" t="s">
        <v>2088</v>
      </c>
      <c r="B152" s="2" t="s">
        <v>2103</v>
      </c>
      <c r="C152" t="s">
        <v>2240</v>
      </c>
      <c r="D152" t="s">
        <v>2131</v>
      </c>
      <c r="E152" s="199">
        <v>-61500</v>
      </c>
    </row>
    <row r="153" spans="1:5">
      <c r="A153" t="s">
        <v>1936</v>
      </c>
      <c r="B153" s="2" t="s">
        <v>1937</v>
      </c>
      <c r="C153" t="s">
        <v>2241</v>
      </c>
      <c r="D153" t="s">
        <v>2116</v>
      </c>
      <c r="E153" s="199">
        <v>-31725</v>
      </c>
    </row>
    <row r="154" spans="1:5">
      <c r="B154" s="2"/>
      <c r="C154" t="s">
        <v>2242</v>
      </c>
      <c r="D154" t="s">
        <v>2129</v>
      </c>
      <c r="E154" s="199">
        <v>-44000.000399999997</v>
      </c>
    </row>
    <row r="155" spans="1:5">
      <c r="B155" s="2"/>
      <c r="C155" t="s">
        <v>2243</v>
      </c>
      <c r="D155" t="s">
        <v>2117</v>
      </c>
      <c r="E155" s="199">
        <v>-159999.99960000001</v>
      </c>
    </row>
    <row r="156" spans="1:5">
      <c r="B156" s="2"/>
      <c r="C156" t="s">
        <v>2244</v>
      </c>
      <c r="D156" t="s">
        <v>2131</v>
      </c>
      <c r="E156" s="199">
        <v>-20000.000400000001</v>
      </c>
    </row>
    <row r="157" spans="1:5">
      <c r="B157" s="2"/>
      <c r="C157" t="s">
        <v>2245</v>
      </c>
      <c r="D157" t="s">
        <v>2125</v>
      </c>
      <c r="E157" s="199">
        <v>-5000.0003999999999</v>
      </c>
    </row>
    <row r="158" spans="1:5">
      <c r="B158" s="2"/>
      <c r="C158" t="s">
        <v>2246</v>
      </c>
      <c r="D158" t="s">
        <v>2120</v>
      </c>
      <c r="E158" s="199">
        <v>-30000</v>
      </c>
    </row>
    <row r="159" spans="1:5">
      <c r="B159" s="2"/>
      <c r="C159" t="s">
        <v>2247</v>
      </c>
      <c r="D159" t="s">
        <v>2185</v>
      </c>
      <c r="E159" s="199">
        <v>-39999.999600000003</v>
      </c>
    </row>
    <row r="160" spans="1:5">
      <c r="B160" s="2"/>
      <c r="C160" t="s">
        <v>2248</v>
      </c>
      <c r="D160" t="s">
        <v>2123</v>
      </c>
      <c r="E160" s="199">
        <v>-10500</v>
      </c>
    </row>
    <row r="161" spans="1:5">
      <c r="B161" s="2"/>
      <c r="C161" t="s">
        <v>2249</v>
      </c>
      <c r="D161" t="s">
        <v>2126</v>
      </c>
      <c r="E161" s="199">
        <v>-999.99959999999999</v>
      </c>
    </row>
    <row r="162" spans="1:5">
      <c r="A162" t="s">
        <v>1938</v>
      </c>
      <c r="B162" s="2" t="s">
        <v>1939</v>
      </c>
      <c r="C162" t="s">
        <v>2250</v>
      </c>
      <c r="D162" t="s">
        <v>2125</v>
      </c>
      <c r="E162" s="199">
        <v>-68976</v>
      </c>
    </row>
    <row r="163" spans="1:5">
      <c r="A163" t="s">
        <v>1940</v>
      </c>
      <c r="B163" s="2" t="s">
        <v>1941</v>
      </c>
      <c r="C163" t="s">
        <v>2251</v>
      </c>
      <c r="D163" t="s">
        <v>2126</v>
      </c>
      <c r="E163" s="199">
        <v>-80000.000400000019</v>
      </c>
    </row>
    <row r="164" spans="1:5">
      <c r="A164" t="s">
        <v>1942</v>
      </c>
      <c r="B164" s="2" t="s">
        <v>1943</v>
      </c>
      <c r="C164" t="s">
        <v>2252</v>
      </c>
      <c r="D164" t="s">
        <v>2126</v>
      </c>
      <c r="E164" s="199">
        <v>-175000.98</v>
      </c>
    </row>
    <row r="165" spans="1:5">
      <c r="A165" t="s">
        <v>1944</v>
      </c>
      <c r="B165" s="2" t="s">
        <v>1945</v>
      </c>
      <c r="C165" t="s">
        <v>2253</v>
      </c>
      <c r="D165" t="s">
        <v>2127</v>
      </c>
      <c r="E165" s="199">
        <v>-14484512.460299997</v>
      </c>
    </row>
    <row r="166" spans="1:5">
      <c r="A166" t="s">
        <v>1946</v>
      </c>
      <c r="B166" s="2" t="s">
        <v>1947</v>
      </c>
      <c r="C166" t="s">
        <v>2254</v>
      </c>
      <c r="D166" t="s">
        <v>2127</v>
      </c>
      <c r="E166" s="199">
        <v>-74160.631300000052</v>
      </c>
    </row>
    <row r="167" spans="1:5">
      <c r="A167" t="s">
        <v>1948</v>
      </c>
      <c r="B167" s="2" t="s">
        <v>1949</v>
      </c>
      <c r="C167" t="s">
        <v>2255</v>
      </c>
      <c r="D167" t="s">
        <v>2127</v>
      </c>
      <c r="E167" s="199">
        <v>-1171224.2888</v>
      </c>
    </row>
    <row r="168" spans="1:5">
      <c r="A168" t="s">
        <v>2089</v>
      </c>
      <c r="B168" s="2" t="s">
        <v>2104</v>
      </c>
      <c r="C168" t="s">
        <v>2115</v>
      </c>
      <c r="D168" t="s">
        <v>2127</v>
      </c>
      <c r="E168" s="199">
        <v>226925.87520000001</v>
      </c>
    </row>
    <row r="169" spans="1:5">
      <c r="A169" t="s">
        <v>1950</v>
      </c>
      <c r="B169" s="2" t="s">
        <v>1951</v>
      </c>
      <c r="C169" t="s">
        <v>2115</v>
      </c>
      <c r="D169" t="s">
        <v>2127</v>
      </c>
      <c r="E169" s="199">
        <v>26701.68</v>
      </c>
    </row>
    <row r="170" spans="1:5">
      <c r="A170" t="s">
        <v>2090</v>
      </c>
      <c r="B170" s="2" t="s">
        <v>2105</v>
      </c>
      <c r="C170" t="s">
        <v>2115</v>
      </c>
      <c r="D170" t="s">
        <v>2127</v>
      </c>
      <c r="E170" s="199">
        <v>1022158.8684</v>
      </c>
    </row>
    <row r="171" spans="1:5">
      <c r="A171" t="s">
        <v>1952</v>
      </c>
      <c r="B171" s="2" t="s">
        <v>1953</v>
      </c>
      <c r="C171" t="s">
        <v>2256</v>
      </c>
      <c r="D171" t="s">
        <v>2127</v>
      </c>
      <c r="E171" s="199">
        <v>-4160671.3902000003</v>
      </c>
    </row>
    <row r="172" spans="1:5">
      <c r="A172" t="s">
        <v>1954</v>
      </c>
      <c r="B172" s="2" t="s">
        <v>1955</v>
      </c>
      <c r="C172" t="s">
        <v>2257</v>
      </c>
      <c r="D172" t="s">
        <v>2127</v>
      </c>
      <c r="E172" s="199">
        <v>-139624.23980000001</v>
      </c>
    </row>
    <row r="173" spans="1:5">
      <c r="A173" t="s">
        <v>2091</v>
      </c>
      <c r="B173" s="2" t="s">
        <v>2106</v>
      </c>
      <c r="C173" t="s">
        <v>2115</v>
      </c>
      <c r="D173" t="s">
        <v>2127</v>
      </c>
      <c r="E173" s="199">
        <v>73074.127200000003</v>
      </c>
    </row>
    <row r="174" spans="1:5">
      <c r="A174" t="s">
        <v>1956</v>
      </c>
      <c r="B174" s="2" t="s">
        <v>1957</v>
      </c>
      <c r="C174" t="s">
        <v>2115</v>
      </c>
      <c r="D174" t="s">
        <v>2127</v>
      </c>
      <c r="E174" s="199">
        <v>9500.3700000000008</v>
      </c>
    </row>
    <row r="175" spans="1:5">
      <c r="A175" t="s">
        <v>2092</v>
      </c>
      <c r="B175" s="2" t="s">
        <v>2107</v>
      </c>
      <c r="C175" t="s">
        <v>2115</v>
      </c>
      <c r="D175" t="s">
        <v>2127</v>
      </c>
      <c r="E175" s="199">
        <v>368030.49959999998</v>
      </c>
    </row>
    <row r="176" spans="1:5">
      <c r="A176" t="s">
        <v>1958</v>
      </c>
      <c r="B176" s="2" t="s">
        <v>1959</v>
      </c>
      <c r="C176" t="s">
        <v>2258</v>
      </c>
      <c r="D176" t="s">
        <v>2259</v>
      </c>
      <c r="E176" s="199">
        <v>-121412.7372</v>
      </c>
    </row>
    <row r="177" spans="1:5">
      <c r="A177" t="s">
        <v>1960</v>
      </c>
      <c r="B177" s="2" t="s">
        <v>1961</v>
      </c>
      <c r="C177" t="s">
        <v>2260</v>
      </c>
      <c r="D177" t="s">
        <v>2127</v>
      </c>
      <c r="E177" s="199">
        <v>-16300.000800000002</v>
      </c>
    </row>
    <row r="178" spans="1:5">
      <c r="A178" t="s">
        <v>1962</v>
      </c>
      <c r="B178" s="2" t="s">
        <v>1963</v>
      </c>
      <c r="C178" t="s">
        <v>2261</v>
      </c>
      <c r="D178" t="s">
        <v>2127</v>
      </c>
      <c r="E178" s="199">
        <v>-50000.000199999995</v>
      </c>
    </row>
    <row r="179" spans="1:5">
      <c r="A179" t="s">
        <v>1964</v>
      </c>
      <c r="B179" s="2" t="s">
        <v>1965</v>
      </c>
      <c r="C179" t="s">
        <v>2262</v>
      </c>
      <c r="D179" t="s">
        <v>2127</v>
      </c>
      <c r="E179" s="199">
        <v>-5000.0003999999999</v>
      </c>
    </row>
    <row r="180" spans="1:5">
      <c r="A180" t="s">
        <v>1966</v>
      </c>
      <c r="B180" s="2" t="s">
        <v>1967</v>
      </c>
      <c r="C180" t="s">
        <v>2263</v>
      </c>
      <c r="D180" t="s">
        <v>2127</v>
      </c>
      <c r="E180" s="199">
        <v>-207300.00959999993</v>
      </c>
    </row>
    <row r="181" spans="1:5">
      <c r="A181" t="s">
        <v>1968</v>
      </c>
      <c r="B181" s="2" t="s">
        <v>1969</v>
      </c>
      <c r="C181" t="s">
        <v>2264</v>
      </c>
      <c r="D181" t="s">
        <v>2127</v>
      </c>
      <c r="E181" s="199">
        <v>-31560</v>
      </c>
    </row>
    <row r="182" spans="1:5">
      <c r="A182" t="s">
        <v>1970</v>
      </c>
      <c r="B182" s="2" t="s">
        <v>1971</v>
      </c>
      <c r="C182" t="s">
        <v>2115</v>
      </c>
      <c r="D182" t="s">
        <v>2123</v>
      </c>
      <c r="E182" s="199">
        <v>-50593.933199999999</v>
      </c>
    </row>
    <row r="183" spans="1:5">
      <c r="A183" t="s">
        <v>1972</v>
      </c>
      <c r="B183" s="2" t="s">
        <v>1973</v>
      </c>
      <c r="C183" t="s">
        <v>2115</v>
      </c>
      <c r="D183" t="s">
        <v>2123</v>
      </c>
      <c r="E183" s="199">
        <v>-51980.083199999994</v>
      </c>
    </row>
    <row r="184" spans="1:5">
      <c r="A184" t="s">
        <v>1974</v>
      </c>
      <c r="B184" s="2" t="s">
        <v>1975</v>
      </c>
      <c r="C184" t="s">
        <v>2115</v>
      </c>
      <c r="D184" t="s">
        <v>2123</v>
      </c>
      <c r="E184" s="199">
        <v>-938.77200000000005</v>
      </c>
    </row>
    <row r="185" spans="1:5">
      <c r="A185" t="s">
        <v>1976</v>
      </c>
      <c r="B185" s="2" t="s">
        <v>1977</v>
      </c>
      <c r="C185" t="s">
        <v>2115</v>
      </c>
      <c r="D185" t="s">
        <v>2123</v>
      </c>
      <c r="E185" s="199">
        <v>-126866.59080000001</v>
      </c>
    </row>
    <row r="186" spans="1:5">
      <c r="A186" t="s">
        <v>1978</v>
      </c>
      <c r="B186" s="2" t="s">
        <v>1979</v>
      </c>
      <c r="C186" t="s">
        <v>2115</v>
      </c>
      <c r="D186" t="s">
        <v>2123</v>
      </c>
      <c r="E186" s="199">
        <v>-1782596.004</v>
      </c>
    </row>
    <row r="187" spans="1:5">
      <c r="A187" t="s">
        <v>1980</v>
      </c>
      <c r="B187" s="2" t="s">
        <v>1981</v>
      </c>
      <c r="C187" t="s">
        <v>2115</v>
      </c>
      <c r="D187" t="s">
        <v>2123</v>
      </c>
      <c r="E187" s="199">
        <v>-3074625.6000000024</v>
      </c>
    </row>
    <row r="188" spans="1:5">
      <c r="A188" t="s">
        <v>1982</v>
      </c>
      <c r="B188" s="2" t="s">
        <v>1983</v>
      </c>
      <c r="C188" t="s">
        <v>2115</v>
      </c>
      <c r="D188" t="s">
        <v>2123</v>
      </c>
      <c r="E188" s="199">
        <v>-123649.5996</v>
      </c>
    </row>
    <row r="189" spans="1:5">
      <c r="A189" t="s">
        <v>1984</v>
      </c>
      <c r="B189" s="2" t="s">
        <v>1985</v>
      </c>
      <c r="C189" t="s">
        <v>2115</v>
      </c>
      <c r="D189" t="s">
        <v>2123</v>
      </c>
      <c r="E189" s="199">
        <v>-307924.27919999999</v>
      </c>
    </row>
    <row r="190" spans="1:5">
      <c r="A190" t="s">
        <v>1986</v>
      </c>
      <c r="B190" s="2" t="s">
        <v>1987</v>
      </c>
      <c r="C190" t="s">
        <v>2115</v>
      </c>
      <c r="D190" t="s">
        <v>2123</v>
      </c>
      <c r="E190" s="199">
        <v>-195321.21120000002</v>
      </c>
    </row>
    <row r="191" spans="1:5">
      <c r="A191" t="s">
        <v>1988</v>
      </c>
      <c r="B191" s="2" t="s">
        <v>1989</v>
      </c>
      <c r="C191" t="s">
        <v>2115</v>
      </c>
      <c r="D191" t="s">
        <v>2123</v>
      </c>
      <c r="E191" s="199">
        <v>-51392.234400000001</v>
      </c>
    </row>
    <row r="192" spans="1:5">
      <c r="A192" t="s">
        <v>1990</v>
      </c>
      <c r="B192" s="2" t="s">
        <v>1991</v>
      </c>
      <c r="C192" t="s">
        <v>2115</v>
      </c>
      <c r="D192" t="s">
        <v>2123</v>
      </c>
      <c r="E192" s="199">
        <v>-38211.676800000001</v>
      </c>
    </row>
    <row r="193" spans="1:5">
      <c r="A193" t="s">
        <v>1992</v>
      </c>
      <c r="B193" s="2" t="s">
        <v>1993</v>
      </c>
      <c r="C193" t="s">
        <v>2115</v>
      </c>
      <c r="D193" t="s">
        <v>2123</v>
      </c>
      <c r="E193" s="199">
        <v>-31647.781199999998</v>
      </c>
    </row>
    <row r="194" spans="1:5">
      <c r="A194" t="s">
        <v>1994</v>
      </c>
      <c r="B194" s="2" t="s">
        <v>1995</v>
      </c>
      <c r="C194" t="s">
        <v>2115</v>
      </c>
      <c r="D194" t="s">
        <v>2123</v>
      </c>
      <c r="E194" s="199">
        <v>-13952.8608</v>
      </c>
    </row>
    <row r="195" spans="1:5">
      <c r="A195" t="s">
        <v>1996</v>
      </c>
      <c r="B195" s="2" t="s">
        <v>1997</v>
      </c>
      <c r="C195" t="s">
        <v>2115</v>
      </c>
      <c r="D195" t="s">
        <v>2123</v>
      </c>
      <c r="E195" s="199">
        <v>-24398.911199999995</v>
      </c>
    </row>
    <row r="196" spans="1:5">
      <c r="A196" t="s">
        <v>2093</v>
      </c>
      <c r="B196" s="2" t="s">
        <v>2108</v>
      </c>
      <c r="C196" t="s">
        <v>2115</v>
      </c>
      <c r="D196" t="s">
        <v>2128</v>
      </c>
      <c r="E196" s="199">
        <v>-39999.999599999996</v>
      </c>
    </row>
    <row r="197" spans="1:5">
      <c r="A197" t="s">
        <v>2094</v>
      </c>
      <c r="B197" s="2" t="s">
        <v>2109</v>
      </c>
      <c r="C197" t="s">
        <v>2115</v>
      </c>
      <c r="D197" t="s">
        <v>2131</v>
      </c>
      <c r="E197" s="199">
        <v>-62574.415200000003</v>
      </c>
    </row>
    <row r="198" spans="1:5">
      <c r="B198" s="2"/>
      <c r="D198" t="s">
        <v>2139</v>
      </c>
      <c r="E198" s="199">
        <v>-45000</v>
      </c>
    </row>
    <row r="199" spans="1:5">
      <c r="A199" t="s">
        <v>2095</v>
      </c>
      <c r="B199" s="2" t="s">
        <v>2110</v>
      </c>
      <c r="C199" t="s">
        <v>2115</v>
      </c>
      <c r="D199" t="s">
        <v>2131</v>
      </c>
      <c r="E199" s="199">
        <v>-33000</v>
      </c>
    </row>
    <row r="200" spans="1:5">
      <c r="B200" s="2"/>
      <c r="D200" t="s">
        <v>2139</v>
      </c>
      <c r="E200" s="199">
        <v>-37500</v>
      </c>
    </row>
    <row r="201" spans="1:5">
      <c r="A201" t="s">
        <v>2096</v>
      </c>
      <c r="B201" s="2" t="s">
        <v>2111</v>
      </c>
      <c r="C201" t="s">
        <v>2115</v>
      </c>
      <c r="D201" t="s">
        <v>2131</v>
      </c>
      <c r="E201" s="199">
        <v>-14241.0756</v>
      </c>
    </row>
    <row r="202" spans="1:5">
      <c r="A202" t="s">
        <v>1998</v>
      </c>
      <c r="B202" s="2" t="s">
        <v>1999</v>
      </c>
      <c r="C202" t="s">
        <v>2265</v>
      </c>
      <c r="D202" t="s">
        <v>2123</v>
      </c>
      <c r="E202" s="199">
        <v>-15000</v>
      </c>
    </row>
    <row r="203" spans="1:5">
      <c r="A203" t="s">
        <v>2000</v>
      </c>
      <c r="B203" s="2" t="s">
        <v>2001</v>
      </c>
      <c r="C203" t="s">
        <v>2266</v>
      </c>
      <c r="D203" t="s">
        <v>2129</v>
      </c>
      <c r="E203" s="199">
        <v>-500.00040000000001</v>
      </c>
    </row>
    <row r="204" spans="1:5">
      <c r="A204" t="s">
        <v>2002</v>
      </c>
      <c r="B204" s="2" t="s">
        <v>2003</v>
      </c>
      <c r="C204" t="s">
        <v>2267</v>
      </c>
      <c r="D204" t="s">
        <v>2125</v>
      </c>
      <c r="E204" s="199">
        <v>-346249.93200000009</v>
      </c>
    </row>
    <row r="205" spans="1:5">
      <c r="A205" t="s">
        <v>2004</v>
      </c>
      <c r="B205" s="2" t="s">
        <v>2005</v>
      </c>
      <c r="C205" t="s">
        <v>2268</v>
      </c>
      <c r="D205" t="s">
        <v>2129</v>
      </c>
      <c r="E205" s="199">
        <v>-30000</v>
      </c>
    </row>
    <row r="206" spans="1:5">
      <c r="A206" t="s">
        <v>2006</v>
      </c>
      <c r="B206" s="2" t="s">
        <v>2007</v>
      </c>
      <c r="C206" t="s">
        <v>2269</v>
      </c>
      <c r="D206" t="s">
        <v>2123</v>
      </c>
      <c r="E206" s="199">
        <v>-45000</v>
      </c>
    </row>
    <row r="207" spans="1:5">
      <c r="A207" t="s">
        <v>2008</v>
      </c>
      <c r="B207" s="2" t="s">
        <v>2009</v>
      </c>
      <c r="C207" t="s">
        <v>2270</v>
      </c>
      <c r="D207" t="s">
        <v>2126</v>
      </c>
      <c r="E207" s="199">
        <v>-18377.488799999999</v>
      </c>
    </row>
    <row r="208" spans="1:5">
      <c r="A208" t="s">
        <v>2010</v>
      </c>
      <c r="B208" s="2" t="s">
        <v>2011</v>
      </c>
      <c r="C208" t="s">
        <v>2271</v>
      </c>
      <c r="D208" t="s">
        <v>2125</v>
      </c>
      <c r="E208" s="199">
        <v>-48536.25959999999</v>
      </c>
    </row>
    <row r="209" spans="1:5">
      <c r="B209" s="2"/>
      <c r="C209" t="s">
        <v>2272</v>
      </c>
      <c r="D209" t="s">
        <v>2124</v>
      </c>
      <c r="E209" s="199">
        <v>-4050</v>
      </c>
    </row>
    <row r="210" spans="1:5">
      <c r="B210" s="2"/>
      <c r="C210" t="s">
        <v>2273</v>
      </c>
      <c r="D210" t="s">
        <v>2128</v>
      </c>
      <c r="E210" s="199">
        <v>-2499.9996000000001</v>
      </c>
    </row>
    <row r="211" spans="1:5">
      <c r="A211" t="s">
        <v>2012</v>
      </c>
      <c r="B211" s="2" t="s">
        <v>951</v>
      </c>
      <c r="C211" t="s">
        <v>2274</v>
      </c>
      <c r="D211" t="s">
        <v>2125</v>
      </c>
      <c r="E211" s="199">
        <v>-1660699.9992000004</v>
      </c>
    </row>
    <row r="212" spans="1:5">
      <c r="A212" t="s">
        <v>2013</v>
      </c>
      <c r="B212" s="2" t="s">
        <v>2014</v>
      </c>
      <c r="C212" t="s">
        <v>2275</v>
      </c>
      <c r="D212" t="s">
        <v>2125</v>
      </c>
      <c r="E212" s="199">
        <v>-145000.03919999994</v>
      </c>
    </row>
    <row r="213" spans="1:5">
      <c r="A213" t="s">
        <v>2015</v>
      </c>
      <c r="B213" s="2" t="s">
        <v>2016</v>
      </c>
      <c r="C213" t="s">
        <v>2276</v>
      </c>
      <c r="D213" t="s">
        <v>2125</v>
      </c>
      <c r="E213" s="199">
        <v>-5000.0003999999999</v>
      </c>
    </row>
    <row r="214" spans="1:5">
      <c r="B214" s="2"/>
      <c r="C214" t="s">
        <v>2277</v>
      </c>
      <c r="D214" t="s">
        <v>2123</v>
      </c>
      <c r="E214" s="199">
        <v>-9999.9995999999992</v>
      </c>
    </row>
    <row r="215" spans="1:5">
      <c r="A215" t="s">
        <v>2017</v>
      </c>
      <c r="B215" s="2" t="s">
        <v>2018</v>
      </c>
      <c r="C215" t="s">
        <v>2278</v>
      </c>
      <c r="D215" t="s">
        <v>2125</v>
      </c>
      <c r="E215" s="199">
        <v>-253217.00040000002</v>
      </c>
    </row>
    <row r="216" spans="1:5">
      <c r="A216" t="s">
        <v>2019</v>
      </c>
      <c r="B216" s="2" t="s">
        <v>2020</v>
      </c>
      <c r="C216" t="s">
        <v>2279</v>
      </c>
      <c r="D216" t="s">
        <v>2126</v>
      </c>
      <c r="E216" s="199">
        <v>-6999.9996000000001</v>
      </c>
    </row>
    <row r="217" spans="1:5">
      <c r="A217" t="s">
        <v>2021</v>
      </c>
      <c r="B217" s="2" t="s">
        <v>2022</v>
      </c>
      <c r="C217" t="s">
        <v>2280</v>
      </c>
      <c r="D217" t="s">
        <v>2125</v>
      </c>
      <c r="E217" s="199">
        <v>-129999.99959999997</v>
      </c>
    </row>
    <row r="218" spans="1:5">
      <c r="A218" t="s">
        <v>2023</v>
      </c>
      <c r="B218" s="2" t="s">
        <v>2024</v>
      </c>
      <c r="C218" t="s">
        <v>2281</v>
      </c>
      <c r="D218" t="s">
        <v>2125</v>
      </c>
      <c r="E218" s="199">
        <v>-6000.0000000000009</v>
      </c>
    </row>
    <row r="219" spans="1:5">
      <c r="B219" s="2"/>
      <c r="C219" t="s">
        <v>2282</v>
      </c>
      <c r="D219" t="s">
        <v>2126</v>
      </c>
      <c r="E219" s="199">
        <v>-607.7604</v>
      </c>
    </row>
    <row r="220" spans="1:5">
      <c r="A220" t="s">
        <v>2025</v>
      </c>
      <c r="B220" s="2" t="s">
        <v>2026</v>
      </c>
      <c r="C220" t="s">
        <v>2283</v>
      </c>
      <c r="D220" t="s">
        <v>2128</v>
      </c>
      <c r="E220" s="199">
        <v>-999.99959999999999</v>
      </c>
    </row>
    <row r="221" spans="1:5">
      <c r="A221" t="s">
        <v>2027</v>
      </c>
      <c r="B221" s="2" t="s">
        <v>2028</v>
      </c>
      <c r="C221" t="s">
        <v>2284</v>
      </c>
      <c r="D221" t="s">
        <v>2128</v>
      </c>
      <c r="E221" s="199">
        <v>-500.00040000000001</v>
      </c>
    </row>
    <row r="222" spans="1:5">
      <c r="A222" t="s">
        <v>2029</v>
      </c>
      <c r="B222" s="2" t="s">
        <v>2030</v>
      </c>
      <c r="C222" t="s">
        <v>2285</v>
      </c>
      <c r="D222" t="s">
        <v>2116</v>
      </c>
      <c r="E222" s="199">
        <v>-16779.999599999999</v>
      </c>
    </row>
    <row r="223" spans="1:5">
      <c r="B223" s="2"/>
      <c r="C223" t="s">
        <v>2286</v>
      </c>
      <c r="D223" t="s">
        <v>2129</v>
      </c>
      <c r="E223" s="199">
        <v>-500.00040000000001</v>
      </c>
    </row>
    <row r="224" spans="1:5">
      <c r="B224" s="2"/>
      <c r="C224" t="s">
        <v>2287</v>
      </c>
      <c r="D224" t="s">
        <v>2118</v>
      </c>
      <c r="E224" s="199">
        <v>-20000.000400000001</v>
      </c>
    </row>
    <row r="225" spans="1:5">
      <c r="A225" t="s">
        <v>2031</v>
      </c>
      <c r="B225" s="2" t="s">
        <v>2032</v>
      </c>
      <c r="C225" t="s">
        <v>2115</v>
      </c>
      <c r="D225" t="s">
        <v>2123</v>
      </c>
      <c r="E225" s="199">
        <v>75567.240000000005</v>
      </c>
    </row>
    <row r="226" spans="1:5">
      <c r="A226" t="s">
        <v>2033</v>
      </c>
      <c r="B226" s="2" t="s">
        <v>2034</v>
      </c>
      <c r="C226" t="s">
        <v>2115</v>
      </c>
      <c r="D226" t="s">
        <v>2123</v>
      </c>
      <c r="E226" s="199">
        <v>66000</v>
      </c>
    </row>
    <row r="227" spans="1:5">
      <c r="A227" t="s">
        <v>2035</v>
      </c>
      <c r="B227" s="2" t="s">
        <v>2036</v>
      </c>
      <c r="C227" t="s">
        <v>2288</v>
      </c>
      <c r="D227" t="s">
        <v>2123</v>
      </c>
      <c r="E227" s="199">
        <v>-85000.000799999994</v>
      </c>
    </row>
    <row r="228" spans="1:5">
      <c r="A228" t="s">
        <v>2037</v>
      </c>
      <c r="B228" s="2" t="s">
        <v>2038</v>
      </c>
      <c r="C228" t="s">
        <v>2289</v>
      </c>
      <c r="D228" t="s">
        <v>2123</v>
      </c>
      <c r="E228" s="199">
        <v>-15000</v>
      </c>
    </row>
    <row r="229" spans="1:5">
      <c r="A229" t="s">
        <v>2039</v>
      </c>
      <c r="B229" s="2" t="s">
        <v>2040</v>
      </c>
      <c r="C229" t="s">
        <v>2290</v>
      </c>
      <c r="D229" t="s">
        <v>2124</v>
      </c>
      <c r="E229" s="199">
        <v>-1599.9996000000001</v>
      </c>
    </row>
    <row r="230" spans="1:5">
      <c r="A230" t="s">
        <v>2041</v>
      </c>
      <c r="B230" s="2" t="s">
        <v>2042</v>
      </c>
      <c r="C230" t="s">
        <v>2115</v>
      </c>
      <c r="D230" t="s">
        <v>2129</v>
      </c>
      <c r="E230" s="199">
        <v>20000.000400000001</v>
      </c>
    </row>
    <row r="231" spans="1:5">
      <c r="A231" t="s">
        <v>2043</v>
      </c>
      <c r="B231" s="2" t="s">
        <v>2044</v>
      </c>
      <c r="C231" t="s">
        <v>2115</v>
      </c>
      <c r="D231" t="s">
        <v>2129</v>
      </c>
      <c r="E231" s="199">
        <v>1520000.0004</v>
      </c>
    </row>
    <row r="232" spans="1:5">
      <c r="A232" t="s">
        <v>2045</v>
      </c>
      <c r="B232" s="2" t="s">
        <v>2046</v>
      </c>
      <c r="C232" t="s">
        <v>2291</v>
      </c>
      <c r="D232" t="s">
        <v>2127</v>
      </c>
      <c r="E232" s="199">
        <v>-1336979.2726</v>
      </c>
    </row>
    <row r="233" spans="1:5">
      <c r="A233" t="s">
        <v>2047</v>
      </c>
      <c r="B233" s="2" t="s">
        <v>2048</v>
      </c>
      <c r="C233" t="s">
        <v>2292</v>
      </c>
      <c r="D233" t="s">
        <v>2116</v>
      </c>
      <c r="E233" s="199">
        <v>-2286.5003999999999</v>
      </c>
    </row>
    <row r="234" spans="1:5">
      <c r="B234" s="2"/>
      <c r="C234" t="s">
        <v>2293</v>
      </c>
      <c r="D234" t="s">
        <v>2118</v>
      </c>
      <c r="E234" s="199">
        <v>-8358.9995999999992</v>
      </c>
    </row>
    <row r="235" spans="1:5">
      <c r="B235" s="2"/>
      <c r="C235" t="s">
        <v>2294</v>
      </c>
      <c r="D235" t="s">
        <v>2119</v>
      </c>
      <c r="E235" s="199">
        <v>-11500.0008</v>
      </c>
    </row>
    <row r="236" spans="1:5">
      <c r="B236" s="2"/>
      <c r="C236" t="s">
        <v>2295</v>
      </c>
      <c r="D236" t="s">
        <v>2127</v>
      </c>
      <c r="E236" s="199">
        <v>-202023.32880000002</v>
      </c>
    </row>
    <row r="237" spans="1:5">
      <c r="A237" t="s">
        <v>2049</v>
      </c>
      <c r="B237" s="2" t="s">
        <v>2050</v>
      </c>
      <c r="C237" t="s">
        <v>2296</v>
      </c>
      <c r="D237" t="s">
        <v>2125</v>
      </c>
      <c r="E237" s="199">
        <v>-480999.99960000004</v>
      </c>
    </row>
    <row r="238" spans="1:5">
      <c r="A238" s="197" t="s">
        <v>2300</v>
      </c>
      <c r="B238" s="198"/>
      <c r="C238" s="197"/>
      <c r="D238" s="197"/>
      <c r="E238" s="202">
        <v>-3.0900239944458008E-2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1:G4841"/>
  <sheetViews>
    <sheetView topLeftCell="A67" workbookViewId="0">
      <selection activeCell="B34" sqref="B34"/>
    </sheetView>
  </sheetViews>
  <sheetFormatPr defaultRowHeight="12.75"/>
  <cols>
    <col min="2" max="2" width="27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1" spans="1:7">
      <c r="A11" t="s">
        <v>709</v>
      </c>
      <c r="B11" t="s">
        <v>702</v>
      </c>
      <c r="C11" t="s">
        <v>698</v>
      </c>
      <c r="D11" t="s">
        <v>699</v>
      </c>
      <c r="E11" t="s">
        <v>700</v>
      </c>
      <c r="F11" t="s">
        <v>701</v>
      </c>
      <c r="G11" t="s">
        <v>710</v>
      </c>
    </row>
    <row r="12" spans="1:7">
      <c r="A12">
        <v>11010301</v>
      </c>
      <c r="B12" t="s">
        <v>338</v>
      </c>
      <c r="C12" t="s">
        <v>329</v>
      </c>
      <c r="D12">
        <v>17594.62</v>
      </c>
      <c r="E12">
        <v>0</v>
      </c>
      <c r="G12">
        <f t="shared" ref="G12:G43" si="0">+D12-E12</f>
        <v>17594.62</v>
      </c>
    </row>
    <row r="13" spans="1:7">
      <c r="A13">
        <v>11010351</v>
      </c>
      <c r="B13" t="s">
        <v>340</v>
      </c>
      <c r="C13" t="s">
        <v>329</v>
      </c>
      <c r="D13">
        <v>0</v>
      </c>
      <c r="E13">
        <v>10924.69</v>
      </c>
      <c r="G13">
        <f t="shared" si="0"/>
        <v>-10924.69</v>
      </c>
    </row>
    <row r="14" spans="1:7">
      <c r="A14">
        <v>11020101</v>
      </c>
      <c r="B14" t="s">
        <v>352</v>
      </c>
      <c r="C14" t="s">
        <v>329</v>
      </c>
      <c r="D14">
        <v>573.78</v>
      </c>
      <c r="E14">
        <v>0</v>
      </c>
      <c r="G14">
        <f t="shared" si="0"/>
        <v>573.78</v>
      </c>
    </row>
    <row r="15" spans="1:7">
      <c r="A15">
        <v>11020201</v>
      </c>
      <c r="B15" t="s">
        <v>353</v>
      </c>
      <c r="C15" t="s">
        <v>329</v>
      </c>
      <c r="D15">
        <v>865113.26</v>
      </c>
      <c r="E15">
        <v>0</v>
      </c>
      <c r="G15">
        <f t="shared" si="0"/>
        <v>865113.26</v>
      </c>
    </row>
    <row r="16" spans="1:7">
      <c r="A16">
        <v>11020301</v>
      </c>
      <c r="B16" t="s">
        <v>354</v>
      </c>
      <c r="C16" t="s">
        <v>329</v>
      </c>
      <c r="D16">
        <v>18939240.600000001</v>
      </c>
      <c r="E16">
        <v>0</v>
      </c>
      <c r="G16">
        <f t="shared" si="0"/>
        <v>18939240.600000001</v>
      </c>
    </row>
    <row r="17" spans="1:7">
      <c r="A17">
        <v>11020401</v>
      </c>
      <c r="B17" t="s">
        <v>356</v>
      </c>
      <c r="C17" t="s">
        <v>329</v>
      </c>
      <c r="D17">
        <v>12199543.76</v>
      </c>
      <c r="E17">
        <v>0</v>
      </c>
      <c r="G17">
        <f t="shared" si="0"/>
        <v>12199543.76</v>
      </c>
    </row>
    <row r="18" spans="1:7">
      <c r="A18">
        <v>11020451</v>
      </c>
      <c r="B18" t="s">
        <v>357</v>
      </c>
      <c r="C18" t="s">
        <v>329</v>
      </c>
      <c r="D18">
        <v>0</v>
      </c>
      <c r="E18">
        <v>0.35</v>
      </c>
      <c r="G18">
        <f t="shared" si="0"/>
        <v>-0.35</v>
      </c>
    </row>
    <row r="19" spans="1:7">
      <c r="A19">
        <v>11020501</v>
      </c>
      <c r="B19" t="s">
        <v>358</v>
      </c>
      <c r="C19" t="s">
        <v>329</v>
      </c>
      <c r="D19">
        <v>0.01</v>
      </c>
      <c r="E19">
        <v>0</v>
      </c>
      <c r="G19">
        <f t="shared" si="0"/>
        <v>0.01</v>
      </c>
    </row>
    <row r="20" spans="1:7">
      <c r="A20">
        <v>11020551</v>
      </c>
      <c r="B20" t="s">
        <v>359</v>
      </c>
      <c r="C20" t="s">
        <v>329</v>
      </c>
      <c r="D20">
        <v>0</v>
      </c>
      <c r="E20">
        <v>0.01</v>
      </c>
      <c r="G20">
        <f t="shared" si="0"/>
        <v>-0.01</v>
      </c>
    </row>
    <row r="21" spans="1:7">
      <c r="A21">
        <v>11020601</v>
      </c>
      <c r="B21" t="s">
        <v>360</v>
      </c>
      <c r="C21" t="s">
        <v>329</v>
      </c>
      <c r="D21">
        <v>4732070.32</v>
      </c>
      <c r="E21">
        <v>0</v>
      </c>
      <c r="G21">
        <f t="shared" si="0"/>
        <v>4732070.32</v>
      </c>
    </row>
    <row r="22" spans="1:7">
      <c r="A22">
        <v>11020651</v>
      </c>
      <c r="B22" t="s">
        <v>361</v>
      </c>
      <c r="C22" t="s">
        <v>329</v>
      </c>
      <c r="D22">
        <v>0</v>
      </c>
      <c r="E22">
        <v>0.16</v>
      </c>
      <c r="G22">
        <f t="shared" si="0"/>
        <v>-0.16</v>
      </c>
    </row>
    <row r="23" spans="1:7">
      <c r="A23">
        <v>11020801</v>
      </c>
      <c r="B23" t="s">
        <v>363</v>
      </c>
      <c r="C23" t="s">
        <v>329</v>
      </c>
      <c r="D23">
        <v>232741.87</v>
      </c>
      <c r="E23">
        <v>0</v>
      </c>
      <c r="G23">
        <f t="shared" si="0"/>
        <v>232741.87</v>
      </c>
    </row>
    <row r="24" spans="1:7">
      <c r="A24">
        <v>11020851</v>
      </c>
      <c r="B24" t="s">
        <v>365</v>
      </c>
      <c r="C24" t="s">
        <v>329</v>
      </c>
      <c r="D24">
        <v>0</v>
      </c>
      <c r="E24">
        <v>114199.14</v>
      </c>
      <c r="G24">
        <f t="shared" si="0"/>
        <v>-114199.14</v>
      </c>
    </row>
    <row r="25" spans="1:7">
      <c r="A25">
        <v>11020901</v>
      </c>
      <c r="B25" t="s">
        <v>366</v>
      </c>
      <c r="C25" t="s">
        <v>329</v>
      </c>
      <c r="D25">
        <v>1155102.76</v>
      </c>
      <c r="E25">
        <v>0</v>
      </c>
      <c r="G25">
        <f t="shared" si="0"/>
        <v>1155102.76</v>
      </c>
    </row>
    <row r="26" spans="1:7">
      <c r="A26">
        <v>11020951</v>
      </c>
      <c r="B26" t="s">
        <v>367</v>
      </c>
      <c r="C26" t="s">
        <v>329</v>
      </c>
      <c r="D26">
        <v>0</v>
      </c>
      <c r="E26">
        <v>952646.56</v>
      </c>
      <c r="G26">
        <f t="shared" si="0"/>
        <v>-952646.56</v>
      </c>
    </row>
    <row r="27" spans="1:7">
      <c r="A27">
        <v>11021001</v>
      </c>
      <c r="B27" t="s">
        <v>368</v>
      </c>
      <c r="C27" t="s">
        <v>329</v>
      </c>
      <c r="D27">
        <v>3311602.95</v>
      </c>
      <c r="E27">
        <v>0</v>
      </c>
      <c r="G27">
        <f t="shared" si="0"/>
        <v>3311602.95</v>
      </c>
    </row>
    <row r="28" spans="1:7">
      <c r="A28">
        <v>11021101</v>
      </c>
      <c r="B28" t="s">
        <v>45</v>
      </c>
      <c r="C28" t="s">
        <v>329</v>
      </c>
      <c r="D28">
        <v>220815.53</v>
      </c>
      <c r="E28">
        <v>0</v>
      </c>
      <c r="G28">
        <f t="shared" si="0"/>
        <v>220815.53</v>
      </c>
    </row>
    <row r="29" spans="1:7">
      <c r="A29">
        <v>11021151</v>
      </c>
      <c r="B29" t="s">
        <v>46</v>
      </c>
      <c r="C29" t="s">
        <v>329</v>
      </c>
      <c r="D29">
        <v>0</v>
      </c>
      <c r="E29">
        <v>177379.55</v>
      </c>
      <c r="G29">
        <f t="shared" si="0"/>
        <v>-177379.55</v>
      </c>
    </row>
    <row r="30" spans="1:7">
      <c r="A30">
        <v>11021201</v>
      </c>
      <c r="B30" t="s">
        <v>370</v>
      </c>
      <c r="C30" t="s">
        <v>329</v>
      </c>
      <c r="D30">
        <v>170696.82</v>
      </c>
      <c r="E30">
        <v>0</v>
      </c>
      <c r="G30">
        <f t="shared" si="0"/>
        <v>170696.82</v>
      </c>
    </row>
    <row r="31" spans="1:7">
      <c r="A31">
        <v>11021251</v>
      </c>
      <c r="B31" t="s">
        <v>371</v>
      </c>
      <c r="C31" t="s">
        <v>329</v>
      </c>
      <c r="D31">
        <v>0</v>
      </c>
      <c r="E31">
        <v>148682.67000000001</v>
      </c>
      <c r="G31">
        <f t="shared" si="0"/>
        <v>-148682.67000000001</v>
      </c>
    </row>
    <row r="32" spans="1:7">
      <c r="A32">
        <v>11021301</v>
      </c>
      <c r="B32" t="s">
        <v>372</v>
      </c>
      <c r="C32" t="s">
        <v>329</v>
      </c>
      <c r="D32">
        <v>322116.37</v>
      </c>
      <c r="E32">
        <v>0</v>
      </c>
      <c r="G32">
        <f t="shared" si="0"/>
        <v>322116.37</v>
      </c>
    </row>
    <row r="33" spans="1:7">
      <c r="A33">
        <v>11021351</v>
      </c>
      <c r="B33" t="s">
        <v>374</v>
      </c>
      <c r="C33" t="s">
        <v>329</v>
      </c>
      <c r="D33">
        <v>0</v>
      </c>
      <c r="E33">
        <v>223931.92</v>
      </c>
      <c r="G33">
        <f t="shared" si="0"/>
        <v>-223931.92</v>
      </c>
    </row>
    <row r="34" spans="1:7">
      <c r="A34">
        <v>11021401</v>
      </c>
      <c r="B34" t="s">
        <v>375</v>
      </c>
      <c r="C34" t="s">
        <v>329</v>
      </c>
      <c r="D34">
        <v>5650913.5899999999</v>
      </c>
      <c r="E34">
        <v>0</v>
      </c>
      <c r="G34">
        <f t="shared" si="0"/>
        <v>5650913.5899999999</v>
      </c>
    </row>
    <row r="35" spans="1:7">
      <c r="A35">
        <v>12010101</v>
      </c>
      <c r="B35" t="s">
        <v>383</v>
      </c>
      <c r="C35" t="s">
        <v>329</v>
      </c>
      <c r="D35">
        <v>11561.33</v>
      </c>
      <c r="E35">
        <v>0</v>
      </c>
      <c r="G35">
        <f t="shared" si="0"/>
        <v>11561.33</v>
      </c>
    </row>
    <row r="36" spans="1:7">
      <c r="A36">
        <v>12010201</v>
      </c>
      <c r="B36" t="s">
        <v>386</v>
      </c>
      <c r="C36" t="s">
        <v>329</v>
      </c>
      <c r="D36">
        <v>42382.52</v>
      </c>
      <c r="E36">
        <v>0</v>
      </c>
      <c r="G36">
        <f t="shared" si="0"/>
        <v>42382.52</v>
      </c>
    </row>
    <row r="37" spans="1:7">
      <c r="A37">
        <v>12020101</v>
      </c>
      <c r="B37" t="s">
        <v>389</v>
      </c>
      <c r="C37" t="s">
        <v>329</v>
      </c>
      <c r="D37">
        <v>1347449.65</v>
      </c>
      <c r="E37">
        <v>0</v>
      </c>
      <c r="G37">
        <f t="shared" si="0"/>
        <v>1347449.65</v>
      </c>
    </row>
    <row r="38" spans="1:7">
      <c r="A38">
        <v>12020141</v>
      </c>
      <c r="B38" t="s">
        <v>390</v>
      </c>
      <c r="C38" t="s">
        <v>329</v>
      </c>
      <c r="D38">
        <v>0</v>
      </c>
      <c r="E38">
        <v>92249.08</v>
      </c>
      <c r="G38">
        <f t="shared" si="0"/>
        <v>-92249.08</v>
      </c>
    </row>
    <row r="39" spans="1:7">
      <c r="A39">
        <v>12020201</v>
      </c>
      <c r="B39" t="s">
        <v>391</v>
      </c>
      <c r="C39" t="s">
        <v>329</v>
      </c>
      <c r="D39">
        <v>18653.599999999999</v>
      </c>
      <c r="E39">
        <v>0</v>
      </c>
      <c r="G39">
        <f t="shared" si="0"/>
        <v>18653.599999999999</v>
      </c>
    </row>
    <row r="40" spans="1:7">
      <c r="A40">
        <v>12020301</v>
      </c>
      <c r="B40" t="s">
        <v>394</v>
      </c>
      <c r="C40" t="s">
        <v>329</v>
      </c>
      <c r="D40">
        <v>86308.5</v>
      </c>
      <c r="E40">
        <v>0</v>
      </c>
      <c r="G40">
        <f t="shared" si="0"/>
        <v>86308.5</v>
      </c>
    </row>
    <row r="41" spans="1:7">
      <c r="A41">
        <v>12020401</v>
      </c>
      <c r="B41" t="s">
        <v>397</v>
      </c>
      <c r="C41" t="s">
        <v>329</v>
      </c>
      <c r="D41">
        <v>737675.42</v>
      </c>
      <c r="E41">
        <v>0</v>
      </c>
      <c r="G41">
        <f t="shared" si="0"/>
        <v>737675.42</v>
      </c>
    </row>
    <row r="42" spans="1:7">
      <c r="A42">
        <v>12020501</v>
      </c>
      <c r="B42" t="s">
        <v>400</v>
      </c>
      <c r="C42" t="s">
        <v>329</v>
      </c>
      <c r="D42">
        <v>3451213.65</v>
      </c>
      <c r="E42">
        <v>0</v>
      </c>
      <c r="G42">
        <f t="shared" si="0"/>
        <v>3451213.65</v>
      </c>
    </row>
    <row r="43" spans="1:7">
      <c r="A43">
        <v>12020601</v>
      </c>
      <c r="B43" t="s">
        <v>403</v>
      </c>
      <c r="C43" t="s">
        <v>329</v>
      </c>
      <c r="D43">
        <v>133045.65</v>
      </c>
      <c r="E43">
        <v>0</v>
      </c>
      <c r="G43">
        <f t="shared" si="0"/>
        <v>133045.65</v>
      </c>
    </row>
    <row r="44" spans="1:7">
      <c r="A44">
        <v>12020801</v>
      </c>
      <c r="B44" t="s">
        <v>406</v>
      </c>
      <c r="C44" t="s">
        <v>329</v>
      </c>
      <c r="D44">
        <v>755.92</v>
      </c>
      <c r="E44">
        <v>0</v>
      </c>
      <c r="G44">
        <f t="shared" ref="G44:G75" si="1">+D44-E44</f>
        <v>755.92</v>
      </c>
    </row>
    <row r="45" spans="1:7">
      <c r="A45">
        <v>12020802</v>
      </c>
      <c r="B45" t="s">
        <v>408</v>
      </c>
      <c r="C45" t="s">
        <v>329</v>
      </c>
      <c r="D45">
        <v>7267</v>
      </c>
      <c r="E45">
        <v>0</v>
      </c>
      <c r="G45">
        <f t="shared" si="1"/>
        <v>7267</v>
      </c>
    </row>
    <row r="46" spans="1:7">
      <c r="A46">
        <v>12020809</v>
      </c>
      <c r="B46" t="s">
        <v>410</v>
      </c>
      <c r="C46" t="s">
        <v>329</v>
      </c>
      <c r="D46">
        <v>57450.67</v>
      </c>
      <c r="E46">
        <v>0</v>
      </c>
      <c r="G46">
        <f t="shared" si="1"/>
        <v>57450.67</v>
      </c>
    </row>
    <row r="47" spans="1:7">
      <c r="A47">
        <v>12021001</v>
      </c>
      <c r="B47" t="s">
        <v>412</v>
      </c>
      <c r="C47" t="s">
        <v>329</v>
      </c>
      <c r="D47">
        <v>195485.91</v>
      </c>
      <c r="E47">
        <v>0</v>
      </c>
      <c r="G47">
        <f t="shared" si="1"/>
        <v>195485.91</v>
      </c>
    </row>
    <row r="48" spans="1:7">
      <c r="A48">
        <v>12021003</v>
      </c>
      <c r="B48" t="s">
        <v>413</v>
      </c>
      <c r="C48" t="s">
        <v>329</v>
      </c>
      <c r="D48">
        <v>63147.7</v>
      </c>
      <c r="E48">
        <v>0</v>
      </c>
      <c r="G48">
        <f t="shared" si="1"/>
        <v>63147.7</v>
      </c>
    </row>
    <row r="49" spans="1:7">
      <c r="A49">
        <v>12030201</v>
      </c>
      <c r="B49" t="s">
        <v>382</v>
      </c>
      <c r="C49" t="s">
        <v>329</v>
      </c>
      <c r="D49">
        <v>968818.16</v>
      </c>
      <c r="E49">
        <v>0</v>
      </c>
      <c r="G49">
        <f t="shared" si="1"/>
        <v>968818.16</v>
      </c>
    </row>
    <row r="50" spans="1:7">
      <c r="A50">
        <v>12040101</v>
      </c>
      <c r="B50" t="s">
        <v>441</v>
      </c>
      <c r="C50" t="s">
        <v>329</v>
      </c>
      <c r="D50">
        <v>3785.76</v>
      </c>
      <c r="E50">
        <v>0</v>
      </c>
      <c r="G50">
        <f t="shared" si="1"/>
        <v>3785.76</v>
      </c>
    </row>
    <row r="51" spans="1:7">
      <c r="A51">
        <v>12040112</v>
      </c>
      <c r="B51" t="s">
        <v>443</v>
      </c>
      <c r="C51" t="s">
        <v>329</v>
      </c>
      <c r="D51">
        <v>5052.58</v>
      </c>
      <c r="E51">
        <v>0</v>
      </c>
      <c r="G51">
        <f t="shared" si="1"/>
        <v>5052.58</v>
      </c>
    </row>
    <row r="52" spans="1:7">
      <c r="A52">
        <v>12040113</v>
      </c>
      <c r="B52" t="s">
        <v>444</v>
      </c>
      <c r="C52" t="s">
        <v>329</v>
      </c>
      <c r="D52">
        <v>2278.9699999999998</v>
      </c>
      <c r="E52">
        <v>0</v>
      </c>
      <c r="G52">
        <f t="shared" si="1"/>
        <v>2278.9699999999998</v>
      </c>
    </row>
    <row r="53" spans="1:7">
      <c r="A53">
        <v>12040114</v>
      </c>
      <c r="B53" t="s">
        <v>445</v>
      </c>
      <c r="C53" t="s">
        <v>329</v>
      </c>
      <c r="D53">
        <v>1138.8800000000001</v>
      </c>
      <c r="E53">
        <v>0</v>
      </c>
      <c r="G53">
        <f t="shared" si="1"/>
        <v>1138.8800000000001</v>
      </c>
    </row>
    <row r="54" spans="1:7">
      <c r="A54">
        <v>12040115</v>
      </c>
      <c r="B54" t="s">
        <v>446</v>
      </c>
      <c r="C54" t="s">
        <v>329</v>
      </c>
      <c r="D54">
        <v>175.8</v>
      </c>
      <c r="E54">
        <v>0</v>
      </c>
      <c r="G54">
        <f t="shared" si="1"/>
        <v>175.8</v>
      </c>
    </row>
    <row r="55" spans="1:7">
      <c r="A55">
        <v>12040201</v>
      </c>
      <c r="B55" t="s">
        <v>447</v>
      </c>
      <c r="C55" t="s">
        <v>329</v>
      </c>
      <c r="D55">
        <v>2956739.22</v>
      </c>
      <c r="E55">
        <v>0</v>
      </c>
      <c r="G55">
        <f t="shared" si="1"/>
        <v>2956739.22</v>
      </c>
    </row>
    <row r="56" spans="1:7">
      <c r="A56">
        <v>12040203</v>
      </c>
      <c r="B56" t="s">
        <v>453</v>
      </c>
      <c r="C56" t="s">
        <v>329</v>
      </c>
      <c r="D56">
        <v>596263.4</v>
      </c>
      <c r="E56">
        <v>0</v>
      </c>
      <c r="G56">
        <f t="shared" si="1"/>
        <v>596263.4</v>
      </c>
    </row>
    <row r="57" spans="1:7">
      <c r="A57">
        <v>12040205</v>
      </c>
      <c r="B57" t="s">
        <v>454</v>
      </c>
      <c r="C57" t="s">
        <v>329</v>
      </c>
      <c r="D57">
        <v>6600.08</v>
      </c>
      <c r="E57">
        <v>0</v>
      </c>
      <c r="G57">
        <f t="shared" si="1"/>
        <v>6600.08</v>
      </c>
    </row>
    <row r="58" spans="1:7">
      <c r="A58">
        <v>12040301</v>
      </c>
      <c r="B58" t="s">
        <v>458</v>
      </c>
      <c r="C58" t="s">
        <v>329</v>
      </c>
      <c r="D58">
        <v>135.29</v>
      </c>
      <c r="E58">
        <v>0</v>
      </c>
      <c r="G58">
        <f t="shared" si="1"/>
        <v>135.29</v>
      </c>
    </row>
    <row r="59" spans="1:7">
      <c r="A59">
        <v>13020101</v>
      </c>
      <c r="B59" t="s">
        <v>461</v>
      </c>
      <c r="C59" t="s">
        <v>329</v>
      </c>
      <c r="D59">
        <v>24404.11</v>
      </c>
      <c r="E59">
        <v>0</v>
      </c>
      <c r="G59">
        <f t="shared" si="1"/>
        <v>24404.11</v>
      </c>
    </row>
    <row r="60" spans="1:7">
      <c r="A60">
        <v>20010101</v>
      </c>
      <c r="B60" t="s">
        <v>462</v>
      </c>
      <c r="D60">
        <v>0</v>
      </c>
      <c r="E60">
        <v>3991180.58</v>
      </c>
      <c r="G60">
        <f t="shared" si="1"/>
        <v>-3991180.58</v>
      </c>
    </row>
    <row r="61" spans="1:7">
      <c r="A61">
        <v>20020101</v>
      </c>
      <c r="B61" t="s">
        <v>464</v>
      </c>
      <c r="C61" t="s">
        <v>329</v>
      </c>
      <c r="D61">
        <v>0</v>
      </c>
      <c r="E61">
        <v>41531925.259999998</v>
      </c>
      <c r="G61">
        <f t="shared" si="1"/>
        <v>-41531925.259999998</v>
      </c>
    </row>
    <row r="62" spans="1:7">
      <c r="A62">
        <v>20030202</v>
      </c>
      <c r="B62" t="s">
        <v>470</v>
      </c>
      <c r="C62" t="s">
        <v>329</v>
      </c>
      <c r="D62">
        <v>0</v>
      </c>
      <c r="E62">
        <v>1307257.45</v>
      </c>
      <c r="G62">
        <f t="shared" si="1"/>
        <v>-1307257.45</v>
      </c>
    </row>
    <row r="63" spans="1:7">
      <c r="A63">
        <v>21010101</v>
      </c>
      <c r="B63" t="s">
        <v>479</v>
      </c>
      <c r="C63" t="s">
        <v>329</v>
      </c>
      <c r="D63">
        <v>0</v>
      </c>
      <c r="E63">
        <v>80750.12</v>
      </c>
      <c r="G63">
        <f t="shared" si="1"/>
        <v>-80750.12</v>
      </c>
    </row>
    <row r="64" spans="1:7">
      <c r="A64">
        <v>21020101</v>
      </c>
      <c r="B64" t="s">
        <v>47</v>
      </c>
      <c r="C64" t="s">
        <v>329</v>
      </c>
      <c r="D64">
        <v>0</v>
      </c>
      <c r="E64">
        <v>73391.820000000007</v>
      </c>
      <c r="G64">
        <f t="shared" si="1"/>
        <v>-73391.820000000007</v>
      </c>
    </row>
    <row r="65" spans="1:7">
      <c r="A65">
        <v>21020102</v>
      </c>
      <c r="B65" t="s">
        <v>483</v>
      </c>
      <c r="C65" t="s">
        <v>329</v>
      </c>
      <c r="D65">
        <v>0</v>
      </c>
      <c r="E65">
        <v>1000</v>
      </c>
      <c r="G65">
        <f t="shared" si="1"/>
        <v>-1000</v>
      </c>
    </row>
    <row r="66" spans="1:7">
      <c r="A66">
        <v>21020103</v>
      </c>
      <c r="B66" t="s">
        <v>484</v>
      </c>
      <c r="C66" t="s">
        <v>329</v>
      </c>
      <c r="D66">
        <v>0</v>
      </c>
      <c r="E66">
        <v>64723.02</v>
      </c>
      <c r="G66">
        <f t="shared" si="1"/>
        <v>-64723.02</v>
      </c>
    </row>
    <row r="67" spans="1:7">
      <c r="A67">
        <v>21020104</v>
      </c>
      <c r="B67" t="s">
        <v>485</v>
      </c>
      <c r="C67" t="s">
        <v>329</v>
      </c>
      <c r="D67">
        <v>0</v>
      </c>
      <c r="E67">
        <v>8707.26</v>
      </c>
      <c r="G67">
        <f t="shared" si="1"/>
        <v>-8707.26</v>
      </c>
    </row>
    <row r="68" spans="1:7">
      <c r="A68">
        <v>21030101</v>
      </c>
      <c r="B68" t="s">
        <v>487</v>
      </c>
      <c r="C68" t="s">
        <v>329</v>
      </c>
      <c r="D68">
        <v>0</v>
      </c>
      <c r="E68">
        <v>555823.32999999996</v>
      </c>
      <c r="G68">
        <f t="shared" si="1"/>
        <v>-555823.32999999996</v>
      </c>
    </row>
    <row r="69" spans="1:7">
      <c r="A69">
        <v>21030102</v>
      </c>
      <c r="B69" t="s">
        <v>489</v>
      </c>
      <c r="C69" t="s">
        <v>329</v>
      </c>
      <c r="D69">
        <v>0</v>
      </c>
      <c r="E69">
        <v>311400.71000000002</v>
      </c>
      <c r="G69">
        <f t="shared" si="1"/>
        <v>-311400.71000000002</v>
      </c>
    </row>
    <row r="70" spans="1:7">
      <c r="A70">
        <v>21030103</v>
      </c>
      <c r="B70" t="s">
        <v>490</v>
      </c>
      <c r="C70" t="s">
        <v>329</v>
      </c>
      <c r="D70">
        <v>0</v>
      </c>
      <c r="E70">
        <v>164376.79</v>
      </c>
      <c r="G70">
        <f t="shared" si="1"/>
        <v>-164376.79</v>
      </c>
    </row>
    <row r="71" spans="1:7">
      <c r="A71">
        <v>21030105</v>
      </c>
      <c r="B71" t="s">
        <v>491</v>
      </c>
      <c r="C71" t="s">
        <v>329</v>
      </c>
      <c r="D71">
        <v>0</v>
      </c>
      <c r="E71">
        <v>828489.62</v>
      </c>
      <c r="G71">
        <f t="shared" si="1"/>
        <v>-828489.62</v>
      </c>
    </row>
    <row r="72" spans="1:7">
      <c r="A72">
        <v>21030106</v>
      </c>
      <c r="B72" t="s">
        <v>492</v>
      </c>
      <c r="C72" t="s">
        <v>329</v>
      </c>
      <c r="D72">
        <v>0</v>
      </c>
      <c r="E72">
        <v>261547.26</v>
      </c>
      <c r="G72">
        <f t="shared" si="1"/>
        <v>-261547.26</v>
      </c>
    </row>
    <row r="73" spans="1:7">
      <c r="A73">
        <v>21030109</v>
      </c>
      <c r="B73" t="s">
        <v>261</v>
      </c>
      <c r="C73" t="s">
        <v>329</v>
      </c>
      <c r="D73">
        <v>0</v>
      </c>
      <c r="E73">
        <v>141302.13</v>
      </c>
      <c r="G73">
        <f t="shared" si="1"/>
        <v>-141302.13</v>
      </c>
    </row>
    <row r="74" spans="1:7">
      <c r="A74">
        <v>21030112</v>
      </c>
      <c r="B74" t="s">
        <v>494</v>
      </c>
      <c r="C74" t="s">
        <v>329</v>
      </c>
      <c r="D74">
        <v>0</v>
      </c>
      <c r="E74">
        <v>100000</v>
      </c>
      <c r="G74">
        <f t="shared" si="1"/>
        <v>-100000</v>
      </c>
    </row>
    <row r="75" spans="1:7">
      <c r="A75">
        <v>23050101</v>
      </c>
      <c r="B75" t="s">
        <v>501</v>
      </c>
      <c r="C75" t="s">
        <v>329</v>
      </c>
      <c r="D75">
        <v>0</v>
      </c>
      <c r="E75">
        <v>2559302.1</v>
      </c>
      <c r="G75">
        <f t="shared" si="1"/>
        <v>-2559302.1</v>
      </c>
    </row>
    <row r="76" spans="1:7">
      <c r="A76">
        <v>23090101</v>
      </c>
      <c r="B76" t="s">
        <v>507</v>
      </c>
      <c r="C76" t="s">
        <v>329</v>
      </c>
      <c r="D76">
        <v>0</v>
      </c>
      <c r="E76">
        <v>36157.53</v>
      </c>
      <c r="G76">
        <f t="shared" ref="G76:G112" si="2">+D76-E76</f>
        <v>-36157.53</v>
      </c>
    </row>
    <row r="77" spans="1:7">
      <c r="A77">
        <v>23110101</v>
      </c>
      <c r="B77" t="s">
        <v>511</v>
      </c>
      <c r="C77" t="s">
        <v>329</v>
      </c>
      <c r="D77">
        <v>0</v>
      </c>
      <c r="E77">
        <v>950</v>
      </c>
      <c r="G77">
        <f t="shared" si="2"/>
        <v>-950</v>
      </c>
    </row>
    <row r="78" spans="1:7">
      <c r="A78">
        <v>23120101</v>
      </c>
      <c r="B78" t="s">
        <v>262</v>
      </c>
      <c r="C78" t="s">
        <v>329</v>
      </c>
      <c r="D78">
        <v>0</v>
      </c>
      <c r="E78">
        <v>2065.9299999999998</v>
      </c>
      <c r="G78">
        <f t="shared" si="2"/>
        <v>-2065.9299999999998</v>
      </c>
    </row>
    <row r="79" spans="1:7">
      <c r="A79">
        <v>23120111</v>
      </c>
      <c r="B79" t="s">
        <v>513</v>
      </c>
      <c r="C79" t="s">
        <v>329</v>
      </c>
      <c r="D79">
        <v>0</v>
      </c>
      <c r="E79">
        <v>11078.68</v>
      </c>
      <c r="G79">
        <f t="shared" si="2"/>
        <v>-11078.68</v>
      </c>
    </row>
    <row r="80" spans="1:7">
      <c r="A80">
        <v>23120112</v>
      </c>
      <c r="B80" t="s">
        <v>514</v>
      </c>
      <c r="C80" t="s">
        <v>329</v>
      </c>
      <c r="D80">
        <v>0</v>
      </c>
      <c r="E80">
        <v>192037.47</v>
      </c>
      <c r="G80">
        <f t="shared" si="2"/>
        <v>-192037.47</v>
      </c>
    </row>
    <row r="81" spans="1:7">
      <c r="A81">
        <v>23120121</v>
      </c>
      <c r="B81" t="s">
        <v>515</v>
      </c>
      <c r="C81" t="s">
        <v>329</v>
      </c>
      <c r="D81">
        <v>0</v>
      </c>
      <c r="E81">
        <v>106105.26</v>
      </c>
      <c r="G81">
        <f t="shared" si="2"/>
        <v>-106105.26</v>
      </c>
    </row>
    <row r="82" spans="1:7">
      <c r="A82">
        <v>23120122</v>
      </c>
      <c r="B82" t="s">
        <v>516</v>
      </c>
      <c r="C82" t="s">
        <v>329</v>
      </c>
      <c r="D82">
        <v>0</v>
      </c>
      <c r="E82">
        <v>1455</v>
      </c>
      <c r="G82">
        <f t="shared" si="2"/>
        <v>-1455</v>
      </c>
    </row>
    <row r="83" spans="1:7">
      <c r="A83">
        <v>23130101</v>
      </c>
      <c r="B83" t="s">
        <v>518</v>
      </c>
      <c r="C83" t="s">
        <v>329</v>
      </c>
      <c r="D83">
        <v>0</v>
      </c>
      <c r="E83">
        <v>2403.66</v>
      </c>
      <c r="G83">
        <f t="shared" si="2"/>
        <v>-2403.66</v>
      </c>
    </row>
    <row r="84" spans="1:7">
      <c r="A84">
        <v>23130102</v>
      </c>
      <c r="B84" t="s">
        <v>520</v>
      </c>
      <c r="C84" t="s">
        <v>329</v>
      </c>
      <c r="D84">
        <v>0</v>
      </c>
      <c r="E84">
        <v>448528.31</v>
      </c>
      <c r="G84">
        <f t="shared" si="2"/>
        <v>-448528.31</v>
      </c>
    </row>
    <row r="85" spans="1:7">
      <c r="A85">
        <v>23130103</v>
      </c>
      <c r="B85" t="s">
        <v>521</v>
      </c>
      <c r="C85" t="s">
        <v>329</v>
      </c>
      <c r="D85">
        <v>0</v>
      </c>
      <c r="E85">
        <v>5939.79</v>
      </c>
      <c r="G85">
        <f t="shared" si="2"/>
        <v>-5939.79</v>
      </c>
    </row>
    <row r="86" spans="1:7">
      <c r="A86">
        <v>23140100</v>
      </c>
      <c r="B86" t="s">
        <v>522</v>
      </c>
      <c r="C86" t="s">
        <v>329</v>
      </c>
      <c r="D86">
        <v>0</v>
      </c>
      <c r="E86">
        <v>104804.98</v>
      </c>
      <c r="G86">
        <f t="shared" si="2"/>
        <v>-104804.98</v>
      </c>
    </row>
    <row r="87" spans="1:7">
      <c r="A87">
        <v>23140102</v>
      </c>
      <c r="B87" t="s">
        <v>527</v>
      </c>
      <c r="C87" t="s">
        <v>329</v>
      </c>
      <c r="D87">
        <v>0</v>
      </c>
      <c r="E87">
        <v>327450.52</v>
      </c>
      <c r="G87">
        <f t="shared" si="2"/>
        <v>-327450.52</v>
      </c>
    </row>
    <row r="88" spans="1:7">
      <c r="A88">
        <v>23150101</v>
      </c>
      <c r="B88" t="s">
        <v>528</v>
      </c>
      <c r="C88" t="s">
        <v>329</v>
      </c>
      <c r="D88">
        <v>0</v>
      </c>
      <c r="E88">
        <v>1187567.71</v>
      </c>
      <c r="G88">
        <f t="shared" si="2"/>
        <v>-1187567.71</v>
      </c>
    </row>
    <row r="89" spans="1:7">
      <c r="A89">
        <v>23150102</v>
      </c>
      <c r="B89" t="s">
        <v>530</v>
      </c>
      <c r="C89" t="s">
        <v>329</v>
      </c>
      <c r="D89">
        <v>0</v>
      </c>
      <c r="E89">
        <v>106693.53</v>
      </c>
      <c r="G89">
        <f t="shared" si="2"/>
        <v>-106693.53</v>
      </c>
    </row>
    <row r="90" spans="1:7">
      <c r="A90">
        <v>23150103</v>
      </c>
      <c r="B90" t="s">
        <v>531</v>
      </c>
      <c r="C90" t="s">
        <v>329</v>
      </c>
      <c r="D90">
        <v>0</v>
      </c>
      <c r="E90">
        <v>671893.32</v>
      </c>
      <c r="G90">
        <f t="shared" si="2"/>
        <v>-671893.32</v>
      </c>
    </row>
    <row r="91" spans="1:7">
      <c r="A91">
        <v>23150104</v>
      </c>
      <c r="B91" t="s">
        <v>532</v>
      </c>
      <c r="C91" t="s">
        <v>329</v>
      </c>
      <c r="D91">
        <v>0</v>
      </c>
      <c r="E91">
        <v>15960.06</v>
      </c>
      <c r="G91">
        <f t="shared" si="2"/>
        <v>-15960.06</v>
      </c>
    </row>
    <row r="92" spans="1:7">
      <c r="A92">
        <v>23150106</v>
      </c>
      <c r="B92" t="s">
        <v>534</v>
      </c>
      <c r="C92" t="s">
        <v>329</v>
      </c>
      <c r="D92">
        <v>0</v>
      </c>
      <c r="E92">
        <v>2697.76</v>
      </c>
      <c r="G92">
        <f t="shared" si="2"/>
        <v>-2697.76</v>
      </c>
    </row>
    <row r="93" spans="1:7">
      <c r="A93">
        <v>23150107</v>
      </c>
      <c r="B93" t="s">
        <v>535</v>
      </c>
      <c r="C93" t="s">
        <v>329</v>
      </c>
      <c r="D93">
        <v>0</v>
      </c>
      <c r="E93">
        <v>97174.62</v>
      </c>
      <c r="G93">
        <f t="shared" si="2"/>
        <v>-97174.62</v>
      </c>
    </row>
    <row r="94" spans="1:7">
      <c r="A94">
        <v>23150188</v>
      </c>
      <c r="B94" t="s">
        <v>529</v>
      </c>
      <c r="C94" t="s">
        <v>329</v>
      </c>
      <c r="D94">
        <v>0</v>
      </c>
      <c r="E94">
        <v>21.32</v>
      </c>
      <c r="G94">
        <f t="shared" si="2"/>
        <v>-21.32</v>
      </c>
    </row>
    <row r="95" spans="1:7">
      <c r="A95">
        <v>23160109</v>
      </c>
      <c r="B95" t="s">
        <v>539</v>
      </c>
      <c r="C95" t="s">
        <v>329</v>
      </c>
      <c r="D95">
        <v>0</v>
      </c>
      <c r="E95">
        <v>388.16</v>
      </c>
      <c r="G95">
        <f t="shared" si="2"/>
        <v>-388.16</v>
      </c>
    </row>
    <row r="96" spans="1:7">
      <c r="A96">
        <v>23160112</v>
      </c>
      <c r="B96" t="s">
        <v>540</v>
      </c>
      <c r="C96" t="s">
        <v>329</v>
      </c>
      <c r="D96">
        <v>0</v>
      </c>
      <c r="E96">
        <v>36152</v>
      </c>
      <c r="G96">
        <f t="shared" si="2"/>
        <v>-36152</v>
      </c>
    </row>
    <row r="97" spans="1:7">
      <c r="A97">
        <v>23160113</v>
      </c>
      <c r="B97" t="s">
        <v>541</v>
      </c>
      <c r="C97" t="s">
        <v>329</v>
      </c>
      <c r="D97">
        <v>0</v>
      </c>
      <c r="E97">
        <v>36152</v>
      </c>
      <c r="G97">
        <f t="shared" si="2"/>
        <v>-36152</v>
      </c>
    </row>
    <row r="98" spans="1:7">
      <c r="A98">
        <v>23160114</v>
      </c>
      <c r="B98" t="s">
        <v>542</v>
      </c>
      <c r="C98" t="s">
        <v>329</v>
      </c>
      <c r="D98">
        <v>0</v>
      </c>
      <c r="E98">
        <v>38135.599999999999</v>
      </c>
      <c r="G98">
        <f t="shared" si="2"/>
        <v>-38135.599999999999</v>
      </c>
    </row>
    <row r="99" spans="1:7">
      <c r="A99">
        <v>23160115</v>
      </c>
      <c r="B99" t="s">
        <v>543</v>
      </c>
      <c r="C99" t="s">
        <v>329</v>
      </c>
      <c r="D99">
        <v>0</v>
      </c>
      <c r="E99">
        <v>40860.800000000003</v>
      </c>
      <c r="G99">
        <f t="shared" si="2"/>
        <v>-40860.800000000003</v>
      </c>
    </row>
    <row r="100" spans="1:7">
      <c r="A100">
        <v>23160116</v>
      </c>
      <c r="B100" t="s">
        <v>544</v>
      </c>
      <c r="C100" t="s">
        <v>329</v>
      </c>
      <c r="D100">
        <v>0</v>
      </c>
      <c r="E100">
        <v>1273681.3500000001</v>
      </c>
      <c r="G100">
        <f t="shared" si="2"/>
        <v>-1273681.3500000001</v>
      </c>
    </row>
    <row r="101" spans="1:7">
      <c r="A101">
        <v>23160201</v>
      </c>
      <c r="B101" t="s">
        <v>545</v>
      </c>
      <c r="C101" t="s">
        <v>329</v>
      </c>
      <c r="D101">
        <v>0</v>
      </c>
      <c r="E101">
        <v>49613.5</v>
      </c>
      <c r="G101">
        <f t="shared" si="2"/>
        <v>-49613.5</v>
      </c>
    </row>
    <row r="102" spans="1:7">
      <c r="A102">
        <v>24020101</v>
      </c>
      <c r="B102" t="s">
        <v>549</v>
      </c>
      <c r="C102" t="s">
        <v>329</v>
      </c>
      <c r="D102">
        <v>0</v>
      </c>
      <c r="E102">
        <v>38755.57</v>
      </c>
      <c r="G102">
        <f t="shared" si="2"/>
        <v>-38755.57</v>
      </c>
    </row>
    <row r="103" spans="1:7">
      <c r="A103">
        <v>91010101</v>
      </c>
      <c r="B103" t="s">
        <v>181</v>
      </c>
      <c r="C103" t="s">
        <v>329</v>
      </c>
      <c r="D103">
        <v>7000</v>
      </c>
      <c r="E103">
        <v>0</v>
      </c>
      <c r="G103">
        <f t="shared" si="2"/>
        <v>7000</v>
      </c>
    </row>
    <row r="104" spans="1:7">
      <c r="A104">
        <v>91010102</v>
      </c>
      <c r="B104" t="s">
        <v>184</v>
      </c>
      <c r="C104" t="s">
        <v>329</v>
      </c>
      <c r="D104">
        <v>6478.22</v>
      </c>
      <c r="E104">
        <v>0</v>
      </c>
      <c r="G104">
        <f t="shared" si="2"/>
        <v>6478.22</v>
      </c>
    </row>
    <row r="105" spans="1:7">
      <c r="A105">
        <v>91020101</v>
      </c>
      <c r="B105" t="s">
        <v>185</v>
      </c>
      <c r="C105" t="s">
        <v>329</v>
      </c>
      <c r="D105">
        <v>2881979.2349999999</v>
      </c>
      <c r="E105">
        <v>0</v>
      </c>
      <c r="G105">
        <f t="shared" si="2"/>
        <v>2881979.2349999999</v>
      </c>
    </row>
    <row r="106" spans="1:7">
      <c r="A106">
        <v>91050101</v>
      </c>
      <c r="B106" t="s">
        <v>192</v>
      </c>
      <c r="C106" t="s">
        <v>329</v>
      </c>
      <c r="D106">
        <v>1500</v>
      </c>
      <c r="E106">
        <v>0</v>
      </c>
      <c r="G106">
        <f t="shared" si="2"/>
        <v>1500</v>
      </c>
    </row>
    <row r="107" spans="1:7">
      <c r="A107">
        <v>91050102</v>
      </c>
      <c r="B107" t="s">
        <v>194</v>
      </c>
      <c r="C107" t="s">
        <v>329</v>
      </c>
      <c r="D107">
        <v>30564.68</v>
      </c>
      <c r="E107">
        <v>0</v>
      </c>
      <c r="G107">
        <f t="shared" si="2"/>
        <v>30564.68</v>
      </c>
    </row>
    <row r="108" spans="1:7">
      <c r="A108">
        <v>92010101</v>
      </c>
      <c r="B108" t="s">
        <v>181</v>
      </c>
      <c r="C108" t="s">
        <v>329</v>
      </c>
      <c r="D108">
        <v>0</v>
      </c>
      <c r="E108">
        <v>7000</v>
      </c>
      <c r="G108">
        <f t="shared" si="2"/>
        <v>-7000</v>
      </c>
    </row>
    <row r="109" spans="1:7">
      <c r="A109">
        <v>92010102</v>
      </c>
      <c r="B109" t="s">
        <v>184</v>
      </c>
      <c r="C109" t="s">
        <v>329</v>
      </c>
      <c r="D109">
        <v>0</v>
      </c>
      <c r="E109">
        <v>6478.22</v>
      </c>
      <c r="G109">
        <f t="shared" si="2"/>
        <v>-6478.22</v>
      </c>
    </row>
    <row r="110" spans="1:7">
      <c r="A110">
        <v>92020101</v>
      </c>
      <c r="B110" t="s">
        <v>185</v>
      </c>
      <c r="C110" t="s">
        <v>329</v>
      </c>
      <c r="D110">
        <v>0</v>
      </c>
      <c r="E110">
        <v>2881979.2349999999</v>
      </c>
      <c r="G110">
        <f t="shared" si="2"/>
        <v>-2881979.2349999999</v>
      </c>
    </row>
    <row r="111" spans="1:7">
      <c r="A111">
        <v>92050101</v>
      </c>
      <c r="B111" t="s">
        <v>192</v>
      </c>
      <c r="C111" t="s">
        <v>329</v>
      </c>
      <c r="D111">
        <v>0</v>
      </c>
      <c r="E111">
        <v>1500</v>
      </c>
      <c r="G111">
        <f t="shared" si="2"/>
        <v>-1500</v>
      </c>
    </row>
    <row r="112" spans="1:7">
      <c r="A112">
        <v>92050102</v>
      </c>
      <c r="B112" t="s">
        <v>194</v>
      </c>
      <c r="C112" t="s">
        <v>329</v>
      </c>
      <c r="D112">
        <v>0</v>
      </c>
      <c r="E112">
        <v>30564.68</v>
      </c>
      <c r="G112">
        <f t="shared" si="2"/>
        <v>-30564.68</v>
      </c>
    </row>
    <row r="113" spans="7:7">
      <c r="G113">
        <f t="shared" ref="G113:G173" si="3">+D113-E113</f>
        <v>0</v>
      </c>
    </row>
    <row r="114" spans="7:7">
      <c r="G114">
        <f t="shared" si="3"/>
        <v>0</v>
      </c>
    </row>
    <row r="115" spans="7:7">
      <c r="G115">
        <f t="shared" si="3"/>
        <v>0</v>
      </c>
    </row>
    <row r="116" spans="7:7">
      <c r="G116">
        <f t="shared" si="3"/>
        <v>0</v>
      </c>
    </row>
    <row r="117" spans="7:7">
      <c r="G117">
        <f t="shared" si="3"/>
        <v>0</v>
      </c>
    </row>
    <row r="118" spans="7:7">
      <c r="G118">
        <f t="shared" si="3"/>
        <v>0</v>
      </c>
    </row>
    <row r="119" spans="7:7">
      <c r="G119">
        <f t="shared" si="3"/>
        <v>0</v>
      </c>
    </row>
    <row r="120" spans="7:7">
      <c r="G120">
        <f t="shared" si="3"/>
        <v>0</v>
      </c>
    </row>
    <row r="121" spans="7:7">
      <c r="G121">
        <f t="shared" si="3"/>
        <v>0</v>
      </c>
    </row>
    <row r="122" spans="7:7">
      <c r="G122">
        <f t="shared" si="3"/>
        <v>0</v>
      </c>
    </row>
    <row r="123" spans="7:7">
      <c r="G123">
        <f t="shared" si="3"/>
        <v>0</v>
      </c>
    </row>
    <row r="124" spans="7:7">
      <c r="G124">
        <f t="shared" si="3"/>
        <v>0</v>
      </c>
    </row>
    <row r="125" spans="7:7">
      <c r="G125">
        <f t="shared" si="3"/>
        <v>0</v>
      </c>
    </row>
    <row r="126" spans="7:7">
      <c r="G126">
        <f t="shared" si="3"/>
        <v>0</v>
      </c>
    </row>
    <row r="127" spans="7:7">
      <c r="G127">
        <f t="shared" si="3"/>
        <v>0</v>
      </c>
    </row>
    <row r="128" spans="7:7">
      <c r="G128">
        <f t="shared" si="3"/>
        <v>0</v>
      </c>
    </row>
    <row r="129" spans="7:7">
      <c r="G129">
        <f t="shared" si="3"/>
        <v>0</v>
      </c>
    </row>
    <row r="130" spans="7:7">
      <c r="G130">
        <f t="shared" si="3"/>
        <v>0</v>
      </c>
    </row>
    <row r="131" spans="7:7">
      <c r="G131">
        <f t="shared" si="3"/>
        <v>0</v>
      </c>
    </row>
    <row r="132" spans="7:7">
      <c r="G132">
        <f t="shared" si="3"/>
        <v>0</v>
      </c>
    </row>
    <row r="133" spans="7:7">
      <c r="G133">
        <f t="shared" si="3"/>
        <v>0</v>
      </c>
    </row>
    <row r="134" spans="7:7">
      <c r="G134">
        <f t="shared" si="3"/>
        <v>0</v>
      </c>
    </row>
    <row r="135" spans="7:7">
      <c r="G135">
        <f t="shared" si="3"/>
        <v>0</v>
      </c>
    </row>
    <row r="136" spans="7:7">
      <c r="G136">
        <f t="shared" si="3"/>
        <v>0</v>
      </c>
    </row>
    <row r="137" spans="7:7">
      <c r="G137">
        <f t="shared" si="3"/>
        <v>0</v>
      </c>
    </row>
    <row r="138" spans="7:7">
      <c r="G138">
        <f t="shared" si="3"/>
        <v>0</v>
      </c>
    </row>
    <row r="139" spans="7:7">
      <c r="G139">
        <f t="shared" si="3"/>
        <v>0</v>
      </c>
    </row>
    <row r="140" spans="7:7">
      <c r="G140">
        <f t="shared" si="3"/>
        <v>0</v>
      </c>
    </row>
    <row r="141" spans="7:7">
      <c r="G141">
        <f t="shared" si="3"/>
        <v>0</v>
      </c>
    </row>
    <row r="142" spans="7:7">
      <c r="G142">
        <f t="shared" si="3"/>
        <v>0</v>
      </c>
    </row>
    <row r="143" spans="7:7">
      <c r="G143">
        <f t="shared" si="3"/>
        <v>0</v>
      </c>
    </row>
    <row r="144" spans="7:7">
      <c r="G144">
        <f t="shared" si="3"/>
        <v>0</v>
      </c>
    </row>
    <row r="145" spans="7:7">
      <c r="G145">
        <f t="shared" si="3"/>
        <v>0</v>
      </c>
    </row>
    <row r="146" spans="7:7">
      <c r="G146">
        <f t="shared" si="3"/>
        <v>0</v>
      </c>
    </row>
    <row r="147" spans="7:7">
      <c r="G147">
        <f t="shared" si="3"/>
        <v>0</v>
      </c>
    </row>
    <row r="148" spans="7:7">
      <c r="G148">
        <f t="shared" si="3"/>
        <v>0</v>
      </c>
    </row>
    <row r="149" spans="7:7">
      <c r="G149">
        <f t="shared" si="3"/>
        <v>0</v>
      </c>
    </row>
    <row r="150" spans="7:7">
      <c r="G150">
        <f t="shared" si="3"/>
        <v>0</v>
      </c>
    </row>
    <row r="151" spans="7:7">
      <c r="G151">
        <f t="shared" si="3"/>
        <v>0</v>
      </c>
    </row>
    <row r="152" spans="7:7">
      <c r="G152">
        <f t="shared" si="3"/>
        <v>0</v>
      </c>
    </row>
    <row r="153" spans="7:7">
      <c r="G153">
        <f t="shared" si="3"/>
        <v>0</v>
      </c>
    </row>
    <row r="154" spans="7:7">
      <c r="G154">
        <f t="shared" si="3"/>
        <v>0</v>
      </c>
    </row>
    <row r="155" spans="7:7">
      <c r="G155">
        <f t="shared" si="3"/>
        <v>0</v>
      </c>
    </row>
    <row r="156" spans="7:7">
      <c r="G156">
        <f t="shared" si="3"/>
        <v>0</v>
      </c>
    </row>
    <row r="157" spans="7:7">
      <c r="G157">
        <f t="shared" si="3"/>
        <v>0</v>
      </c>
    </row>
    <row r="158" spans="7:7">
      <c r="G158">
        <f t="shared" si="3"/>
        <v>0</v>
      </c>
    </row>
    <row r="159" spans="7:7">
      <c r="G159">
        <f t="shared" si="3"/>
        <v>0</v>
      </c>
    </row>
    <row r="160" spans="7:7">
      <c r="G160">
        <f t="shared" si="3"/>
        <v>0</v>
      </c>
    </row>
    <row r="161" spans="7:7">
      <c r="G161">
        <f t="shared" si="3"/>
        <v>0</v>
      </c>
    </row>
    <row r="162" spans="7:7">
      <c r="G162">
        <f t="shared" si="3"/>
        <v>0</v>
      </c>
    </row>
    <row r="163" spans="7:7">
      <c r="G163">
        <f t="shared" si="3"/>
        <v>0</v>
      </c>
    </row>
    <row r="164" spans="7:7">
      <c r="G164">
        <f t="shared" si="3"/>
        <v>0</v>
      </c>
    </row>
    <row r="165" spans="7:7">
      <c r="G165">
        <f t="shared" si="3"/>
        <v>0</v>
      </c>
    </row>
    <row r="166" spans="7:7">
      <c r="G166">
        <f t="shared" si="3"/>
        <v>0</v>
      </c>
    </row>
    <row r="167" spans="7:7">
      <c r="G167">
        <f t="shared" si="3"/>
        <v>0</v>
      </c>
    </row>
    <row r="168" spans="7:7">
      <c r="G168">
        <f t="shared" si="3"/>
        <v>0</v>
      </c>
    </row>
    <row r="169" spans="7:7">
      <c r="G169">
        <f t="shared" si="3"/>
        <v>0</v>
      </c>
    </row>
    <row r="170" spans="7:7">
      <c r="G170">
        <f t="shared" si="3"/>
        <v>0</v>
      </c>
    </row>
    <row r="171" spans="7:7">
      <c r="G171">
        <f t="shared" si="3"/>
        <v>0</v>
      </c>
    </row>
    <row r="172" spans="7:7">
      <c r="G172">
        <f t="shared" si="3"/>
        <v>0</v>
      </c>
    </row>
    <row r="173" spans="7:7">
      <c r="G173">
        <f t="shared" si="3"/>
        <v>0</v>
      </c>
    </row>
    <row r="174" spans="7:7">
      <c r="G174">
        <f t="shared" ref="G174:G237" si="4">+D174-E174</f>
        <v>0</v>
      </c>
    </row>
    <row r="175" spans="7:7">
      <c r="G175">
        <f t="shared" si="4"/>
        <v>0</v>
      </c>
    </row>
    <row r="176" spans="7:7">
      <c r="G176">
        <f t="shared" si="4"/>
        <v>0</v>
      </c>
    </row>
    <row r="177" spans="7:7">
      <c r="G177">
        <f t="shared" si="4"/>
        <v>0</v>
      </c>
    </row>
    <row r="178" spans="7:7">
      <c r="G178">
        <f t="shared" si="4"/>
        <v>0</v>
      </c>
    </row>
    <row r="179" spans="7:7">
      <c r="G179">
        <f t="shared" si="4"/>
        <v>0</v>
      </c>
    </row>
    <row r="180" spans="7:7">
      <c r="G180">
        <f t="shared" si="4"/>
        <v>0</v>
      </c>
    </row>
    <row r="181" spans="7:7">
      <c r="G181">
        <f t="shared" si="4"/>
        <v>0</v>
      </c>
    </row>
    <row r="182" spans="7:7">
      <c r="G182">
        <f t="shared" si="4"/>
        <v>0</v>
      </c>
    </row>
    <row r="183" spans="7:7">
      <c r="G183">
        <f t="shared" si="4"/>
        <v>0</v>
      </c>
    </row>
    <row r="184" spans="7:7">
      <c r="G184">
        <f t="shared" si="4"/>
        <v>0</v>
      </c>
    </row>
    <row r="185" spans="7:7">
      <c r="G185">
        <f t="shared" si="4"/>
        <v>0</v>
      </c>
    </row>
    <row r="186" spans="7:7">
      <c r="G186">
        <f t="shared" si="4"/>
        <v>0</v>
      </c>
    </row>
    <row r="187" spans="7:7">
      <c r="G187">
        <f t="shared" si="4"/>
        <v>0</v>
      </c>
    </row>
    <row r="188" spans="7:7">
      <c r="G188">
        <f t="shared" si="4"/>
        <v>0</v>
      </c>
    </row>
    <row r="189" spans="7:7">
      <c r="G189">
        <f t="shared" si="4"/>
        <v>0</v>
      </c>
    </row>
    <row r="190" spans="7:7">
      <c r="G190">
        <f t="shared" si="4"/>
        <v>0</v>
      </c>
    </row>
    <row r="191" spans="7:7">
      <c r="G191">
        <f t="shared" si="4"/>
        <v>0</v>
      </c>
    </row>
    <row r="192" spans="7:7">
      <c r="G192">
        <f t="shared" si="4"/>
        <v>0</v>
      </c>
    </row>
    <row r="193" spans="7:7">
      <c r="G193">
        <f t="shared" si="4"/>
        <v>0</v>
      </c>
    </row>
    <row r="194" spans="7:7">
      <c r="G194">
        <f t="shared" si="4"/>
        <v>0</v>
      </c>
    </row>
    <row r="195" spans="7:7">
      <c r="G195">
        <f t="shared" si="4"/>
        <v>0</v>
      </c>
    </row>
    <row r="196" spans="7:7">
      <c r="G196">
        <f t="shared" si="4"/>
        <v>0</v>
      </c>
    </row>
    <row r="197" spans="7:7">
      <c r="G197">
        <f t="shared" si="4"/>
        <v>0</v>
      </c>
    </row>
    <row r="198" spans="7:7">
      <c r="G198">
        <f t="shared" si="4"/>
        <v>0</v>
      </c>
    </row>
    <row r="199" spans="7:7">
      <c r="G199">
        <f t="shared" si="4"/>
        <v>0</v>
      </c>
    </row>
    <row r="200" spans="7:7">
      <c r="G200">
        <f t="shared" si="4"/>
        <v>0</v>
      </c>
    </row>
    <row r="201" spans="7:7">
      <c r="G201">
        <f t="shared" si="4"/>
        <v>0</v>
      </c>
    </row>
    <row r="202" spans="7:7">
      <c r="G202">
        <f t="shared" si="4"/>
        <v>0</v>
      </c>
    </row>
    <row r="203" spans="7:7">
      <c r="G203">
        <f t="shared" si="4"/>
        <v>0</v>
      </c>
    </row>
    <row r="204" spans="7:7">
      <c r="G204">
        <f t="shared" si="4"/>
        <v>0</v>
      </c>
    </row>
    <row r="205" spans="7:7">
      <c r="G205">
        <f t="shared" si="4"/>
        <v>0</v>
      </c>
    </row>
    <row r="206" spans="7:7">
      <c r="G206">
        <f t="shared" si="4"/>
        <v>0</v>
      </c>
    </row>
    <row r="207" spans="7:7">
      <c r="G207">
        <f t="shared" si="4"/>
        <v>0</v>
      </c>
    </row>
    <row r="208" spans="7:7">
      <c r="G208">
        <f t="shared" si="4"/>
        <v>0</v>
      </c>
    </row>
    <row r="209" spans="7:7">
      <c r="G209">
        <f t="shared" si="4"/>
        <v>0</v>
      </c>
    </row>
    <row r="210" spans="7:7">
      <c r="G210">
        <f t="shared" si="4"/>
        <v>0</v>
      </c>
    </row>
    <row r="211" spans="7:7">
      <c r="G211">
        <f t="shared" si="4"/>
        <v>0</v>
      </c>
    </row>
    <row r="212" spans="7:7">
      <c r="G212">
        <f t="shared" si="4"/>
        <v>0</v>
      </c>
    </row>
    <row r="213" spans="7:7">
      <c r="G213">
        <f t="shared" si="4"/>
        <v>0</v>
      </c>
    </row>
    <row r="214" spans="7:7">
      <c r="G214">
        <f t="shared" si="4"/>
        <v>0</v>
      </c>
    </row>
    <row r="215" spans="7:7">
      <c r="G215">
        <f t="shared" si="4"/>
        <v>0</v>
      </c>
    </row>
    <row r="216" spans="7:7">
      <c r="G216">
        <f t="shared" si="4"/>
        <v>0</v>
      </c>
    </row>
    <row r="217" spans="7:7">
      <c r="G217">
        <f t="shared" si="4"/>
        <v>0</v>
      </c>
    </row>
    <row r="218" spans="7:7">
      <c r="G218">
        <f t="shared" si="4"/>
        <v>0</v>
      </c>
    </row>
    <row r="219" spans="7:7">
      <c r="G219">
        <f t="shared" si="4"/>
        <v>0</v>
      </c>
    </row>
    <row r="220" spans="7:7">
      <c r="G220">
        <f t="shared" si="4"/>
        <v>0</v>
      </c>
    </row>
    <row r="221" spans="7:7">
      <c r="G221">
        <f t="shared" si="4"/>
        <v>0</v>
      </c>
    </row>
    <row r="222" spans="7:7">
      <c r="G222">
        <f t="shared" si="4"/>
        <v>0</v>
      </c>
    </row>
    <row r="223" spans="7:7">
      <c r="G223">
        <f t="shared" si="4"/>
        <v>0</v>
      </c>
    </row>
    <row r="224" spans="7:7">
      <c r="G224">
        <f t="shared" si="4"/>
        <v>0</v>
      </c>
    </row>
    <row r="225" spans="7:7">
      <c r="G225">
        <f t="shared" si="4"/>
        <v>0</v>
      </c>
    </row>
    <row r="226" spans="7:7">
      <c r="G226">
        <f t="shared" si="4"/>
        <v>0</v>
      </c>
    </row>
    <row r="227" spans="7:7">
      <c r="G227">
        <f t="shared" si="4"/>
        <v>0</v>
      </c>
    </row>
    <row r="228" spans="7:7">
      <c r="G228">
        <f t="shared" si="4"/>
        <v>0</v>
      </c>
    </row>
    <row r="229" spans="7:7">
      <c r="G229">
        <f t="shared" si="4"/>
        <v>0</v>
      </c>
    </row>
    <row r="230" spans="7:7">
      <c r="G230">
        <f t="shared" si="4"/>
        <v>0</v>
      </c>
    </row>
    <row r="231" spans="7:7">
      <c r="G231">
        <f t="shared" si="4"/>
        <v>0</v>
      </c>
    </row>
    <row r="232" spans="7:7">
      <c r="G232">
        <f t="shared" si="4"/>
        <v>0</v>
      </c>
    </row>
    <row r="233" spans="7:7">
      <c r="G233">
        <f t="shared" si="4"/>
        <v>0</v>
      </c>
    </row>
    <row r="234" spans="7:7">
      <c r="G234">
        <f t="shared" si="4"/>
        <v>0</v>
      </c>
    </row>
    <row r="235" spans="7:7">
      <c r="G235">
        <f t="shared" si="4"/>
        <v>0</v>
      </c>
    </row>
    <row r="236" spans="7:7">
      <c r="G236">
        <f t="shared" si="4"/>
        <v>0</v>
      </c>
    </row>
    <row r="237" spans="7:7">
      <c r="G237">
        <f t="shared" si="4"/>
        <v>0</v>
      </c>
    </row>
    <row r="238" spans="7:7">
      <c r="G238">
        <f t="shared" ref="G238:G301" si="5">+D238-E238</f>
        <v>0</v>
      </c>
    </row>
    <row r="239" spans="7:7">
      <c r="G239">
        <f t="shared" si="5"/>
        <v>0</v>
      </c>
    </row>
    <row r="240" spans="7:7">
      <c r="G240">
        <f t="shared" si="5"/>
        <v>0</v>
      </c>
    </row>
    <row r="241" spans="7:7">
      <c r="G241">
        <f t="shared" si="5"/>
        <v>0</v>
      </c>
    </row>
    <row r="242" spans="7:7">
      <c r="G242">
        <f t="shared" si="5"/>
        <v>0</v>
      </c>
    </row>
    <row r="243" spans="7:7">
      <c r="G243">
        <f t="shared" si="5"/>
        <v>0</v>
      </c>
    </row>
    <row r="244" spans="7:7">
      <c r="G244">
        <f t="shared" si="5"/>
        <v>0</v>
      </c>
    </row>
    <row r="245" spans="7:7">
      <c r="G245">
        <f t="shared" si="5"/>
        <v>0</v>
      </c>
    </row>
    <row r="246" spans="7:7">
      <c r="G246">
        <f t="shared" si="5"/>
        <v>0</v>
      </c>
    </row>
    <row r="247" spans="7:7">
      <c r="G247">
        <f t="shared" si="5"/>
        <v>0</v>
      </c>
    </row>
    <row r="248" spans="7:7">
      <c r="G248">
        <f t="shared" si="5"/>
        <v>0</v>
      </c>
    </row>
    <row r="249" spans="7:7">
      <c r="G249">
        <f t="shared" si="5"/>
        <v>0</v>
      </c>
    </row>
    <row r="250" spans="7:7">
      <c r="G250">
        <f t="shared" si="5"/>
        <v>0</v>
      </c>
    </row>
    <row r="251" spans="7:7">
      <c r="G251">
        <f t="shared" si="5"/>
        <v>0</v>
      </c>
    </row>
    <row r="252" spans="7:7">
      <c r="G252">
        <f t="shared" si="5"/>
        <v>0</v>
      </c>
    </row>
    <row r="253" spans="7:7">
      <c r="G253">
        <f t="shared" si="5"/>
        <v>0</v>
      </c>
    </row>
    <row r="254" spans="7:7">
      <c r="G254">
        <f t="shared" si="5"/>
        <v>0</v>
      </c>
    </row>
    <row r="255" spans="7:7">
      <c r="G255">
        <f t="shared" si="5"/>
        <v>0</v>
      </c>
    </row>
    <row r="256" spans="7:7">
      <c r="G256">
        <f t="shared" si="5"/>
        <v>0</v>
      </c>
    </row>
    <row r="257" spans="7:7">
      <c r="G257">
        <f t="shared" si="5"/>
        <v>0</v>
      </c>
    </row>
    <row r="258" spans="7:7">
      <c r="G258">
        <f t="shared" si="5"/>
        <v>0</v>
      </c>
    </row>
    <row r="259" spans="7:7">
      <c r="G259">
        <f t="shared" si="5"/>
        <v>0</v>
      </c>
    </row>
    <row r="260" spans="7:7">
      <c r="G260">
        <f t="shared" si="5"/>
        <v>0</v>
      </c>
    </row>
    <row r="261" spans="7:7">
      <c r="G261">
        <f t="shared" si="5"/>
        <v>0</v>
      </c>
    </row>
    <row r="262" spans="7:7">
      <c r="G262">
        <f t="shared" si="5"/>
        <v>0</v>
      </c>
    </row>
    <row r="263" spans="7:7">
      <c r="G263">
        <f t="shared" si="5"/>
        <v>0</v>
      </c>
    </row>
    <row r="264" spans="7:7">
      <c r="G264">
        <f t="shared" si="5"/>
        <v>0</v>
      </c>
    </row>
    <row r="265" spans="7:7">
      <c r="G265">
        <f t="shared" si="5"/>
        <v>0</v>
      </c>
    </row>
    <row r="266" spans="7:7">
      <c r="G266">
        <f t="shared" si="5"/>
        <v>0</v>
      </c>
    </row>
    <row r="267" spans="7:7">
      <c r="G267">
        <f t="shared" si="5"/>
        <v>0</v>
      </c>
    </row>
    <row r="268" spans="7:7">
      <c r="G268">
        <f t="shared" si="5"/>
        <v>0</v>
      </c>
    </row>
    <row r="269" spans="7:7">
      <c r="G269">
        <f t="shared" si="5"/>
        <v>0</v>
      </c>
    </row>
    <row r="270" spans="7:7">
      <c r="G270">
        <f t="shared" si="5"/>
        <v>0</v>
      </c>
    </row>
    <row r="271" spans="7:7">
      <c r="G271">
        <f t="shared" si="5"/>
        <v>0</v>
      </c>
    </row>
    <row r="272" spans="7:7">
      <c r="G272">
        <f t="shared" si="5"/>
        <v>0</v>
      </c>
    </row>
    <row r="273" spans="7:7">
      <c r="G273">
        <f t="shared" si="5"/>
        <v>0</v>
      </c>
    </row>
    <row r="274" spans="7:7">
      <c r="G274">
        <f t="shared" si="5"/>
        <v>0</v>
      </c>
    </row>
    <row r="275" spans="7:7">
      <c r="G275">
        <f t="shared" si="5"/>
        <v>0</v>
      </c>
    </row>
    <row r="276" spans="7:7">
      <c r="G276">
        <f t="shared" si="5"/>
        <v>0</v>
      </c>
    </row>
    <row r="277" spans="7:7">
      <c r="G277">
        <f t="shared" si="5"/>
        <v>0</v>
      </c>
    </row>
    <row r="278" spans="7:7">
      <c r="G278">
        <f t="shared" si="5"/>
        <v>0</v>
      </c>
    </row>
    <row r="279" spans="7:7">
      <c r="G279">
        <f t="shared" si="5"/>
        <v>0</v>
      </c>
    </row>
    <row r="280" spans="7:7">
      <c r="G280">
        <f t="shared" si="5"/>
        <v>0</v>
      </c>
    </row>
    <row r="281" spans="7:7">
      <c r="G281">
        <f t="shared" si="5"/>
        <v>0</v>
      </c>
    </row>
    <row r="282" spans="7:7">
      <c r="G282">
        <f t="shared" si="5"/>
        <v>0</v>
      </c>
    </row>
    <row r="283" spans="7:7">
      <c r="G283">
        <f t="shared" si="5"/>
        <v>0</v>
      </c>
    </row>
    <row r="284" spans="7:7">
      <c r="G284">
        <f t="shared" si="5"/>
        <v>0</v>
      </c>
    </row>
    <row r="285" spans="7:7">
      <c r="G285">
        <f t="shared" si="5"/>
        <v>0</v>
      </c>
    </row>
    <row r="286" spans="7:7">
      <c r="G286">
        <f t="shared" si="5"/>
        <v>0</v>
      </c>
    </row>
    <row r="287" spans="7:7">
      <c r="G287">
        <f t="shared" si="5"/>
        <v>0</v>
      </c>
    </row>
    <row r="288" spans="7:7">
      <c r="G288">
        <f t="shared" si="5"/>
        <v>0</v>
      </c>
    </row>
    <row r="289" spans="7:7">
      <c r="G289">
        <f t="shared" si="5"/>
        <v>0</v>
      </c>
    </row>
    <row r="290" spans="7:7">
      <c r="G290">
        <f t="shared" si="5"/>
        <v>0</v>
      </c>
    </row>
    <row r="291" spans="7:7">
      <c r="G291">
        <f t="shared" si="5"/>
        <v>0</v>
      </c>
    </row>
    <row r="292" spans="7:7">
      <c r="G292">
        <f t="shared" si="5"/>
        <v>0</v>
      </c>
    </row>
    <row r="293" spans="7:7">
      <c r="G293">
        <f t="shared" si="5"/>
        <v>0</v>
      </c>
    </row>
    <row r="294" spans="7:7">
      <c r="G294">
        <f t="shared" si="5"/>
        <v>0</v>
      </c>
    </row>
    <row r="295" spans="7:7">
      <c r="G295">
        <f t="shared" si="5"/>
        <v>0</v>
      </c>
    </row>
    <row r="296" spans="7:7">
      <c r="G296">
        <f t="shared" si="5"/>
        <v>0</v>
      </c>
    </row>
    <row r="297" spans="7:7">
      <c r="G297">
        <f t="shared" si="5"/>
        <v>0</v>
      </c>
    </row>
    <row r="298" spans="7:7">
      <c r="G298">
        <f t="shared" si="5"/>
        <v>0</v>
      </c>
    </row>
    <row r="299" spans="7:7">
      <c r="G299">
        <f t="shared" si="5"/>
        <v>0</v>
      </c>
    </row>
    <row r="300" spans="7:7">
      <c r="G300">
        <f t="shared" si="5"/>
        <v>0</v>
      </c>
    </row>
    <row r="301" spans="7:7">
      <c r="G301">
        <f t="shared" si="5"/>
        <v>0</v>
      </c>
    </row>
    <row r="302" spans="7:7">
      <c r="G302">
        <f t="shared" ref="G302:G365" si="6">+D302-E302</f>
        <v>0</v>
      </c>
    </row>
    <row r="303" spans="7:7">
      <c r="G303">
        <f t="shared" si="6"/>
        <v>0</v>
      </c>
    </row>
    <row r="304" spans="7:7">
      <c r="G304">
        <f t="shared" si="6"/>
        <v>0</v>
      </c>
    </row>
    <row r="305" spans="7:7">
      <c r="G305">
        <f t="shared" si="6"/>
        <v>0</v>
      </c>
    </row>
    <row r="306" spans="7:7">
      <c r="G306">
        <f t="shared" si="6"/>
        <v>0</v>
      </c>
    </row>
    <row r="307" spans="7:7">
      <c r="G307">
        <f t="shared" si="6"/>
        <v>0</v>
      </c>
    </row>
    <row r="308" spans="7:7">
      <c r="G308">
        <f t="shared" si="6"/>
        <v>0</v>
      </c>
    </row>
    <row r="309" spans="7:7">
      <c r="G309">
        <f t="shared" si="6"/>
        <v>0</v>
      </c>
    </row>
    <row r="310" spans="7:7">
      <c r="G310">
        <f t="shared" si="6"/>
        <v>0</v>
      </c>
    </row>
    <row r="311" spans="7:7">
      <c r="G311">
        <f t="shared" si="6"/>
        <v>0</v>
      </c>
    </row>
    <row r="312" spans="7:7">
      <c r="G312">
        <f t="shared" si="6"/>
        <v>0</v>
      </c>
    </row>
    <row r="313" spans="7:7">
      <c r="G313">
        <f t="shared" si="6"/>
        <v>0</v>
      </c>
    </row>
    <row r="314" spans="7:7">
      <c r="G314">
        <f t="shared" si="6"/>
        <v>0</v>
      </c>
    </row>
    <row r="315" spans="7:7">
      <c r="G315">
        <f t="shared" si="6"/>
        <v>0</v>
      </c>
    </row>
    <row r="316" spans="7:7">
      <c r="G316">
        <f t="shared" si="6"/>
        <v>0</v>
      </c>
    </row>
    <row r="317" spans="7:7">
      <c r="G317">
        <f t="shared" si="6"/>
        <v>0</v>
      </c>
    </row>
    <row r="318" spans="7:7">
      <c r="G318">
        <f t="shared" si="6"/>
        <v>0</v>
      </c>
    </row>
    <row r="319" spans="7:7">
      <c r="G319">
        <f t="shared" si="6"/>
        <v>0</v>
      </c>
    </row>
    <row r="320" spans="7:7">
      <c r="G320">
        <f t="shared" si="6"/>
        <v>0</v>
      </c>
    </row>
    <row r="321" spans="7:7">
      <c r="G321">
        <f t="shared" si="6"/>
        <v>0</v>
      </c>
    </row>
    <row r="322" spans="7:7">
      <c r="G322">
        <f t="shared" si="6"/>
        <v>0</v>
      </c>
    </row>
    <row r="323" spans="7:7">
      <c r="G323">
        <f t="shared" si="6"/>
        <v>0</v>
      </c>
    </row>
    <row r="324" spans="7:7">
      <c r="G324">
        <f t="shared" si="6"/>
        <v>0</v>
      </c>
    </row>
    <row r="325" spans="7:7">
      <c r="G325">
        <f t="shared" si="6"/>
        <v>0</v>
      </c>
    </row>
    <row r="326" spans="7:7">
      <c r="G326">
        <f t="shared" si="6"/>
        <v>0</v>
      </c>
    </row>
    <row r="327" spans="7:7">
      <c r="G327">
        <f t="shared" si="6"/>
        <v>0</v>
      </c>
    </row>
    <row r="328" spans="7:7">
      <c r="G328">
        <f t="shared" si="6"/>
        <v>0</v>
      </c>
    </row>
    <row r="329" spans="7:7">
      <c r="G329">
        <f t="shared" si="6"/>
        <v>0</v>
      </c>
    </row>
    <row r="330" spans="7:7">
      <c r="G330">
        <f t="shared" si="6"/>
        <v>0</v>
      </c>
    </row>
    <row r="331" spans="7:7">
      <c r="G331">
        <f t="shared" si="6"/>
        <v>0</v>
      </c>
    </row>
    <row r="332" spans="7:7">
      <c r="G332">
        <f t="shared" si="6"/>
        <v>0</v>
      </c>
    </row>
    <row r="333" spans="7:7">
      <c r="G333">
        <f t="shared" si="6"/>
        <v>0</v>
      </c>
    </row>
    <row r="334" spans="7:7">
      <c r="G334">
        <f t="shared" si="6"/>
        <v>0</v>
      </c>
    </row>
    <row r="335" spans="7:7">
      <c r="G335">
        <f t="shared" si="6"/>
        <v>0</v>
      </c>
    </row>
    <row r="336" spans="7:7">
      <c r="G336">
        <f t="shared" si="6"/>
        <v>0</v>
      </c>
    </row>
    <row r="337" spans="7:7">
      <c r="G337">
        <f t="shared" si="6"/>
        <v>0</v>
      </c>
    </row>
    <row r="338" spans="7:7">
      <c r="G338">
        <f t="shared" si="6"/>
        <v>0</v>
      </c>
    </row>
    <row r="339" spans="7:7">
      <c r="G339">
        <f t="shared" si="6"/>
        <v>0</v>
      </c>
    </row>
    <row r="340" spans="7:7">
      <c r="G340">
        <f t="shared" si="6"/>
        <v>0</v>
      </c>
    </row>
    <row r="341" spans="7:7">
      <c r="G341">
        <f t="shared" si="6"/>
        <v>0</v>
      </c>
    </row>
    <row r="342" spans="7:7">
      <c r="G342">
        <f t="shared" si="6"/>
        <v>0</v>
      </c>
    </row>
    <row r="343" spans="7:7">
      <c r="G343">
        <f t="shared" si="6"/>
        <v>0</v>
      </c>
    </row>
    <row r="344" spans="7:7">
      <c r="G344">
        <f t="shared" si="6"/>
        <v>0</v>
      </c>
    </row>
    <row r="345" spans="7:7">
      <c r="G345">
        <f t="shared" si="6"/>
        <v>0</v>
      </c>
    </row>
    <row r="346" spans="7:7">
      <c r="G346">
        <f t="shared" si="6"/>
        <v>0</v>
      </c>
    </row>
    <row r="347" spans="7:7">
      <c r="G347">
        <f t="shared" si="6"/>
        <v>0</v>
      </c>
    </row>
    <row r="348" spans="7:7">
      <c r="G348">
        <f t="shared" si="6"/>
        <v>0</v>
      </c>
    </row>
    <row r="349" spans="7:7">
      <c r="G349">
        <f t="shared" si="6"/>
        <v>0</v>
      </c>
    </row>
    <row r="350" spans="7:7">
      <c r="G350">
        <f t="shared" si="6"/>
        <v>0</v>
      </c>
    </row>
    <row r="351" spans="7:7">
      <c r="G351">
        <f t="shared" si="6"/>
        <v>0</v>
      </c>
    </row>
    <row r="352" spans="7:7">
      <c r="G352">
        <f t="shared" si="6"/>
        <v>0</v>
      </c>
    </row>
    <row r="353" spans="7:7">
      <c r="G353">
        <f t="shared" si="6"/>
        <v>0</v>
      </c>
    </row>
    <row r="354" spans="7:7">
      <c r="G354">
        <f t="shared" si="6"/>
        <v>0</v>
      </c>
    </row>
    <row r="355" spans="7:7">
      <c r="G355">
        <f t="shared" si="6"/>
        <v>0</v>
      </c>
    </row>
    <row r="356" spans="7:7">
      <c r="G356">
        <f t="shared" si="6"/>
        <v>0</v>
      </c>
    </row>
    <row r="357" spans="7:7">
      <c r="G357">
        <f t="shared" si="6"/>
        <v>0</v>
      </c>
    </row>
    <row r="358" spans="7:7">
      <c r="G358">
        <f t="shared" si="6"/>
        <v>0</v>
      </c>
    </row>
    <row r="359" spans="7:7">
      <c r="G359">
        <f t="shared" si="6"/>
        <v>0</v>
      </c>
    </row>
    <row r="360" spans="7:7">
      <c r="G360">
        <f t="shared" si="6"/>
        <v>0</v>
      </c>
    </row>
    <row r="361" spans="7:7">
      <c r="G361">
        <f t="shared" si="6"/>
        <v>0</v>
      </c>
    </row>
    <row r="362" spans="7:7">
      <c r="G362">
        <f t="shared" si="6"/>
        <v>0</v>
      </c>
    </row>
    <row r="363" spans="7:7">
      <c r="G363">
        <f t="shared" si="6"/>
        <v>0</v>
      </c>
    </row>
    <row r="364" spans="7:7">
      <c r="G364">
        <f t="shared" si="6"/>
        <v>0</v>
      </c>
    </row>
    <row r="365" spans="7:7">
      <c r="G365">
        <f t="shared" si="6"/>
        <v>0</v>
      </c>
    </row>
    <row r="366" spans="7:7">
      <c r="G366">
        <f t="shared" ref="G366:G429" si="7">+D366-E366</f>
        <v>0</v>
      </c>
    </row>
    <row r="367" spans="7:7">
      <c r="G367">
        <f t="shared" si="7"/>
        <v>0</v>
      </c>
    </row>
    <row r="368" spans="7:7">
      <c r="G368">
        <f t="shared" si="7"/>
        <v>0</v>
      </c>
    </row>
    <row r="369" spans="7:7">
      <c r="G369">
        <f t="shared" si="7"/>
        <v>0</v>
      </c>
    </row>
    <row r="370" spans="7:7">
      <c r="G370">
        <f t="shared" si="7"/>
        <v>0</v>
      </c>
    </row>
    <row r="371" spans="7:7">
      <c r="G371">
        <f t="shared" si="7"/>
        <v>0</v>
      </c>
    </row>
    <row r="372" spans="7:7">
      <c r="G372">
        <f t="shared" si="7"/>
        <v>0</v>
      </c>
    </row>
    <row r="373" spans="7:7">
      <c r="G373">
        <f t="shared" si="7"/>
        <v>0</v>
      </c>
    </row>
    <row r="374" spans="7:7">
      <c r="G374">
        <f t="shared" si="7"/>
        <v>0</v>
      </c>
    </row>
    <row r="375" spans="7:7">
      <c r="G375">
        <f t="shared" si="7"/>
        <v>0</v>
      </c>
    </row>
    <row r="376" spans="7:7">
      <c r="G376">
        <f t="shared" si="7"/>
        <v>0</v>
      </c>
    </row>
    <row r="377" spans="7:7">
      <c r="G377">
        <f t="shared" si="7"/>
        <v>0</v>
      </c>
    </row>
    <row r="378" spans="7:7">
      <c r="G378">
        <f t="shared" si="7"/>
        <v>0</v>
      </c>
    </row>
    <row r="379" spans="7:7">
      <c r="G379">
        <f t="shared" si="7"/>
        <v>0</v>
      </c>
    </row>
    <row r="380" spans="7:7">
      <c r="G380">
        <f t="shared" si="7"/>
        <v>0</v>
      </c>
    </row>
    <row r="381" spans="7:7">
      <c r="G381">
        <f t="shared" si="7"/>
        <v>0</v>
      </c>
    </row>
    <row r="382" spans="7:7">
      <c r="G382">
        <f t="shared" si="7"/>
        <v>0</v>
      </c>
    </row>
    <row r="383" spans="7:7">
      <c r="G383">
        <f t="shared" si="7"/>
        <v>0</v>
      </c>
    </row>
    <row r="384" spans="7:7">
      <c r="G384">
        <f t="shared" si="7"/>
        <v>0</v>
      </c>
    </row>
    <row r="385" spans="7:7">
      <c r="G385">
        <f t="shared" si="7"/>
        <v>0</v>
      </c>
    </row>
    <row r="386" spans="7:7">
      <c r="G386">
        <f t="shared" si="7"/>
        <v>0</v>
      </c>
    </row>
    <row r="387" spans="7:7">
      <c r="G387">
        <f t="shared" si="7"/>
        <v>0</v>
      </c>
    </row>
    <row r="388" spans="7:7">
      <c r="G388">
        <f t="shared" si="7"/>
        <v>0</v>
      </c>
    </row>
    <row r="389" spans="7:7">
      <c r="G389">
        <f t="shared" si="7"/>
        <v>0</v>
      </c>
    </row>
    <row r="390" spans="7:7">
      <c r="G390">
        <f t="shared" si="7"/>
        <v>0</v>
      </c>
    </row>
    <row r="391" spans="7:7">
      <c r="G391">
        <f t="shared" si="7"/>
        <v>0</v>
      </c>
    </row>
    <row r="392" spans="7:7">
      <c r="G392">
        <f t="shared" si="7"/>
        <v>0</v>
      </c>
    </row>
    <row r="393" spans="7:7">
      <c r="G393">
        <f t="shared" si="7"/>
        <v>0</v>
      </c>
    </row>
    <row r="394" spans="7:7">
      <c r="G394">
        <f t="shared" si="7"/>
        <v>0</v>
      </c>
    </row>
    <row r="395" spans="7:7">
      <c r="G395">
        <f t="shared" si="7"/>
        <v>0</v>
      </c>
    </row>
    <row r="396" spans="7:7">
      <c r="G396">
        <f t="shared" si="7"/>
        <v>0</v>
      </c>
    </row>
    <row r="397" spans="7:7">
      <c r="G397">
        <f t="shared" si="7"/>
        <v>0</v>
      </c>
    </row>
    <row r="398" spans="7:7">
      <c r="G398">
        <f t="shared" si="7"/>
        <v>0</v>
      </c>
    </row>
    <row r="399" spans="7:7">
      <c r="G399">
        <f t="shared" si="7"/>
        <v>0</v>
      </c>
    </row>
    <row r="400" spans="7:7">
      <c r="G400">
        <f t="shared" si="7"/>
        <v>0</v>
      </c>
    </row>
    <row r="401" spans="7:7">
      <c r="G401">
        <f t="shared" si="7"/>
        <v>0</v>
      </c>
    </row>
    <row r="402" spans="7:7">
      <c r="G402">
        <f t="shared" si="7"/>
        <v>0</v>
      </c>
    </row>
    <row r="403" spans="7:7">
      <c r="G403">
        <f t="shared" si="7"/>
        <v>0</v>
      </c>
    </row>
    <row r="404" spans="7:7">
      <c r="G404">
        <f t="shared" si="7"/>
        <v>0</v>
      </c>
    </row>
    <row r="405" spans="7:7">
      <c r="G405">
        <f t="shared" si="7"/>
        <v>0</v>
      </c>
    </row>
    <row r="406" spans="7:7">
      <c r="G406">
        <f t="shared" si="7"/>
        <v>0</v>
      </c>
    </row>
    <row r="407" spans="7:7">
      <c r="G407">
        <f t="shared" si="7"/>
        <v>0</v>
      </c>
    </row>
    <row r="408" spans="7:7">
      <c r="G408">
        <f t="shared" si="7"/>
        <v>0</v>
      </c>
    </row>
    <row r="409" spans="7:7">
      <c r="G409">
        <f t="shared" si="7"/>
        <v>0</v>
      </c>
    </row>
    <row r="410" spans="7:7">
      <c r="G410">
        <f t="shared" si="7"/>
        <v>0</v>
      </c>
    </row>
    <row r="411" spans="7:7">
      <c r="G411">
        <f t="shared" si="7"/>
        <v>0</v>
      </c>
    </row>
    <row r="412" spans="7:7">
      <c r="G412">
        <f t="shared" si="7"/>
        <v>0</v>
      </c>
    </row>
    <row r="413" spans="7:7">
      <c r="G413">
        <f t="shared" si="7"/>
        <v>0</v>
      </c>
    </row>
    <row r="414" spans="7:7">
      <c r="G414">
        <f t="shared" si="7"/>
        <v>0</v>
      </c>
    </row>
    <row r="415" spans="7:7">
      <c r="G415">
        <f t="shared" si="7"/>
        <v>0</v>
      </c>
    </row>
    <row r="416" spans="7:7">
      <c r="G416">
        <f t="shared" si="7"/>
        <v>0</v>
      </c>
    </row>
    <row r="417" spans="7:7">
      <c r="G417">
        <f t="shared" si="7"/>
        <v>0</v>
      </c>
    </row>
    <row r="418" spans="7:7">
      <c r="G418">
        <f t="shared" si="7"/>
        <v>0</v>
      </c>
    </row>
    <row r="419" spans="7:7">
      <c r="G419">
        <f t="shared" si="7"/>
        <v>0</v>
      </c>
    </row>
    <row r="420" spans="7:7">
      <c r="G420">
        <f t="shared" si="7"/>
        <v>0</v>
      </c>
    </row>
    <row r="421" spans="7:7">
      <c r="G421">
        <f t="shared" si="7"/>
        <v>0</v>
      </c>
    </row>
    <row r="422" spans="7:7">
      <c r="G422">
        <f t="shared" si="7"/>
        <v>0</v>
      </c>
    </row>
    <row r="423" spans="7:7">
      <c r="G423">
        <f t="shared" si="7"/>
        <v>0</v>
      </c>
    </row>
    <row r="424" spans="7:7">
      <c r="G424">
        <f t="shared" si="7"/>
        <v>0</v>
      </c>
    </row>
    <row r="425" spans="7:7">
      <c r="G425">
        <f t="shared" si="7"/>
        <v>0</v>
      </c>
    </row>
    <row r="426" spans="7:7">
      <c r="G426">
        <f t="shared" si="7"/>
        <v>0</v>
      </c>
    </row>
    <row r="427" spans="7:7">
      <c r="G427">
        <f t="shared" si="7"/>
        <v>0</v>
      </c>
    </row>
    <row r="428" spans="7:7">
      <c r="G428">
        <f t="shared" si="7"/>
        <v>0</v>
      </c>
    </row>
    <row r="429" spans="7:7">
      <c r="G429">
        <f t="shared" si="7"/>
        <v>0</v>
      </c>
    </row>
    <row r="430" spans="7:7">
      <c r="G430">
        <f t="shared" ref="G430:G493" si="8">+D430-E430</f>
        <v>0</v>
      </c>
    </row>
    <row r="431" spans="7:7">
      <c r="G431">
        <f t="shared" si="8"/>
        <v>0</v>
      </c>
    </row>
    <row r="432" spans="7:7">
      <c r="G432">
        <f t="shared" si="8"/>
        <v>0</v>
      </c>
    </row>
    <row r="433" spans="7:7">
      <c r="G433">
        <f t="shared" si="8"/>
        <v>0</v>
      </c>
    </row>
    <row r="434" spans="7:7">
      <c r="G434">
        <f t="shared" si="8"/>
        <v>0</v>
      </c>
    </row>
    <row r="435" spans="7:7">
      <c r="G435">
        <f t="shared" si="8"/>
        <v>0</v>
      </c>
    </row>
    <row r="436" spans="7:7">
      <c r="G436">
        <f t="shared" si="8"/>
        <v>0</v>
      </c>
    </row>
    <row r="437" spans="7:7">
      <c r="G437">
        <f t="shared" si="8"/>
        <v>0</v>
      </c>
    </row>
    <row r="438" spans="7:7">
      <c r="G438">
        <f t="shared" si="8"/>
        <v>0</v>
      </c>
    </row>
    <row r="439" spans="7:7">
      <c r="G439">
        <f t="shared" si="8"/>
        <v>0</v>
      </c>
    </row>
    <row r="440" spans="7:7">
      <c r="G440">
        <f t="shared" si="8"/>
        <v>0</v>
      </c>
    </row>
    <row r="441" spans="7:7">
      <c r="G441">
        <f t="shared" si="8"/>
        <v>0</v>
      </c>
    </row>
    <row r="442" spans="7:7">
      <c r="G442">
        <f t="shared" si="8"/>
        <v>0</v>
      </c>
    </row>
    <row r="443" spans="7:7">
      <c r="G443">
        <f t="shared" si="8"/>
        <v>0</v>
      </c>
    </row>
    <row r="444" spans="7:7">
      <c r="G444">
        <f t="shared" si="8"/>
        <v>0</v>
      </c>
    </row>
    <row r="445" spans="7:7">
      <c r="G445">
        <f t="shared" si="8"/>
        <v>0</v>
      </c>
    </row>
    <row r="446" spans="7:7">
      <c r="G446">
        <f t="shared" si="8"/>
        <v>0</v>
      </c>
    </row>
    <row r="447" spans="7:7">
      <c r="G447">
        <f t="shared" si="8"/>
        <v>0</v>
      </c>
    </row>
    <row r="448" spans="7:7">
      <c r="G448">
        <f t="shared" si="8"/>
        <v>0</v>
      </c>
    </row>
    <row r="449" spans="7:7">
      <c r="G449">
        <f t="shared" si="8"/>
        <v>0</v>
      </c>
    </row>
    <row r="450" spans="7:7">
      <c r="G450">
        <f t="shared" si="8"/>
        <v>0</v>
      </c>
    </row>
    <row r="451" spans="7:7">
      <c r="G451">
        <f t="shared" si="8"/>
        <v>0</v>
      </c>
    </row>
    <row r="452" spans="7:7">
      <c r="G452">
        <f t="shared" si="8"/>
        <v>0</v>
      </c>
    </row>
    <row r="453" spans="7:7">
      <c r="G453">
        <f t="shared" si="8"/>
        <v>0</v>
      </c>
    </row>
    <row r="454" spans="7:7">
      <c r="G454">
        <f t="shared" si="8"/>
        <v>0</v>
      </c>
    </row>
    <row r="455" spans="7:7">
      <c r="G455">
        <f t="shared" si="8"/>
        <v>0</v>
      </c>
    </row>
    <row r="456" spans="7:7">
      <c r="G456">
        <f t="shared" si="8"/>
        <v>0</v>
      </c>
    </row>
    <row r="457" spans="7:7">
      <c r="G457">
        <f t="shared" si="8"/>
        <v>0</v>
      </c>
    </row>
    <row r="458" spans="7:7">
      <c r="G458">
        <f t="shared" si="8"/>
        <v>0</v>
      </c>
    </row>
    <row r="459" spans="7:7">
      <c r="G459">
        <f t="shared" si="8"/>
        <v>0</v>
      </c>
    </row>
    <row r="460" spans="7:7">
      <c r="G460">
        <f t="shared" si="8"/>
        <v>0</v>
      </c>
    </row>
    <row r="461" spans="7:7">
      <c r="G461">
        <f t="shared" si="8"/>
        <v>0</v>
      </c>
    </row>
    <row r="462" spans="7:7">
      <c r="G462">
        <f t="shared" si="8"/>
        <v>0</v>
      </c>
    </row>
    <row r="463" spans="7:7">
      <c r="G463">
        <f t="shared" si="8"/>
        <v>0</v>
      </c>
    </row>
    <row r="464" spans="7:7">
      <c r="G464">
        <f t="shared" si="8"/>
        <v>0</v>
      </c>
    </row>
    <row r="465" spans="7:7">
      <c r="G465">
        <f t="shared" si="8"/>
        <v>0</v>
      </c>
    </row>
    <row r="466" spans="7:7">
      <c r="G466">
        <f t="shared" si="8"/>
        <v>0</v>
      </c>
    </row>
    <row r="467" spans="7:7">
      <c r="G467">
        <f t="shared" si="8"/>
        <v>0</v>
      </c>
    </row>
    <row r="468" spans="7:7">
      <c r="G468">
        <f t="shared" si="8"/>
        <v>0</v>
      </c>
    </row>
    <row r="469" spans="7:7">
      <c r="G469">
        <f t="shared" si="8"/>
        <v>0</v>
      </c>
    </row>
    <row r="470" spans="7:7">
      <c r="G470">
        <f t="shared" si="8"/>
        <v>0</v>
      </c>
    </row>
    <row r="471" spans="7:7">
      <c r="G471">
        <f t="shared" si="8"/>
        <v>0</v>
      </c>
    </row>
    <row r="472" spans="7:7">
      <c r="G472">
        <f t="shared" si="8"/>
        <v>0</v>
      </c>
    </row>
    <row r="473" spans="7:7">
      <c r="G473">
        <f t="shared" si="8"/>
        <v>0</v>
      </c>
    </row>
    <row r="474" spans="7:7">
      <c r="G474">
        <f t="shared" si="8"/>
        <v>0</v>
      </c>
    </row>
    <row r="475" spans="7:7">
      <c r="G475">
        <f t="shared" si="8"/>
        <v>0</v>
      </c>
    </row>
    <row r="476" spans="7:7">
      <c r="G476">
        <f t="shared" si="8"/>
        <v>0</v>
      </c>
    </row>
    <row r="477" spans="7:7">
      <c r="G477">
        <f t="shared" si="8"/>
        <v>0</v>
      </c>
    </row>
    <row r="478" spans="7:7">
      <c r="G478">
        <f t="shared" si="8"/>
        <v>0</v>
      </c>
    </row>
    <row r="479" spans="7:7">
      <c r="G479">
        <f t="shared" si="8"/>
        <v>0</v>
      </c>
    </row>
    <row r="480" spans="7:7">
      <c r="G480">
        <f t="shared" si="8"/>
        <v>0</v>
      </c>
    </row>
    <row r="481" spans="7:7">
      <c r="G481">
        <f t="shared" si="8"/>
        <v>0</v>
      </c>
    </row>
    <row r="482" spans="7:7">
      <c r="G482">
        <f t="shared" si="8"/>
        <v>0</v>
      </c>
    </row>
    <row r="483" spans="7:7">
      <c r="G483">
        <f t="shared" si="8"/>
        <v>0</v>
      </c>
    </row>
    <row r="484" spans="7:7">
      <c r="G484">
        <f t="shared" si="8"/>
        <v>0</v>
      </c>
    </row>
    <row r="485" spans="7:7">
      <c r="G485">
        <f t="shared" si="8"/>
        <v>0</v>
      </c>
    </row>
    <row r="486" spans="7:7">
      <c r="G486">
        <f t="shared" si="8"/>
        <v>0</v>
      </c>
    </row>
    <row r="487" spans="7:7">
      <c r="G487">
        <f t="shared" si="8"/>
        <v>0</v>
      </c>
    </row>
    <row r="488" spans="7:7">
      <c r="G488">
        <f t="shared" si="8"/>
        <v>0</v>
      </c>
    </row>
    <row r="489" spans="7:7">
      <c r="G489">
        <f t="shared" si="8"/>
        <v>0</v>
      </c>
    </row>
    <row r="490" spans="7:7">
      <c r="G490">
        <f t="shared" si="8"/>
        <v>0</v>
      </c>
    </row>
    <row r="491" spans="7:7">
      <c r="G491">
        <f t="shared" si="8"/>
        <v>0</v>
      </c>
    </row>
    <row r="492" spans="7:7">
      <c r="G492">
        <f t="shared" si="8"/>
        <v>0</v>
      </c>
    </row>
    <row r="493" spans="7:7">
      <c r="G493">
        <f t="shared" si="8"/>
        <v>0</v>
      </c>
    </row>
    <row r="494" spans="7:7">
      <c r="G494">
        <f t="shared" ref="G494:G557" si="9">+D494-E494</f>
        <v>0</v>
      </c>
    </row>
    <row r="495" spans="7:7">
      <c r="G495">
        <f t="shared" si="9"/>
        <v>0</v>
      </c>
    </row>
    <row r="496" spans="7:7">
      <c r="G496">
        <f t="shared" si="9"/>
        <v>0</v>
      </c>
    </row>
    <row r="497" spans="7:7">
      <c r="G497">
        <f t="shared" si="9"/>
        <v>0</v>
      </c>
    </row>
    <row r="498" spans="7:7">
      <c r="G498">
        <f t="shared" si="9"/>
        <v>0</v>
      </c>
    </row>
    <row r="499" spans="7:7">
      <c r="G499">
        <f t="shared" si="9"/>
        <v>0</v>
      </c>
    </row>
    <row r="500" spans="7:7">
      <c r="G500">
        <f t="shared" si="9"/>
        <v>0</v>
      </c>
    </row>
    <row r="501" spans="7:7">
      <c r="G501">
        <f t="shared" si="9"/>
        <v>0</v>
      </c>
    </row>
    <row r="502" spans="7:7">
      <c r="G502">
        <f t="shared" si="9"/>
        <v>0</v>
      </c>
    </row>
    <row r="503" spans="7:7">
      <c r="G503">
        <f t="shared" si="9"/>
        <v>0</v>
      </c>
    </row>
    <row r="504" spans="7:7">
      <c r="G504">
        <f t="shared" si="9"/>
        <v>0</v>
      </c>
    </row>
    <row r="505" spans="7:7">
      <c r="G505">
        <f t="shared" si="9"/>
        <v>0</v>
      </c>
    </row>
    <row r="506" spans="7:7">
      <c r="G506">
        <f t="shared" si="9"/>
        <v>0</v>
      </c>
    </row>
    <row r="507" spans="7:7">
      <c r="G507">
        <f t="shared" si="9"/>
        <v>0</v>
      </c>
    </row>
    <row r="508" spans="7:7">
      <c r="G508">
        <f t="shared" si="9"/>
        <v>0</v>
      </c>
    </row>
    <row r="509" spans="7:7">
      <c r="G509">
        <f t="shared" si="9"/>
        <v>0</v>
      </c>
    </row>
    <row r="510" spans="7:7">
      <c r="G510">
        <f t="shared" si="9"/>
        <v>0</v>
      </c>
    </row>
    <row r="511" spans="7:7">
      <c r="G511">
        <f t="shared" si="9"/>
        <v>0</v>
      </c>
    </row>
    <row r="512" spans="7:7">
      <c r="G512">
        <f t="shared" si="9"/>
        <v>0</v>
      </c>
    </row>
    <row r="513" spans="7:7">
      <c r="G513">
        <f t="shared" si="9"/>
        <v>0</v>
      </c>
    </row>
    <row r="514" spans="7:7">
      <c r="G514">
        <f t="shared" si="9"/>
        <v>0</v>
      </c>
    </row>
    <row r="515" spans="7:7">
      <c r="G515">
        <f t="shared" si="9"/>
        <v>0</v>
      </c>
    </row>
    <row r="516" spans="7:7">
      <c r="G516">
        <f t="shared" si="9"/>
        <v>0</v>
      </c>
    </row>
    <row r="517" spans="7:7">
      <c r="G517">
        <f t="shared" si="9"/>
        <v>0</v>
      </c>
    </row>
    <row r="518" spans="7:7">
      <c r="G518">
        <f t="shared" si="9"/>
        <v>0</v>
      </c>
    </row>
    <row r="519" spans="7:7">
      <c r="G519">
        <f t="shared" si="9"/>
        <v>0</v>
      </c>
    </row>
    <row r="520" spans="7:7">
      <c r="G520">
        <f t="shared" si="9"/>
        <v>0</v>
      </c>
    </row>
    <row r="521" spans="7:7">
      <c r="G521">
        <f t="shared" si="9"/>
        <v>0</v>
      </c>
    </row>
    <row r="522" spans="7:7">
      <c r="G522">
        <f t="shared" si="9"/>
        <v>0</v>
      </c>
    </row>
    <row r="523" spans="7:7">
      <c r="G523">
        <f t="shared" si="9"/>
        <v>0</v>
      </c>
    </row>
    <row r="524" spans="7:7">
      <c r="G524">
        <f t="shared" si="9"/>
        <v>0</v>
      </c>
    </row>
    <row r="525" spans="7:7">
      <c r="G525">
        <f t="shared" si="9"/>
        <v>0</v>
      </c>
    </row>
    <row r="526" spans="7:7">
      <c r="G526">
        <f t="shared" si="9"/>
        <v>0</v>
      </c>
    </row>
    <row r="527" spans="7:7">
      <c r="G527">
        <f t="shared" si="9"/>
        <v>0</v>
      </c>
    </row>
    <row r="528" spans="7:7">
      <c r="G528">
        <f t="shared" si="9"/>
        <v>0</v>
      </c>
    </row>
    <row r="529" spans="7:7">
      <c r="G529">
        <f t="shared" si="9"/>
        <v>0</v>
      </c>
    </row>
    <row r="530" spans="7:7">
      <c r="G530">
        <f t="shared" si="9"/>
        <v>0</v>
      </c>
    </row>
    <row r="531" spans="7:7">
      <c r="G531">
        <f t="shared" si="9"/>
        <v>0</v>
      </c>
    </row>
    <row r="532" spans="7:7">
      <c r="G532">
        <f t="shared" si="9"/>
        <v>0</v>
      </c>
    </row>
    <row r="533" spans="7:7">
      <c r="G533">
        <f t="shared" si="9"/>
        <v>0</v>
      </c>
    </row>
    <row r="534" spans="7:7">
      <c r="G534">
        <f t="shared" si="9"/>
        <v>0</v>
      </c>
    </row>
    <row r="535" spans="7:7">
      <c r="G535">
        <f t="shared" si="9"/>
        <v>0</v>
      </c>
    </row>
    <row r="536" spans="7:7">
      <c r="G536">
        <f t="shared" si="9"/>
        <v>0</v>
      </c>
    </row>
    <row r="537" spans="7:7">
      <c r="G537">
        <f t="shared" si="9"/>
        <v>0</v>
      </c>
    </row>
    <row r="538" spans="7:7">
      <c r="G538">
        <f t="shared" si="9"/>
        <v>0</v>
      </c>
    </row>
    <row r="539" spans="7:7">
      <c r="G539">
        <f t="shared" si="9"/>
        <v>0</v>
      </c>
    </row>
    <row r="540" spans="7:7">
      <c r="G540">
        <f t="shared" si="9"/>
        <v>0</v>
      </c>
    </row>
    <row r="541" spans="7:7">
      <c r="G541">
        <f t="shared" si="9"/>
        <v>0</v>
      </c>
    </row>
    <row r="542" spans="7:7">
      <c r="G542">
        <f t="shared" si="9"/>
        <v>0</v>
      </c>
    </row>
    <row r="543" spans="7:7">
      <c r="G543">
        <f t="shared" si="9"/>
        <v>0</v>
      </c>
    </row>
    <row r="544" spans="7:7">
      <c r="G544">
        <f t="shared" si="9"/>
        <v>0</v>
      </c>
    </row>
    <row r="545" spans="7:7">
      <c r="G545">
        <f t="shared" si="9"/>
        <v>0</v>
      </c>
    </row>
    <row r="546" spans="7:7">
      <c r="G546">
        <f t="shared" si="9"/>
        <v>0</v>
      </c>
    </row>
    <row r="547" spans="7:7">
      <c r="G547">
        <f t="shared" si="9"/>
        <v>0</v>
      </c>
    </row>
    <row r="548" spans="7:7">
      <c r="G548">
        <f t="shared" si="9"/>
        <v>0</v>
      </c>
    </row>
    <row r="549" spans="7:7">
      <c r="G549">
        <f t="shared" si="9"/>
        <v>0</v>
      </c>
    </row>
    <row r="550" spans="7:7">
      <c r="G550">
        <f t="shared" si="9"/>
        <v>0</v>
      </c>
    </row>
    <row r="551" spans="7:7">
      <c r="G551">
        <f t="shared" si="9"/>
        <v>0</v>
      </c>
    </row>
    <row r="552" spans="7:7">
      <c r="G552">
        <f t="shared" si="9"/>
        <v>0</v>
      </c>
    </row>
    <row r="553" spans="7:7">
      <c r="G553">
        <f t="shared" si="9"/>
        <v>0</v>
      </c>
    </row>
    <row r="554" spans="7:7">
      <c r="G554">
        <f t="shared" si="9"/>
        <v>0</v>
      </c>
    </row>
    <row r="555" spans="7:7">
      <c r="G555">
        <f t="shared" si="9"/>
        <v>0</v>
      </c>
    </row>
    <row r="556" spans="7:7">
      <c r="G556">
        <f t="shared" si="9"/>
        <v>0</v>
      </c>
    </row>
    <row r="557" spans="7:7">
      <c r="G557">
        <f t="shared" si="9"/>
        <v>0</v>
      </c>
    </row>
    <row r="558" spans="7:7">
      <c r="G558">
        <f t="shared" ref="G558:G621" si="10">+D558-E558</f>
        <v>0</v>
      </c>
    </row>
    <row r="559" spans="7:7">
      <c r="G559">
        <f t="shared" si="10"/>
        <v>0</v>
      </c>
    </row>
    <row r="560" spans="7:7">
      <c r="G560">
        <f t="shared" si="10"/>
        <v>0</v>
      </c>
    </row>
    <row r="561" spans="7:7">
      <c r="G561">
        <f t="shared" si="10"/>
        <v>0</v>
      </c>
    </row>
    <row r="562" spans="7:7">
      <c r="G562">
        <f t="shared" si="10"/>
        <v>0</v>
      </c>
    </row>
    <row r="563" spans="7:7">
      <c r="G563">
        <f t="shared" si="10"/>
        <v>0</v>
      </c>
    </row>
    <row r="564" spans="7:7">
      <c r="G564">
        <f t="shared" si="10"/>
        <v>0</v>
      </c>
    </row>
    <row r="565" spans="7:7">
      <c r="G565">
        <f t="shared" si="10"/>
        <v>0</v>
      </c>
    </row>
    <row r="566" spans="7:7">
      <c r="G566">
        <f t="shared" si="10"/>
        <v>0</v>
      </c>
    </row>
    <row r="567" spans="7:7">
      <c r="G567">
        <f t="shared" si="10"/>
        <v>0</v>
      </c>
    </row>
    <row r="568" spans="7:7">
      <c r="G568">
        <f t="shared" si="10"/>
        <v>0</v>
      </c>
    </row>
    <row r="569" spans="7:7">
      <c r="G569">
        <f t="shared" si="10"/>
        <v>0</v>
      </c>
    </row>
    <row r="570" spans="7:7">
      <c r="G570">
        <f t="shared" si="10"/>
        <v>0</v>
      </c>
    </row>
    <row r="571" spans="7:7">
      <c r="G571">
        <f t="shared" si="10"/>
        <v>0</v>
      </c>
    </row>
    <row r="572" spans="7:7">
      <c r="G572">
        <f t="shared" si="10"/>
        <v>0</v>
      </c>
    </row>
    <row r="573" spans="7:7">
      <c r="G573">
        <f t="shared" si="10"/>
        <v>0</v>
      </c>
    </row>
    <row r="574" spans="7:7">
      <c r="G574">
        <f t="shared" si="10"/>
        <v>0</v>
      </c>
    </row>
    <row r="575" spans="7:7">
      <c r="G575">
        <f t="shared" si="10"/>
        <v>0</v>
      </c>
    </row>
    <row r="576" spans="7:7">
      <c r="G576">
        <f t="shared" si="10"/>
        <v>0</v>
      </c>
    </row>
    <row r="577" spans="7:7">
      <c r="G577">
        <f t="shared" si="10"/>
        <v>0</v>
      </c>
    </row>
    <row r="578" spans="7:7">
      <c r="G578">
        <f t="shared" si="10"/>
        <v>0</v>
      </c>
    </row>
    <row r="579" spans="7:7">
      <c r="G579">
        <f t="shared" si="10"/>
        <v>0</v>
      </c>
    </row>
    <row r="580" spans="7:7">
      <c r="G580">
        <f t="shared" si="10"/>
        <v>0</v>
      </c>
    </row>
    <row r="581" spans="7:7">
      <c r="G581">
        <f t="shared" si="10"/>
        <v>0</v>
      </c>
    </row>
    <row r="582" spans="7:7">
      <c r="G582">
        <f t="shared" si="10"/>
        <v>0</v>
      </c>
    </row>
    <row r="583" spans="7:7">
      <c r="G583">
        <f t="shared" si="10"/>
        <v>0</v>
      </c>
    </row>
    <row r="584" spans="7:7">
      <c r="G584">
        <f t="shared" si="10"/>
        <v>0</v>
      </c>
    </row>
    <row r="585" spans="7:7">
      <c r="G585">
        <f t="shared" si="10"/>
        <v>0</v>
      </c>
    </row>
    <row r="586" spans="7:7">
      <c r="G586">
        <f t="shared" si="10"/>
        <v>0</v>
      </c>
    </row>
    <row r="587" spans="7:7">
      <c r="G587">
        <f t="shared" si="10"/>
        <v>0</v>
      </c>
    </row>
    <row r="588" spans="7:7">
      <c r="G588">
        <f t="shared" si="10"/>
        <v>0</v>
      </c>
    </row>
    <row r="589" spans="7:7">
      <c r="G589">
        <f t="shared" si="10"/>
        <v>0</v>
      </c>
    </row>
    <row r="590" spans="7:7">
      <c r="G590">
        <f t="shared" si="10"/>
        <v>0</v>
      </c>
    </row>
    <row r="591" spans="7:7">
      <c r="G591">
        <f t="shared" si="10"/>
        <v>0</v>
      </c>
    </row>
    <row r="592" spans="7:7">
      <c r="G592">
        <f t="shared" si="10"/>
        <v>0</v>
      </c>
    </row>
    <row r="593" spans="7:7">
      <c r="G593">
        <f t="shared" si="10"/>
        <v>0</v>
      </c>
    </row>
    <row r="594" spans="7:7">
      <c r="G594">
        <f t="shared" si="10"/>
        <v>0</v>
      </c>
    </row>
    <row r="595" spans="7:7">
      <c r="G595">
        <f t="shared" si="10"/>
        <v>0</v>
      </c>
    </row>
    <row r="596" spans="7:7">
      <c r="G596">
        <f t="shared" si="10"/>
        <v>0</v>
      </c>
    </row>
    <row r="597" spans="7:7">
      <c r="G597">
        <f t="shared" si="10"/>
        <v>0</v>
      </c>
    </row>
    <row r="598" spans="7:7">
      <c r="G598">
        <f t="shared" si="10"/>
        <v>0</v>
      </c>
    </row>
    <row r="599" spans="7:7">
      <c r="G599">
        <f t="shared" si="10"/>
        <v>0</v>
      </c>
    </row>
    <row r="600" spans="7:7">
      <c r="G600">
        <f t="shared" si="10"/>
        <v>0</v>
      </c>
    </row>
    <row r="601" spans="7:7">
      <c r="G601">
        <f t="shared" si="10"/>
        <v>0</v>
      </c>
    </row>
    <row r="602" spans="7:7">
      <c r="G602">
        <f t="shared" si="10"/>
        <v>0</v>
      </c>
    </row>
    <row r="603" spans="7:7">
      <c r="G603">
        <f t="shared" si="10"/>
        <v>0</v>
      </c>
    </row>
    <row r="604" spans="7:7">
      <c r="G604">
        <f t="shared" si="10"/>
        <v>0</v>
      </c>
    </row>
    <row r="605" spans="7:7">
      <c r="G605">
        <f t="shared" si="10"/>
        <v>0</v>
      </c>
    </row>
    <row r="606" spans="7:7">
      <c r="G606">
        <f t="shared" si="10"/>
        <v>0</v>
      </c>
    </row>
    <row r="607" spans="7:7">
      <c r="G607">
        <f t="shared" si="10"/>
        <v>0</v>
      </c>
    </row>
    <row r="608" spans="7:7">
      <c r="G608">
        <f t="shared" si="10"/>
        <v>0</v>
      </c>
    </row>
    <row r="609" spans="7:7">
      <c r="G609">
        <f t="shared" si="10"/>
        <v>0</v>
      </c>
    </row>
    <row r="610" spans="7:7">
      <c r="G610">
        <f t="shared" si="10"/>
        <v>0</v>
      </c>
    </row>
    <row r="611" spans="7:7">
      <c r="G611">
        <f t="shared" si="10"/>
        <v>0</v>
      </c>
    </row>
    <row r="612" spans="7:7">
      <c r="G612">
        <f t="shared" si="10"/>
        <v>0</v>
      </c>
    </row>
    <row r="613" spans="7:7">
      <c r="G613">
        <f t="shared" si="10"/>
        <v>0</v>
      </c>
    </row>
    <row r="614" spans="7:7">
      <c r="G614">
        <f t="shared" si="10"/>
        <v>0</v>
      </c>
    </row>
    <row r="615" spans="7:7">
      <c r="G615">
        <f t="shared" si="10"/>
        <v>0</v>
      </c>
    </row>
    <row r="616" spans="7:7">
      <c r="G616">
        <f t="shared" si="10"/>
        <v>0</v>
      </c>
    </row>
    <row r="617" spans="7:7">
      <c r="G617">
        <f t="shared" si="10"/>
        <v>0</v>
      </c>
    </row>
    <row r="618" spans="7:7">
      <c r="G618">
        <f t="shared" si="10"/>
        <v>0</v>
      </c>
    </row>
    <row r="619" spans="7:7">
      <c r="G619">
        <f t="shared" si="10"/>
        <v>0</v>
      </c>
    </row>
    <row r="620" spans="7:7">
      <c r="G620">
        <f t="shared" si="10"/>
        <v>0</v>
      </c>
    </row>
    <row r="621" spans="7:7">
      <c r="G621">
        <f t="shared" si="10"/>
        <v>0</v>
      </c>
    </row>
    <row r="622" spans="7:7">
      <c r="G622">
        <f t="shared" ref="G622:G685" si="11">+D622-E622</f>
        <v>0</v>
      </c>
    </row>
    <row r="623" spans="7:7">
      <c r="G623">
        <f t="shared" si="11"/>
        <v>0</v>
      </c>
    </row>
    <row r="624" spans="7:7">
      <c r="G624">
        <f t="shared" si="11"/>
        <v>0</v>
      </c>
    </row>
    <row r="625" spans="7:7">
      <c r="G625">
        <f t="shared" si="11"/>
        <v>0</v>
      </c>
    </row>
    <row r="626" spans="7:7">
      <c r="G626">
        <f t="shared" si="11"/>
        <v>0</v>
      </c>
    </row>
    <row r="627" spans="7:7">
      <c r="G627">
        <f t="shared" si="11"/>
        <v>0</v>
      </c>
    </row>
    <row r="628" spans="7:7">
      <c r="G628">
        <f t="shared" si="11"/>
        <v>0</v>
      </c>
    </row>
    <row r="629" spans="7:7">
      <c r="G629">
        <f t="shared" si="11"/>
        <v>0</v>
      </c>
    </row>
    <row r="630" spans="7:7">
      <c r="G630">
        <f t="shared" si="11"/>
        <v>0</v>
      </c>
    </row>
    <row r="631" spans="7:7">
      <c r="G631">
        <f t="shared" si="11"/>
        <v>0</v>
      </c>
    </row>
    <row r="632" spans="7:7">
      <c r="G632">
        <f t="shared" si="11"/>
        <v>0</v>
      </c>
    </row>
    <row r="633" spans="7:7">
      <c r="G633">
        <f t="shared" si="11"/>
        <v>0</v>
      </c>
    </row>
    <row r="634" spans="7:7">
      <c r="G634">
        <f t="shared" si="11"/>
        <v>0</v>
      </c>
    </row>
    <row r="635" spans="7:7">
      <c r="G635">
        <f t="shared" si="11"/>
        <v>0</v>
      </c>
    </row>
    <row r="636" spans="7:7">
      <c r="G636">
        <f t="shared" si="11"/>
        <v>0</v>
      </c>
    </row>
    <row r="637" spans="7:7">
      <c r="G637">
        <f t="shared" si="11"/>
        <v>0</v>
      </c>
    </row>
    <row r="638" spans="7:7">
      <c r="G638">
        <f t="shared" si="11"/>
        <v>0</v>
      </c>
    </row>
    <row r="639" spans="7:7">
      <c r="G639">
        <f t="shared" si="11"/>
        <v>0</v>
      </c>
    </row>
    <row r="640" spans="7:7">
      <c r="G640">
        <f t="shared" si="11"/>
        <v>0</v>
      </c>
    </row>
    <row r="641" spans="7:7">
      <c r="G641">
        <f t="shared" si="11"/>
        <v>0</v>
      </c>
    </row>
    <row r="642" spans="7:7">
      <c r="G642">
        <f t="shared" si="11"/>
        <v>0</v>
      </c>
    </row>
    <row r="643" spans="7:7">
      <c r="G643">
        <f t="shared" si="11"/>
        <v>0</v>
      </c>
    </row>
    <row r="644" spans="7:7">
      <c r="G644">
        <f t="shared" si="11"/>
        <v>0</v>
      </c>
    </row>
    <row r="645" spans="7:7">
      <c r="G645">
        <f t="shared" si="11"/>
        <v>0</v>
      </c>
    </row>
    <row r="646" spans="7:7">
      <c r="G646">
        <f t="shared" si="11"/>
        <v>0</v>
      </c>
    </row>
    <row r="647" spans="7:7">
      <c r="G647">
        <f t="shared" si="11"/>
        <v>0</v>
      </c>
    </row>
    <row r="648" spans="7:7">
      <c r="G648">
        <f t="shared" si="11"/>
        <v>0</v>
      </c>
    </row>
    <row r="649" spans="7:7">
      <c r="G649">
        <f t="shared" si="11"/>
        <v>0</v>
      </c>
    </row>
    <row r="650" spans="7:7">
      <c r="G650">
        <f t="shared" si="11"/>
        <v>0</v>
      </c>
    </row>
    <row r="651" spans="7:7">
      <c r="G651">
        <f t="shared" si="11"/>
        <v>0</v>
      </c>
    </row>
    <row r="652" spans="7:7">
      <c r="G652">
        <f t="shared" si="11"/>
        <v>0</v>
      </c>
    </row>
    <row r="653" spans="7:7">
      <c r="G653">
        <f t="shared" si="11"/>
        <v>0</v>
      </c>
    </row>
    <row r="654" spans="7:7">
      <c r="G654">
        <f t="shared" si="11"/>
        <v>0</v>
      </c>
    </row>
    <row r="655" spans="7:7">
      <c r="G655">
        <f t="shared" si="11"/>
        <v>0</v>
      </c>
    </row>
    <row r="656" spans="7:7">
      <c r="G656">
        <f t="shared" si="11"/>
        <v>0</v>
      </c>
    </row>
    <row r="657" spans="7:7">
      <c r="G657">
        <f t="shared" si="11"/>
        <v>0</v>
      </c>
    </row>
    <row r="658" spans="7:7">
      <c r="G658">
        <f t="shared" si="11"/>
        <v>0</v>
      </c>
    </row>
    <row r="659" spans="7:7">
      <c r="G659">
        <f t="shared" si="11"/>
        <v>0</v>
      </c>
    </row>
    <row r="660" spans="7:7">
      <c r="G660">
        <f t="shared" si="11"/>
        <v>0</v>
      </c>
    </row>
    <row r="661" spans="7:7">
      <c r="G661">
        <f t="shared" si="11"/>
        <v>0</v>
      </c>
    </row>
    <row r="662" spans="7:7">
      <c r="G662">
        <f t="shared" si="11"/>
        <v>0</v>
      </c>
    </row>
    <row r="663" spans="7:7">
      <c r="G663">
        <f t="shared" si="11"/>
        <v>0</v>
      </c>
    </row>
    <row r="664" spans="7:7">
      <c r="G664">
        <f t="shared" si="11"/>
        <v>0</v>
      </c>
    </row>
    <row r="665" spans="7:7">
      <c r="G665">
        <f t="shared" si="11"/>
        <v>0</v>
      </c>
    </row>
    <row r="666" spans="7:7">
      <c r="G666">
        <f t="shared" si="11"/>
        <v>0</v>
      </c>
    </row>
    <row r="667" spans="7:7">
      <c r="G667">
        <f t="shared" si="11"/>
        <v>0</v>
      </c>
    </row>
    <row r="668" spans="7:7">
      <c r="G668">
        <f t="shared" si="11"/>
        <v>0</v>
      </c>
    </row>
    <row r="669" spans="7:7">
      <c r="G669">
        <f t="shared" si="11"/>
        <v>0</v>
      </c>
    </row>
    <row r="670" spans="7:7">
      <c r="G670">
        <f t="shared" si="11"/>
        <v>0</v>
      </c>
    </row>
    <row r="671" spans="7:7">
      <c r="G671">
        <f t="shared" si="11"/>
        <v>0</v>
      </c>
    </row>
    <row r="672" spans="7:7">
      <c r="G672">
        <f t="shared" si="11"/>
        <v>0</v>
      </c>
    </row>
    <row r="673" spans="7:7">
      <c r="G673">
        <f t="shared" si="11"/>
        <v>0</v>
      </c>
    </row>
    <row r="674" spans="7:7">
      <c r="G674">
        <f t="shared" si="11"/>
        <v>0</v>
      </c>
    </row>
    <row r="675" spans="7:7">
      <c r="G675">
        <f t="shared" si="11"/>
        <v>0</v>
      </c>
    </row>
    <row r="676" spans="7:7">
      <c r="G676">
        <f t="shared" si="11"/>
        <v>0</v>
      </c>
    </row>
    <row r="677" spans="7:7">
      <c r="G677">
        <f t="shared" si="11"/>
        <v>0</v>
      </c>
    </row>
    <row r="678" spans="7:7">
      <c r="G678">
        <f t="shared" si="11"/>
        <v>0</v>
      </c>
    </row>
    <row r="679" spans="7:7">
      <c r="G679">
        <f t="shared" si="11"/>
        <v>0</v>
      </c>
    </row>
    <row r="680" spans="7:7">
      <c r="G680">
        <f t="shared" si="11"/>
        <v>0</v>
      </c>
    </row>
    <row r="681" spans="7:7">
      <c r="G681">
        <f t="shared" si="11"/>
        <v>0</v>
      </c>
    </row>
    <row r="682" spans="7:7">
      <c r="G682">
        <f t="shared" si="11"/>
        <v>0</v>
      </c>
    </row>
    <row r="683" spans="7:7">
      <c r="G683">
        <f t="shared" si="11"/>
        <v>0</v>
      </c>
    </row>
    <row r="684" spans="7:7">
      <c r="G684">
        <f t="shared" si="11"/>
        <v>0</v>
      </c>
    </row>
    <row r="685" spans="7:7">
      <c r="G685">
        <f t="shared" si="11"/>
        <v>0</v>
      </c>
    </row>
    <row r="686" spans="7:7">
      <c r="G686">
        <f t="shared" ref="G686:G749" si="12">+D686-E686</f>
        <v>0</v>
      </c>
    </row>
    <row r="687" spans="7:7">
      <c r="G687">
        <f t="shared" si="12"/>
        <v>0</v>
      </c>
    </row>
    <row r="688" spans="7:7">
      <c r="G688">
        <f t="shared" si="12"/>
        <v>0</v>
      </c>
    </row>
    <row r="689" spans="7:7">
      <c r="G689">
        <f t="shared" si="12"/>
        <v>0</v>
      </c>
    </row>
    <row r="690" spans="7:7">
      <c r="G690">
        <f t="shared" si="12"/>
        <v>0</v>
      </c>
    </row>
    <row r="691" spans="7:7">
      <c r="G691">
        <f t="shared" si="12"/>
        <v>0</v>
      </c>
    </row>
    <row r="692" spans="7:7">
      <c r="G692">
        <f t="shared" si="12"/>
        <v>0</v>
      </c>
    </row>
    <row r="693" spans="7:7">
      <c r="G693">
        <f t="shared" si="12"/>
        <v>0</v>
      </c>
    </row>
    <row r="694" spans="7:7">
      <c r="G694">
        <f t="shared" si="12"/>
        <v>0</v>
      </c>
    </row>
    <row r="695" spans="7:7">
      <c r="G695">
        <f t="shared" si="12"/>
        <v>0</v>
      </c>
    </row>
    <row r="696" spans="7:7">
      <c r="G696">
        <f t="shared" si="12"/>
        <v>0</v>
      </c>
    </row>
    <row r="697" spans="7:7">
      <c r="G697">
        <f t="shared" si="12"/>
        <v>0</v>
      </c>
    </row>
    <row r="698" spans="7:7">
      <c r="G698">
        <f t="shared" si="12"/>
        <v>0</v>
      </c>
    </row>
    <row r="699" spans="7:7">
      <c r="G699">
        <f t="shared" si="12"/>
        <v>0</v>
      </c>
    </row>
    <row r="700" spans="7:7">
      <c r="G700">
        <f t="shared" si="12"/>
        <v>0</v>
      </c>
    </row>
    <row r="701" spans="7:7">
      <c r="G701">
        <f t="shared" si="12"/>
        <v>0</v>
      </c>
    </row>
    <row r="702" spans="7:7">
      <c r="G702">
        <f t="shared" si="12"/>
        <v>0</v>
      </c>
    </row>
    <row r="703" spans="7:7">
      <c r="G703">
        <f t="shared" si="12"/>
        <v>0</v>
      </c>
    </row>
    <row r="704" spans="7:7">
      <c r="G704">
        <f t="shared" si="12"/>
        <v>0</v>
      </c>
    </row>
    <row r="705" spans="7:7">
      <c r="G705">
        <f t="shared" si="12"/>
        <v>0</v>
      </c>
    </row>
    <row r="706" spans="7:7">
      <c r="G706">
        <f t="shared" si="12"/>
        <v>0</v>
      </c>
    </row>
    <row r="707" spans="7:7">
      <c r="G707">
        <f t="shared" si="12"/>
        <v>0</v>
      </c>
    </row>
    <row r="708" spans="7:7">
      <c r="G708">
        <f t="shared" si="12"/>
        <v>0</v>
      </c>
    </row>
    <row r="709" spans="7:7">
      <c r="G709">
        <f t="shared" si="12"/>
        <v>0</v>
      </c>
    </row>
    <row r="710" spans="7:7">
      <c r="G710">
        <f t="shared" si="12"/>
        <v>0</v>
      </c>
    </row>
    <row r="711" spans="7:7">
      <c r="G711">
        <f t="shared" si="12"/>
        <v>0</v>
      </c>
    </row>
    <row r="712" spans="7:7">
      <c r="G712">
        <f t="shared" si="12"/>
        <v>0</v>
      </c>
    </row>
    <row r="713" spans="7:7">
      <c r="G713">
        <f t="shared" si="12"/>
        <v>0</v>
      </c>
    </row>
    <row r="714" spans="7:7">
      <c r="G714">
        <f t="shared" si="12"/>
        <v>0</v>
      </c>
    </row>
    <row r="715" spans="7:7">
      <c r="G715">
        <f t="shared" si="12"/>
        <v>0</v>
      </c>
    </row>
    <row r="716" spans="7:7">
      <c r="G716">
        <f t="shared" si="12"/>
        <v>0</v>
      </c>
    </row>
    <row r="717" spans="7:7">
      <c r="G717">
        <f t="shared" si="12"/>
        <v>0</v>
      </c>
    </row>
    <row r="718" spans="7:7">
      <c r="G718">
        <f t="shared" si="12"/>
        <v>0</v>
      </c>
    </row>
    <row r="719" spans="7:7">
      <c r="G719">
        <f t="shared" si="12"/>
        <v>0</v>
      </c>
    </row>
    <row r="720" spans="7:7">
      <c r="G720">
        <f t="shared" si="12"/>
        <v>0</v>
      </c>
    </row>
    <row r="721" spans="7:7">
      <c r="G721">
        <f t="shared" si="12"/>
        <v>0</v>
      </c>
    </row>
    <row r="722" spans="7:7">
      <c r="G722">
        <f t="shared" si="12"/>
        <v>0</v>
      </c>
    </row>
    <row r="723" spans="7:7">
      <c r="G723">
        <f t="shared" si="12"/>
        <v>0</v>
      </c>
    </row>
    <row r="724" spans="7:7">
      <c r="G724">
        <f t="shared" si="12"/>
        <v>0</v>
      </c>
    </row>
    <row r="725" spans="7:7">
      <c r="G725">
        <f t="shared" si="12"/>
        <v>0</v>
      </c>
    </row>
    <row r="726" spans="7:7">
      <c r="G726">
        <f t="shared" si="12"/>
        <v>0</v>
      </c>
    </row>
    <row r="727" spans="7:7">
      <c r="G727">
        <f t="shared" si="12"/>
        <v>0</v>
      </c>
    </row>
    <row r="728" spans="7:7">
      <c r="G728">
        <f t="shared" si="12"/>
        <v>0</v>
      </c>
    </row>
    <row r="729" spans="7:7">
      <c r="G729">
        <f t="shared" si="12"/>
        <v>0</v>
      </c>
    </row>
    <row r="730" spans="7:7">
      <c r="G730">
        <f t="shared" si="12"/>
        <v>0</v>
      </c>
    </row>
    <row r="731" spans="7:7">
      <c r="G731">
        <f t="shared" si="12"/>
        <v>0</v>
      </c>
    </row>
    <row r="732" spans="7:7">
      <c r="G732">
        <f t="shared" si="12"/>
        <v>0</v>
      </c>
    </row>
    <row r="733" spans="7:7">
      <c r="G733">
        <f t="shared" si="12"/>
        <v>0</v>
      </c>
    </row>
    <row r="734" spans="7:7">
      <c r="G734">
        <f t="shared" si="12"/>
        <v>0</v>
      </c>
    </row>
    <row r="735" spans="7:7">
      <c r="G735">
        <f t="shared" si="12"/>
        <v>0</v>
      </c>
    </row>
    <row r="736" spans="7:7">
      <c r="G736">
        <f t="shared" si="12"/>
        <v>0</v>
      </c>
    </row>
    <row r="737" spans="7:7">
      <c r="G737">
        <f t="shared" si="12"/>
        <v>0</v>
      </c>
    </row>
    <row r="738" spans="7:7">
      <c r="G738">
        <f t="shared" si="12"/>
        <v>0</v>
      </c>
    </row>
    <row r="739" spans="7:7">
      <c r="G739">
        <f t="shared" si="12"/>
        <v>0</v>
      </c>
    </row>
    <row r="740" spans="7:7">
      <c r="G740">
        <f t="shared" si="12"/>
        <v>0</v>
      </c>
    </row>
    <row r="741" spans="7:7">
      <c r="G741">
        <f t="shared" si="12"/>
        <v>0</v>
      </c>
    </row>
    <row r="742" spans="7:7">
      <c r="G742">
        <f t="shared" si="12"/>
        <v>0</v>
      </c>
    </row>
    <row r="743" spans="7:7">
      <c r="G743">
        <f t="shared" si="12"/>
        <v>0</v>
      </c>
    </row>
    <row r="744" spans="7:7">
      <c r="G744">
        <f t="shared" si="12"/>
        <v>0</v>
      </c>
    </row>
    <row r="745" spans="7:7">
      <c r="G745">
        <f t="shared" si="12"/>
        <v>0</v>
      </c>
    </row>
    <row r="746" spans="7:7">
      <c r="G746">
        <f t="shared" si="12"/>
        <v>0</v>
      </c>
    </row>
    <row r="747" spans="7:7">
      <c r="G747">
        <f t="shared" si="12"/>
        <v>0</v>
      </c>
    </row>
    <row r="748" spans="7:7">
      <c r="G748">
        <f t="shared" si="12"/>
        <v>0</v>
      </c>
    </row>
    <row r="749" spans="7:7">
      <c r="G749">
        <f t="shared" si="12"/>
        <v>0</v>
      </c>
    </row>
    <row r="750" spans="7:7">
      <c r="G750">
        <f t="shared" ref="G750:G813" si="13">+D750-E750</f>
        <v>0</v>
      </c>
    </row>
    <row r="751" spans="7:7">
      <c r="G751">
        <f t="shared" si="13"/>
        <v>0</v>
      </c>
    </row>
    <row r="752" spans="7:7">
      <c r="G752">
        <f t="shared" si="13"/>
        <v>0</v>
      </c>
    </row>
    <row r="753" spans="7:7">
      <c r="G753">
        <f t="shared" si="13"/>
        <v>0</v>
      </c>
    </row>
    <row r="754" spans="7:7">
      <c r="G754">
        <f t="shared" si="13"/>
        <v>0</v>
      </c>
    </row>
    <row r="755" spans="7:7">
      <c r="G755">
        <f t="shared" si="13"/>
        <v>0</v>
      </c>
    </row>
    <row r="756" spans="7:7">
      <c r="G756">
        <f t="shared" si="13"/>
        <v>0</v>
      </c>
    </row>
    <row r="757" spans="7:7">
      <c r="G757">
        <f t="shared" si="13"/>
        <v>0</v>
      </c>
    </row>
    <row r="758" spans="7:7">
      <c r="G758">
        <f t="shared" si="13"/>
        <v>0</v>
      </c>
    </row>
    <row r="759" spans="7:7">
      <c r="G759">
        <f t="shared" si="13"/>
        <v>0</v>
      </c>
    </row>
    <row r="760" spans="7:7">
      <c r="G760">
        <f t="shared" si="13"/>
        <v>0</v>
      </c>
    </row>
    <row r="761" spans="7:7">
      <c r="G761">
        <f t="shared" si="13"/>
        <v>0</v>
      </c>
    </row>
    <row r="762" spans="7:7">
      <c r="G762">
        <f t="shared" si="13"/>
        <v>0</v>
      </c>
    </row>
    <row r="763" spans="7:7">
      <c r="G763">
        <f t="shared" si="13"/>
        <v>0</v>
      </c>
    </row>
    <row r="764" spans="7:7">
      <c r="G764">
        <f t="shared" si="13"/>
        <v>0</v>
      </c>
    </row>
    <row r="765" spans="7:7">
      <c r="G765">
        <f t="shared" si="13"/>
        <v>0</v>
      </c>
    </row>
    <row r="766" spans="7:7">
      <c r="G766">
        <f t="shared" si="13"/>
        <v>0</v>
      </c>
    </row>
    <row r="767" spans="7:7">
      <c r="G767">
        <f t="shared" si="13"/>
        <v>0</v>
      </c>
    </row>
    <row r="768" spans="7:7">
      <c r="G768">
        <f t="shared" si="13"/>
        <v>0</v>
      </c>
    </row>
    <row r="769" spans="7:7">
      <c r="G769">
        <f t="shared" si="13"/>
        <v>0</v>
      </c>
    </row>
    <row r="770" spans="7:7">
      <c r="G770">
        <f t="shared" si="13"/>
        <v>0</v>
      </c>
    </row>
    <row r="771" spans="7:7">
      <c r="G771">
        <f t="shared" si="13"/>
        <v>0</v>
      </c>
    </row>
    <row r="772" spans="7:7">
      <c r="G772">
        <f t="shared" si="13"/>
        <v>0</v>
      </c>
    </row>
    <row r="773" spans="7:7">
      <c r="G773">
        <f t="shared" si="13"/>
        <v>0</v>
      </c>
    </row>
    <row r="774" spans="7:7">
      <c r="G774">
        <f t="shared" si="13"/>
        <v>0</v>
      </c>
    </row>
    <row r="775" spans="7:7">
      <c r="G775">
        <f t="shared" si="13"/>
        <v>0</v>
      </c>
    </row>
    <row r="776" spans="7:7">
      <c r="G776">
        <f t="shared" si="13"/>
        <v>0</v>
      </c>
    </row>
    <row r="777" spans="7:7">
      <c r="G777">
        <f t="shared" si="13"/>
        <v>0</v>
      </c>
    </row>
    <row r="778" spans="7:7">
      <c r="G778">
        <f t="shared" si="13"/>
        <v>0</v>
      </c>
    </row>
    <row r="779" spans="7:7">
      <c r="G779">
        <f t="shared" si="13"/>
        <v>0</v>
      </c>
    </row>
    <row r="780" spans="7:7">
      <c r="G780">
        <f t="shared" si="13"/>
        <v>0</v>
      </c>
    </row>
    <row r="781" spans="7:7">
      <c r="G781">
        <f t="shared" si="13"/>
        <v>0</v>
      </c>
    </row>
    <row r="782" spans="7:7">
      <c r="G782">
        <f t="shared" si="13"/>
        <v>0</v>
      </c>
    </row>
    <row r="783" spans="7:7">
      <c r="G783">
        <f t="shared" si="13"/>
        <v>0</v>
      </c>
    </row>
    <row r="784" spans="7:7">
      <c r="G784">
        <f t="shared" si="13"/>
        <v>0</v>
      </c>
    </row>
    <row r="785" spans="7:7">
      <c r="G785">
        <f t="shared" si="13"/>
        <v>0</v>
      </c>
    </row>
    <row r="786" spans="7:7">
      <c r="G786">
        <f t="shared" si="13"/>
        <v>0</v>
      </c>
    </row>
    <row r="787" spans="7:7">
      <c r="G787">
        <f t="shared" si="13"/>
        <v>0</v>
      </c>
    </row>
    <row r="788" spans="7:7">
      <c r="G788">
        <f t="shared" si="13"/>
        <v>0</v>
      </c>
    </row>
    <row r="789" spans="7:7">
      <c r="G789">
        <f t="shared" si="13"/>
        <v>0</v>
      </c>
    </row>
    <row r="790" spans="7:7">
      <c r="G790">
        <f t="shared" si="13"/>
        <v>0</v>
      </c>
    </row>
    <row r="791" spans="7:7">
      <c r="G791">
        <f t="shared" si="13"/>
        <v>0</v>
      </c>
    </row>
    <row r="792" spans="7:7">
      <c r="G792">
        <f t="shared" si="13"/>
        <v>0</v>
      </c>
    </row>
    <row r="793" spans="7:7">
      <c r="G793">
        <f t="shared" si="13"/>
        <v>0</v>
      </c>
    </row>
    <row r="794" spans="7:7">
      <c r="G794">
        <f t="shared" si="13"/>
        <v>0</v>
      </c>
    </row>
    <row r="795" spans="7:7">
      <c r="G795">
        <f t="shared" si="13"/>
        <v>0</v>
      </c>
    </row>
    <row r="796" spans="7:7">
      <c r="G796">
        <f t="shared" si="13"/>
        <v>0</v>
      </c>
    </row>
    <row r="797" spans="7:7">
      <c r="G797">
        <f t="shared" si="13"/>
        <v>0</v>
      </c>
    </row>
    <row r="798" spans="7:7">
      <c r="G798">
        <f t="shared" si="13"/>
        <v>0</v>
      </c>
    </row>
    <row r="799" spans="7:7">
      <c r="G799">
        <f t="shared" si="13"/>
        <v>0</v>
      </c>
    </row>
    <row r="800" spans="7:7">
      <c r="G800">
        <f t="shared" si="13"/>
        <v>0</v>
      </c>
    </row>
    <row r="801" spans="7:7">
      <c r="G801">
        <f t="shared" si="13"/>
        <v>0</v>
      </c>
    </row>
    <row r="802" spans="7:7">
      <c r="G802">
        <f t="shared" si="13"/>
        <v>0</v>
      </c>
    </row>
    <row r="803" spans="7:7">
      <c r="G803">
        <f t="shared" si="13"/>
        <v>0</v>
      </c>
    </row>
    <row r="804" spans="7:7">
      <c r="G804">
        <f t="shared" si="13"/>
        <v>0</v>
      </c>
    </row>
    <row r="805" spans="7:7">
      <c r="G805">
        <f t="shared" si="13"/>
        <v>0</v>
      </c>
    </row>
    <row r="806" spans="7:7">
      <c r="G806">
        <f t="shared" si="13"/>
        <v>0</v>
      </c>
    </row>
    <row r="807" spans="7:7">
      <c r="G807">
        <f t="shared" si="13"/>
        <v>0</v>
      </c>
    </row>
    <row r="808" spans="7:7">
      <c r="G808">
        <f t="shared" si="13"/>
        <v>0</v>
      </c>
    </row>
    <row r="809" spans="7:7">
      <c r="G809">
        <f t="shared" si="13"/>
        <v>0</v>
      </c>
    </row>
    <row r="810" spans="7:7">
      <c r="G810">
        <f t="shared" si="13"/>
        <v>0</v>
      </c>
    </row>
    <row r="811" spans="7:7">
      <c r="G811">
        <f t="shared" si="13"/>
        <v>0</v>
      </c>
    </row>
    <row r="812" spans="7:7">
      <c r="G812">
        <f t="shared" si="13"/>
        <v>0</v>
      </c>
    </row>
    <row r="813" spans="7:7">
      <c r="G813">
        <f t="shared" si="13"/>
        <v>0</v>
      </c>
    </row>
    <row r="814" spans="7:7">
      <c r="G814">
        <f t="shared" ref="G814:G877" si="14">+D814-E814</f>
        <v>0</v>
      </c>
    </row>
    <row r="815" spans="7:7">
      <c r="G815">
        <f t="shared" si="14"/>
        <v>0</v>
      </c>
    </row>
    <row r="816" spans="7:7">
      <c r="G816">
        <f t="shared" si="14"/>
        <v>0</v>
      </c>
    </row>
    <row r="817" spans="7:7">
      <c r="G817">
        <f t="shared" si="14"/>
        <v>0</v>
      </c>
    </row>
    <row r="818" spans="7:7">
      <c r="G818">
        <f t="shared" si="14"/>
        <v>0</v>
      </c>
    </row>
    <row r="819" spans="7:7">
      <c r="G819">
        <f t="shared" si="14"/>
        <v>0</v>
      </c>
    </row>
    <row r="820" spans="7:7">
      <c r="G820">
        <f t="shared" si="14"/>
        <v>0</v>
      </c>
    </row>
    <row r="821" spans="7:7">
      <c r="G821">
        <f t="shared" si="14"/>
        <v>0</v>
      </c>
    </row>
    <row r="822" spans="7:7">
      <c r="G822">
        <f t="shared" si="14"/>
        <v>0</v>
      </c>
    </row>
    <row r="823" spans="7:7">
      <c r="G823">
        <f t="shared" si="14"/>
        <v>0</v>
      </c>
    </row>
    <row r="824" spans="7:7">
      <c r="G824">
        <f t="shared" si="14"/>
        <v>0</v>
      </c>
    </row>
    <row r="825" spans="7:7">
      <c r="G825">
        <f t="shared" si="14"/>
        <v>0</v>
      </c>
    </row>
    <row r="826" spans="7:7">
      <c r="G826">
        <f t="shared" si="14"/>
        <v>0</v>
      </c>
    </row>
    <row r="827" spans="7:7">
      <c r="G827">
        <f t="shared" si="14"/>
        <v>0</v>
      </c>
    </row>
    <row r="828" spans="7:7">
      <c r="G828">
        <f t="shared" si="14"/>
        <v>0</v>
      </c>
    </row>
    <row r="829" spans="7:7">
      <c r="G829">
        <f t="shared" si="14"/>
        <v>0</v>
      </c>
    </row>
    <row r="830" spans="7:7">
      <c r="G830">
        <f t="shared" si="14"/>
        <v>0</v>
      </c>
    </row>
    <row r="831" spans="7:7">
      <c r="G831">
        <f t="shared" si="14"/>
        <v>0</v>
      </c>
    </row>
    <row r="832" spans="7:7">
      <c r="G832">
        <f t="shared" si="14"/>
        <v>0</v>
      </c>
    </row>
    <row r="833" spans="7:7">
      <c r="G833">
        <f t="shared" si="14"/>
        <v>0</v>
      </c>
    </row>
    <row r="834" spans="7:7">
      <c r="G834">
        <f t="shared" si="14"/>
        <v>0</v>
      </c>
    </row>
    <row r="835" spans="7:7">
      <c r="G835">
        <f t="shared" si="14"/>
        <v>0</v>
      </c>
    </row>
    <row r="836" spans="7:7">
      <c r="G836">
        <f t="shared" si="14"/>
        <v>0</v>
      </c>
    </row>
    <row r="837" spans="7:7">
      <c r="G837">
        <f t="shared" si="14"/>
        <v>0</v>
      </c>
    </row>
    <row r="838" spans="7:7">
      <c r="G838">
        <f t="shared" si="14"/>
        <v>0</v>
      </c>
    </row>
    <row r="839" spans="7:7">
      <c r="G839">
        <f t="shared" si="14"/>
        <v>0</v>
      </c>
    </row>
    <row r="840" spans="7:7">
      <c r="G840">
        <f t="shared" si="14"/>
        <v>0</v>
      </c>
    </row>
    <row r="841" spans="7:7">
      <c r="G841">
        <f t="shared" si="14"/>
        <v>0</v>
      </c>
    </row>
    <row r="842" spans="7:7">
      <c r="G842">
        <f t="shared" si="14"/>
        <v>0</v>
      </c>
    </row>
    <row r="843" spans="7:7">
      <c r="G843">
        <f t="shared" si="14"/>
        <v>0</v>
      </c>
    </row>
    <row r="844" spans="7:7">
      <c r="G844">
        <f t="shared" si="14"/>
        <v>0</v>
      </c>
    </row>
    <row r="845" spans="7:7">
      <c r="G845">
        <f t="shared" si="14"/>
        <v>0</v>
      </c>
    </row>
    <row r="846" spans="7:7">
      <c r="G846">
        <f t="shared" si="14"/>
        <v>0</v>
      </c>
    </row>
    <row r="847" spans="7:7">
      <c r="G847">
        <f t="shared" si="14"/>
        <v>0</v>
      </c>
    </row>
    <row r="848" spans="7:7">
      <c r="G848">
        <f t="shared" si="14"/>
        <v>0</v>
      </c>
    </row>
    <row r="849" spans="7:7">
      <c r="G849">
        <f t="shared" si="14"/>
        <v>0</v>
      </c>
    </row>
    <row r="850" spans="7:7">
      <c r="G850">
        <f t="shared" si="14"/>
        <v>0</v>
      </c>
    </row>
    <row r="851" spans="7:7">
      <c r="G851">
        <f t="shared" si="14"/>
        <v>0</v>
      </c>
    </row>
    <row r="852" spans="7:7">
      <c r="G852">
        <f t="shared" si="14"/>
        <v>0</v>
      </c>
    </row>
    <row r="853" spans="7:7">
      <c r="G853">
        <f t="shared" si="14"/>
        <v>0</v>
      </c>
    </row>
    <row r="854" spans="7:7">
      <c r="G854">
        <f t="shared" si="14"/>
        <v>0</v>
      </c>
    </row>
    <row r="855" spans="7:7">
      <c r="G855">
        <f t="shared" si="14"/>
        <v>0</v>
      </c>
    </row>
    <row r="856" spans="7:7">
      <c r="G856">
        <f t="shared" si="14"/>
        <v>0</v>
      </c>
    </row>
    <row r="857" spans="7:7">
      <c r="G857">
        <f t="shared" si="14"/>
        <v>0</v>
      </c>
    </row>
    <row r="858" spans="7:7">
      <c r="G858">
        <f t="shared" si="14"/>
        <v>0</v>
      </c>
    </row>
    <row r="859" spans="7:7">
      <c r="G859">
        <f t="shared" si="14"/>
        <v>0</v>
      </c>
    </row>
    <row r="860" spans="7:7">
      <c r="G860">
        <f t="shared" si="14"/>
        <v>0</v>
      </c>
    </row>
    <row r="861" spans="7:7">
      <c r="G861">
        <f t="shared" si="14"/>
        <v>0</v>
      </c>
    </row>
    <row r="862" spans="7:7">
      <c r="G862">
        <f t="shared" si="14"/>
        <v>0</v>
      </c>
    </row>
    <row r="863" spans="7:7">
      <c r="G863">
        <f t="shared" si="14"/>
        <v>0</v>
      </c>
    </row>
    <row r="864" spans="7:7">
      <c r="G864">
        <f t="shared" si="14"/>
        <v>0</v>
      </c>
    </row>
    <row r="865" spans="7:7">
      <c r="G865">
        <f t="shared" si="14"/>
        <v>0</v>
      </c>
    </row>
    <row r="866" spans="7:7">
      <c r="G866">
        <f t="shared" si="14"/>
        <v>0</v>
      </c>
    </row>
    <row r="867" spans="7:7">
      <c r="G867">
        <f t="shared" si="14"/>
        <v>0</v>
      </c>
    </row>
    <row r="868" spans="7:7">
      <c r="G868">
        <f t="shared" si="14"/>
        <v>0</v>
      </c>
    </row>
    <row r="869" spans="7:7">
      <c r="G869">
        <f t="shared" si="14"/>
        <v>0</v>
      </c>
    </row>
    <row r="870" spans="7:7">
      <c r="G870">
        <f t="shared" si="14"/>
        <v>0</v>
      </c>
    </row>
    <row r="871" spans="7:7">
      <c r="G871">
        <f t="shared" si="14"/>
        <v>0</v>
      </c>
    </row>
    <row r="872" spans="7:7">
      <c r="G872">
        <f t="shared" si="14"/>
        <v>0</v>
      </c>
    </row>
    <row r="873" spans="7:7">
      <c r="G873">
        <f t="shared" si="14"/>
        <v>0</v>
      </c>
    </row>
    <row r="874" spans="7:7">
      <c r="G874">
        <f t="shared" si="14"/>
        <v>0</v>
      </c>
    </row>
    <row r="875" spans="7:7">
      <c r="G875">
        <f t="shared" si="14"/>
        <v>0</v>
      </c>
    </row>
    <row r="876" spans="7:7">
      <c r="G876">
        <f t="shared" si="14"/>
        <v>0</v>
      </c>
    </row>
    <row r="877" spans="7:7">
      <c r="G877">
        <f t="shared" si="14"/>
        <v>0</v>
      </c>
    </row>
    <row r="878" spans="7:7">
      <c r="G878">
        <f t="shared" ref="G878:G941" si="15">+D878-E878</f>
        <v>0</v>
      </c>
    </row>
    <row r="879" spans="7:7">
      <c r="G879">
        <f t="shared" si="15"/>
        <v>0</v>
      </c>
    </row>
    <row r="880" spans="7:7">
      <c r="G880">
        <f t="shared" si="15"/>
        <v>0</v>
      </c>
    </row>
    <row r="881" spans="7:7">
      <c r="G881">
        <f t="shared" si="15"/>
        <v>0</v>
      </c>
    </row>
    <row r="882" spans="7:7">
      <c r="G882">
        <f t="shared" si="15"/>
        <v>0</v>
      </c>
    </row>
    <row r="883" spans="7:7">
      <c r="G883">
        <f t="shared" si="15"/>
        <v>0</v>
      </c>
    </row>
    <row r="884" spans="7:7">
      <c r="G884">
        <f t="shared" si="15"/>
        <v>0</v>
      </c>
    </row>
    <row r="885" spans="7:7">
      <c r="G885">
        <f t="shared" si="15"/>
        <v>0</v>
      </c>
    </row>
    <row r="886" spans="7:7">
      <c r="G886">
        <f t="shared" si="15"/>
        <v>0</v>
      </c>
    </row>
    <row r="887" spans="7:7">
      <c r="G887">
        <f t="shared" si="15"/>
        <v>0</v>
      </c>
    </row>
    <row r="888" spans="7:7">
      <c r="G888">
        <f t="shared" si="15"/>
        <v>0</v>
      </c>
    </row>
    <row r="889" spans="7:7">
      <c r="G889">
        <f t="shared" si="15"/>
        <v>0</v>
      </c>
    </row>
    <row r="890" spans="7:7">
      <c r="G890">
        <f t="shared" si="15"/>
        <v>0</v>
      </c>
    </row>
    <row r="891" spans="7:7">
      <c r="G891">
        <f t="shared" si="15"/>
        <v>0</v>
      </c>
    </row>
    <row r="892" spans="7:7">
      <c r="G892">
        <f t="shared" si="15"/>
        <v>0</v>
      </c>
    </row>
    <row r="893" spans="7:7">
      <c r="G893">
        <f t="shared" si="15"/>
        <v>0</v>
      </c>
    </row>
    <row r="894" spans="7:7">
      <c r="G894">
        <f t="shared" si="15"/>
        <v>0</v>
      </c>
    </row>
    <row r="895" spans="7:7">
      <c r="G895">
        <f t="shared" si="15"/>
        <v>0</v>
      </c>
    </row>
    <row r="896" spans="7:7">
      <c r="G896">
        <f t="shared" si="15"/>
        <v>0</v>
      </c>
    </row>
    <row r="897" spans="7:7">
      <c r="G897">
        <f t="shared" si="15"/>
        <v>0</v>
      </c>
    </row>
    <row r="898" spans="7:7">
      <c r="G898">
        <f t="shared" si="15"/>
        <v>0</v>
      </c>
    </row>
    <row r="899" spans="7:7">
      <c r="G899">
        <f t="shared" si="15"/>
        <v>0</v>
      </c>
    </row>
    <row r="900" spans="7:7">
      <c r="G900">
        <f t="shared" si="15"/>
        <v>0</v>
      </c>
    </row>
    <row r="901" spans="7:7">
      <c r="G901">
        <f t="shared" si="15"/>
        <v>0</v>
      </c>
    </row>
    <row r="902" spans="7:7">
      <c r="G902">
        <f t="shared" si="15"/>
        <v>0</v>
      </c>
    </row>
    <row r="903" spans="7:7">
      <c r="G903">
        <f t="shared" si="15"/>
        <v>0</v>
      </c>
    </row>
    <row r="904" spans="7:7">
      <c r="G904">
        <f t="shared" si="15"/>
        <v>0</v>
      </c>
    </row>
    <row r="905" spans="7:7">
      <c r="G905">
        <f t="shared" si="15"/>
        <v>0</v>
      </c>
    </row>
    <row r="906" spans="7:7">
      <c r="G906">
        <f t="shared" si="15"/>
        <v>0</v>
      </c>
    </row>
    <row r="907" spans="7:7">
      <c r="G907">
        <f t="shared" si="15"/>
        <v>0</v>
      </c>
    </row>
    <row r="908" spans="7:7">
      <c r="G908">
        <f t="shared" si="15"/>
        <v>0</v>
      </c>
    </row>
    <row r="909" spans="7:7">
      <c r="G909">
        <f t="shared" si="15"/>
        <v>0</v>
      </c>
    </row>
    <row r="910" spans="7:7">
      <c r="G910">
        <f t="shared" si="15"/>
        <v>0</v>
      </c>
    </row>
    <row r="911" spans="7:7">
      <c r="G911">
        <f t="shared" si="15"/>
        <v>0</v>
      </c>
    </row>
    <row r="912" spans="7:7">
      <c r="G912">
        <f t="shared" si="15"/>
        <v>0</v>
      </c>
    </row>
    <row r="913" spans="7:7">
      <c r="G913">
        <f t="shared" si="15"/>
        <v>0</v>
      </c>
    </row>
    <row r="914" spans="7:7">
      <c r="G914">
        <f t="shared" si="15"/>
        <v>0</v>
      </c>
    </row>
    <row r="915" spans="7:7">
      <c r="G915">
        <f t="shared" si="15"/>
        <v>0</v>
      </c>
    </row>
    <row r="916" spans="7:7">
      <c r="G916">
        <f t="shared" si="15"/>
        <v>0</v>
      </c>
    </row>
    <row r="917" spans="7:7">
      <c r="G917">
        <f t="shared" si="15"/>
        <v>0</v>
      </c>
    </row>
    <row r="918" spans="7:7">
      <c r="G918">
        <f t="shared" si="15"/>
        <v>0</v>
      </c>
    </row>
    <row r="919" spans="7:7">
      <c r="G919">
        <f t="shared" si="15"/>
        <v>0</v>
      </c>
    </row>
    <row r="920" spans="7:7">
      <c r="G920">
        <f t="shared" si="15"/>
        <v>0</v>
      </c>
    </row>
    <row r="921" spans="7:7">
      <c r="G921">
        <f t="shared" si="15"/>
        <v>0</v>
      </c>
    </row>
    <row r="922" spans="7:7">
      <c r="G922">
        <f t="shared" si="15"/>
        <v>0</v>
      </c>
    </row>
    <row r="923" spans="7:7">
      <c r="G923">
        <f t="shared" si="15"/>
        <v>0</v>
      </c>
    </row>
    <row r="924" spans="7:7">
      <c r="G924">
        <f t="shared" si="15"/>
        <v>0</v>
      </c>
    </row>
    <row r="925" spans="7:7">
      <c r="G925">
        <f t="shared" si="15"/>
        <v>0</v>
      </c>
    </row>
    <row r="926" spans="7:7">
      <c r="G926">
        <f t="shared" si="15"/>
        <v>0</v>
      </c>
    </row>
    <row r="927" spans="7:7">
      <c r="G927">
        <f t="shared" si="15"/>
        <v>0</v>
      </c>
    </row>
    <row r="928" spans="7:7">
      <c r="G928">
        <f t="shared" si="15"/>
        <v>0</v>
      </c>
    </row>
    <row r="929" spans="7:7">
      <c r="G929">
        <f t="shared" si="15"/>
        <v>0</v>
      </c>
    </row>
    <row r="930" spans="7:7">
      <c r="G930">
        <f t="shared" si="15"/>
        <v>0</v>
      </c>
    </row>
    <row r="931" spans="7:7">
      <c r="G931">
        <f t="shared" si="15"/>
        <v>0</v>
      </c>
    </row>
    <row r="932" spans="7:7">
      <c r="G932">
        <f t="shared" si="15"/>
        <v>0</v>
      </c>
    </row>
    <row r="933" spans="7:7">
      <c r="G933">
        <f t="shared" si="15"/>
        <v>0</v>
      </c>
    </row>
    <row r="934" spans="7:7">
      <c r="G934">
        <f t="shared" si="15"/>
        <v>0</v>
      </c>
    </row>
    <row r="935" spans="7:7">
      <c r="G935">
        <f t="shared" si="15"/>
        <v>0</v>
      </c>
    </row>
    <row r="936" spans="7:7">
      <c r="G936">
        <f t="shared" si="15"/>
        <v>0</v>
      </c>
    </row>
    <row r="937" spans="7:7">
      <c r="G937">
        <f t="shared" si="15"/>
        <v>0</v>
      </c>
    </row>
    <row r="938" spans="7:7">
      <c r="G938">
        <f t="shared" si="15"/>
        <v>0</v>
      </c>
    </row>
    <row r="939" spans="7:7">
      <c r="G939">
        <f t="shared" si="15"/>
        <v>0</v>
      </c>
    </row>
    <row r="940" spans="7:7">
      <c r="G940">
        <f t="shared" si="15"/>
        <v>0</v>
      </c>
    </row>
    <row r="941" spans="7:7">
      <c r="G941">
        <f t="shared" si="15"/>
        <v>0</v>
      </c>
    </row>
    <row r="942" spans="7:7">
      <c r="G942">
        <f t="shared" ref="G942:G1005" si="16">+D942-E942</f>
        <v>0</v>
      </c>
    </row>
    <row r="943" spans="7:7">
      <c r="G943">
        <f t="shared" si="16"/>
        <v>0</v>
      </c>
    </row>
    <row r="944" spans="7:7">
      <c r="G944">
        <f t="shared" si="16"/>
        <v>0</v>
      </c>
    </row>
    <row r="945" spans="7:7">
      <c r="G945">
        <f t="shared" si="16"/>
        <v>0</v>
      </c>
    </row>
    <row r="946" spans="7:7">
      <c r="G946">
        <f t="shared" si="16"/>
        <v>0</v>
      </c>
    </row>
    <row r="947" spans="7:7">
      <c r="G947">
        <f t="shared" si="16"/>
        <v>0</v>
      </c>
    </row>
    <row r="948" spans="7:7">
      <c r="G948">
        <f t="shared" si="16"/>
        <v>0</v>
      </c>
    </row>
    <row r="949" spans="7:7">
      <c r="G949">
        <f t="shared" si="16"/>
        <v>0</v>
      </c>
    </row>
    <row r="950" spans="7:7">
      <c r="G950">
        <f t="shared" si="16"/>
        <v>0</v>
      </c>
    </row>
    <row r="951" spans="7:7">
      <c r="G951">
        <f t="shared" si="16"/>
        <v>0</v>
      </c>
    </row>
    <row r="952" spans="7:7">
      <c r="G952">
        <f t="shared" si="16"/>
        <v>0</v>
      </c>
    </row>
    <row r="953" spans="7:7">
      <c r="G953">
        <f t="shared" si="16"/>
        <v>0</v>
      </c>
    </row>
    <row r="954" spans="7:7">
      <c r="G954">
        <f t="shared" si="16"/>
        <v>0</v>
      </c>
    </row>
    <row r="955" spans="7:7">
      <c r="G955">
        <f t="shared" si="16"/>
        <v>0</v>
      </c>
    </row>
    <row r="956" spans="7:7">
      <c r="G956">
        <f t="shared" si="16"/>
        <v>0</v>
      </c>
    </row>
    <row r="957" spans="7:7">
      <c r="G957">
        <f t="shared" si="16"/>
        <v>0</v>
      </c>
    </row>
    <row r="958" spans="7:7">
      <c r="G958">
        <f t="shared" si="16"/>
        <v>0</v>
      </c>
    </row>
    <row r="959" spans="7:7">
      <c r="G959">
        <f t="shared" si="16"/>
        <v>0</v>
      </c>
    </row>
    <row r="960" spans="7:7">
      <c r="G960">
        <f t="shared" si="16"/>
        <v>0</v>
      </c>
    </row>
    <row r="961" spans="7:7">
      <c r="G961">
        <f t="shared" si="16"/>
        <v>0</v>
      </c>
    </row>
    <row r="962" spans="7:7">
      <c r="G962">
        <f t="shared" si="16"/>
        <v>0</v>
      </c>
    </row>
    <row r="963" spans="7:7">
      <c r="G963">
        <f t="shared" si="16"/>
        <v>0</v>
      </c>
    </row>
    <row r="964" spans="7:7">
      <c r="G964">
        <f t="shared" si="16"/>
        <v>0</v>
      </c>
    </row>
    <row r="965" spans="7:7">
      <c r="G965">
        <f t="shared" si="16"/>
        <v>0</v>
      </c>
    </row>
    <row r="966" spans="7:7">
      <c r="G966">
        <f t="shared" si="16"/>
        <v>0</v>
      </c>
    </row>
    <row r="967" spans="7:7">
      <c r="G967">
        <f t="shared" si="16"/>
        <v>0</v>
      </c>
    </row>
    <row r="968" spans="7:7">
      <c r="G968">
        <f t="shared" si="16"/>
        <v>0</v>
      </c>
    </row>
    <row r="969" spans="7:7">
      <c r="G969">
        <f t="shared" si="16"/>
        <v>0</v>
      </c>
    </row>
    <row r="970" spans="7:7">
      <c r="G970">
        <f t="shared" si="16"/>
        <v>0</v>
      </c>
    </row>
    <row r="971" spans="7:7">
      <c r="G971">
        <f t="shared" si="16"/>
        <v>0</v>
      </c>
    </row>
    <row r="972" spans="7:7">
      <c r="G972">
        <f t="shared" si="16"/>
        <v>0</v>
      </c>
    </row>
    <row r="973" spans="7:7">
      <c r="G973">
        <f t="shared" si="16"/>
        <v>0</v>
      </c>
    </row>
    <row r="974" spans="7:7">
      <c r="G974">
        <f t="shared" si="16"/>
        <v>0</v>
      </c>
    </row>
    <row r="975" spans="7:7">
      <c r="G975">
        <f t="shared" si="16"/>
        <v>0</v>
      </c>
    </row>
    <row r="976" spans="7:7">
      <c r="G976">
        <f t="shared" si="16"/>
        <v>0</v>
      </c>
    </row>
    <row r="977" spans="7:7">
      <c r="G977">
        <f t="shared" si="16"/>
        <v>0</v>
      </c>
    </row>
    <row r="978" spans="7:7">
      <c r="G978">
        <f t="shared" si="16"/>
        <v>0</v>
      </c>
    </row>
    <row r="979" spans="7:7">
      <c r="G979">
        <f t="shared" si="16"/>
        <v>0</v>
      </c>
    </row>
    <row r="980" spans="7:7">
      <c r="G980">
        <f t="shared" si="16"/>
        <v>0</v>
      </c>
    </row>
    <row r="981" spans="7:7">
      <c r="G981">
        <f t="shared" si="16"/>
        <v>0</v>
      </c>
    </row>
    <row r="982" spans="7:7">
      <c r="G982">
        <f t="shared" si="16"/>
        <v>0</v>
      </c>
    </row>
    <row r="983" spans="7:7">
      <c r="G983">
        <f t="shared" si="16"/>
        <v>0</v>
      </c>
    </row>
    <row r="984" spans="7:7">
      <c r="G984">
        <f t="shared" si="16"/>
        <v>0</v>
      </c>
    </row>
    <row r="985" spans="7:7">
      <c r="G985">
        <f t="shared" si="16"/>
        <v>0</v>
      </c>
    </row>
    <row r="986" spans="7:7">
      <c r="G986">
        <f t="shared" si="16"/>
        <v>0</v>
      </c>
    </row>
    <row r="987" spans="7:7">
      <c r="G987">
        <f t="shared" si="16"/>
        <v>0</v>
      </c>
    </row>
    <row r="988" spans="7:7">
      <c r="G988">
        <f t="shared" si="16"/>
        <v>0</v>
      </c>
    </row>
    <row r="989" spans="7:7">
      <c r="G989">
        <f t="shared" si="16"/>
        <v>0</v>
      </c>
    </row>
    <row r="990" spans="7:7">
      <c r="G990">
        <f t="shared" si="16"/>
        <v>0</v>
      </c>
    </row>
    <row r="991" spans="7:7">
      <c r="G991">
        <f t="shared" si="16"/>
        <v>0</v>
      </c>
    </row>
    <row r="992" spans="7:7">
      <c r="G992">
        <f t="shared" si="16"/>
        <v>0</v>
      </c>
    </row>
    <row r="993" spans="7:7">
      <c r="G993">
        <f t="shared" si="16"/>
        <v>0</v>
      </c>
    </row>
    <row r="994" spans="7:7">
      <c r="G994">
        <f t="shared" si="16"/>
        <v>0</v>
      </c>
    </row>
    <row r="995" spans="7:7">
      <c r="G995">
        <f t="shared" si="16"/>
        <v>0</v>
      </c>
    </row>
    <row r="996" spans="7:7">
      <c r="G996">
        <f t="shared" si="16"/>
        <v>0</v>
      </c>
    </row>
    <row r="997" spans="7:7">
      <c r="G997">
        <f t="shared" si="16"/>
        <v>0</v>
      </c>
    </row>
    <row r="998" spans="7:7">
      <c r="G998">
        <f t="shared" si="16"/>
        <v>0</v>
      </c>
    </row>
    <row r="999" spans="7:7">
      <c r="G999">
        <f t="shared" si="16"/>
        <v>0</v>
      </c>
    </row>
    <row r="1000" spans="7:7">
      <c r="G1000">
        <f t="shared" si="16"/>
        <v>0</v>
      </c>
    </row>
    <row r="1001" spans="7:7">
      <c r="G1001">
        <f t="shared" si="16"/>
        <v>0</v>
      </c>
    </row>
    <row r="1002" spans="7:7">
      <c r="G1002">
        <f t="shared" si="16"/>
        <v>0</v>
      </c>
    </row>
    <row r="1003" spans="7:7">
      <c r="G1003">
        <f t="shared" si="16"/>
        <v>0</v>
      </c>
    </row>
    <row r="1004" spans="7:7">
      <c r="G1004">
        <f t="shared" si="16"/>
        <v>0</v>
      </c>
    </row>
    <row r="1005" spans="7:7">
      <c r="G1005">
        <f t="shared" si="16"/>
        <v>0</v>
      </c>
    </row>
    <row r="1006" spans="7:7">
      <c r="G1006">
        <f t="shared" ref="G1006:G1069" si="17">+D1006-E1006</f>
        <v>0</v>
      </c>
    </row>
    <row r="1007" spans="7:7">
      <c r="G1007">
        <f t="shared" si="17"/>
        <v>0</v>
      </c>
    </row>
    <row r="1008" spans="7:7">
      <c r="G1008">
        <f t="shared" si="17"/>
        <v>0</v>
      </c>
    </row>
    <row r="1009" spans="7:7">
      <c r="G1009">
        <f t="shared" si="17"/>
        <v>0</v>
      </c>
    </row>
    <row r="1010" spans="7:7">
      <c r="G1010">
        <f t="shared" si="17"/>
        <v>0</v>
      </c>
    </row>
    <row r="1011" spans="7:7">
      <c r="G1011">
        <f t="shared" si="17"/>
        <v>0</v>
      </c>
    </row>
    <row r="1012" spans="7:7">
      <c r="G1012">
        <f t="shared" si="17"/>
        <v>0</v>
      </c>
    </row>
    <row r="1013" spans="7:7">
      <c r="G1013">
        <f t="shared" si="17"/>
        <v>0</v>
      </c>
    </row>
    <row r="1014" spans="7:7">
      <c r="G1014">
        <f t="shared" si="17"/>
        <v>0</v>
      </c>
    </row>
    <row r="1015" spans="7:7">
      <c r="G1015">
        <f t="shared" si="17"/>
        <v>0</v>
      </c>
    </row>
    <row r="1016" spans="7:7">
      <c r="G1016">
        <f t="shared" si="17"/>
        <v>0</v>
      </c>
    </row>
    <row r="1017" spans="7:7">
      <c r="G1017">
        <f t="shared" si="17"/>
        <v>0</v>
      </c>
    </row>
    <row r="1018" spans="7:7">
      <c r="G1018">
        <f t="shared" si="17"/>
        <v>0</v>
      </c>
    </row>
    <row r="1019" spans="7:7">
      <c r="G1019">
        <f t="shared" si="17"/>
        <v>0</v>
      </c>
    </row>
    <row r="1020" spans="7:7">
      <c r="G1020">
        <f t="shared" si="17"/>
        <v>0</v>
      </c>
    </row>
    <row r="1021" spans="7:7">
      <c r="G1021">
        <f t="shared" si="17"/>
        <v>0</v>
      </c>
    </row>
    <row r="1022" spans="7:7">
      <c r="G1022">
        <f t="shared" si="17"/>
        <v>0</v>
      </c>
    </row>
    <row r="1023" spans="7:7">
      <c r="G1023">
        <f t="shared" si="17"/>
        <v>0</v>
      </c>
    </row>
    <row r="1024" spans="7:7">
      <c r="G1024">
        <f t="shared" si="17"/>
        <v>0</v>
      </c>
    </row>
    <row r="1025" spans="7:7">
      <c r="G1025">
        <f t="shared" si="17"/>
        <v>0</v>
      </c>
    </row>
    <row r="1026" spans="7:7">
      <c r="G1026">
        <f t="shared" si="17"/>
        <v>0</v>
      </c>
    </row>
    <row r="1027" spans="7:7">
      <c r="G1027">
        <f t="shared" si="17"/>
        <v>0</v>
      </c>
    </row>
    <row r="1028" spans="7:7">
      <c r="G1028">
        <f t="shared" si="17"/>
        <v>0</v>
      </c>
    </row>
    <row r="1029" spans="7:7">
      <c r="G1029">
        <f t="shared" si="17"/>
        <v>0</v>
      </c>
    </row>
    <row r="1030" spans="7:7">
      <c r="G1030">
        <f t="shared" si="17"/>
        <v>0</v>
      </c>
    </row>
    <row r="1031" spans="7:7">
      <c r="G1031">
        <f t="shared" si="17"/>
        <v>0</v>
      </c>
    </row>
    <row r="1032" spans="7:7">
      <c r="G1032">
        <f t="shared" si="17"/>
        <v>0</v>
      </c>
    </row>
    <row r="1033" spans="7:7">
      <c r="G1033">
        <f t="shared" si="17"/>
        <v>0</v>
      </c>
    </row>
    <row r="1034" spans="7:7">
      <c r="G1034">
        <f t="shared" si="17"/>
        <v>0</v>
      </c>
    </row>
    <row r="1035" spans="7:7">
      <c r="G1035">
        <f t="shared" si="17"/>
        <v>0</v>
      </c>
    </row>
    <row r="1036" spans="7:7">
      <c r="G1036">
        <f t="shared" si="17"/>
        <v>0</v>
      </c>
    </row>
    <row r="1037" spans="7:7">
      <c r="G1037">
        <f t="shared" si="17"/>
        <v>0</v>
      </c>
    </row>
    <row r="1038" spans="7:7">
      <c r="G1038">
        <f t="shared" si="17"/>
        <v>0</v>
      </c>
    </row>
    <row r="1039" spans="7:7">
      <c r="G1039">
        <f t="shared" si="17"/>
        <v>0</v>
      </c>
    </row>
    <row r="1040" spans="7:7">
      <c r="G1040">
        <f t="shared" si="17"/>
        <v>0</v>
      </c>
    </row>
    <row r="1041" spans="7:7">
      <c r="G1041">
        <f t="shared" si="17"/>
        <v>0</v>
      </c>
    </row>
    <row r="1042" spans="7:7">
      <c r="G1042">
        <f t="shared" si="17"/>
        <v>0</v>
      </c>
    </row>
    <row r="1043" spans="7:7">
      <c r="G1043">
        <f t="shared" si="17"/>
        <v>0</v>
      </c>
    </row>
    <row r="1044" spans="7:7">
      <c r="G1044">
        <f t="shared" si="17"/>
        <v>0</v>
      </c>
    </row>
    <row r="1045" spans="7:7">
      <c r="G1045">
        <f t="shared" si="17"/>
        <v>0</v>
      </c>
    </row>
    <row r="1046" spans="7:7">
      <c r="G1046">
        <f t="shared" si="17"/>
        <v>0</v>
      </c>
    </row>
    <row r="1047" spans="7:7">
      <c r="G1047">
        <f t="shared" si="17"/>
        <v>0</v>
      </c>
    </row>
    <row r="1048" spans="7:7">
      <c r="G1048">
        <f t="shared" si="17"/>
        <v>0</v>
      </c>
    </row>
    <row r="1049" spans="7:7">
      <c r="G1049">
        <f t="shared" si="17"/>
        <v>0</v>
      </c>
    </row>
    <row r="1050" spans="7:7">
      <c r="G1050">
        <f t="shared" si="17"/>
        <v>0</v>
      </c>
    </row>
    <row r="1051" spans="7:7">
      <c r="G1051">
        <f t="shared" si="17"/>
        <v>0</v>
      </c>
    </row>
    <row r="1052" spans="7:7">
      <c r="G1052">
        <f t="shared" si="17"/>
        <v>0</v>
      </c>
    </row>
    <row r="1053" spans="7:7">
      <c r="G1053">
        <f t="shared" si="17"/>
        <v>0</v>
      </c>
    </row>
    <row r="1054" spans="7:7">
      <c r="G1054">
        <f t="shared" si="17"/>
        <v>0</v>
      </c>
    </row>
    <row r="1055" spans="7:7">
      <c r="G1055">
        <f t="shared" si="17"/>
        <v>0</v>
      </c>
    </row>
    <row r="1056" spans="7:7">
      <c r="G1056">
        <f t="shared" si="17"/>
        <v>0</v>
      </c>
    </row>
    <row r="1057" spans="7:7">
      <c r="G1057">
        <f t="shared" si="17"/>
        <v>0</v>
      </c>
    </row>
    <row r="1058" spans="7:7">
      <c r="G1058">
        <f t="shared" si="17"/>
        <v>0</v>
      </c>
    </row>
    <row r="1059" spans="7:7">
      <c r="G1059">
        <f t="shared" si="17"/>
        <v>0</v>
      </c>
    </row>
    <row r="1060" spans="7:7">
      <c r="G1060">
        <f t="shared" si="17"/>
        <v>0</v>
      </c>
    </row>
    <row r="1061" spans="7:7">
      <c r="G1061">
        <f t="shared" si="17"/>
        <v>0</v>
      </c>
    </row>
    <row r="1062" spans="7:7">
      <c r="G1062">
        <f t="shared" si="17"/>
        <v>0</v>
      </c>
    </row>
    <row r="1063" spans="7:7">
      <c r="G1063">
        <f t="shared" si="17"/>
        <v>0</v>
      </c>
    </row>
    <row r="1064" spans="7:7">
      <c r="G1064">
        <f t="shared" si="17"/>
        <v>0</v>
      </c>
    </row>
    <row r="1065" spans="7:7">
      <c r="G1065">
        <f t="shared" si="17"/>
        <v>0</v>
      </c>
    </row>
    <row r="1066" spans="7:7">
      <c r="G1066">
        <f t="shared" si="17"/>
        <v>0</v>
      </c>
    </row>
    <row r="1067" spans="7:7">
      <c r="G1067">
        <f t="shared" si="17"/>
        <v>0</v>
      </c>
    </row>
    <row r="1068" spans="7:7">
      <c r="G1068">
        <f t="shared" si="17"/>
        <v>0</v>
      </c>
    </row>
    <row r="1069" spans="7:7">
      <c r="G1069">
        <f t="shared" si="17"/>
        <v>0</v>
      </c>
    </row>
    <row r="1070" spans="7:7">
      <c r="G1070">
        <f t="shared" ref="G1070:G1133" si="18">+D1070-E1070</f>
        <v>0</v>
      </c>
    </row>
    <row r="1071" spans="7:7">
      <c r="G1071">
        <f t="shared" si="18"/>
        <v>0</v>
      </c>
    </row>
    <row r="1072" spans="7:7">
      <c r="G1072">
        <f t="shared" si="18"/>
        <v>0</v>
      </c>
    </row>
    <row r="1073" spans="7:7">
      <c r="G1073">
        <f t="shared" si="18"/>
        <v>0</v>
      </c>
    </row>
    <row r="1074" spans="7:7">
      <c r="G1074">
        <f t="shared" si="18"/>
        <v>0</v>
      </c>
    </row>
    <row r="1075" spans="7:7">
      <c r="G1075">
        <f t="shared" si="18"/>
        <v>0</v>
      </c>
    </row>
    <row r="1076" spans="7:7">
      <c r="G1076">
        <f t="shared" si="18"/>
        <v>0</v>
      </c>
    </row>
    <row r="1077" spans="7:7">
      <c r="G1077">
        <f t="shared" si="18"/>
        <v>0</v>
      </c>
    </row>
    <row r="1078" spans="7:7">
      <c r="G1078">
        <f t="shared" si="18"/>
        <v>0</v>
      </c>
    </row>
    <row r="1079" spans="7:7">
      <c r="G1079">
        <f t="shared" si="18"/>
        <v>0</v>
      </c>
    </row>
    <row r="1080" spans="7:7">
      <c r="G1080">
        <f t="shared" si="18"/>
        <v>0</v>
      </c>
    </row>
    <row r="1081" spans="7:7">
      <c r="G1081">
        <f t="shared" si="18"/>
        <v>0</v>
      </c>
    </row>
    <row r="1082" spans="7:7">
      <c r="G1082">
        <f t="shared" si="18"/>
        <v>0</v>
      </c>
    </row>
    <row r="1083" spans="7:7">
      <c r="G1083">
        <f t="shared" si="18"/>
        <v>0</v>
      </c>
    </row>
    <row r="1084" spans="7:7">
      <c r="G1084">
        <f t="shared" si="18"/>
        <v>0</v>
      </c>
    </row>
    <row r="1085" spans="7:7">
      <c r="G1085">
        <f t="shared" si="18"/>
        <v>0</v>
      </c>
    </row>
    <row r="1086" spans="7:7">
      <c r="G1086">
        <f t="shared" si="18"/>
        <v>0</v>
      </c>
    </row>
    <row r="1087" spans="7:7">
      <c r="G1087">
        <f t="shared" si="18"/>
        <v>0</v>
      </c>
    </row>
    <row r="1088" spans="7:7">
      <c r="G1088">
        <f t="shared" si="18"/>
        <v>0</v>
      </c>
    </row>
    <row r="1089" spans="7:7">
      <c r="G1089">
        <f t="shared" si="18"/>
        <v>0</v>
      </c>
    </row>
    <row r="1090" spans="7:7">
      <c r="G1090">
        <f t="shared" si="18"/>
        <v>0</v>
      </c>
    </row>
    <row r="1091" spans="7:7">
      <c r="G1091">
        <f t="shared" si="18"/>
        <v>0</v>
      </c>
    </row>
    <row r="1092" spans="7:7">
      <c r="G1092">
        <f t="shared" si="18"/>
        <v>0</v>
      </c>
    </row>
    <row r="1093" spans="7:7">
      <c r="G1093">
        <f t="shared" si="18"/>
        <v>0</v>
      </c>
    </row>
    <row r="1094" spans="7:7">
      <c r="G1094">
        <f t="shared" si="18"/>
        <v>0</v>
      </c>
    </row>
    <row r="1095" spans="7:7">
      <c r="G1095">
        <f t="shared" si="18"/>
        <v>0</v>
      </c>
    </row>
    <row r="1096" spans="7:7">
      <c r="G1096">
        <f t="shared" si="18"/>
        <v>0</v>
      </c>
    </row>
    <row r="1097" spans="7:7">
      <c r="G1097">
        <f t="shared" si="18"/>
        <v>0</v>
      </c>
    </row>
    <row r="1098" spans="7:7">
      <c r="G1098">
        <f t="shared" si="18"/>
        <v>0</v>
      </c>
    </row>
    <row r="1099" spans="7:7">
      <c r="G1099">
        <f t="shared" si="18"/>
        <v>0</v>
      </c>
    </row>
    <row r="1100" spans="7:7">
      <c r="G1100">
        <f t="shared" si="18"/>
        <v>0</v>
      </c>
    </row>
    <row r="1101" spans="7:7">
      <c r="G1101">
        <f t="shared" si="18"/>
        <v>0</v>
      </c>
    </row>
    <row r="1102" spans="7:7">
      <c r="G1102">
        <f t="shared" si="18"/>
        <v>0</v>
      </c>
    </row>
    <row r="1103" spans="7:7">
      <c r="G1103">
        <f t="shared" si="18"/>
        <v>0</v>
      </c>
    </row>
    <row r="1104" spans="7:7">
      <c r="G1104">
        <f t="shared" si="18"/>
        <v>0</v>
      </c>
    </row>
    <row r="1105" spans="7:7">
      <c r="G1105">
        <f t="shared" si="18"/>
        <v>0</v>
      </c>
    </row>
    <row r="1106" spans="7:7">
      <c r="G1106">
        <f t="shared" si="18"/>
        <v>0</v>
      </c>
    </row>
    <row r="1107" spans="7:7">
      <c r="G1107">
        <f t="shared" si="18"/>
        <v>0</v>
      </c>
    </row>
    <row r="1108" spans="7:7">
      <c r="G1108">
        <f t="shared" si="18"/>
        <v>0</v>
      </c>
    </row>
    <row r="1109" spans="7:7">
      <c r="G1109">
        <f t="shared" si="18"/>
        <v>0</v>
      </c>
    </row>
    <row r="1110" spans="7:7">
      <c r="G1110">
        <f t="shared" si="18"/>
        <v>0</v>
      </c>
    </row>
    <row r="1111" spans="7:7">
      <c r="G1111">
        <f t="shared" si="18"/>
        <v>0</v>
      </c>
    </row>
    <row r="1112" spans="7:7">
      <c r="G1112">
        <f t="shared" si="18"/>
        <v>0</v>
      </c>
    </row>
    <row r="1113" spans="7:7">
      <c r="G1113">
        <f t="shared" si="18"/>
        <v>0</v>
      </c>
    </row>
    <row r="1114" spans="7:7">
      <c r="G1114">
        <f t="shared" si="18"/>
        <v>0</v>
      </c>
    </row>
    <row r="1115" spans="7:7">
      <c r="G1115">
        <f t="shared" si="18"/>
        <v>0</v>
      </c>
    </row>
    <row r="1116" spans="7:7">
      <c r="G1116">
        <f t="shared" si="18"/>
        <v>0</v>
      </c>
    </row>
    <row r="1117" spans="7:7">
      <c r="G1117">
        <f t="shared" si="18"/>
        <v>0</v>
      </c>
    </row>
    <row r="1118" spans="7:7">
      <c r="G1118">
        <f t="shared" si="18"/>
        <v>0</v>
      </c>
    </row>
    <row r="1119" spans="7:7">
      <c r="G1119">
        <f t="shared" si="18"/>
        <v>0</v>
      </c>
    </row>
    <row r="1120" spans="7:7">
      <c r="G1120">
        <f t="shared" si="18"/>
        <v>0</v>
      </c>
    </row>
    <row r="1121" spans="7:7">
      <c r="G1121">
        <f t="shared" si="18"/>
        <v>0</v>
      </c>
    </row>
    <row r="1122" spans="7:7">
      <c r="G1122">
        <f t="shared" si="18"/>
        <v>0</v>
      </c>
    </row>
    <row r="1123" spans="7:7">
      <c r="G1123">
        <f t="shared" si="18"/>
        <v>0</v>
      </c>
    </row>
    <row r="1124" spans="7:7">
      <c r="G1124">
        <f t="shared" si="18"/>
        <v>0</v>
      </c>
    </row>
    <row r="1125" spans="7:7">
      <c r="G1125">
        <f t="shared" si="18"/>
        <v>0</v>
      </c>
    </row>
    <row r="1126" spans="7:7">
      <c r="G1126">
        <f t="shared" si="18"/>
        <v>0</v>
      </c>
    </row>
    <row r="1127" spans="7:7">
      <c r="G1127">
        <f t="shared" si="18"/>
        <v>0</v>
      </c>
    </row>
    <row r="1128" spans="7:7">
      <c r="G1128">
        <f t="shared" si="18"/>
        <v>0</v>
      </c>
    </row>
    <row r="1129" spans="7:7">
      <c r="G1129">
        <f t="shared" si="18"/>
        <v>0</v>
      </c>
    </row>
    <row r="1130" spans="7:7">
      <c r="G1130">
        <f t="shared" si="18"/>
        <v>0</v>
      </c>
    </row>
    <row r="1131" spans="7:7">
      <c r="G1131">
        <f t="shared" si="18"/>
        <v>0</v>
      </c>
    </row>
    <row r="1132" spans="7:7">
      <c r="G1132">
        <f t="shared" si="18"/>
        <v>0</v>
      </c>
    </row>
    <row r="1133" spans="7:7">
      <c r="G1133">
        <f t="shared" si="18"/>
        <v>0</v>
      </c>
    </row>
    <row r="1134" spans="7:7">
      <c r="G1134">
        <f t="shared" ref="G1134:G1197" si="19">+D1134-E1134</f>
        <v>0</v>
      </c>
    </row>
    <row r="1135" spans="7:7">
      <c r="G1135">
        <f t="shared" si="19"/>
        <v>0</v>
      </c>
    </row>
    <row r="1136" spans="7:7">
      <c r="G1136">
        <f t="shared" si="19"/>
        <v>0</v>
      </c>
    </row>
    <row r="1137" spans="7:7">
      <c r="G1137">
        <f t="shared" si="19"/>
        <v>0</v>
      </c>
    </row>
    <row r="1138" spans="7:7">
      <c r="G1138">
        <f t="shared" si="19"/>
        <v>0</v>
      </c>
    </row>
    <row r="1139" spans="7:7">
      <c r="G1139">
        <f t="shared" si="19"/>
        <v>0</v>
      </c>
    </row>
    <row r="1140" spans="7:7">
      <c r="G1140">
        <f t="shared" si="19"/>
        <v>0</v>
      </c>
    </row>
    <row r="1141" spans="7:7">
      <c r="G1141">
        <f t="shared" si="19"/>
        <v>0</v>
      </c>
    </row>
    <row r="1142" spans="7:7">
      <c r="G1142">
        <f t="shared" si="19"/>
        <v>0</v>
      </c>
    </row>
    <row r="1143" spans="7:7">
      <c r="G1143">
        <f t="shared" si="19"/>
        <v>0</v>
      </c>
    </row>
    <row r="1144" spans="7:7">
      <c r="G1144">
        <f t="shared" si="19"/>
        <v>0</v>
      </c>
    </row>
    <row r="1145" spans="7:7">
      <c r="G1145">
        <f t="shared" si="19"/>
        <v>0</v>
      </c>
    </row>
    <row r="1146" spans="7:7">
      <c r="G1146">
        <f t="shared" si="19"/>
        <v>0</v>
      </c>
    </row>
    <row r="1147" spans="7:7">
      <c r="G1147">
        <f t="shared" si="19"/>
        <v>0</v>
      </c>
    </row>
    <row r="1148" spans="7:7">
      <c r="G1148">
        <f t="shared" si="19"/>
        <v>0</v>
      </c>
    </row>
    <row r="1149" spans="7:7">
      <c r="G1149">
        <f t="shared" si="19"/>
        <v>0</v>
      </c>
    </row>
    <row r="1150" spans="7:7">
      <c r="G1150">
        <f t="shared" si="19"/>
        <v>0</v>
      </c>
    </row>
    <row r="1151" spans="7:7">
      <c r="G1151">
        <f t="shared" si="19"/>
        <v>0</v>
      </c>
    </row>
    <row r="1152" spans="7:7">
      <c r="G1152">
        <f t="shared" si="19"/>
        <v>0</v>
      </c>
    </row>
    <row r="1153" spans="7:7">
      <c r="G1153">
        <f t="shared" si="19"/>
        <v>0</v>
      </c>
    </row>
    <row r="1154" spans="7:7">
      <c r="G1154">
        <f t="shared" si="19"/>
        <v>0</v>
      </c>
    </row>
    <row r="1155" spans="7:7">
      <c r="G1155">
        <f t="shared" si="19"/>
        <v>0</v>
      </c>
    </row>
    <row r="1156" spans="7:7">
      <c r="G1156">
        <f t="shared" si="19"/>
        <v>0</v>
      </c>
    </row>
    <row r="1157" spans="7:7">
      <c r="G1157">
        <f t="shared" si="19"/>
        <v>0</v>
      </c>
    </row>
    <row r="1158" spans="7:7">
      <c r="G1158">
        <f t="shared" si="19"/>
        <v>0</v>
      </c>
    </row>
    <row r="1159" spans="7:7">
      <c r="G1159">
        <f t="shared" si="19"/>
        <v>0</v>
      </c>
    </row>
    <row r="1160" spans="7:7">
      <c r="G1160">
        <f t="shared" si="19"/>
        <v>0</v>
      </c>
    </row>
    <row r="1161" spans="7:7">
      <c r="G1161">
        <f t="shared" si="19"/>
        <v>0</v>
      </c>
    </row>
    <row r="1162" spans="7:7">
      <c r="G1162">
        <f t="shared" si="19"/>
        <v>0</v>
      </c>
    </row>
    <row r="1163" spans="7:7">
      <c r="G1163">
        <f t="shared" si="19"/>
        <v>0</v>
      </c>
    </row>
    <row r="1164" spans="7:7">
      <c r="G1164">
        <f t="shared" si="19"/>
        <v>0</v>
      </c>
    </row>
    <row r="1165" spans="7:7">
      <c r="G1165">
        <f t="shared" si="19"/>
        <v>0</v>
      </c>
    </row>
    <row r="1166" spans="7:7">
      <c r="G1166">
        <f t="shared" si="19"/>
        <v>0</v>
      </c>
    </row>
    <row r="1167" spans="7:7">
      <c r="G1167">
        <f t="shared" si="19"/>
        <v>0</v>
      </c>
    </row>
    <row r="1168" spans="7:7">
      <c r="G1168">
        <f t="shared" si="19"/>
        <v>0</v>
      </c>
    </row>
    <row r="1169" spans="7:7">
      <c r="G1169">
        <f t="shared" si="19"/>
        <v>0</v>
      </c>
    </row>
    <row r="1170" spans="7:7">
      <c r="G1170">
        <f t="shared" si="19"/>
        <v>0</v>
      </c>
    </row>
    <row r="1171" spans="7:7">
      <c r="G1171">
        <f t="shared" si="19"/>
        <v>0</v>
      </c>
    </row>
    <row r="1172" spans="7:7">
      <c r="G1172">
        <f t="shared" si="19"/>
        <v>0</v>
      </c>
    </row>
    <row r="1173" spans="7:7">
      <c r="G1173">
        <f t="shared" si="19"/>
        <v>0</v>
      </c>
    </row>
    <row r="1174" spans="7:7">
      <c r="G1174">
        <f t="shared" si="19"/>
        <v>0</v>
      </c>
    </row>
    <row r="1175" spans="7:7">
      <c r="G1175">
        <f t="shared" si="19"/>
        <v>0</v>
      </c>
    </row>
    <row r="1176" spans="7:7">
      <c r="G1176">
        <f t="shared" si="19"/>
        <v>0</v>
      </c>
    </row>
    <row r="1177" spans="7:7">
      <c r="G1177">
        <f t="shared" si="19"/>
        <v>0</v>
      </c>
    </row>
    <row r="1178" spans="7:7">
      <c r="G1178">
        <f t="shared" si="19"/>
        <v>0</v>
      </c>
    </row>
    <row r="1179" spans="7:7">
      <c r="G1179">
        <f t="shared" si="19"/>
        <v>0</v>
      </c>
    </row>
    <row r="1180" spans="7:7">
      <c r="G1180">
        <f t="shared" si="19"/>
        <v>0</v>
      </c>
    </row>
    <row r="1181" spans="7:7">
      <c r="G1181">
        <f t="shared" si="19"/>
        <v>0</v>
      </c>
    </row>
    <row r="1182" spans="7:7">
      <c r="G1182">
        <f t="shared" si="19"/>
        <v>0</v>
      </c>
    </row>
    <row r="1183" spans="7:7">
      <c r="G1183">
        <f t="shared" si="19"/>
        <v>0</v>
      </c>
    </row>
    <row r="1184" spans="7:7">
      <c r="G1184">
        <f t="shared" si="19"/>
        <v>0</v>
      </c>
    </row>
    <row r="1185" spans="7:7">
      <c r="G1185">
        <f t="shared" si="19"/>
        <v>0</v>
      </c>
    </row>
    <row r="1186" spans="7:7">
      <c r="G1186">
        <f t="shared" si="19"/>
        <v>0</v>
      </c>
    </row>
    <row r="1187" spans="7:7">
      <c r="G1187">
        <f t="shared" si="19"/>
        <v>0</v>
      </c>
    </row>
    <row r="1188" spans="7:7">
      <c r="G1188">
        <f t="shared" si="19"/>
        <v>0</v>
      </c>
    </row>
    <row r="1189" spans="7:7">
      <c r="G1189">
        <f t="shared" si="19"/>
        <v>0</v>
      </c>
    </row>
    <row r="1190" spans="7:7">
      <c r="G1190">
        <f t="shared" si="19"/>
        <v>0</v>
      </c>
    </row>
    <row r="1191" spans="7:7">
      <c r="G1191">
        <f t="shared" si="19"/>
        <v>0</v>
      </c>
    </row>
    <row r="1192" spans="7:7">
      <c r="G1192">
        <f t="shared" si="19"/>
        <v>0</v>
      </c>
    </row>
    <row r="1193" spans="7:7">
      <c r="G1193">
        <f t="shared" si="19"/>
        <v>0</v>
      </c>
    </row>
    <row r="1194" spans="7:7">
      <c r="G1194">
        <f t="shared" si="19"/>
        <v>0</v>
      </c>
    </row>
    <row r="1195" spans="7:7">
      <c r="G1195">
        <f t="shared" si="19"/>
        <v>0</v>
      </c>
    </row>
    <row r="1196" spans="7:7">
      <c r="G1196">
        <f t="shared" si="19"/>
        <v>0</v>
      </c>
    </row>
    <row r="1197" spans="7:7">
      <c r="G1197">
        <f t="shared" si="19"/>
        <v>0</v>
      </c>
    </row>
    <row r="1198" spans="7:7">
      <c r="G1198">
        <f t="shared" ref="G1198:G1261" si="20">+D1198-E1198</f>
        <v>0</v>
      </c>
    </row>
    <row r="1199" spans="7:7">
      <c r="G1199">
        <f t="shared" si="20"/>
        <v>0</v>
      </c>
    </row>
    <row r="1200" spans="7:7">
      <c r="G1200">
        <f t="shared" si="20"/>
        <v>0</v>
      </c>
    </row>
    <row r="1201" spans="7:7">
      <c r="G1201">
        <f t="shared" si="20"/>
        <v>0</v>
      </c>
    </row>
    <row r="1202" spans="7:7">
      <c r="G1202">
        <f t="shared" si="20"/>
        <v>0</v>
      </c>
    </row>
    <row r="1203" spans="7:7">
      <c r="G1203">
        <f t="shared" si="20"/>
        <v>0</v>
      </c>
    </row>
    <row r="1204" spans="7:7">
      <c r="G1204">
        <f t="shared" si="20"/>
        <v>0</v>
      </c>
    </row>
    <row r="1205" spans="7:7">
      <c r="G1205">
        <f t="shared" si="20"/>
        <v>0</v>
      </c>
    </row>
    <row r="1206" spans="7:7">
      <c r="G1206">
        <f t="shared" si="20"/>
        <v>0</v>
      </c>
    </row>
    <row r="1207" spans="7:7">
      <c r="G1207">
        <f t="shared" si="20"/>
        <v>0</v>
      </c>
    </row>
    <row r="1208" spans="7:7">
      <c r="G1208">
        <f t="shared" si="20"/>
        <v>0</v>
      </c>
    </row>
    <row r="1209" spans="7:7">
      <c r="G1209">
        <f t="shared" si="20"/>
        <v>0</v>
      </c>
    </row>
    <row r="1210" spans="7:7">
      <c r="G1210">
        <f t="shared" si="20"/>
        <v>0</v>
      </c>
    </row>
    <row r="1211" spans="7:7">
      <c r="G1211">
        <f t="shared" si="20"/>
        <v>0</v>
      </c>
    </row>
    <row r="1212" spans="7:7">
      <c r="G1212">
        <f t="shared" si="20"/>
        <v>0</v>
      </c>
    </row>
    <row r="1213" spans="7:7">
      <c r="G1213">
        <f t="shared" si="20"/>
        <v>0</v>
      </c>
    </row>
    <row r="1214" spans="7:7">
      <c r="G1214">
        <f t="shared" si="20"/>
        <v>0</v>
      </c>
    </row>
    <row r="1215" spans="7:7">
      <c r="G1215">
        <f t="shared" si="20"/>
        <v>0</v>
      </c>
    </row>
    <row r="1216" spans="7:7">
      <c r="G1216">
        <f t="shared" si="20"/>
        <v>0</v>
      </c>
    </row>
    <row r="1217" spans="7:7">
      <c r="G1217">
        <f t="shared" si="20"/>
        <v>0</v>
      </c>
    </row>
    <row r="1218" spans="7:7">
      <c r="G1218">
        <f t="shared" si="20"/>
        <v>0</v>
      </c>
    </row>
    <row r="1219" spans="7:7">
      <c r="G1219">
        <f t="shared" si="20"/>
        <v>0</v>
      </c>
    </row>
    <row r="1220" spans="7:7">
      <c r="G1220">
        <f t="shared" si="20"/>
        <v>0</v>
      </c>
    </row>
    <row r="1221" spans="7:7">
      <c r="G1221">
        <f t="shared" si="20"/>
        <v>0</v>
      </c>
    </row>
    <row r="1222" spans="7:7">
      <c r="G1222">
        <f t="shared" si="20"/>
        <v>0</v>
      </c>
    </row>
    <row r="1223" spans="7:7">
      <c r="G1223">
        <f t="shared" si="20"/>
        <v>0</v>
      </c>
    </row>
    <row r="1224" spans="7:7">
      <c r="G1224">
        <f t="shared" si="20"/>
        <v>0</v>
      </c>
    </row>
    <row r="1225" spans="7:7">
      <c r="G1225">
        <f t="shared" si="20"/>
        <v>0</v>
      </c>
    </row>
    <row r="1226" spans="7:7">
      <c r="G1226">
        <f t="shared" si="20"/>
        <v>0</v>
      </c>
    </row>
    <row r="1227" spans="7:7">
      <c r="G1227">
        <f t="shared" si="20"/>
        <v>0</v>
      </c>
    </row>
    <row r="1228" spans="7:7">
      <c r="G1228">
        <f t="shared" si="20"/>
        <v>0</v>
      </c>
    </row>
    <row r="1229" spans="7:7">
      <c r="G1229">
        <f t="shared" si="20"/>
        <v>0</v>
      </c>
    </row>
    <row r="1230" spans="7:7">
      <c r="G1230">
        <f t="shared" si="20"/>
        <v>0</v>
      </c>
    </row>
    <row r="1231" spans="7:7">
      <c r="G1231">
        <f t="shared" si="20"/>
        <v>0</v>
      </c>
    </row>
    <row r="1232" spans="7:7">
      <c r="G1232">
        <f t="shared" si="20"/>
        <v>0</v>
      </c>
    </row>
    <row r="1233" spans="7:7">
      <c r="G1233">
        <f t="shared" si="20"/>
        <v>0</v>
      </c>
    </row>
    <row r="1234" spans="7:7">
      <c r="G1234">
        <f t="shared" si="20"/>
        <v>0</v>
      </c>
    </row>
    <row r="1235" spans="7:7">
      <c r="G1235">
        <f t="shared" si="20"/>
        <v>0</v>
      </c>
    </row>
    <row r="1236" spans="7:7">
      <c r="G1236">
        <f t="shared" si="20"/>
        <v>0</v>
      </c>
    </row>
    <row r="1237" spans="7:7">
      <c r="G1237">
        <f t="shared" si="20"/>
        <v>0</v>
      </c>
    </row>
    <row r="1238" spans="7:7">
      <c r="G1238">
        <f t="shared" si="20"/>
        <v>0</v>
      </c>
    </row>
    <row r="1239" spans="7:7">
      <c r="G1239">
        <f t="shared" si="20"/>
        <v>0</v>
      </c>
    </row>
    <row r="1240" spans="7:7">
      <c r="G1240">
        <f t="shared" si="20"/>
        <v>0</v>
      </c>
    </row>
    <row r="1241" spans="7:7">
      <c r="G1241">
        <f t="shared" si="20"/>
        <v>0</v>
      </c>
    </row>
    <row r="1242" spans="7:7">
      <c r="G1242">
        <f t="shared" si="20"/>
        <v>0</v>
      </c>
    </row>
    <row r="1243" spans="7:7">
      <c r="G1243">
        <f t="shared" si="20"/>
        <v>0</v>
      </c>
    </row>
    <row r="1244" spans="7:7">
      <c r="G1244">
        <f t="shared" si="20"/>
        <v>0</v>
      </c>
    </row>
    <row r="1245" spans="7:7">
      <c r="G1245">
        <f t="shared" si="20"/>
        <v>0</v>
      </c>
    </row>
    <row r="1246" spans="7:7">
      <c r="G1246">
        <f t="shared" si="20"/>
        <v>0</v>
      </c>
    </row>
    <row r="1247" spans="7:7">
      <c r="G1247">
        <f t="shared" si="20"/>
        <v>0</v>
      </c>
    </row>
    <row r="1248" spans="7:7">
      <c r="G1248">
        <f t="shared" si="20"/>
        <v>0</v>
      </c>
    </row>
    <row r="1249" spans="7:7">
      <c r="G1249">
        <f t="shared" si="20"/>
        <v>0</v>
      </c>
    </row>
    <row r="1250" spans="7:7">
      <c r="G1250">
        <f t="shared" si="20"/>
        <v>0</v>
      </c>
    </row>
    <row r="1251" spans="7:7">
      <c r="G1251">
        <f t="shared" si="20"/>
        <v>0</v>
      </c>
    </row>
    <row r="1252" spans="7:7">
      <c r="G1252">
        <f t="shared" si="20"/>
        <v>0</v>
      </c>
    </row>
    <row r="1253" spans="7:7">
      <c r="G1253">
        <f t="shared" si="20"/>
        <v>0</v>
      </c>
    </row>
    <row r="1254" spans="7:7">
      <c r="G1254">
        <f t="shared" si="20"/>
        <v>0</v>
      </c>
    </row>
    <row r="1255" spans="7:7">
      <c r="G1255">
        <f t="shared" si="20"/>
        <v>0</v>
      </c>
    </row>
    <row r="1256" spans="7:7">
      <c r="G1256">
        <f t="shared" si="20"/>
        <v>0</v>
      </c>
    </row>
    <row r="1257" spans="7:7">
      <c r="G1257">
        <f t="shared" si="20"/>
        <v>0</v>
      </c>
    </row>
    <row r="1258" spans="7:7">
      <c r="G1258">
        <f t="shared" si="20"/>
        <v>0</v>
      </c>
    </row>
    <row r="1259" spans="7:7">
      <c r="G1259">
        <f t="shared" si="20"/>
        <v>0</v>
      </c>
    </row>
    <row r="1260" spans="7:7">
      <c r="G1260">
        <f t="shared" si="20"/>
        <v>0</v>
      </c>
    </row>
    <row r="1261" spans="7:7">
      <c r="G1261">
        <f t="shared" si="20"/>
        <v>0</v>
      </c>
    </row>
    <row r="1262" spans="7:7">
      <c r="G1262">
        <f t="shared" ref="G1262:G1325" si="21">+D1262-E1262</f>
        <v>0</v>
      </c>
    </row>
    <row r="1263" spans="7:7">
      <c r="G1263">
        <f t="shared" si="21"/>
        <v>0</v>
      </c>
    </row>
    <row r="1264" spans="7:7">
      <c r="G1264">
        <f t="shared" si="21"/>
        <v>0</v>
      </c>
    </row>
    <row r="1265" spans="7:7">
      <c r="G1265">
        <f t="shared" si="21"/>
        <v>0</v>
      </c>
    </row>
    <row r="1266" spans="7:7">
      <c r="G1266">
        <f t="shared" si="21"/>
        <v>0</v>
      </c>
    </row>
    <row r="1267" spans="7:7">
      <c r="G1267">
        <f t="shared" si="21"/>
        <v>0</v>
      </c>
    </row>
    <row r="1268" spans="7:7">
      <c r="G1268">
        <f t="shared" si="21"/>
        <v>0</v>
      </c>
    </row>
    <row r="1269" spans="7:7">
      <c r="G1269">
        <f t="shared" si="21"/>
        <v>0</v>
      </c>
    </row>
    <row r="1270" spans="7:7">
      <c r="G1270">
        <f t="shared" si="21"/>
        <v>0</v>
      </c>
    </row>
    <row r="1271" spans="7:7">
      <c r="G1271">
        <f t="shared" si="21"/>
        <v>0</v>
      </c>
    </row>
    <row r="1272" spans="7:7">
      <c r="G1272">
        <f t="shared" si="21"/>
        <v>0</v>
      </c>
    </row>
    <row r="1273" spans="7:7">
      <c r="G1273">
        <f t="shared" si="21"/>
        <v>0</v>
      </c>
    </row>
    <row r="1274" spans="7:7">
      <c r="G1274">
        <f t="shared" si="21"/>
        <v>0</v>
      </c>
    </row>
    <row r="1275" spans="7:7">
      <c r="G1275">
        <f t="shared" si="21"/>
        <v>0</v>
      </c>
    </row>
    <row r="1276" spans="7:7">
      <c r="G1276">
        <f t="shared" si="21"/>
        <v>0</v>
      </c>
    </row>
    <row r="1277" spans="7:7">
      <c r="G1277">
        <f t="shared" si="21"/>
        <v>0</v>
      </c>
    </row>
    <row r="1278" spans="7:7">
      <c r="G1278">
        <f t="shared" si="21"/>
        <v>0</v>
      </c>
    </row>
    <row r="1279" spans="7:7">
      <c r="G1279">
        <f t="shared" si="21"/>
        <v>0</v>
      </c>
    </row>
    <row r="1280" spans="7:7">
      <c r="G1280">
        <f t="shared" si="21"/>
        <v>0</v>
      </c>
    </row>
    <row r="1281" spans="7:7">
      <c r="G1281">
        <f t="shared" si="21"/>
        <v>0</v>
      </c>
    </row>
    <row r="1282" spans="7:7">
      <c r="G1282">
        <f t="shared" si="21"/>
        <v>0</v>
      </c>
    </row>
    <row r="1283" spans="7:7">
      <c r="G1283">
        <f t="shared" si="21"/>
        <v>0</v>
      </c>
    </row>
    <row r="1284" spans="7:7">
      <c r="G1284">
        <f t="shared" si="21"/>
        <v>0</v>
      </c>
    </row>
    <row r="1285" spans="7:7">
      <c r="G1285">
        <f t="shared" si="21"/>
        <v>0</v>
      </c>
    </row>
    <row r="1286" spans="7:7">
      <c r="G1286">
        <f t="shared" si="21"/>
        <v>0</v>
      </c>
    </row>
    <row r="1287" spans="7:7">
      <c r="G1287">
        <f t="shared" si="21"/>
        <v>0</v>
      </c>
    </row>
    <row r="1288" spans="7:7">
      <c r="G1288">
        <f t="shared" si="21"/>
        <v>0</v>
      </c>
    </row>
    <row r="1289" spans="7:7">
      <c r="G1289">
        <f t="shared" si="21"/>
        <v>0</v>
      </c>
    </row>
    <row r="1290" spans="7:7">
      <c r="G1290">
        <f t="shared" si="21"/>
        <v>0</v>
      </c>
    </row>
    <row r="1291" spans="7:7">
      <c r="G1291">
        <f t="shared" si="21"/>
        <v>0</v>
      </c>
    </row>
    <row r="1292" spans="7:7">
      <c r="G1292">
        <f t="shared" si="21"/>
        <v>0</v>
      </c>
    </row>
    <row r="1293" spans="7:7">
      <c r="G1293">
        <f t="shared" si="21"/>
        <v>0</v>
      </c>
    </row>
    <row r="1294" spans="7:7">
      <c r="G1294">
        <f t="shared" si="21"/>
        <v>0</v>
      </c>
    </row>
    <row r="1295" spans="7:7">
      <c r="G1295">
        <f t="shared" si="21"/>
        <v>0</v>
      </c>
    </row>
    <row r="1296" spans="7:7">
      <c r="G1296">
        <f t="shared" si="21"/>
        <v>0</v>
      </c>
    </row>
    <row r="1297" spans="7:7">
      <c r="G1297">
        <f t="shared" si="21"/>
        <v>0</v>
      </c>
    </row>
    <row r="1298" spans="7:7">
      <c r="G1298">
        <f t="shared" si="21"/>
        <v>0</v>
      </c>
    </row>
    <row r="1299" spans="7:7">
      <c r="G1299">
        <f t="shared" si="21"/>
        <v>0</v>
      </c>
    </row>
    <row r="1300" spans="7:7">
      <c r="G1300">
        <f t="shared" si="21"/>
        <v>0</v>
      </c>
    </row>
    <row r="1301" spans="7:7">
      <c r="G1301">
        <f t="shared" si="21"/>
        <v>0</v>
      </c>
    </row>
    <row r="1302" spans="7:7">
      <c r="G1302">
        <f t="shared" si="21"/>
        <v>0</v>
      </c>
    </row>
    <row r="1303" spans="7:7">
      <c r="G1303">
        <f t="shared" si="21"/>
        <v>0</v>
      </c>
    </row>
    <row r="1304" spans="7:7">
      <c r="G1304">
        <f t="shared" si="21"/>
        <v>0</v>
      </c>
    </row>
    <row r="1305" spans="7:7">
      <c r="G1305">
        <f t="shared" si="21"/>
        <v>0</v>
      </c>
    </row>
    <row r="1306" spans="7:7">
      <c r="G1306">
        <f t="shared" si="21"/>
        <v>0</v>
      </c>
    </row>
    <row r="1307" spans="7:7">
      <c r="G1307">
        <f t="shared" si="21"/>
        <v>0</v>
      </c>
    </row>
    <row r="1308" spans="7:7">
      <c r="G1308">
        <f t="shared" si="21"/>
        <v>0</v>
      </c>
    </row>
    <row r="1309" spans="7:7">
      <c r="G1309">
        <f t="shared" si="21"/>
        <v>0</v>
      </c>
    </row>
    <row r="1310" spans="7:7">
      <c r="G1310">
        <f t="shared" si="21"/>
        <v>0</v>
      </c>
    </row>
    <row r="1311" spans="7:7">
      <c r="G1311">
        <f t="shared" si="21"/>
        <v>0</v>
      </c>
    </row>
    <row r="1312" spans="7:7">
      <c r="G1312">
        <f t="shared" si="21"/>
        <v>0</v>
      </c>
    </row>
    <row r="1313" spans="7:7">
      <c r="G1313">
        <f t="shared" si="21"/>
        <v>0</v>
      </c>
    </row>
    <row r="1314" spans="7:7">
      <c r="G1314">
        <f t="shared" si="21"/>
        <v>0</v>
      </c>
    </row>
    <row r="1315" spans="7:7">
      <c r="G1315">
        <f t="shared" si="21"/>
        <v>0</v>
      </c>
    </row>
    <row r="1316" spans="7:7">
      <c r="G1316">
        <f t="shared" si="21"/>
        <v>0</v>
      </c>
    </row>
    <row r="1317" spans="7:7">
      <c r="G1317">
        <f t="shared" si="21"/>
        <v>0</v>
      </c>
    </row>
    <row r="1318" spans="7:7">
      <c r="G1318">
        <f t="shared" si="21"/>
        <v>0</v>
      </c>
    </row>
    <row r="1319" spans="7:7">
      <c r="G1319">
        <f t="shared" si="21"/>
        <v>0</v>
      </c>
    </row>
    <row r="1320" spans="7:7">
      <c r="G1320">
        <f t="shared" si="21"/>
        <v>0</v>
      </c>
    </row>
    <row r="1321" spans="7:7">
      <c r="G1321">
        <f t="shared" si="21"/>
        <v>0</v>
      </c>
    </row>
    <row r="1322" spans="7:7">
      <c r="G1322">
        <f t="shared" si="21"/>
        <v>0</v>
      </c>
    </row>
    <row r="1323" spans="7:7">
      <c r="G1323">
        <f t="shared" si="21"/>
        <v>0</v>
      </c>
    </row>
    <row r="1324" spans="7:7">
      <c r="G1324">
        <f t="shared" si="21"/>
        <v>0</v>
      </c>
    </row>
    <row r="1325" spans="7:7">
      <c r="G1325">
        <f t="shared" si="21"/>
        <v>0</v>
      </c>
    </row>
    <row r="1326" spans="7:7">
      <c r="G1326">
        <f t="shared" ref="G1326:G1389" si="22">+D1326-E1326</f>
        <v>0</v>
      </c>
    </row>
    <row r="1327" spans="7:7">
      <c r="G1327">
        <f t="shared" si="22"/>
        <v>0</v>
      </c>
    </row>
    <row r="1328" spans="7:7">
      <c r="G1328">
        <f t="shared" si="22"/>
        <v>0</v>
      </c>
    </row>
    <row r="1329" spans="7:7">
      <c r="G1329">
        <f t="shared" si="22"/>
        <v>0</v>
      </c>
    </row>
    <row r="1330" spans="7:7">
      <c r="G1330">
        <f t="shared" si="22"/>
        <v>0</v>
      </c>
    </row>
    <row r="1331" spans="7:7">
      <c r="G1331">
        <f t="shared" si="22"/>
        <v>0</v>
      </c>
    </row>
    <row r="1332" spans="7:7">
      <c r="G1332">
        <f t="shared" si="22"/>
        <v>0</v>
      </c>
    </row>
    <row r="1333" spans="7:7">
      <c r="G1333">
        <f t="shared" si="22"/>
        <v>0</v>
      </c>
    </row>
    <row r="1334" spans="7:7">
      <c r="G1334">
        <f t="shared" si="22"/>
        <v>0</v>
      </c>
    </row>
    <row r="1335" spans="7:7">
      <c r="G1335">
        <f t="shared" si="22"/>
        <v>0</v>
      </c>
    </row>
    <row r="1336" spans="7:7">
      <c r="G1336">
        <f t="shared" si="22"/>
        <v>0</v>
      </c>
    </row>
    <row r="1337" spans="7:7">
      <c r="G1337">
        <f t="shared" si="22"/>
        <v>0</v>
      </c>
    </row>
    <row r="1338" spans="7:7">
      <c r="G1338">
        <f t="shared" si="22"/>
        <v>0</v>
      </c>
    </row>
    <row r="1339" spans="7:7">
      <c r="G1339">
        <f t="shared" si="22"/>
        <v>0</v>
      </c>
    </row>
    <row r="1340" spans="7:7">
      <c r="G1340">
        <f t="shared" si="22"/>
        <v>0</v>
      </c>
    </row>
    <row r="1341" spans="7:7">
      <c r="G1341">
        <f t="shared" si="22"/>
        <v>0</v>
      </c>
    </row>
    <row r="1342" spans="7:7">
      <c r="G1342">
        <f t="shared" si="22"/>
        <v>0</v>
      </c>
    </row>
    <row r="1343" spans="7:7">
      <c r="G1343">
        <f t="shared" si="22"/>
        <v>0</v>
      </c>
    </row>
    <row r="1344" spans="7:7">
      <c r="G1344">
        <f t="shared" si="22"/>
        <v>0</v>
      </c>
    </row>
    <row r="1345" spans="7:7">
      <c r="G1345">
        <f t="shared" si="22"/>
        <v>0</v>
      </c>
    </row>
    <row r="1346" spans="7:7">
      <c r="G1346">
        <f t="shared" si="22"/>
        <v>0</v>
      </c>
    </row>
    <row r="1347" spans="7:7">
      <c r="G1347">
        <f t="shared" si="22"/>
        <v>0</v>
      </c>
    </row>
    <row r="1348" spans="7:7">
      <c r="G1348">
        <f t="shared" si="22"/>
        <v>0</v>
      </c>
    </row>
    <row r="1349" spans="7:7">
      <c r="G1349">
        <f t="shared" si="22"/>
        <v>0</v>
      </c>
    </row>
    <row r="1350" spans="7:7">
      <c r="G1350">
        <f t="shared" si="22"/>
        <v>0</v>
      </c>
    </row>
    <row r="1351" spans="7:7">
      <c r="G1351">
        <f t="shared" si="22"/>
        <v>0</v>
      </c>
    </row>
    <row r="1352" spans="7:7">
      <c r="G1352">
        <f t="shared" si="22"/>
        <v>0</v>
      </c>
    </row>
    <row r="1353" spans="7:7">
      <c r="G1353">
        <f t="shared" si="22"/>
        <v>0</v>
      </c>
    </row>
    <row r="1354" spans="7:7">
      <c r="G1354">
        <f t="shared" si="22"/>
        <v>0</v>
      </c>
    </row>
    <row r="1355" spans="7:7">
      <c r="G1355">
        <f t="shared" si="22"/>
        <v>0</v>
      </c>
    </row>
    <row r="1356" spans="7:7">
      <c r="G1356">
        <f t="shared" si="22"/>
        <v>0</v>
      </c>
    </row>
    <row r="1357" spans="7:7">
      <c r="G1357">
        <f t="shared" si="22"/>
        <v>0</v>
      </c>
    </row>
    <row r="1358" spans="7:7">
      <c r="G1358">
        <f t="shared" si="22"/>
        <v>0</v>
      </c>
    </row>
    <row r="1359" spans="7:7">
      <c r="G1359">
        <f t="shared" si="22"/>
        <v>0</v>
      </c>
    </row>
    <row r="1360" spans="7:7">
      <c r="G1360">
        <f t="shared" si="22"/>
        <v>0</v>
      </c>
    </row>
    <row r="1361" spans="7:7">
      <c r="G1361">
        <f t="shared" si="22"/>
        <v>0</v>
      </c>
    </row>
    <row r="1362" spans="7:7">
      <c r="G1362">
        <f t="shared" si="22"/>
        <v>0</v>
      </c>
    </row>
    <row r="1363" spans="7:7">
      <c r="G1363">
        <f t="shared" si="22"/>
        <v>0</v>
      </c>
    </row>
    <row r="1364" spans="7:7">
      <c r="G1364">
        <f t="shared" si="22"/>
        <v>0</v>
      </c>
    </row>
    <row r="1365" spans="7:7">
      <c r="G1365">
        <f t="shared" si="22"/>
        <v>0</v>
      </c>
    </row>
    <row r="1366" spans="7:7">
      <c r="G1366">
        <f t="shared" si="22"/>
        <v>0</v>
      </c>
    </row>
    <row r="1367" spans="7:7">
      <c r="G1367">
        <f t="shared" si="22"/>
        <v>0</v>
      </c>
    </row>
    <row r="1368" spans="7:7">
      <c r="G1368">
        <f t="shared" si="22"/>
        <v>0</v>
      </c>
    </row>
    <row r="1369" spans="7:7">
      <c r="G1369">
        <f t="shared" si="22"/>
        <v>0</v>
      </c>
    </row>
    <row r="1370" spans="7:7">
      <c r="G1370">
        <f t="shared" si="22"/>
        <v>0</v>
      </c>
    </row>
    <row r="1371" spans="7:7">
      <c r="G1371">
        <f t="shared" si="22"/>
        <v>0</v>
      </c>
    </row>
    <row r="1372" spans="7:7">
      <c r="G1372">
        <f t="shared" si="22"/>
        <v>0</v>
      </c>
    </row>
    <row r="1373" spans="7:7">
      <c r="G1373">
        <f t="shared" si="22"/>
        <v>0</v>
      </c>
    </row>
    <row r="1374" spans="7:7">
      <c r="G1374">
        <f t="shared" si="22"/>
        <v>0</v>
      </c>
    </row>
    <row r="1375" spans="7:7">
      <c r="G1375">
        <f t="shared" si="22"/>
        <v>0</v>
      </c>
    </row>
    <row r="1376" spans="7:7">
      <c r="G1376">
        <f t="shared" si="22"/>
        <v>0</v>
      </c>
    </row>
    <row r="1377" spans="7:7">
      <c r="G1377">
        <f t="shared" si="22"/>
        <v>0</v>
      </c>
    </row>
    <row r="1378" spans="7:7">
      <c r="G1378">
        <f t="shared" si="22"/>
        <v>0</v>
      </c>
    </row>
    <row r="1379" spans="7:7">
      <c r="G1379">
        <f t="shared" si="22"/>
        <v>0</v>
      </c>
    </row>
    <row r="1380" spans="7:7">
      <c r="G1380">
        <f t="shared" si="22"/>
        <v>0</v>
      </c>
    </row>
    <row r="1381" spans="7:7">
      <c r="G1381">
        <f t="shared" si="22"/>
        <v>0</v>
      </c>
    </row>
    <row r="1382" spans="7:7">
      <c r="G1382">
        <f t="shared" si="22"/>
        <v>0</v>
      </c>
    </row>
    <row r="1383" spans="7:7">
      <c r="G1383">
        <f t="shared" si="22"/>
        <v>0</v>
      </c>
    </row>
    <row r="1384" spans="7:7">
      <c r="G1384">
        <f t="shared" si="22"/>
        <v>0</v>
      </c>
    </row>
    <row r="1385" spans="7:7">
      <c r="G1385">
        <f t="shared" si="22"/>
        <v>0</v>
      </c>
    </row>
    <row r="1386" spans="7:7">
      <c r="G1386">
        <f t="shared" si="22"/>
        <v>0</v>
      </c>
    </row>
    <row r="1387" spans="7:7">
      <c r="G1387">
        <f t="shared" si="22"/>
        <v>0</v>
      </c>
    </row>
    <row r="1388" spans="7:7">
      <c r="G1388">
        <f t="shared" si="22"/>
        <v>0</v>
      </c>
    </row>
    <row r="1389" spans="7:7">
      <c r="G1389">
        <f t="shared" si="22"/>
        <v>0</v>
      </c>
    </row>
    <row r="1390" spans="7:7">
      <c r="G1390">
        <f t="shared" ref="G1390:G1453" si="23">+D1390-E1390</f>
        <v>0</v>
      </c>
    </row>
    <row r="1391" spans="7:7">
      <c r="G1391">
        <f t="shared" si="23"/>
        <v>0</v>
      </c>
    </row>
    <row r="1392" spans="7:7">
      <c r="G1392">
        <f t="shared" si="23"/>
        <v>0</v>
      </c>
    </row>
    <row r="1393" spans="7:7">
      <c r="G1393">
        <f t="shared" si="23"/>
        <v>0</v>
      </c>
    </row>
    <row r="1394" spans="7:7">
      <c r="G1394">
        <f t="shared" si="23"/>
        <v>0</v>
      </c>
    </row>
    <row r="1395" spans="7:7">
      <c r="G1395">
        <f t="shared" si="23"/>
        <v>0</v>
      </c>
    </row>
    <row r="1396" spans="7:7">
      <c r="G1396">
        <f t="shared" si="23"/>
        <v>0</v>
      </c>
    </row>
    <row r="1397" spans="7:7">
      <c r="G1397">
        <f t="shared" si="23"/>
        <v>0</v>
      </c>
    </row>
    <row r="1398" spans="7:7">
      <c r="G1398">
        <f t="shared" si="23"/>
        <v>0</v>
      </c>
    </row>
    <row r="1399" spans="7:7">
      <c r="G1399">
        <f t="shared" si="23"/>
        <v>0</v>
      </c>
    </row>
    <row r="1400" spans="7:7">
      <c r="G1400">
        <f t="shared" si="23"/>
        <v>0</v>
      </c>
    </row>
    <row r="1401" spans="7:7">
      <c r="G1401">
        <f t="shared" si="23"/>
        <v>0</v>
      </c>
    </row>
    <row r="1402" spans="7:7">
      <c r="G1402">
        <f t="shared" si="23"/>
        <v>0</v>
      </c>
    </row>
    <row r="1403" spans="7:7">
      <c r="G1403">
        <f t="shared" si="23"/>
        <v>0</v>
      </c>
    </row>
    <row r="1404" spans="7:7">
      <c r="G1404">
        <f t="shared" si="23"/>
        <v>0</v>
      </c>
    </row>
    <row r="1405" spans="7:7">
      <c r="G1405">
        <f t="shared" si="23"/>
        <v>0</v>
      </c>
    </row>
    <row r="1406" spans="7:7">
      <c r="G1406">
        <f t="shared" si="23"/>
        <v>0</v>
      </c>
    </row>
    <row r="1407" spans="7:7">
      <c r="G1407">
        <f t="shared" si="23"/>
        <v>0</v>
      </c>
    </row>
    <row r="1408" spans="7:7">
      <c r="G1408">
        <f t="shared" si="23"/>
        <v>0</v>
      </c>
    </row>
    <row r="1409" spans="7:7">
      <c r="G1409">
        <f t="shared" si="23"/>
        <v>0</v>
      </c>
    </row>
    <row r="1410" spans="7:7">
      <c r="G1410">
        <f t="shared" si="23"/>
        <v>0</v>
      </c>
    </row>
    <row r="1411" spans="7:7">
      <c r="G1411">
        <f t="shared" si="23"/>
        <v>0</v>
      </c>
    </row>
    <row r="1412" spans="7:7">
      <c r="G1412">
        <f t="shared" si="23"/>
        <v>0</v>
      </c>
    </row>
    <row r="1413" spans="7:7">
      <c r="G1413">
        <f t="shared" si="23"/>
        <v>0</v>
      </c>
    </row>
    <row r="1414" spans="7:7">
      <c r="G1414">
        <f t="shared" si="23"/>
        <v>0</v>
      </c>
    </row>
    <row r="1415" spans="7:7">
      <c r="G1415">
        <f t="shared" si="23"/>
        <v>0</v>
      </c>
    </row>
    <row r="1416" spans="7:7">
      <c r="G1416">
        <f t="shared" si="23"/>
        <v>0</v>
      </c>
    </row>
    <row r="1417" spans="7:7">
      <c r="G1417">
        <f t="shared" si="23"/>
        <v>0</v>
      </c>
    </row>
    <row r="1418" spans="7:7">
      <c r="G1418">
        <f t="shared" si="23"/>
        <v>0</v>
      </c>
    </row>
    <row r="1419" spans="7:7">
      <c r="G1419">
        <f t="shared" si="23"/>
        <v>0</v>
      </c>
    </row>
    <row r="1420" spans="7:7">
      <c r="G1420">
        <f t="shared" si="23"/>
        <v>0</v>
      </c>
    </row>
    <row r="1421" spans="7:7">
      <c r="G1421">
        <f t="shared" si="23"/>
        <v>0</v>
      </c>
    </row>
    <row r="1422" spans="7:7">
      <c r="G1422">
        <f t="shared" si="23"/>
        <v>0</v>
      </c>
    </row>
    <row r="1423" spans="7:7">
      <c r="G1423">
        <f t="shared" si="23"/>
        <v>0</v>
      </c>
    </row>
    <row r="1424" spans="7:7">
      <c r="G1424">
        <f t="shared" si="23"/>
        <v>0</v>
      </c>
    </row>
    <row r="1425" spans="7:7">
      <c r="G1425">
        <f t="shared" si="23"/>
        <v>0</v>
      </c>
    </row>
    <row r="1426" spans="7:7">
      <c r="G1426">
        <f t="shared" si="23"/>
        <v>0</v>
      </c>
    </row>
    <row r="1427" spans="7:7">
      <c r="G1427">
        <f t="shared" si="23"/>
        <v>0</v>
      </c>
    </row>
    <row r="1428" spans="7:7">
      <c r="G1428">
        <f t="shared" si="23"/>
        <v>0</v>
      </c>
    </row>
    <row r="1429" spans="7:7">
      <c r="G1429">
        <f t="shared" si="23"/>
        <v>0</v>
      </c>
    </row>
    <row r="1430" spans="7:7">
      <c r="G1430">
        <f t="shared" si="23"/>
        <v>0</v>
      </c>
    </row>
    <row r="1431" spans="7:7">
      <c r="G1431">
        <f t="shared" si="23"/>
        <v>0</v>
      </c>
    </row>
    <row r="1432" spans="7:7">
      <c r="G1432">
        <f t="shared" si="23"/>
        <v>0</v>
      </c>
    </row>
    <row r="1433" spans="7:7">
      <c r="G1433">
        <f t="shared" si="23"/>
        <v>0</v>
      </c>
    </row>
    <row r="1434" spans="7:7">
      <c r="G1434">
        <f t="shared" si="23"/>
        <v>0</v>
      </c>
    </row>
    <row r="1435" spans="7:7">
      <c r="G1435">
        <f t="shared" si="23"/>
        <v>0</v>
      </c>
    </row>
    <row r="1436" spans="7:7">
      <c r="G1436">
        <f t="shared" si="23"/>
        <v>0</v>
      </c>
    </row>
    <row r="1437" spans="7:7">
      <c r="G1437">
        <f t="shared" si="23"/>
        <v>0</v>
      </c>
    </row>
    <row r="1438" spans="7:7">
      <c r="G1438">
        <f t="shared" si="23"/>
        <v>0</v>
      </c>
    </row>
    <row r="1439" spans="7:7">
      <c r="G1439">
        <f t="shared" si="23"/>
        <v>0</v>
      </c>
    </row>
    <row r="1440" spans="7:7">
      <c r="G1440">
        <f t="shared" si="23"/>
        <v>0</v>
      </c>
    </row>
    <row r="1441" spans="7:7">
      <c r="G1441">
        <f t="shared" si="23"/>
        <v>0</v>
      </c>
    </row>
    <row r="1442" spans="7:7">
      <c r="G1442">
        <f t="shared" si="23"/>
        <v>0</v>
      </c>
    </row>
    <row r="1443" spans="7:7">
      <c r="G1443">
        <f t="shared" si="23"/>
        <v>0</v>
      </c>
    </row>
    <row r="1444" spans="7:7">
      <c r="G1444">
        <f t="shared" si="23"/>
        <v>0</v>
      </c>
    </row>
    <row r="1445" spans="7:7">
      <c r="G1445">
        <f t="shared" si="23"/>
        <v>0</v>
      </c>
    </row>
    <row r="1446" spans="7:7">
      <c r="G1446">
        <f t="shared" si="23"/>
        <v>0</v>
      </c>
    </row>
    <row r="1447" spans="7:7">
      <c r="G1447">
        <f t="shared" si="23"/>
        <v>0</v>
      </c>
    </row>
    <row r="1448" spans="7:7">
      <c r="G1448">
        <f t="shared" si="23"/>
        <v>0</v>
      </c>
    </row>
    <row r="1449" spans="7:7">
      <c r="G1449">
        <f t="shared" si="23"/>
        <v>0</v>
      </c>
    </row>
    <row r="1450" spans="7:7">
      <c r="G1450">
        <f t="shared" si="23"/>
        <v>0</v>
      </c>
    </row>
    <row r="1451" spans="7:7">
      <c r="G1451">
        <f t="shared" si="23"/>
        <v>0</v>
      </c>
    </row>
    <row r="1452" spans="7:7">
      <c r="G1452">
        <f t="shared" si="23"/>
        <v>0</v>
      </c>
    </row>
    <row r="1453" spans="7:7">
      <c r="G1453">
        <f t="shared" si="23"/>
        <v>0</v>
      </c>
    </row>
    <row r="1454" spans="7:7">
      <c r="G1454">
        <f t="shared" ref="G1454:G1517" si="24">+D1454-E1454</f>
        <v>0</v>
      </c>
    </row>
    <row r="1455" spans="7:7">
      <c r="G1455">
        <f t="shared" si="24"/>
        <v>0</v>
      </c>
    </row>
    <row r="1456" spans="7:7">
      <c r="G1456">
        <f t="shared" si="24"/>
        <v>0</v>
      </c>
    </row>
    <row r="1457" spans="7:7">
      <c r="G1457">
        <f t="shared" si="24"/>
        <v>0</v>
      </c>
    </row>
    <row r="1458" spans="7:7">
      <c r="G1458">
        <f t="shared" si="24"/>
        <v>0</v>
      </c>
    </row>
    <row r="1459" spans="7:7">
      <c r="G1459">
        <f t="shared" si="24"/>
        <v>0</v>
      </c>
    </row>
    <row r="1460" spans="7:7">
      <c r="G1460">
        <f t="shared" si="24"/>
        <v>0</v>
      </c>
    </row>
    <row r="1461" spans="7:7">
      <c r="G1461">
        <f t="shared" si="24"/>
        <v>0</v>
      </c>
    </row>
    <row r="1462" spans="7:7">
      <c r="G1462">
        <f t="shared" si="24"/>
        <v>0</v>
      </c>
    </row>
    <row r="1463" spans="7:7">
      <c r="G1463">
        <f t="shared" si="24"/>
        <v>0</v>
      </c>
    </row>
    <row r="1464" spans="7:7">
      <c r="G1464">
        <f t="shared" si="24"/>
        <v>0</v>
      </c>
    </row>
    <row r="1465" spans="7:7">
      <c r="G1465">
        <f t="shared" si="24"/>
        <v>0</v>
      </c>
    </row>
    <row r="1466" spans="7:7">
      <c r="G1466">
        <f t="shared" si="24"/>
        <v>0</v>
      </c>
    </row>
    <row r="1467" spans="7:7">
      <c r="G1467">
        <f t="shared" si="24"/>
        <v>0</v>
      </c>
    </row>
    <row r="1468" spans="7:7">
      <c r="G1468">
        <f t="shared" si="24"/>
        <v>0</v>
      </c>
    </row>
    <row r="1469" spans="7:7">
      <c r="G1469">
        <f t="shared" si="24"/>
        <v>0</v>
      </c>
    </row>
    <row r="1470" spans="7:7">
      <c r="G1470">
        <f t="shared" si="24"/>
        <v>0</v>
      </c>
    </row>
    <row r="1471" spans="7:7">
      <c r="G1471">
        <f t="shared" si="24"/>
        <v>0</v>
      </c>
    </row>
    <row r="1472" spans="7:7">
      <c r="G1472">
        <f t="shared" si="24"/>
        <v>0</v>
      </c>
    </row>
    <row r="1473" spans="7:7">
      <c r="G1473">
        <f t="shared" si="24"/>
        <v>0</v>
      </c>
    </row>
    <row r="1474" spans="7:7">
      <c r="G1474">
        <f t="shared" si="24"/>
        <v>0</v>
      </c>
    </row>
    <row r="1475" spans="7:7">
      <c r="G1475">
        <f t="shared" si="24"/>
        <v>0</v>
      </c>
    </row>
    <row r="1476" spans="7:7">
      <c r="G1476">
        <f t="shared" si="24"/>
        <v>0</v>
      </c>
    </row>
    <row r="1477" spans="7:7">
      <c r="G1477">
        <f t="shared" si="24"/>
        <v>0</v>
      </c>
    </row>
    <row r="1478" spans="7:7">
      <c r="G1478">
        <f t="shared" si="24"/>
        <v>0</v>
      </c>
    </row>
    <row r="1479" spans="7:7">
      <c r="G1479">
        <f t="shared" si="24"/>
        <v>0</v>
      </c>
    </row>
    <row r="1480" spans="7:7">
      <c r="G1480">
        <f t="shared" si="24"/>
        <v>0</v>
      </c>
    </row>
    <row r="1481" spans="7:7">
      <c r="G1481">
        <f t="shared" si="24"/>
        <v>0</v>
      </c>
    </row>
    <row r="1482" spans="7:7">
      <c r="G1482">
        <f t="shared" si="24"/>
        <v>0</v>
      </c>
    </row>
    <row r="1483" spans="7:7">
      <c r="G1483">
        <f t="shared" si="24"/>
        <v>0</v>
      </c>
    </row>
    <row r="1484" spans="7:7">
      <c r="G1484">
        <f t="shared" si="24"/>
        <v>0</v>
      </c>
    </row>
    <row r="1485" spans="7:7">
      <c r="G1485">
        <f t="shared" si="24"/>
        <v>0</v>
      </c>
    </row>
    <row r="1486" spans="7:7">
      <c r="G1486">
        <f t="shared" si="24"/>
        <v>0</v>
      </c>
    </row>
    <row r="1487" spans="7:7">
      <c r="G1487">
        <f t="shared" si="24"/>
        <v>0</v>
      </c>
    </row>
    <row r="1488" spans="7:7">
      <c r="G1488">
        <f t="shared" si="24"/>
        <v>0</v>
      </c>
    </row>
    <row r="1489" spans="7:7">
      <c r="G1489">
        <f t="shared" si="24"/>
        <v>0</v>
      </c>
    </row>
    <row r="1490" spans="7:7">
      <c r="G1490">
        <f t="shared" si="24"/>
        <v>0</v>
      </c>
    </row>
    <row r="1491" spans="7:7">
      <c r="G1491">
        <f t="shared" si="24"/>
        <v>0</v>
      </c>
    </row>
    <row r="1492" spans="7:7">
      <c r="G1492">
        <f t="shared" si="24"/>
        <v>0</v>
      </c>
    </row>
    <row r="1493" spans="7:7">
      <c r="G1493">
        <f t="shared" si="24"/>
        <v>0</v>
      </c>
    </row>
    <row r="1494" spans="7:7">
      <c r="G1494">
        <f t="shared" si="24"/>
        <v>0</v>
      </c>
    </row>
    <row r="1495" spans="7:7">
      <c r="G1495">
        <f t="shared" si="24"/>
        <v>0</v>
      </c>
    </row>
    <row r="1496" spans="7:7">
      <c r="G1496">
        <f t="shared" si="24"/>
        <v>0</v>
      </c>
    </row>
    <row r="1497" spans="7:7">
      <c r="G1497">
        <f t="shared" si="24"/>
        <v>0</v>
      </c>
    </row>
    <row r="1498" spans="7:7">
      <c r="G1498">
        <f t="shared" si="24"/>
        <v>0</v>
      </c>
    </row>
    <row r="1499" spans="7:7">
      <c r="G1499">
        <f t="shared" si="24"/>
        <v>0</v>
      </c>
    </row>
    <row r="1500" spans="7:7">
      <c r="G1500">
        <f t="shared" si="24"/>
        <v>0</v>
      </c>
    </row>
    <row r="1501" spans="7:7">
      <c r="G1501">
        <f t="shared" si="24"/>
        <v>0</v>
      </c>
    </row>
    <row r="1502" spans="7:7">
      <c r="G1502">
        <f t="shared" si="24"/>
        <v>0</v>
      </c>
    </row>
    <row r="1503" spans="7:7">
      <c r="G1503">
        <f t="shared" si="24"/>
        <v>0</v>
      </c>
    </row>
    <row r="1504" spans="7:7">
      <c r="G1504">
        <f t="shared" si="24"/>
        <v>0</v>
      </c>
    </row>
    <row r="1505" spans="7:7">
      <c r="G1505">
        <f t="shared" si="24"/>
        <v>0</v>
      </c>
    </row>
    <row r="1506" spans="7:7">
      <c r="G1506">
        <f t="shared" si="24"/>
        <v>0</v>
      </c>
    </row>
    <row r="1507" spans="7:7">
      <c r="G1507">
        <f t="shared" si="24"/>
        <v>0</v>
      </c>
    </row>
    <row r="1508" spans="7:7">
      <c r="G1508">
        <f t="shared" si="24"/>
        <v>0</v>
      </c>
    </row>
    <row r="1509" spans="7:7">
      <c r="G1509">
        <f t="shared" si="24"/>
        <v>0</v>
      </c>
    </row>
    <row r="1510" spans="7:7">
      <c r="G1510">
        <f t="shared" si="24"/>
        <v>0</v>
      </c>
    </row>
    <row r="1511" spans="7:7">
      <c r="G1511">
        <f t="shared" si="24"/>
        <v>0</v>
      </c>
    </row>
    <row r="1512" spans="7:7">
      <c r="G1512">
        <f t="shared" si="24"/>
        <v>0</v>
      </c>
    </row>
    <row r="1513" spans="7:7">
      <c r="G1513">
        <f t="shared" si="24"/>
        <v>0</v>
      </c>
    </row>
    <row r="1514" spans="7:7">
      <c r="G1514">
        <f t="shared" si="24"/>
        <v>0</v>
      </c>
    </row>
    <row r="1515" spans="7:7">
      <c r="G1515">
        <f t="shared" si="24"/>
        <v>0</v>
      </c>
    </row>
    <row r="1516" spans="7:7">
      <c r="G1516">
        <f t="shared" si="24"/>
        <v>0</v>
      </c>
    </row>
    <row r="1517" spans="7:7">
      <c r="G1517">
        <f t="shared" si="24"/>
        <v>0</v>
      </c>
    </row>
    <row r="1518" spans="7:7">
      <c r="G1518">
        <f t="shared" ref="G1518:G1581" si="25">+D1518-E1518</f>
        <v>0</v>
      </c>
    </row>
    <row r="1519" spans="7:7">
      <c r="G1519">
        <f t="shared" si="25"/>
        <v>0</v>
      </c>
    </row>
    <row r="1520" spans="7:7">
      <c r="G1520">
        <f t="shared" si="25"/>
        <v>0</v>
      </c>
    </row>
    <row r="1521" spans="7:7">
      <c r="G1521">
        <f t="shared" si="25"/>
        <v>0</v>
      </c>
    </row>
    <row r="1522" spans="7:7">
      <c r="G1522">
        <f t="shared" si="25"/>
        <v>0</v>
      </c>
    </row>
    <row r="1523" spans="7:7">
      <c r="G1523">
        <f t="shared" si="25"/>
        <v>0</v>
      </c>
    </row>
    <row r="1524" spans="7:7">
      <c r="G1524">
        <f t="shared" si="25"/>
        <v>0</v>
      </c>
    </row>
    <row r="1525" spans="7:7">
      <c r="G1525">
        <f t="shared" si="25"/>
        <v>0</v>
      </c>
    </row>
    <row r="1526" spans="7:7">
      <c r="G1526">
        <f t="shared" si="25"/>
        <v>0</v>
      </c>
    </row>
    <row r="1527" spans="7:7">
      <c r="G1527">
        <f t="shared" si="25"/>
        <v>0</v>
      </c>
    </row>
    <row r="1528" spans="7:7">
      <c r="G1528">
        <f t="shared" si="25"/>
        <v>0</v>
      </c>
    </row>
    <row r="1529" spans="7:7">
      <c r="G1529">
        <f t="shared" si="25"/>
        <v>0</v>
      </c>
    </row>
    <row r="1530" spans="7:7">
      <c r="G1530">
        <f t="shared" si="25"/>
        <v>0</v>
      </c>
    </row>
    <row r="1531" spans="7:7">
      <c r="G1531">
        <f t="shared" si="25"/>
        <v>0</v>
      </c>
    </row>
    <row r="1532" spans="7:7">
      <c r="G1532">
        <f t="shared" si="25"/>
        <v>0</v>
      </c>
    </row>
    <row r="1533" spans="7:7">
      <c r="G1533">
        <f t="shared" si="25"/>
        <v>0</v>
      </c>
    </row>
    <row r="1534" spans="7:7">
      <c r="G1534">
        <f t="shared" si="25"/>
        <v>0</v>
      </c>
    </row>
    <row r="1535" spans="7:7">
      <c r="G1535">
        <f t="shared" si="25"/>
        <v>0</v>
      </c>
    </row>
    <row r="1536" spans="7:7">
      <c r="G1536">
        <f t="shared" si="25"/>
        <v>0</v>
      </c>
    </row>
    <row r="1537" spans="7:7">
      <c r="G1537">
        <f t="shared" si="25"/>
        <v>0</v>
      </c>
    </row>
    <row r="1538" spans="7:7">
      <c r="G1538">
        <f t="shared" si="25"/>
        <v>0</v>
      </c>
    </row>
    <row r="1539" spans="7:7">
      <c r="G1539">
        <f t="shared" si="25"/>
        <v>0</v>
      </c>
    </row>
    <row r="1540" spans="7:7">
      <c r="G1540">
        <f t="shared" si="25"/>
        <v>0</v>
      </c>
    </row>
    <row r="1541" spans="7:7">
      <c r="G1541">
        <f t="shared" si="25"/>
        <v>0</v>
      </c>
    </row>
    <row r="1542" spans="7:7">
      <c r="G1542">
        <f t="shared" si="25"/>
        <v>0</v>
      </c>
    </row>
    <row r="1543" spans="7:7">
      <c r="G1543">
        <f t="shared" si="25"/>
        <v>0</v>
      </c>
    </row>
    <row r="1544" spans="7:7">
      <c r="G1544">
        <f t="shared" si="25"/>
        <v>0</v>
      </c>
    </row>
    <row r="1545" spans="7:7">
      <c r="G1545">
        <f t="shared" si="25"/>
        <v>0</v>
      </c>
    </row>
    <row r="1546" spans="7:7">
      <c r="G1546">
        <f t="shared" si="25"/>
        <v>0</v>
      </c>
    </row>
    <row r="1547" spans="7:7">
      <c r="G1547">
        <f t="shared" si="25"/>
        <v>0</v>
      </c>
    </row>
    <row r="1548" spans="7:7">
      <c r="G1548">
        <f t="shared" si="25"/>
        <v>0</v>
      </c>
    </row>
    <row r="1549" spans="7:7">
      <c r="G1549">
        <f t="shared" si="25"/>
        <v>0</v>
      </c>
    </row>
    <row r="1550" spans="7:7">
      <c r="G1550">
        <f t="shared" si="25"/>
        <v>0</v>
      </c>
    </row>
    <row r="1551" spans="7:7">
      <c r="G1551">
        <f t="shared" si="25"/>
        <v>0</v>
      </c>
    </row>
    <row r="1552" spans="7:7">
      <c r="G1552">
        <f t="shared" si="25"/>
        <v>0</v>
      </c>
    </row>
    <row r="1553" spans="7:7">
      <c r="G1553">
        <f t="shared" si="25"/>
        <v>0</v>
      </c>
    </row>
    <row r="1554" spans="7:7">
      <c r="G1554">
        <f t="shared" si="25"/>
        <v>0</v>
      </c>
    </row>
    <row r="1555" spans="7:7">
      <c r="G1555">
        <f t="shared" si="25"/>
        <v>0</v>
      </c>
    </row>
    <row r="1556" spans="7:7">
      <c r="G1556">
        <f t="shared" si="25"/>
        <v>0</v>
      </c>
    </row>
    <row r="1557" spans="7:7">
      <c r="G1557">
        <f t="shared" si="25"/>
        <v>0</v>
      </c>
    </row>
    <row r="1558" spans="7:7">
      <c r="G1558">
        <f t="shared" si="25"/>
        <v>0</v>
      </c>
    </row>
    <row r="1559" spans="7:7">
      <c r="G1559">
        <f t="shared" si="25"/>
        <v>0</v>
      </c>
    </row>
    <row r="1560" spans="7:7">
      <c r="G1560">
        <f t="shared" si="25"/>
        <v>0</v>
      </c>
    </row>
    <row r="1561" spans="7:7">
      <c r="G1561">
        <f t="shared" si="25"/>
        <v>0</v>
      </c>
    </row>
    <row r="1562" spans="7:7">
      <c r="G1562">
        <f t="shared" si="25"/>
        <v>0</v>
      </c>
    </row>
    <row r="1563" spans="7:7">
      <c r="G1563">
        <f t="shared" si="25"/>
        <v>0</v>
      </c>
    </row>
    <row r="1564" spans="7:7">
      <c r="G1564">
        <f t="shared" si="25"/>
        <v>0</v>
      </c>
    </row>
    <row r="1565" spans="7:7">
      <c r="G1565">
        <f t="shared" si="25"/>
        <v>0</v>
      </c>
    </row>
    <row r="1566" spans="7:7">
      <c r="G1566">
        <f t="shared" si="25"/>
        <v>0</v>
      </c>
    </row>
    <row r="1567" spans="7:7">
      <c r="G1567">
        <f t="shared" si="25"/>
        <v>0</v>
      </c>
    </row>
    <row r="1568" spans="7:7">
      <c r="G1568">
        <f t="shared" si="25"/>
        <v>0</v>
      </c>
    </row>
    <row r="1569" spans="7:7">
      <c r="G1569">
        <f t="shared" si="25"/>
        <v>0</v>
      </c>
    </row>
    <row r="1570" spans="7:7">
      <c r="G1570">
        <f t="shared" si="25"/>
        <v>0</v>
      </c>
    </row>
    <row r="1571" spans="7:7">
      <c r="G1571">
        <f t="shared" si="25"/>
        <v>0</v>
      </c>
    </row>
    <row r="1572" spans="7:7">
      <c r="G1572">
        <f t="shared" si="25"/>
        <v>0</v>
      </c>
    </row>
    <row r="1573" spans="7:7">
      <c r="G1573">
        <f t="shared" si="25"/>
        <v>0</v>
      </c>
    </row>
    <row r="1574" spans="7:7">
      <c r="G1574">
        <f t="shared" si="25"/>
        <v>0</v>
      </c>
    </row>
    <row r="1575" spans="7:7">
      <c r="G1575">
        <f t="shared" si="25"/>
        <v>0</v>
      </c>
    </row>
    <row r="1576" spans="7:7">
      <c r="G1576">
        <f t="shared" si="25"/>
        <v>0</v>
      </c>
    </row>
    <row r="1577" spans="7:7">
      <c r="G1577">
        <f t="shared" si="25"/>
        <v>0</v>
      </c>
    </row>
    <row r="1578" spans="7:7">
      <c r="G1578">
        <f t="shared" si="25"/>
        <v>0</v>
      </c>
    </row>
    <row r="1579" spans="7:7">
      <c r="G1579">
        <f t="shared" si="25"/>
        <v>0</v>
      </c>
    </row>
    <row r="1580" spans="7:7">
      <c r="G1580">
        <f t="shared" si="25"/>
        <v>0</v>
      </c>
    </row>
    <row r="1581" spans="7:7">
      <c r="G1581">
        <f t="shared" si="25"/>
        <v>0</v>
      </c>
    </row>
    <row r="1582" spans="7:7">
      <c r="G1582">
        <f t="shared" ref="G1582:G1645" si="26">+D1582-E1582</f>
        <v>0</v>
      </c>
    </row>
    <row r="1583" spans="7:7">
      <c r="G1583">
        <f t="shared" si="26"/>
        <v>0</v>
      </c>
    </row>
    <row r="1584" spans="7:7">
      <c r="G1584">
        <f t="shared" si="26"/>
        <v>0</v>
      </c>
    </row>
    <row r="1585" spans="7:7">
      <c r="G1585">
        <f t="shared" si="26"/>
        <v>0</v>
      </c>
    </row>
    <row r="1586" spans="7:7">
      <c r="G1586">
        <f t="shared" si="26"/>
        <v>0</v>
      </c>
    </row>
    <row r="1587" spans="7:7">
      <c r="G1587">
        <f t="shared" si="26"/>
        <v>0</v>
      </c>
    </row>
    <row r="1588" spans="7:7">
      <c r="G1588">
        <f t="shared" si="26"/>
        <v>0</v>
      </c>
    </row>
    <row r="1589" spans="7:7">
      <c r="G1589">
        <f t="shared" si="26"/>
        <v>0</v>
      </c>
    </row>
    <row r="1590" spans="7:7">
      <c r="G1590">
        <f t="shared" si="26"/>
        <v>0</v>
      </c>
    </row>
    <row r="1591" spans="7:7">
      <c r="G1591">
        <f t="shared" si="26"/>
        <v>0</v>
      </c>
    </row>
    <row r="1592" spans="7:7">
      <c r="G1592">
        <f t="shared" si="26"/>
        <v>0</v>
      </c>
    </row>
    <row r="1593" spans="7:7">
      <c r="G1593">
        <f t="shared" si="26"/>
        <v>0</v>
      </c>
    </row>
    <row r="1594" spans="7:7">
      <c r="G1594">
        <f t="shared" si="26"/>
        <v>0</v>
      </c>
    </row>
    <row r="1595" spans="7:7">
      <c r="G1595">
        <f t="shared" si="26"/>
        <v>0</v>
      </c>
    </row>
    <row r="1596" spans="7:7">
      <c r="G1596">
        <f t="shared" si="26"/>
        <v>0</v>
      </c>
    </row>
    <row r="1597" spans="7:7">
      <c r="G1597">
        <f t="shared" si="26"/>
        <v>0</v>
      </c>
    </row>
    <row r="1598" spans="7:7">
      <c r="G1598">
        <f t="shared" si="26"/>
        <v>0</v>
      </c>
    </row>
    <row r="1599" spans="7:7">
      <c r="G1599">
        <f t="shared" si="26"/>
        <v>0</v>
      </c>
    </row>
    <row r="1600" spans="7:7">
      <c r="G1600">
        <f t="shared" si="26"/>
        <v>0</v>
      </c>
    </row>
    <row r="1601" spans="7:7">
      <c r="G1601">
        <f t="shared" si="26"/>
        <v>0</v>
      </c>
    </row>
    <row r="1602" spans="7:7">
      <c r="G1602">
        <f t="shared" si="26"/>
        <v>0</v>
      </c>
    </row>
    <row r="1603" spans="7:7">
      <c r="G1603">
        <f t="shared" si="26"/>
        <v>0</v>
      </c>
    </row>
    <row r="1604" spans="7:7">
      <c r="G1604">
        <f t="shared" si="26"/>
        <v>0</v>
      </c>
    </row>
    <row r="1605" spans="7:7">
      <c r="G1605">
        <f t="shared" si="26"/>
        <v>0</v>
      </c>
    </row>
    <row r="1606" spans="7:7">
      <c r="G1606">
        <f t="shared" si="26"/>
        <v>0</v>
      </c>
    </row>
    <row r="1607" spans="7:7">
      <c r="G1607">
        <f t="shared" si="26"/>
        <v>0</v>
      </c>
    </row>
    <row r="1608" spans="7:7">
      <c r="G1608">
        <f t="shared" si="26"/>
        <v>0</v>
      </c>
    </row>
    <row r="1609" spans="7:7">
      <c r="G1609">
        <f t="shared" si="26"/>
        <v>0</v>
      </c>
    </row>
    <row r="1610" spans="7:7">
      <c r="G1610">
        <f t="shared" si="26"/>
        <v>0</v>
      </c>
    </row>
    <row r="1611" spans="7:7">
      <c r="G1611">
        <f t="shared" si="26"/>
        <v>0</v>
      </c>
    </row>
    <row r="1612" spans="7:7">
      <c r="G1612">
        <f t="shared" si="26"/>
        <v>0</v>
      </c>
    </row>
    <row r="1613" spans="7:7">
      <c r="G1613">
        <f t="shared" si="26"/>
        <v>0</v>
      </c>
    </row>
    <row r="1614" spans="7:7">
      <c r="G1614">
        <f t="shared" si="26"/>
        <v>0</v>
      </c>
    </row>
    <row r="1615" spans="7:7">
      <c r="G1615">
        <f t="shared" si="26"/>
        <v>0</v>
      </c>
    </row>
    <row r="1616" spans="7:7">
      <c r="G1616">
        <f t="shared" si="26"/>
        <v>0</v>
      </c>
    </row>
    <row r="1617" spans="7:7">
      <c r="G1617">
        <f t="shared" si="26"/>
        <v>0</v>
      </c>
    </row>
    <row r="1618" spans="7:7">
      <c r="G1618">
        <f t="shared" si="26"/>
        <v>0</v>
      </c>
    </row>
    <row r="1619" spans="7:7">
      <c r="G1619">
        <f t="shared" si="26"/>
        <v>0</v>
      </c>
    </row>
    <row r="1620" spans="7:7">
      <c r="G1620">
        <f t="shared" si="26"/>
        <v>0</v>
      </c>
    </row>
    <row r="1621" spans="7:7">
      <c r="G1621">
        <f t="shared" si="26"/>
        <v>0</v>
      </c>
    </row>
    <row r="1622" spans="7:7">
      <c r="G1622">
        <f t="shared" si="26"/>
        <v>0</v>
      </c>
    </row>
    <row r="1623" spans="7:7">
      <c r="G1623">
        <f t="shared" si="26"/>
        <v>0</v>
      </c>
    </row>
    <row r="1624" spans="7:7">
      <c r="G1624">
        <f t="shared" si="26"/>
        <v>0</v>
      </c>
    </row>
    <row r="1625" spans="7:7">
      <c r="G1625">
        <f t="shared" si="26"/>
        <v>0</v>
      </c>
    </row>
    <row r="1626" spans="7:7">
      <c r="G1626">
        <f t="shared" si="26"/>
        <v>0</v>
      </c>
    </row>
    <row r="1627" spans="7:7">
      <c r="G1627">
        <f t="shared" si="26"/>
        <v>0</v>
      </c>
    </row>
    <row r="1628" spans="7:7">
      <c r="G1628">
        <f t="shared" si="26"/>
        <v>0</v>
      </c>
    </row>
    <row r="1629" spans="7:7">
      <c r="G1629">
        <f t="shared" si="26"/>
        <v>0</v>
      </c>
    </row>
    <row r="1630" spans="7:7">
      <c r="G1630">
        <f t="shared" si="26"/>
        <v>0</v>
      </c>
    </row>
    <row r="1631" spans="7:7">
      <c r="G1631">
        <f t="shared" si="26"/>
        <v>0</v>
      </c>
    </row>
    <row r="1632" spans="7:7">
      <c r="G1632">
        <f t="shared" si="26"/>
        <v>0</v>
      </c>
    </row>
    <row r="1633" spans="7:7">
      <c r="G1633">
        <f t="shared" si="26"/>
        <v>0</v>
      </c>
    </row>
    <row r="1634" spans="7:7">
      <c r="G1634">
        <f t="shared" si="26"/>
        <v>0</v>
      </c>
    </row>
    <row r="1635" spans="7:7">
      <c r="G1635">
        <f t="shared" si="26"/>
        <v>0</v>
      </c>
    </row>
    <row r="1636" spans="7:7">
      <c r="G1636">
        <f t="shared" si="26"/>
        <v>0</v>
      </c>
    </row>
    <row r="1637" spans="7:7">
      <c r="G1637">
        <f t="shared" si="26"/>
        <v>0</v>
      </c>
    </row>
    <row r="1638" spans="7:7">
      <c r="G1638">
        <f t="shared" si="26"/>
        <v>0</v>
      </c>
    </row>
    <row r="1639" spans="7:7">
      <c r="G1639">
        <f t="shared" si="26"/>
        <v>0</v>
      </c>
    </row>
    <row r="1640" spans="7:7">
      <c r="G1640">
        <f t="shared" si="26"/>
        <v>0</v>
      </c>
    </row>
    <row r="1641" spans="7:7">
      <c r="G1641">
        <f t="shared" si="26"/>
        <v>0</v>
      </c>
    </row>
    <row r="1642" spans="7:7">
      <c r="G1642">
        <f t="shared" si="26"/>
        <v>0</v>
      </c>
    </row>
    <row r="1643" spans="7:7">
      <c r="G1643">
        <f t="shared" si="26"/>
        <v>0</v>
      </c>
    </row>
    <row r="1644" spans="7:7">
      <c r="G1644">
        <f t="shared" si="26"/>
        <v>0</v>
      </c>
    </row>
    <row r="1645" spans="7:7">
      <c r="G1645">
        <f t="shared" si="26"/>
        <v>0</v>
      </c>
    </row>
    <row r="1646" spans="7:7">
      <c r="G1646">
        <f t="shared" ref="G1646:G1709" si="27">+D1646-E1646</f>
        <v>0</v>
      </c>
    </row>
    <row r="1647" spans="7:7">
      <c r="G1647">
        <f t="shared" si="27"/>
        <v>0</v>
      </c>
    </row>
    <row r="1648" spans="7:7">
      <c r="G1648">
        <f t="shared" si="27"/>
        <v>0</v>
      </c>
    </row>
    <row r="1649" spans="7:7">
      <c r="G1649">
        <f t="shared" si="27"/>
        <v>0</v>
      </c>
    </row>
    <row r="1650" spans="7:7">
      <c r="G1650">
        <f t="shared" si="27"/>
        <v>0</v>
      </c>
    </row>
    <row r="1651" spans="7:7">
      <c r="G1651">
        <f t="shared" si="27"/>
        <v>0</v>
      </c>
    </row>
    <row r="1652" spans="7:7">
      <c r="G1652">
        <f t="shared" si="27"/>
        <v>0</v>
      </c>
    </row>
    <row r="1653" spans="7:7">
      <c r="G1653">
        <f t="shared" si="27"/>
        <v>0</v>
      </c>
    </row>
    <row r="1654" spans="7:7">
      <c r="G1654">
        <f t="shared" si="27"/>
        <v>0</v>
      </c>
    </row>
    <row r="1655" spans="7:7">
      <c r="G1655">
        <f t="shared" si="27"/>
        <v>0</v>
      </c>
    </row>
    <row r="1656" spans="7:7">
      <c r="G1656">
        <f t="shared" si="27"/>
        <v>0</v>
      </c>
    </row>
    <row r="1657" spans="7:7">
      <c r="G1657">
        <f t="shared" si="27"/>
        <v>0</v>
      </c>
    </row>
    <row r="1658" spans="7:7">
      <c r="G1658">
        <f t="shared" si="27"/>
        <v>0</v>
      </c>
    </row>
    <row r="1659" spans="7:7">
      <c r="G1659">
        <f t="shared" si="27"/>
        <v>0</v>
      </c>
    </row>
    <row r="1660" spans="7:7">
      <c r="G1660">
        <f t="shared" si="27"/>
        <v>0</v>
      </c>
    </row>
    <row r="1661" spans="7:7">
      <c r="G1661">
        <f t="shared" si="27"/>
        <v>0</v>
      </c>
    </row>
    <row r="1662" spans="7:7">
      <c r="G1662">
        <f t="shared" si="27"/>
        <v>0</v>
      </c>
    </row>
    <row r="1663" spans="7:7">
      <c r="G1663">
        <f t="shared" si="27"/>
        <v>0</v>
      </c>
    </row>
    <row r="1664" spans="7:7">
      <c r="G1664">
        <f t="shared" si="27"/>
        <v>0</v>
      </c>
    </row>
    <row r="1665" spans="7:7">
      <c r="G1665">
        <f t="shared" si="27"/>
        <v>0</v>
      </c>
    </row>
    <row r="1666" spans="7:7">
      <c r="G1666">
        <f t="shared" si="27"/>
        <v>0</v>
      </c>
    </row>
    <row r="1667" spans="7:7">
      <c r="G1667">
        <f t="shared" si="27"/>
        <v>0</v>
      </c>
    </row>
    <row r="1668" spans="7:7">
      <c r="G1668">
        <f t="shared" si="27"/>
        <v>0</v>
      </c>
    </row>
    <row r="1669" spans="7:7">
      <c r="G1669">
        <f t="shared" si="27"/>
        <v>0</v>
      </c>
    </row>
    <row r="1670" spans="7:7">
      <c r="G1670">
        <f t="shared" si="27"/>
        <v>0</v>
      </c>
    </row>
    <row r="1671" spans="7:7">
      <c r="G1671">
        <f t="shared" si="27"/>
        <v>0</v>
      </c>
    </row>
    <row r="1672" spans="7:7">
      <c r="G1672">
        <f t="shared" si="27"/>
        <v>0</v>
      </c>
    </row>
    <row r="1673" spans="7:7">
      <c r="G1673">
        <f t="shared" si="27"/>
        <v>0</v>
      </c>
    </row>
    <row r="1674" spans="7:7">
      <c r="G1674">
        <f t="shared" si="27"/>
        <v>0</v>
      </c>
    </row>
    <row r="1675" spans="7:7">
      <c r="G1675">
        <f t="shared" si="27"/>
        <v>0</v>
      </c>
    </row>
    <row r="1676" spans="7:7">
      <c r="G1676">
        <f t="shared" si="27"/>
        <v>0</v>
      </c>
    </row>
    <row r="1677" spans="7:7">
      <c r="G1677">
        <f t="shared" si="27"/>
        <v>0</v>
      </c>
    </row>
    <row r="1678" spans="7:7">
      <c r="G1678">
        <f t="shared" si="27"/>
        <v>0</v>
      </c>
    </row>
    <row r="1679" spans="7:7">
      <c r="G1679">
        <f t="shared" si="27"/>
        <v>0</v>
      </c>
    </row>
    <row r="1680" spans="7:7">
      <c r="G1680">
        <f t="shared" si="27"/>
        <v>0</v>
      </c>
    </row>
    <row r="1681" spans="7:7">
      <c r="G1681">
        <f t="shared" si="27"/>
        <v>0</v>
      </c>
    </row>
    <row r="1682" spans="7:7">
      <c r="G1682">
        <f t="shared" si="27"/>
        <v>0</v>
      </c>
    </row>
    <row r="1683" spans="7:7">
      <c r="G1683">
        <f t="shared" si="27"/>
        <v>0</v>
      </c>
    </row>
    <row r="1684" spans="7:7">
      <c r="G1684">
        <f t="shared" si="27"/>
        <v>0</v>
      </c>
    </row>
    <row r="1685" spans="7:7">
      <c r="G1685">
        <f t="shared" si="27"/>
        <v>0</v>
      </c>
    </row>
    <row r="1686" spans="7:7">
      <c r="G1686">
        <f t="shared" si="27"/>
        <v>0</v>
      </c>
    </row>
    <row r="1687" spans="7:7">
      <c r="G1687">
        <f t="shared" si="27"/>
        <v>0</v>
      </c>
    </row>
    <row r="1688" spans="7:7">
      <c r="G1688">
        <f t="shared" si="27"/>
        <v>0</v>
      </c>
    </row>
    <row r="1689" spans="7:7">
      <c r="G1689">
        <f t="shared" si="27"/>
        <v>0</v>
      </c>
    </row>
    <row r="1690" spans="7:7">
      <c r="G1690">
        <f t="shared" si="27"/>
        <v>0</v>
      </c>
    </row>
    <row r="1691" spans="7:7">
      <c r="G1691">
        <f t="shared" si="27"/>
        <v>0</v>
      </c>
    </row>
    <row r="1692" spans="7:7">
      <c r="G1692">
        <f t="shared" si="27"/>
        <v>0</v>
      </c>
    </row>
    <row r="1693" spans="7:7">
      <c r="G1693">
        <f t="shared" si="27"/>
        <v>0</v>
      </c>
    </row>
    <row r="1694" spans="7:7">
      <c r="G1694">
        <f t="shared" si="27"/>
        <v>0</v>
      </c>
    </row>
    <row r="1695" spans="7:7">
      <c r="G1695">
        <f t="shared" si="27"/>
        <v>0</v>
      </c>
    </row>
    <row r="1696" spans="7:7">
      <c r="G1696">
        <f t="shared" si="27"/>
        <v>0</v>
      </c>
    </row>
    <row r="1697" spans="7:7">
      <c r="G1697">
        <f t="shared" si="27"/>
        <v>0</v>
      </c>
    </row>
    <row r="1698" spans="7:7">
      <c r="G1698">
        <f t="shared" si="27"/>
        <v>0</v>
      </c>
    </row>
    <row r="1699" spans="7:7">
      <c r="G1699">
        <f t="shared" si="27"/>
        <v>0</v>
      </c>
    </row>
    <row r="1700" spans="7:7">
      <c r="G1700">
        <f t="shared" si="27"/>
        <v>0</v>
      </c>
    </row>
    <row r="1701" spans="7:7">
      <c r="G1701">
        <f t="shared" si="27"/>
        <v>0</v>
      </c>
    </row>
    <row r="1702" spans="7:7">
      <c r="G1702">
        <f t="shared" si="27"/>
        <v>0</v>
      </c>
    </row>
    <row r="1703" spans="7:7">
      <c r="G1703">
        <f t="shared" si="27"/>
        <v>0</v>
      </c>
    </row>
    <row r="1704" spans="7:7">
      <c r="G1704">
        <f t="shared" si="27"/>
        <v>0</v>
      </c>
    </row>
    <row r="1705" spans="7:7">
      <c r="G1705">
        <f t="shared" si="27"/>
        <v>0</v>
      </c>
    </row>
    <row r="1706" spans="7:7">
      <c r="G1706">
        <f t="shared" si="27"/>
        <v>0</v>
      </c>
    </row>
    <row r="1707" spans="7:7">
      <c r="G1707">
        <f t="shared" si="27"/>
        <v>0</v>
      </c>
    </row>
    <row r="1708" spans="7:7">
      <c r="G1708">
        <f t="shared" si="27"/>
        <v>0</v>
      </c>
    </row>
    <row r="1709" spans="7:7">
      <c r="G1709">
        <f t="shared" si="27"/>
        <v>0</v>
      </c>
    </row>
    <row r="1710" spans="7:7">
      <c r="G1710">
        <f t="shared" ref="G1710:G1773" si="28">+D1710-E1710</f>
        <v>0</v>
      </c>
    </row>
    <row r="1711" spans="7:7">
      <c r="G1711">
        <f t="shared" si="28"/>
        <v>0</v>
      </c>
    </row>
    <row r="1712" spans="7:7">
      <c r="G1712">
        <f t="shared" si="28"/>
        <v>0</v>
      </c>
    </row>
    <row r="1713" spans="7:7">
      <c r="G1713">
        <f t="shared" si="28"/>
        <v>0</v>
      </c>
    </row>
    <row r="1714" spans="7:7">
      <c r="G1714">
        <f t="shared" si="28"/>
        <v>0</v>
      </c>
    </row>
    <row r="1715" spans="7:7">
      <c r="G1715">
        <f t="shared" si="28"/>
        <v>0</v>
      </c>
    </row>
    <row r="1716" spans="7:7">
      <c r="G1716">
        <f t="shared" si="28"/>
        <v>0</v>
      </c>
    </row>
    <row r="1717" spans="7:7">
      <c r="G1717">
        <f t="shared" si="28"/>
        <v>0</v>
      </c>
    </row>
    <row r="1718" spans="7:7">
      <c r="G1718">
        <f t="shared" si="28"/>
        <v>0</v>
      </c>
    </row>
    <row r="1719" spans="7:7">
      <c r="G1719">
        <f t="shared" si="28"/>
        <v>0</v>
      </c>
    </row>
    <row r="1720" spans="7:7">
      <c r="G1720">
        <f t="shared" si="28"/>
        <v>0</v>
      </c>
    </row>
    <row r="1721" spans="7:7">
      <c r="G1721">
        <f t="shared" si="28"/>
        <v>0</v>
      </c>
    </row>
    <row r="1722" spans="7:7">
      <c r="G1722">
        <f t="shared" si="28"/>
        <v>0</v>
      </c>
    </row>
    <row r="1723" spans="7:7">
      <c r="G1723">
        <f t="shared" si="28"/>
        <v>0</v>
      </c>
    </row>
    <row r="1724" spans="7:7">
      <c r="G1724">
        <f t="shared" si="28"/>
        <v>0</v>
      </c>
    </row>
    <row r="1725" spans="7:7">
      <c r="G1725">
        <f t="shared" si="28"/>
        <v>0</v>
      </c>
    </row>
    <row r="1726" spans="7:7">
      <c r="G1726">
        <f t="shared" si="28"/>
        <v>0</v>
      </c>
    </row>
    <row r="1727" spans="7:7">
      <c r="G1727">
        <f t="shared" si="28"/>
        <v>0</v>
      </c>
    </row>
    <row r="1728" spans="7:7">
      <c r="G1728">
        <f t="shared" si="28"/>
        <v>0</v>
      </c>
    </row>
    <row r="1729" spans="7:7">
      <c r="G1729">
        <f t="shared" si="28"/>
        <v>0</v>
      </c>
    </row>
    <row r="1730" spans="7:7">
      <c r="G1730">
        <f t="shared" si="28"/>
        <v>0</v>
      </c>
    </row>
    <row r="1731" spans="7:7">
      <c r="G1731">
        <f t="shared" si="28"/>
        <v>0</v>
      </c>
    </row>
    <row r="1732" spans="7:7">
      <c r="G1732">
        <f t="shared" si="28"/>
        <v>0</v>
      </c>
    </row>
    <row r="1733" spans="7:7">
      <c r="G1733">
        <f t="shared" si="28"/>
        <v>0</v>
      </c>
    </row>
    <row r="1734" spans="7:7">
      <c r="G1734">
        <f t="shared" si="28"/>
        <v>0</v>
      </c>
    </row>
    <row r="1735" spans="7:7">
      <c r="G1735">
        <f t="shared" si="28"/>
        <v>0</v>
      </c>
    </row>
    <row r="1736" spans="7:7">
      <c r="G1736">
        <f t="shared" si="28"/>
        <v>0</v>
      </c>
    </row>
    <row r="1737" spans="7:7">
      <c r="G1737">
        <f t="shared" si="28"/>
        <v>0</v>
      </c>
    </row>
    <row r="1738" spans="7:7">
      <c r="G1738">
        <f t="shared" si="28"/>
        <v>0</v>
      </c>
    </row>
    <row r="1739" spans="7:7">
      <c r="G1739">
        <f t="shared" si="28"/>
        <v>0</v>
      </c>
    </row>
    <row r="1740" spans="7:7">
      <c r="G1740">
        <f t="shared" si="28"/>
        <v>0</v>
      </c>
    </row>
    <row r="1741" spans="7:7">
      <c r="G1741">
        <f t="shared" si="28"/>
        <v>0</v>
      </c>
    </row>
    <row r="1742" spans="7:7">
      <c r="G1742">
        <f t="shared" si="28"/>
        <v>0</v>
      </c>
    </row>
    <row r="1743" spans="7:7">
      <c r="G1743">
        <f t="shared" si="28"/>
        <v>0</v>
      </c>
    </row>
    <row r="1744" spans="7:7">
      <c r="G1744">
        <f t="shared" si="28"/>
        <v>0</v>
      </c>
    </row>
    <row r="1745" spans="7:7">
      <c r="G1745">
        <f t="shared" si="28"/>
        <v>0</v>
      </c>
    </row>
    <row r="1746" spans="7:7">
      <c r="G1746">
        <f t="shared" si="28"/>
        <v>0</v>
      </c>
    </row>
    <row r="1747" spans="7:7">
      <c r="G1747">
        <f t="shared" si="28"/>
        <v>0</v>
      </c>
    </row>
    <row r="1748" spans="7:7">
      <c r="G1748">
        <f t="shared" si="28"/>
        <v>0</v>
      </c>
    </row>
    <row r="1749" spans="7:7">
      <c r="G1749">
        <f t="shared" si="28"/>
        <v>0</v>
      </c>
    </row>
    <row r="1750" spans="7:7">
      <c r="G1750">
        <f t="shared" si="28"/>
        <v>0</v>
      </c>
    </row>
    <row r="1751" spans="7:7">
      <c r="G1751">
        <f t="shared" si="28"/>
        <v>0</v>
      </c>
    </row>
    <row r="1752" spans="7:7">
      <c r="G1752">
        <f t="shared" si="28"/>
        <v>0</v>
      </c>
    </row>
    <row r="1753" spans="7:7">
      <c r="G1753">
        <f t="shared" si="28"/>
        <v>0</v>
      </c>
    </row>
    <row r="1754" spans="7:7">
      <c r="G1754">
        <f t="shared" si="28"/>
        <v>0</v>
      </c>
    </row>
    <row r="1755" spans="7:7">
      <c r="G1755">
        <f t="shared" si="28"/>
        <v>0</v>
      </c>
    </row>
    <row r="1756" spans="7:7">
      <c r="G1756">
        <f t="shared" si="28"/>
        <v>0</v>
      </c>
    </row>
    <row r="1757" spans="7:7">
      <c r="G1757">
        <f t="shared" si="28"/>
        <v>0</v>
      </c>
    </row>
    <row r="1758" spans="7:7">
      <c r="G1758">
        <f t="shared" si="28"/>
        <v>0</v>
      </c>
    </row>
    <row r="1759" spans="7:7">
      <c r="G1759">
        <f t="shared" si="28"/>
        <v>0</v>
      </c>
    </row>
    <row r="1760" spans="7:7">
      <c r="G1760">
        <f t="shared" si="28"/>
        <v>0</v>
      </c>
    </row>
    <row r="1761" spans="7:7">
      <c r="G1761">
        <f t="shared" si="28"/>
        <v>0</v>
      </c>
    </row>
    <row r="1762" spans="7:7">
      <c r="G1762">
        <f t="shared" si="28"/>
        <v>0</v>
      </c>
    </row>
    <row r="1763" spans="7:7">
      <c r="G1763">
        <f t="shared" si="28"/>
        <v>0</v>
      </c>
    </row>
    <row r="1764" spans="7:7">
      <c r="G1764">
        <f t="shared" si="28"/>
        <v>0</v>
      </c>
    </row>
    <row r="1765" spans="7:7">
      <c r="G1765">
        <f t="shared" si="28"/>
        <v>0</v>
      </c>
    </row>
    <row r="1766" spans="7:7">
      <c r="G1766">
        <f t="shared" si="28"/>
        <v>0</v>
      </c>
    </row>
    <row r="1767" spans="7:7">
      <c r="G1767">
        <f t="shared" si="28"/>
        <v>0</v>
      </c>
    </row>
    <row r="1768" spans="7:7">
      <c r="G1768">
        <f t="shared" si="28"/>
        <v>0</v>
      </c>
    </row>
    <row r="1769" spans="7:7">
      <c r="G1769">
        <f t="shared" si="28"/>
        <v>0</v>
      </c>
    </row>
    <row r="1770" spans="7:7">
      <c r="G1770">
        <f t="shared" si="28"/>
        <v>0</v>
      </c>
    </row>
    <row r="1771" spans="7:7">
      <c r="G1771">
        <f t="shared" si="28"/>
        <v>0</v>
      </c>
    </row>
    <row r="1772" spans="7:7">
      <c r="G1772">
        <f t="shared" si="28"/>
        <v>0</v>
      </c>
    </row>
    <row r="1773" spans="7:7">
      <c r="G1773">
        <f t="shared" si="28"/>
        <v>0</v>
      </c>
    </row>
    <row r="1774" spans="7:7">
      <c r="G1774">
        <f t="shared" ref="G1774:G1837" si="29">+D1774-E1774</f>
        <v>0</v>
      </c>
    </row>
    <row r="1775" spans="7:7">
      <c r="G1775">
        <f t="shared" si="29"/>
        <v>0</v>
      </c>
    </row>
    <row r="1776" spans="7:7">
      <c r="G1776">
        <f t="shared" si="29"/>
        <v>0</v>
      </c>
    </row>
    <row r="1777" spans="7:7">
      <c r="G1777">
        <f t="shared" si="29"/>
        <v>0</v>
      </c>
    </row>
    <row r="1778" spans="7:7">
      <c r="G1778">
        <f t="shared" si="29"/>
        <v>0</v>
      </c>
    </row>
    <row r="1779" spans="7:7">
      <c r="G1779">
        <f t="shared" si="29"/>
        <v>0</v>
      </c>
    </row>
    <row r="1780" spans="7:7">
      <c r="G1780">
        <f t="shared" si="29"/>
        <v>0</v>
      </c>
    </row>
    <row r="1781" spans="7:7">
      <c r="G1781">
        <f t="shared" si="29"/>
        <v>0</v>
      </c>
    </row>
    <row r="1782" spans="7:7">
      <c r="G1782">
        <f t="shared" si="29"/>
        <v>0</v>
      </c>
    </row>
    <row r="1783" spans="7:7">
      <c r="G1783">
        <f t="shared" si="29"/>
        <v>0</v>
      </c>
    </row>
    <row r="1784" spans="7:7">
      <c r="G1784">
        <f t="shared" si="29"/>
        <v>0</v>
      </c>
    </row>
    <row r="1785" spans="7:7">
      <c r="G1785">
        <f t="shared" si="29"/>
        <v>0</v>
      </c>
    </row>
    <row r="1786" spans="7:7">
      <c r="G1786">
        <f t="shared" si="29"/>
        <v>0</v>
      </c>
    </row>
    <row r="1787" spans="7:7">
      <c r="G1787">
        <f t="shared" si="29"/>
        <v>0</v>
      </c>
    </row>
    <row r="1788" spans="7:7">
      <c r="G1788">
        <f t="shared" si="29"/>
        <v>0</v>
      </c>
    </row>
    <row r="1789" spans="7:7">
      <c r="G1789">
        <f t="shared" si="29"/>
        <v>0</v>
      </c>
    </row>
    <row r="1790" spans="7:7">
      <c r="G1790">
        <f t="shared" si="29"/>
        <v>0</v>
      </c>
    </row>
    <row r="1791" spans="7:7">
      <c r="G1791">
        <f t="shared" si="29"/>
        <v>0</v>
      </c>
    </row>
    <row r="1792" spans="7:7">
      <c r="G1792">
        <f t="shared" si="29"/>
        <v>0</v>
      </c>
    </row>
    <row r="1793" spans="7:7">
      <c r="G1793">
        <f t="shared" si="29"/>
        <v>0</v>
      </c>
    </row>
    <row r="1794" spans="7:7">
      <c r="G1794">
        <f t="shared" si="29"/>
        <v>0</v>
      </c>
    </row>
    <row r="1795" spans="7:7">
      <c r="G1795">
        <f t="shared" si="29"/>
        <v>0</v>
      </c>
    </row>
    <row r="1796" spans="7:7">
      <c r="G1796">
        <f t="shared" si="29"/>
        <v>0</v>
      </c>
    </row>
    <row r="1797" spans="7:7">
      <c r="G1797">
        <f t="shared" si="29"/>
        <v>0</v>
      </c>
    </row>
    <row r="1798" spans="7:7">
      <c r="G1798">
        <f t="shared" si="29"/>
        <v>0</v>
      </c>
    </row>
    <row r="1799" spans="7:7">
      <c r="G1799">
        <f t="shared" si="29"/>
        <v>0</v>
      </c>
    </row>
    <row r="1800" spans="7:7">
      <c r="G1800">
        <f t="shared" si="29"/>
        <v>0</v>
      </c>
    </row>
    <row r="1801" spans="7:7">
      <c r="G1801">
        <f t="shared" si="29"/>
        <v>0</v>
      </c>
    </row>
    <row r="1802" spans="7:7">
      <c r="G1802">
        <f t="shared" si="29"/>
        <v>0</v>
      </c>
    </row>
    <row r="1803" spans="7:7">
      <c r="G1803">
        <f t="shared" si="29"/>
        <v>0</v>
      </c>
    </row>
    <row r="1804" spans="7:7">
      <c r="G1804">
        <f t="shared" si="29"/>
        <v>0</v>
      </c>
    </row>
    <row r="1805" spans="7:7">
      <c r="G1805">
        <f t="shared" si="29"/>
        <v>0</v>
      </c>
    </row>
    <row r="1806" spans="7:7">
      <c r="G1806">
        <f t="shared" si="29"/>
        <v>0</v>
      </c>
    </row>
    <row r="1807" spans="7:7">
      <c r="G1807">
        <f t="shared" si="29"/>
        <v>0</v>
      </c>
    </row>
    <row r="1808" spans="7:7">
      <c r="G1808">
        <f t="shared" si="29"/>
        <v>0</v>
      </c>
    </row>
    <row r="1809" spans="7:7">
      <c r="G1809">
        <f t="shared" si="29"/>
        <v>0</v>
      </c>
    </row>
    <row r="1810" spans="7:7">
      <c r="G1810">
        <f t="shared" si="29"/>
        <v>0</v>
      </c>
    </row>
    <row r="1811" spans="7:7">
      <c r="G1811">
        <f t="shared" si="29"/>
        <v>0</v>
      </c>
    </row>
    <row r="1812" spans="7:7">
      <c r="G1812">
        <f t="shared" si="29"/>
        <v>0</v>
      </c>
    </row>
    <row r="1813" spans="7:7">
      <c r="G1813">
        <f t="shared" si="29"/>
        <v>0</v>
      </c>
    </row>
    <row r="1814" spans="7:7">
      <c r="G1814">
        <f t="shared" si="29"/>
        <v>0</v>
      </c>
    </row>
    <row r="1815" spans="7:7">
      <c r="G1815">
        <f t="shared" si="29"/>
        <v>0</v>
      </c>
    </row>
    <row r="1816" spans="7:7">
      <c r="G1816">
        <f t="shared" si="29"/>
        <v>0</v>
      </c>
    </row>
    <row r="1817" spans="7:7">
      <c r="G1817">
        <f t="shared" si="29"/>
        <v>0</v>
      </c>
    </row>
    <row r="1818" spans="7:7">
      <c r="G1818">
        <f t="shared" si="29"/>
        <v>0</v>
      </c>
    </row>
    <row r="1819" spans="7:7">
      <c r="G1819">
        <f t="shared" si="29"/>
        <v>0</v>
      </c>
    </row>
    <row r="1820" spans="7:7">
      <c r="G1820">
        <f t="shared" si="29"/>
        <v>0</v>
      </c>
    </row>
    <row r="1821" spans="7:7">
      <c r="G1821">
        <f t="shared" si="29"/>
        <v>0</v>
      </c>
    </row>
    <row r="1822" spans="7:7">
      <c r="G1822">
        <f t="shared" si="29"/>
        <v>0</v>
      </c>
    </row>
    <row r="1823" spans="7:7">
      <c r="G1823">
        <f t="shared" si="29"/>
        <v>0</v>
      </c>
    </row>
    <row r="1824" spans="7:7">
      <c r="G1824">
        <f t="shared" si="29"/>
        <v>0</v>
      </c>
    </row>
    <row r="1825" spans="7:7">
      <c r="G1825">
        <f t="shared" si="29"/>
        <v>0</v>
      </c>
    </row>
    <row r="1826" spans="7:7">
      <c r="G1826">
        <f t="shared" si="29"/>
        <v>0</v>
      </c>
    </row>
    <row r="1827" spans="7:7">
      <c r="G1827">
        <f t="shared" si="29"/>
        <v>0</v>
      </c>
    </row>
    <row r="1828" spans="7:7">
      <c r="G1828">
        <f t="shared" si="29"/>
        <v>0</v>
      </c>
    </row>
    <row r="1829" spans="7:7">
      <c r="G1829">
        <f t="shared" si="29"/>
        <v>0</v>
      </c>
    </row>
    <row r="1830" spans="7:7">
      <c r="G1830">
        <f t="shared" si="29"/>
        <v>0</v>
      </c>
    </row>
    <row r="1831" spans="7:7">
      <c r="G1831">
        <f t="shared" si="29"/>
        <v>0</v>
      </c>
    </row>
    <row r="1832" spans="7:7">
      <c r="G1832">
        <f t="shared" si="29"/>
        <v>0</v>
      </c>
    </row>
    <row r="1833" spans="7:7">
      <c r="G1833">
        <f t="shared" si="29"/>
        <v>0</v>
      </c>
    </row>
    <row r="1834" spans="7:7">
      <c r="G1834">
        <f t="shared" si="29"/>
        <v>0</v>
      </c>
    </row>
    <row r="1835" spans="7:7">
      <c r="G1835">
        <f t="shared" si="29"/>
        <v>0</v>
      </c>
    </row>
    <row r="1836" spans="7:7">
      <c r="G1836">
        <f t="shared" si="29"/>
        <v>0</v>
      </c>
    </row>
    <row r="1837" spans="7:7">
      <c r="G1837">
        <f t="shared" si="29"/>
        <v>0</v>
      </c>
    </row>
    <row r="1838" spans="7:7">
      <c r="G1838">
        <f t="shared" ref="G1838:G1901" si="30">+D1838-E1838</f>
        <v>0</v>
      </c>
    </row>
    <row r="1839" spans="7:7">
      <c r="G1839">
        <f t="shared" si="30"/>
        <v>0</v>
      </c>
    </row>
    <row r="1840" spans="7:7">
      <c r="G1840">
        <f t="shared" si="30"/>
        <v>0</v>
      </c>
    </row>
    <row r="1841" spans="7:7">
      <c r="G1841">
        <f t="shared" si="30"/>
        <v>0</v>
      </c>
    </row>
    <row r="1842" spans="7:7">
      <c r="G1842">
        <f t="shared" si="30"/>
        <v>0</v>
      </c>
    </row>
    <row r="1843" spans="7:7">
      <c r="G1843">
        <f t="shared" si="30"/>
        <v>0</v>
      </c>
    </row>
    <row r="1844" spans="7:7">
      <c r="G1844">
        <f t="shared" si="30"/>
        <v>0</v>
      </c>
    </row>
    <row r="1845" spans="7:7">
      <c r="G1845">
        <f t="shared" si="30"/>
        <v>0</v>
      </c>
    </row>
    <row r="1846" spans="7:7">
      <c r="G1846">
        <f t="shared" si="30"/>
        <v>0</v>
      </c>
    </row>
    <row r="1847" spans="7:7">
      <c r="G1847">
        <f t="shared" si="30"/>
        <v>0</v>
      </c>
    </row>
    <row r="1848" spans="7:7">
      <c r="G1848">
        <f t="shared" si="30"/>
        <v>0</v>
      </c>
    </row>
    <row r="1849" spans="7:7">
      <c r="G1849">
        <f t="shared" si="30"/>
        <v>0</v>
      </c>
    </row>
    <row r="1850" spans="7:7">
      <c r="G1850">
        <f t="shared" si="30"/>
        <v>0</v>
      </c>
    </row>
    <row r="1851" spans="7:7">
      <c r="G1851">
        <f t="shared" si="30"/>
        <v>0</v>
      </c>
    </row>
    <row r="1852" spans="7:7">
      <c r="G1852">
        <f t="shared" si="30"/>
        <v>0</v>
      </c>
    </row>
    <row r="1853" spans="7:7">
      <c r="G1853">
        <f t="shared" si="30"/>
        <v>0</v>
      </c>
    </row>
    <row r="1854" spans="7:7">
      <c r="G1854">
        <f t="shared" si="30"/>
        <v>0</v>
      </c>
    </row>
    <row r="1855" spans="7:7">
      <c r="G1855">
        <f t="shared" si="30"/>
        <v>0</v>
      </c>
    </row>
    <row r="1856" spans="7:7">
      <c r="G1856">
        <f t="shared" si="30"/>
        <v>0</v>
      </c>
    </row>
    <row r="1857" spans="7:7">
      <c r="G1857">
        <f t="shared" si="30"/>
        <v>0</v>
      </c>
    </row>
    <row r="1858" spans="7:7">
      <c r="G1858">
        <f t="shared" si="30"/>
        <v>0</v>
      </c>
    </row>
    <row r="1859" spans="7:7">
      <c r="G1859">
        <f t="shared" si="30"/>
        <v>0</v>
      </c>
    </row>
    <row r="1860" spans="7:7">
      <c r="G1860">
        <f t="shared" si="30"/>
        <v>0</v>
      </c>
    </row>
    <row r="1861" spans="7:7">
      <c r="G1861">
        <f t="shared" si="30"/>
        <v>0</v>
      </c>
    </row>
    <row r="1862" spans="7:7">
      <c r="G1862">
        <f t="shared" si="30"/>
        <v>0</v>
      </c>
    </row>
    <row r="1863" spans="7:7">
      <c r="G1863">
        <f t="shared" si="30"/>
        <v>0</v>
      </c>
    </row>
    <row r="1864" spans="7:7">
      <c r="G1864">
        <f t="shared" si="30"/>
        <v>0</v>
      </c>
    </row>
    <row r="1865" spans="7:7">
      <c r="G1865">
        <f t="shared" si="30"/>
        <v>0</v>
      </c>
    </row>
    <row r="1866" spans="7:7">
      <c r="G1866">
        <f t="shared" si="30"/>
        <v>0</v>
      </c>
    </row>
    <row r="1867" spans="7:7">
      <c r="G1867">
        <f t="shared" si="30"/>
        <v>0</v>
      </c>
    </row>
    <row r="1868" spans="7:7">
      <c r="G1868">
        <f t="shared" si="30"/>
        <v>0</v>
      </c>
    </row>
    <row r="1869" spans="7:7">
      <c r="G1869">
        <f t="shared" si="30"/>
        <v>0</v>
      </c>
    </row>
    <row r="1870" spans="7:7">
      <c r="G1870">
        <f t="shared" si="30"/>
        <v>0</v>
      </c>
    </row>
    <row r="1871" spans="7:7">
      <c r="G1871">
        <f t="shared" si="30"/>
        <v>0</v>
      </c>
    </row>
    <row r="1872" spans="7:7">
      <c r="G1872">
        <f t="shared" si="30"/>
        <v>0</v>
      </c>
    </row>
    <row r="1873" spans="7:7">
      <c r="G1873">
        <f t="shared" si="30"/>
        <v>0</v>
      </c>
    </row>
    <row r="1874" spans="7:7">
      <c r="G1874">
        <f t="shared" si="30"/>
        <v>0</v>
      </c>
    </row>
    <row r="1875" spans="7:7">
      <c r="G1875">
        <f t="shared" si="30"/>
        <v>0</v>
      </c>
    </row>
    <row r="1876" spans="7:7">
      <c r="G1876">
        <f t="shared" si="30"/>
        <v>0</v>
      </c>
    </row>
    <row r="1877" spans="7:7">
      <c r="G1877">
        <f t="shared" si="30"/>
        <v>0</v>
      </c>
    </row>
    <row r="1878" spans="7:7">
      <c r="G1878">
        <f t="shared" si="30"/>
        <v>0</v>
      </c>
    </row>
    <row r="1879" spans="7:7">
      <c r="G1879">
        <f t="shared" si="30"/>
        <v>0</v>
      </c>
    </row>
    <row r="1880" spans="7:7">
      <c r="G1880">
        <f t="shared" si="30"/>
        <v>0</v>
      </c>
    </row>
    <row r="1881" spans="7:7">
      <c r="G1881">
        <f t="shared" si="30"/>
        <v>0</v>
      </c>
    </row>
    <row r="1882" spans="7:7">
      <c r="G1882">
        <f t="shared" si="30"/>
        <v>0</v>
      </c>
    </row>
    <row r="1883" spans="7:7">
      <c r="G1883">
        <f t="shared" si="30"/>
        <v>0</v>
      </c>
    </row>
    <row r="1884" spans="7:7">
      <c r="G1884">
        <f t="shared" si="30"/>
        <v>0</v>
      </c>
    </row>
    <row r="1885" spans="7:7">
      <c r="G1885">
        <f t="shared" si="30"/>
        <v>0</v>
      </c>
    </row>
    <row r="1886" spans="7:7">
      <c r="G1886">
        <f t="shared" si="30"/>
        <v>0</v>
      </c>
    </row>
    <row r="1887" spans="7:7">
      <c r="G1887">
        <f t="shared" si="30"/>
        <v>0</v>
      </c>
    </row>
    <row r="1888" spans="7:7">
      <c r="G1888">
        <f t="shared" si="30"/>
        <v>0</v>
      </c>
    </row>
    <row r="1889" spans="7:7">
      <c r="G1889">
        <f t="shared" si="30"/>
        <v>0</v>
      </c>
    </row>
    <row r="1890" spans="7:7">
      <c r="G1890">
        <f t="shared" si="30"/>
        <v>0</v>
      </c>
    </row>
    <row r="1891" spans="7:7">
      <c r="G1891">
        <f t="shared" si="30"/>
        <v>0</v>
      </c>
    </row>
    <row r="1892" spans="7:7">
      <c r="G1892">
        <f t="shared" si="30"/>
        <v>0</v>
      </c>
    </row>
    <row r="1893" spans="7:7">
      <c r="G1893">
        <f t="shared" si="30"/>
        <v>0</v>
      </c>
    </row>
    <row r="1894" spans="7:7">
      <c r="G1894">
        <f t="shared" si="30"/>
        <v>0</v>
      </c>
    </row>
    <row r="1895" spans="7:7">
      <c r="G1895">
        <f t="shared" si="30"/>
        <v>0</v>
      </c>
    </row>
    <row r="1896" spans="7:7">
      <c r="G1896">
        <f t="shared" si="30"/>
        <v>0</v>
      </c>
    </row>
    <row r="1897" spans="7:7">
      <c r="G1897">
        <f t="shared" si="30"/>
        <v>0</v>
      </c>
    </row>
    <row r="1898" spans="7:7">
      <c r="G1898">
        <f t="shared" si="30"/>
        <v>0</v>
      </c>
    </row>
    <row r="1899" spans="7:7">
      <c r="G1899">
        <f t="shared" si="30"/>
        <v>0</v>
      </c>
    </row>
    <row r="1900" spans="7:7">
      <c r="G1900">
        <f t="shared" si="30"/>
        <v>0</v>
      </c>
    </row>
    <row r="1901" spans="7:7">
      <c r="G1901">
        <f t="shared" si="30"/>
        <v>0</v>
      </c>
    </row>
    <row r="1902" spans="7:7">
      <c r="G1902">
        <f t="shared" ref="G1902:G1965" si="31">+D1902-E1902</f>
        <v>0</v>
      </c>
    </row>
    <row r="1903" spans="7:7">
      <c r="G1903">
        <f t="shared" si="31"/>
        <v>0</v>
      </c>
    </row>
    <row r="1904" spans="7:7">
      <c r="G1904">
        <f t="shared" si="31"/>
        <v>0</v>
      </c>
    </row>
    <row r="1905" spans="7:7">
      <c r="G1905">
        <f t="shared" si="31"/>
        <v>0</v>
      </c>
    </row>
    <row r="1906" spans="7:7">
      <c r="G1906">
        <f t="shared" si="31"/>
        <v>0</v>
      </c>
    </row>
    <row r="1907" spans="7:7">
      <c r="G1907">
        <f t="shared" si="31"/>
        <v>0</v>
      </c>
    </row>
    <row r="1908" spans="7:7">
      <c r="G1908">
        <f t="shared" si="31"/>
        <v>0</v>
      </c>
    </row>
    <row r="1909" spans="7:7">
      <c r="G1909">
        <f t="shared" si="31"/>
        <v>0</v>
      </c>
    </row>
    <row r="1910" spans="7:7">
      <c r="G1910">
        <f t="shared" si="31"/>
        <v>0</v>
      </c>
    </row>
    <row r="1911" spans="7:7">
      <c r="G1911">
        <f t="shared" si="31"/>
        <v>0</v>
      </c>
    </row>
    <row r="1912" spans="7:7">
      <c r="G1912">
        <f t="shared" si="31"/>
        <v>0</v>
      </c>
    </row>
    <row r="1913" spans="7:7">
      <c r="G1913">
        <f t="shared" si="31"/>
        <v>0</v>
      </c>
    </row>
    <row r="1914" spans="7:7">
      <c r="G1914">
        <f t="shared" si="31"/>
        <v>0</v>
      </c>
    </row>
    <row r="1915" spans="7:7">
      <c r="G1915">
        <f t="shared" si="31"/>
        <v>0</v>
      </c>
    </row>
    <row r="1916" spans="7:7">
      <c r="G1916">
        <f t="shared" si="31"/>
        <v>0</v>
      </c>
    </row>
    <row r="1917" spans="7:7">
      <c r="G1917">
        <f t="shared" si="31"/>
        <v>0</v>
      </c>
    </row>
    <row r="1918" spans="7:7">
      <c r="G1918">
        <f t="shared" si="31"/>
        <v>0</v>
      </c>
    </row>
    <row r="1919" spans="7:7">
      <c r="G1919">
        <f t="shared" si="31"/>
        <v>0</v>
      </c>
    </row>
    <row r="1920" spans="7:7">
      <c r="G1920">
        <f t="shared" si="31"/>
        <v>0</v>
      </c>
    </row>
    <row r="1921" spans="7:7">
      <c r="G1921">
        <f t="shared" si="31"/>
        <v>0</v>
      </c>
    </row>
    <row r="1922" spans="7:7">
      <c r="G1922">
        <f t="shared" si="31"/>
        <v>0</v>
      </c>
    </row>
    <row r="1923" spans="7:7">
      <c r="G1923">
        <f t="shared" si="31"/>
        <v>0</v>
      </c>
    </row>
    <row r="1924" spans="7:7">
      <c r="G1924">
        <f t="shared" si="31"/>
        <v>0</v>
      </c>
    </row>
    <row r="1925" spans="7:7">
      <c r="G1925">
        <f t="shared" si="31"/>
        <v>0</v>
      </c>
    </row>
    <row r="1926" spans="7:7">
      <c r="G1926">
        <f t="shared" si="31"/>
        <v>0</v>
      </c>
    </row>
    <row r="1927" spans="7:7">
      <c r="G1927">
        <f t="shared" si="31"/>
        <v>0</v>
      </c>
    </row>
    <row r="1928" spans="7:7">
      <c r="G1928">
        <f t="shared" si="31"/>
        <v>0</v>
      </c>
    </row>
    <row r="1929" spans="7:7">
      <c r="G1929">
        <f t="shared" si="31"/>
        <v>0</v>
      </c>
    </row>
    <row r="1930" spans="7:7">
      <c r="G1930">
        <f t="shared" si="31"/>
        <v>0</v>
      </c>
    </row>
    <row r="1931" spans="7:7">
      <c r="G1931">
        <f t="shared" si="31"/>
        <v>0</v>
      </c>
    </row>
    <row r="1932" spans="7:7">
      <c r="G1932">
        <f t="shared" si="31"/>
        <v>0</v>
      </c>
    </row>
    <row r="1933" spans="7:7">
      <c r="G1933">
        <f t="shared" si="31"/>
        <v>0</v>
      </c>
    </row>
    <row r="1934" spans="7:7">
      <c r="G1934">
        <f t="shared" si="31"/>
        <v>0</v>
      </c>
    </row>
    <row r="1935" spans="7:7">
      <c r="G1935">
        <f t="shared" si="31"/>
        <v>0</v>
      </c>
    </row>
    <row r="1936" spans="7:7">
      <c r="G1936">
        <f t="shared" si="31"/>
        <v>0</v>
      </c>
    </row>
    <row r="1937" spans="7:7">
      <c r="G1937">
        <f t="shared" si="31"/>
        <v>0</v>
      </c>
    </row>
    <row r="1938" spans="7:7">
      <c r="G1938">
        <f t="shared" si="31"/>
        <v>0</v>
      </c>
    </row>
    <row r="1939" spans="7:7">
      <c r="G1939">
        <f t="shared" si="31"/>
        <v>0</v>
      </c>
    </row>
    <row r="1940" spans="7:7">
      <c r="G1940">
        <f t="shared" si="31"/>
        <v>0</v>
      </c>
    </row>
    <row r="1941" spans="7:7">
      <c r="G1941">
        <f t="shared" si="31"/>
        <v>0</v>
      </c>
    </row>
    <row r="1942" spans="7:7">
      <c r="G1942">
        <f t="shared" si="31"/>
        <v>0</v>
      </c>
    </row>
    <row r="1943" spans="7:7">
      <c r="G1943">
        <f t="shared" si="31"/>
        <v>0</v>
      </c>
    </row>
    <row r="1944" spans="7:7">
      <c r="G1944">
        <f t="shared" si="31"/>
        <v>0</v>
      </c>
    </row>
    <row r="1945" spans="7:7">
      <c r="G1945">
        <f t="shared" si="31"/>
        <v>0</v>
      </c>
    </row>
    <row r="1946" spans="7:7">
      <c r="G1946">
        <f t="shared" si="31"/>
        <v>0</v>
      </c>
    </row>
    <row r="1947" spans="7:7">
      <c r="G1947">
        <f t="shared" si="31"/>
        <v>0</v>
      </c>
    </row>
    <row r="1948" spans="7:7">
      <c r="G1948">
        <f t="shared" si="31"/>
        <v>0</v>
      </c>
    </row>
    <row r="1949" spans="7:7">
      <c r="G1949">
        <f t="shared" si="31"/>
        <v>0</v>
      </c>
    </row>
    <row r="1950" spans="7:7">
      <c r="G1950">
        <f t="shared" si="31"/>
        <v>0</v>
      </c>
    </row>
    <row r="1951" spans="7:7">
      <c r="G1951">
        <f t="shared" si="31"/>
        <v>0</v>
      </c>
    </row>
    <row r="1952" spans="7:7">
      <c r="G1952">
        <f t="shared" si="31"/>
        <v>0</v>
      </c>
    </row>
    <row r="1953" spans="7:7">
      <c r="G1953">
        <f t="shared" si="31"/>
        <v>0</v>
      </c>
    </row>
    <row r="1954" spans="7:7">
      <c r="G1954">
        <f t="shared" si="31"/>
        <v>0</v>
      </c>
    </row>
    <row r="1955" spans="7:7">
      <c r="G1955">
        <f t="shared" si="31"/>
        <v>0</v>
      </c>
    </row>
    <row r="1956" spans="7:7">
      <c r="G1956">
        <f t="shared" si="31"/>
        <v>0</v>
      </c>
    </row>
    <row r="1957" spans="7:7">
      <c r="G1957">
        <f t="shared" si="31"/>
        <v>0</v>
      </c>
    </row>
    <row r="1958" spans="7:7">
      <c r="G1958">
        <f t="shared" si="31"/>
        <v>0</v>
      </c>
    </row>
    <row r="1959" spans="7:7">
      <c r="G1959">
        <f t="shared" si="31"/>
        <v>0</v>
      </c>
    </row>
    <row r="1960" spans="7:7">
      <c r="G1960">
        <f t="shared" si="31"/>
        <v>0</v>
      </c>
    </row>
    <row r="1961" spans="7:7">
      <c r="G1961">
        <f t="shared" si="31"/>
        <v>0</v>
      </c>
    </row>
    <row r="1962" spans="7:7">
      <c r="G1962">
        <f t="shared" si="31"/>
        <v>0</v>
      </c>
    </row>
    <row r="1963" spans="7:7">
      <c r="G1963">
        <f t="shared" si="31"/>
        <v>0</v>
      </c>
    </row>
    <row r="1964" spans="7:7">
      <c r="G1964">
        <f t="shared" si="31"/>
        <v>0</v>
      </c>
    </row>
    <row r="1965" spans="7:7">
      <c r="G1965">
        <f t="shared" si="31"/>
        <v>0</v>
      </c>
    </row>
    <row r="1966" spans="7:7">
      <c r="G1966">
        <f t="shared" ref="G1966:G2029" si="32">+D1966-E1966</f>
        <v>0</v>
      </c>
    </row>
    <row r="1967" spans="7:7">
      <c r="G1967">
        <f t="shared" si="32"/>
        <v>0</v>
      </c>
    </row>
    <row r="1968" spans="7:7">
      <c r="G1968">
        <f t="shared" si="32"/>
        <v>0</v>
      </c>
    </row>
    <row r="1969" spans="7:7">
      <c r="G1969">
        <f t="shared" si="32"/>
        <v>0</v>
      </c>
    </row>
    <row r="1970" spans="7:7">
      <c r="G1970">
        <f t="shared" si="32"/>
        <v>0</v>
      </c>
    </row>
    <row r="1971" spans="7:7">
      <c r="G1971">
        <f t="shared" si="32"/>
        <v>0</v>
      </c>
    </row>
    <row r="1972" spans="7:7">
      <c r="G1972">
        <f t="shared" si="32"/>
        <v>0</v>
      </c>
    </row>
    <row r="1973" spans="7:7">
      <c r="G1973">
        <f t="shared" si="32"/>
        <v>0</v>
      </c>
    </row>
    <row r="1974" spans="7:7">
      <c r="G1974">
        <f t="shared" si="32"/>
        <v>0</v>
      </c>
    </row>
    <row r="1975" spans="7:7">
      <c r="G1975">
        <f t="shared" si="32"/>
        <v>0</v>
      </c>
    </row>
    <row r="1976" spans="7:7">
      <c r="G1976">
        <f t="shared" si="32"/>
        <v>0</v>
      </c>
    </row>
    <row r="1977" spans="7:7">
      <c r="G1977">
        <f t="shared" si="32"/>
        <v>0</v>
      </c>
    </row>
    <row r="1978" spans="7:7">
      <c r="G1978">
        <f t="shared" si="32"/>
        <v>0</v>
      </c>
    </row>
    <row r="1979" spans="7:7">
      <c r="G1979">
        <f t="shared" si="32"/>
        <v>0</v>
      </c>
    </row>
    <row r="1980" spans="7:7">
      <c r="G1980">
        <f t="shared" si="32"/>
        <v>0</v>
      </c>
    </row>
    <row r="1981" spans="7:7">
      <c r="G1981">
        <f t="shared" si="32"/>
        <v>0</v>
      </c>
    </row>
    <row r="1982" spans="7:7">
      <c r="G1982">
        <f t="shared" si="32"/>
        <v>0</v>
      </c>
    </row>
    <row r="1983" spans="7:7">
      <c r="G1983">
        <f t="shared" si="32"/>
        <v>0</v>
      </c>
    </row>
    <row r="1984" spans="7:7">
      <c r="G1984">
        <f t="shared" si="32"/>
        <v>0</v>
      </c>
    </row>
    <row r="1985" spans="7:7">
      <c r="G1985">
        <f t="shared" si="32"/>
        <v>0</v>
      </c>
    </row>
    <row r="1986" spans="7:7">
      <c r="G1986">
        <f t="shared" si="32"/>
        <v>0</v>
      </c>
    </row>
    <row r="1987" spans="7:7">
      <c r="G1987">
        <f t="shared" si="32"/>
        <v>0</v>
      </c>
    </row>
    <row r="1988" spans="7:7">
      <c r="G1988">
        <f t="shared" si="32"/>
        <v>0</v>
      </c>
    </row>
    <row r="1989" spans="7:7">
      <c r="G1989">
        <f t="shared" si="32"/>
        <v>0</v>
      </c>
    </row>
    <row r="1990" spans="7:7">
      <c r="G1990">
        <f t="shared" si="32"/>
        <v>0</v>
      </c>
    </row>
    <row r="1991" spans="7:7">
      <c r="G1991">
        <f t="shared" si="32"/>
        <v>0</v>
      </c>
    </row>
    <row r="1992" spans="7:7">
      <c r="G1992">
        <f t="shared" si="32"/>
        <v>0</v>
      </c>
    </row>
    <row r="1993" spans="7:7">
      <c r="G1993">
        <f t="shared" si="32"/>
        <v>0</v>
      </c>
    </row>
    <row r="1994" spans="7:7">
      <c r="G1994">
        <f t="shared" si="32"/>
        <v>0</v>
      </c>
    </row>
    <row r="1995" spans="7:7">
      <c r="G1995">
        <f t="shared" si="32"/>
        <v>0</v>
      </c>
    </row>
    <row r="1996" spans="7:7">
      <c r="G1996">
        <f t="shared" si="32"/>
        <v>0</v>
      </c>
    </row>
    <row r="1997" spans="7:7">
      <c r="G1997">
        <f t="shared" si="32"/>
        <v>0</v>
      </c>
    </row>
    <row r="1998" spans="7:7">
      <c r="G1998">
        <f t="shared" si="32"/>
        <v>0</v>
      </c>
    </row>
    <row r="1999" spans="7:7">
      <c r="G1999">
        <f t="shared" si="32"/>
        <v>0</v>
      </c>
    </row>
    <row r="2000" spans="7:7">
      <c r="G2000">
        <f t="shared" si="32"/>
        <v>0</v>
      </c>
    </row>
    <row r="2001" spans="7:7">
      <c r="G2001">
        <f t="shared" si="32"/>
        <v>0</v>
      </c>
    </row>
    <row r="2002" spans="7:7">
      <c r="G2002">
        <f t="shared" si="32"/>
        <v>0</v>
      </c>
    </row>
    <row r="2003" spans="7:7">
      <c r="G2003">
        <f t="shared" si="32"/>
        <v>0</v>
      </c>
    </row>
    <row r="2004" spans="7:7">
      <c r="G2004">
        <f t="shared" si="32"/>
        <v>0</v>
      </c>
    </row>
    <row r="2005" spans="7:7">
      <c r="G2005">
        <f t="shared" si="32"/>
        <v>0</v>
      </c>
    </row>
    <row r="2006" spans="7:7">
      <c r="G2006">
        <f t="shared" si="32"/>
        <v>0</v>
      </c>
    </row>
    <row r="2007" spans="7:7">
      <c r="G2007">
        <f t="shared" si="32"/>
        <v>0</v>
      </c>
    </row>
    <row r="2008" spans="7:7">
      <c r="G2008">
        <f t="shared" si="32"/>
        <v>0</v>
      </c>
    </row>
    <row r="2009" spans="7:7">
      <c r="G2009">
        <f t="shared" si="32"/>
        <v>0</v>
      </c>
    </row>
    <row r="2010" spans="7:7">
      <c r="G2010">
        <f t="shared" si="32"/>
        <v>0</v>
      </c>
    </row>
    <row r="2011" spans="7:7">
      <c r="G2011">
        <f t="shared" si="32"/>
        <v>0</v>
      </c>
    </row>
    <row r="2012" spans="7:7">
      <c r="G2012">
        <f t="shared" si="32"/>
        <v>0</v>
      </c>
    </row>
    <row r="2013" spans="7:7">
      <c r="G2013">
        <f t="shared" si="32"/>
        <v>0</v>
      </c>
    </row>
    <row r="2014" spans="7:7">
      <c r="G2014">
        <f t="shared" si="32"/>
        <v>0</v>
      </c>
    </row>
    <row r="2015" spans="7:7">
      <c r="G2015">
        <f t="shared" si="32"/>
        <v>0</v>
      </c>
    </row>
    <row r="2016" spans="7:7">
      <c r="G2016">
        <f t="shared" si="32"/>
        <v>0</v>
      </c>
    </row>
    <row r="2017" spans="7:7">
      <c r="G2017">
        <f t="shared" si="32"/>
        <v>0</v>
      </c>
    </row>
    <row r="2018" spans="7:7">
      <c r="G2018">
        <f t="shared" si="32"/>
        <v>0</v>
      </c>
    </row>
    <row r="2019" spans="7:7">
      <c r="G2019">
        <f t="shared" si="32"/>
        <v>0</v>
      </c>
    </row>
    <row r="2020" spans="7:7">
      <c r="G2020">
        <f t="shared" si="32"/>
        <v>0</v>
      </c>
    </row>
    <row r="2021" spans="7:7">
      <c r="G2021">
        <f t="shared" si="32"/>
        <v>0</v>
      </c>
    </row>
    <row r="2022" spans="7:7">
      <c r="G2022">
        <f t="shared" si="32"/>
        <v>0</v>
      </c>
    </row>
    <row r="2023" spans="7:7">
      <c r="G2023">
        <f t="shared" si="32"/>
        <v>0</v>
      </c>
    </row>
    <row r="2024" spans="7:7">
      <c r="G2024">
        <f t="shared" si="32"/>
        <v>0</v>
      </c>
    </row>
    <row r="2025" spans="7:7">
      <c r="G2025">
        <f t="shared" si="32"/>
        <v>0</v>
      </c>
    </row>
    <row r="2026" spans="7:7">
      <c r="G2026">
        <f t="shared" si="32"/>
        <v>0</v>
      </c>
    </row>
    <row r="2027" spans="7:7">
      <c r="G2027">
        <f t="shared" si="32"/>
        <v>0</v>
      </c>
    </row>
    <row r="2028" spans="7:7">
      <c r="G2028">
        <f t="shared" si="32"/>
        <v>0</v>
      </c>
    </row>
    <row r="2029" spans="7:7">
      <c r="G2029">
        <f t="shared" si="32"/>
        <v>0</v>
      </c>
    </row>
    <row r="2030" spans="7:7">
      <c r="G2030">
        <f t="shared" ref="G2030:G2093" si="33">+D2030-E2030</f>
        <v>0</v>
      </c>
    </row>
    <row r="2031" spans="7:7">
      <c r="G2031">
        <f t="shared" si="33"/>
        <v>0</v>
      </c>
    </row>
    <row r="2032" spans="7:7">
      <c r="G2032">
        <f t="shared" si="33"/>
        <v>0</v>
      </c>
    </row>
    <row r="2033" spans="7:7">
      <c r="G2033">
        <f t="shared" si="33"/>
        <v>0</v>
      </c>
    </row>
    <row r="2034" spans="7:7">
      <c r="G2034">
        <f t="shared" si="33"/>
        <v>0</v>
      </c>
    </row>
    <row r="2035" spans="7:7">
      <c r="G2035">
        <f t="shared" si="33"/>
        <v>0</v>
      </c>
    </row>
    <row r="2036" spans="7:7">
      <c r="G2036">
        <f t="shared" si="33"/>
        <v>0</v>
      </c>
    </row>
    <row r="2037" spans="7:7">
      <c r="G2037">
        <f t="shared" si="33"/>
        <v>0</v>
      </c>
    </row>
    <row r="2038" spans="7:7">
      <c r="G2038">
        <f t="shared" si="33"/>
        <v>0</v>
      </c>
    </row>
    <row r="2039" spans="7:7">
      <c r="G2039">
        <f t="shared" si="33"/>
        <v>0</v>
      </c>
    </row>
    <row r="2040" spans="7:7">
      <c r="G2040">
        <f t="shared" si="33"/>
        <v>0</v>
      </c>
    </row>
    <row r="2041" spans="7:7">
      <c r="G2041">
        <f t="shared" si="33"/>
        <v>0</v>
      </c>
    </row>
    <row r="2042" spans="7:7">
      <c r="G2042">
        <f t="shared" si="33"/>
        <v>0</v>
      </c>
    </row>
    <row r="2043" spans="7:7">
      <c r="G2043">
        <f t="shared" si="33"/>
        <v>0</v>
      </c>
    </row>
    <row r="2044" spans="7:7">
      <c r="G2044">
        <f t="shared" si="33"/>
        <v>0</v>
      </c>
    </row>
    <row r="2045" spans="7:7">
      <c r="G2045">
        <f t="shared" si="33"/>
        <v>0</v>
      </c>
    </row>
    <row r="2046" spans="7:7">
      <c r="G2046">
        <f t="shared" si="33"/>
        <v>0</v>
      </c>
    </row>
    <row r="2047" spans="7:7">
      <c r="G2047">
        <f t="shared" si="33"/>
        <v>0</v>
      </c>
    </row>
    <row r="2048" spans="7:7">
      <c r="G2048">
        <f t="shared" si="33"/>
        <v>0</v>
      </c>
    </row>
    <row r="2049" spans="7:7">
      <c r="G2049">
        <f t="shared" si="33"/>
        <v>0</v>
      </c>
    </row>
    <row r="2050" spans="7:7">
      <c r="G2050">
        <f t="shared" si="33"/>
        <v>0</v>
      </c>
    </row>
    <row r="2051" spans="7:7">
      <c r="G2051">
        <f t="shared" si="33"/>
        <v>0</v>
      </c>
    </row>
    <row r="2052" spans="7:7">
      <c r="G2052">
        <f t="shared" si="33"/>
        <v>0</v>
      </c>
    </row>
    <row r="2053" spans="7:7">
      <c r="G2053">
        <f t="shared" si="33"/>
        <v>0</v>
      </c>
    </row>
    <row r="2054" spans="7:7">
      <c r="G2054">
        <f t="shared" si="33"/>
        <v>0</v>
      </c>
    </row>
    <row r="2055" spans="7:7">
      <c r="G2055">
        <f t="shared" si="33"/>
        <v>0</v>
      </c>
    </row>
    <row r="2056" spans="7:7">
      <c r="G2056">
        <f t="shared" si="33"/>
        <v>0</v>
      </c>
    </row>
    <row r="2057" spans="7:7">
      <c r="G2057">
        <f t="shared" si="33"/>
        <v>0</v>
      </c>
    </row>
    <row r="2058" spans="7:7">
      <c r="G2058">
        <f t="shared" si="33"/>
        <v>0</v>
      </c>
    </row>
    <row r="2059" spans="7:7">
      <c r="G2059">
        <f t="shared" si="33"/>
        <v>0</v>
      </c>
    </row>
    <row r="2060" spans="7:7">
      <c r="G2060">
        <f t="shared" si="33"/>
        <v>0</v>
      </c>
    </row>
    <row r="2061" spans="7:7">
      <c r="G2061">
        <f t="shared" si="33"/>
        <v>0</v>
      </c>
    </row>
    <row r="2062" spans="7:7">
      <c r="G2062">
        <f t="shared" si="33"/>
        <v>0</v>
      </c>
    </row>
    <row r="2063" spans="7:7">
      <c r="G2063">
        <f t="shared" si="33"/>
        <v>0</v>
      </c>
    </row>
    <row r="2064" spans="7:7">
      <c r="G2064">
        <f t="shared" si="33"/>
        <v>0</v>
      </c>
    </row>
    <row r="2065" spans="7:7">
      <c r="G2065">
        <f t="shared" si="33"/>
        <v>0</v>
      </c>
    </row>
    <row r="2066" spans="7:7">
      <c r="G2066">
        <f t="shared" si="33"/>
        <v>0</v>
      </c>
    </row>
    <row r="2067" spans="7:7">
      <c r="G2067">
        <f t="shared" si="33"/>
        <v>0</v>
      </c>
    </row>
    <row r="2068" spans="7:7">
      <c r="G2068">
        <f t="shared" si="33"/>
        <v>0</v>
      </c>
    </row>
    <row r="2069" spans="7:7">
      <c r="G2069">
        <f t="shared" si="33"/>
        <v>0</v>
      </c>
    </row>
    <row r="2070" spans="7:7">
      <c r="G2070">
        <f t="shared" si="33"/>
        <v>0</v>
      </c>
    </row>
    <row r="2071" spans="7:7">
      <c r="G2071">
        <f t="shared" si="33"/>
        <v>0</v>
      </c>
    </row>
    <row r="2072" spans="7:7">
      <c r="G2072">
        <f t="shared" si="33"/>
        <v>0</v>
      </c>
    </row>
    <row r="2073" spans="7:7">
      <c r="G2073">
        <f t="shared" si="33"/>
        <v>0</v>
      </c>
    </row>
    <row r="2074" spans="7:7">
      <c r="G2074">
        <f t="shared" si="33"/>
        <v>0</v>
      </c>
    </row>
    <row r="2075" spans="7:7">
      <c r="G2075">
        <f t="shared" si="33"/>
        <v>0</v>
      </c>
    </row>
    <row r="2076" spans="7:7">
      <c r="G2076">
        <f t="shared" si="33"/>
        <v>0</v>
      </c>
    </row>
    <row r="2077" spans="7:7">
      <c r="G2077">
        <f t="shared" si="33"/>
        <v>0</v>
      </c>
    </row>
    <row r="2078" spans="7:7">
      <c r="G2078">
        <f t="shared" si="33"/>
        <v>0</v>
      </c>
    </row>
    <row r="2079" spans="7:7">
      <c r="G2079">
        <f t="shared" si="33"/>
        <v>0</v>
      </c>
    </row>
    <row r="2080" spans="7:7">
      <c r="G2080">
        <f t="shared" si="33"/>
        <v>0</v>
      </c>
    </row>
    <row r="2081" spans="7:7">
      <c r="G2081">
        <f t="shared" si="33"/>
        <v>0</v>
      </c>
    </row>
    <row r="2082" spans="7:7">
      <c r="G2082">
        <f t="shared" si="33"/>
        <v>0</v>
      </c>
    </row>
    <row r="2083" spans="7:7">
      <c r="G2083">
        <f t="shared" si="33"/>
        <v>0</v>
      </c>
    </row>
    <row r="2084" spans="7:7">
      <c r="G2084">
        <f t="shared" si="33"/>
        <v>0</v>
      </c>
    </row>
    <row r="2085" spans="7:7">
      <c r="G2085">
        <f t="shared" si="33"/>
        <v>0</v>
      </c>
    </row>
    <row r="2086" spans="7:7">
      <c r="G2086">
        <f t="shared" si="33"/>
        <v>0</v>
      </c>
    </row>
    <row r="2087" spans="7:7">
      <c r="G2087">
        <f t="shared" si="33"/>
        <v>0</v>
      </c>
    </row>
    <row r="2088" spans="7:7">
      <c r="G2088">
        <f t="shared" si="33"/>
        <v>0</v>
      </c>
    </row>
    <row r="2089" spans="7:7">
      <c r="G2089">
        <f t="shared" si="33"/>
        <v>0</v>
      </c>
    </row>
    <row r="2090" spans="7:7">
      <c r="G2090">
        <f t="shared" si="33"/>
        <v>0</v>
      </c>
    </row>
    <row r="2091" spans="7:7">
      <c r="G2091">
        <f t="shared" si="33"/>
        <v>0</v>
      </c>
    </row>
    <row r="2092" spans="7:7">
      <c r="G2092">
        <f t="shared" si="33"/>
        <v>0</v>
      </c>
    </row>
    <row r="2093" spans="7:7">
      <c r="G2093">
        <f t="shared" si="33"/>
        <v>0</v>
      </c>
    </row>
    <row r="2094" spans="7:7">
      <c r="G2094">
        <f t="shared" ref="G2094:G2157" si="34">+D2094-E2094</f>
        <v>0</v>
      </c>
    </row>
    <row r="2095" spans="7:7">
      <c r="G2095">
        <f t="shared" si="34"/>
        <v>0</v>
      </c>
    </row>
    <row r="2096" spans="7:7">
      <c r="G2096">
        <f t="shared" si="34"/>
        <v>0</v>
      </c>
    </row>
    <row r="2097" spans="7:7">
      <c r="G2097">
        <f t="shared" si="34"/>
        <v>0</v>
      </c>
    </row>
    <row r="2098" spans="7:7">
      <c r="G2098">
        <f t="shared" si="34"/>
        <v>0</v>
      </c>
    </row>
    <row r="2099" spans="7:7">
      <c r="G2099">
        <f t="shared" si="34"/>
        <v>0</v>
      </c>
    </row>
    <row r="2100" spans="7:7">
      <c r="G2100">
        <f t="shared" si="34"/>
        <v>0</v>
      </c>
    </row>
    <row r="2101" spans="7:7">
      <c r="G2101">
        <f t="shared" si="34"/>
        <v>0</v>
      </c>
    </row>
    <row r="2102" spans="7:7">
      <c r="G2102">
        <f t="shared" si="34"/>
        <v>0</v>
      </c>
    </row>
    <row r="2103" spans="7:7">
      <c r="G2103">
        <f t="shared" si="34"/>
        <v>0</v>
      </c>
    </row>
    <row r="2104" spans="7:7">
      <c r="G2104">
        <f t="shared" si="34"/>
        <v>0</v>
      </c>
    </row>
    <row r="2105" spans="7:7">
      <c r="G2105">
        <f t="shared" si="34"/>
        <v>0</v>
      </c>
    </row>
    <row r="2106" spans="7:7">
      <c r="G2106">
        <f t="shared" si="34"/>
        <v>0</v>
      </c>
    </row>
    <row r="2107" spans="7:7">
      <c r="G2107">
        <f t="shared" si="34"/>
        <v>0</v>
      </c>
    </row>
    <row r="2108" spans="7:7">
      <c r="G2108">
        <f t="shared" si="34"/>
        <v>0</v>
      </c>
    </row>
    <row r="2109" spans="7:7">
      <c r="G2109">
        <f t="shared" si="34"/>
        <v>0</v>
      </c>
    </row>
    <row r="2110" spans="7:7">
      <c r="G2110">
        <f t="shared" si="34"/>
        <v>0</v>
      </c>
    </row>
    <row r="2111" spans="7:7">
      <c r="G2111">
        <f t="shared" si="34"/>
        <v>0</v>
      </c>
    </row>
    <row r="2112" spans="7:7">
      <c r="G2112">
        <f t="shared" si="34"/>
        <v>0</v>
      </c>
    </row>
    <row r="2113" spans="7:7">
      <c r="G2113">
        <f t="shared" si="34"/>
        <v>0</v>
      </c>
    </row>
    <row r="2114" spans="7:7">
      <c r="G2114">
        <f t="shared" si="34"/>
        <v>0</v>
      </c>
    </row>
    <row r="2115" spans="7:7">
      <c r="G2115">
        <f t="shared" si="34"/>
        <v>0</v>
      </c>
    </row>
    <row r="2116" spans="7:7">
      <c r="G2116">
        <f t="shared" si="34"/>
        <v>0</v>
      </c>
    </row>
    <row r="2117" spans="7:7">
      <c r="G2117">
        <f t="shared" si="34"/>
        <v>0</v>
      </c>
    </row>
    <row r="2118" spans="7:7">
      <c r="G2118">
        <f t="shared" si="34"/>
        <v>0</v>
      </c>
    </row>
    <row r="2119" spans="7:7">
      <c r="G2119">
        <f t="shared" si="34"/>
        <v>0</v>
      </c>
    </row>
    <row r="2120" spans="7:7">
      <c r="G2120">
        <f t="shared" si="34"/>
        <v>0</v>
      </c>
    </row>
    <row r="2121" spans="7:7">
      <c r="G2121">
        <f t="shared" si="34"/>
        <v>0</v>
      </c>
    </row>
    <row r="2122" spans="7:7">
      <c r="G2122">
        <f t="shared" si="34"/>
        <v>0</v>
      </c>
    </row>
    <row r="2123" spans="7:7">
      <c r="G2123">
        <f t="shared" si="34"/>
        <v>0</v>
      </c>
    </row>
    <row r="2124" spans="7:7">
      <c r="G2124">
        <f t="shared" si="34"/>
        <v>0</v>
      </c>
    </row>
    <row r="2125" spans="7:7">
      <c r="G2125">
        <f t="shared" si="34"/>
        <v>0</v>
      </c>
    </row>
    <row r="2126" spans="7:7">
      <c r="G2126">
        <f t="shared" si="34"/>
        <v>0</v>
      </c>
    </row>
    <row r="2127" spans="7:7">
      <c r="G2127">
        <f t="shared" si="34"/>
        <v>0</v>
      </c>
    </row>
    <row r="2128" spans="7:7">
      <c r="G2128">
        <f t="shared" si="34"/>
        <v>0</v>
      </c>
    </row>
    <row r="2129" spans="7:7">
      <c r="G2129">
        <f t="shared" si="34"/>
        <v>0</v>
      </c>
    </row>
    <row r="2130" spans="7:7">
      <c r="G2130">
        <f t="shared" si="34"/>
        <v>0</v>
      </c>
    </row>
    <row r="2131" spans="7:7">
      <c r="G2131">
        <f t="shared" si="34"/>
        <v>0</v>
      </c>
    </row>
    <row r="2132" spans="7:7">
      <c r="G2132">
        <f t="shared" si="34"/>
        <v>0</v>
      </c>
    </row>
    <row r="2133" spans="7:7">
      <c r="G2133">
        <f t="shared" si="34"/>
        <v>0</v>
      </c>
    </row>
    <row r="2134" spans="7:7">
      <c r="G2134">
        <f t="shared" si="34"/>
        <v>0</v>
      </c>
    </row>
    <row r="2135" spans="7:7">
      <c r="G2135">
        <f t="shared" si="34"/>
        <v>0</v>
      </c>
    </row>
    <row r="2136" spans="7:7">
      <c r="G2136">
        <f t="shared" si="34"/>
        <v>0</v>
      </c>
    </row>
    <row r="2137" spans="7:7">
      <c r="G2137">
        <f t="shared" si="34"/>
        <v>0</v>
      </c>
    </row>
    <row r="2138" spans="7:7">
      <c r="G2138">
        <f t="shared" si="34"/>
        <v>0</v>
      </c>
    </row>
    <row r="2139" spans="7:7">
      <c r="G2139">
        <f t="shared" si="34"/>
        <v>0</v>
      </c>
    </row>
    <row r="2140" spans="7:7">
      <c r="G2140">
        <f t="shared" si="34"/>
        <v>0</v>
      </c>
    </row>
    <row r="2141" spans="7:7">
      <c r="G2141">
        <f t="shared" si="34"/>
        <v>0</v>
      </c>
    </row>
    <row r="2142" spans="7:7">
      <c r="G2142">
        <f t="shared" si="34"/>
        <v>0</v>
      </c>
    </row>
    <row r="2143" spans="7:7">
      <c r="G2143">
        <f t="shared" si="34"/>
        <v>0</v>
      </c>
    </row>
    <row r="2144" spans="7:7">
      <c r="G2144">
        <f t="shared" si="34"/>
        <v>0</v>
      </c>
    </row>
    <row r="2145" spans="7:7">
      <c r="G2145">
        <f t="shared" si="34"/>
        <v>0</v>
      </c>
    </row>
    <row r="2146" spans="7:7">
      <c r="G2146">
        <f t="shared" si="34"/>
        <v>0</v>
      </c>
    </row>
    <row r="2147" spans="7:7">
      <c r="G2147">
        <f t="shared" si="34"/>
        <v>0</v>
      </c>
    </row>
    <row r="2148" spans="7:7">
      <c r="G2148">
        <f t="shared" si="34"/>
        <v>0</v>
      </c>
    </row>
    <row r="2149" spans="7:7">
      <c r="G2149">
        <f t="shared" si="34"/>
        <v>0</v>
      </c>
    </row>
    <row r="2150" spans="7:7">
      <c r="G2150">
        <f t="shared" si="34"/>
        <v>0</v>
      </c>
    </row>
    <row r="2151" spans="7:7">
      <c r="G2151">
        <f t="shared" si="34"/>
        <v>0</v>
      </c>
    </row>
    <row r="2152" spans="7:7">
      <c r="G2152">
        <f t="shared" si="34"/>
        <v>0</v>
      </c>
    </row>
    <row r="2153" spans="7:7">
      <c r="G2153">
        <f t="shared" si="34"/>
        <v>0</v>
      </c>
    </row>
    <row r="2154" spans="7:7">
      <c r="G2154">
        <f t="shared" si="34"/>
        <v>0</v>
      </c>
    </row>
    <row r="2155" spans="7:7">
      <c r="G2155">
        <f t="shared" si="34"/>
        <v>0</v>
      </c>
    </row>
    <row r="2156" spans="7:7">
      <c r="G2156">
        <f t="shared" si="34"/>
        <v>0</v>
      </c>
    </row>
    <row r="2157" spans="7:7">
      <c r="G2157">
        <f t="shared" si="34"/>
        <v>0</v>
      </c>
    </row>
    <row r="2158" spans="7:7">
      <c r="G2158">
        <f t="shared" ref="G2158:G2221" si="35">+D2158-E2158</f>
        <v>0</v>
      </c>
    </row>
    <row r="2159" spans="7:7">
      <c r="G2159">
        <f t="shared" si="35"/>
        <v>0</v>
      </c>
    </row>
    <row r="2160" spans="7:7">
      <c r="G2160">
        <f t="shared" si="35"/>
        <v>0</v>
      </c>
    </row>
    <row r="2161" spans="7:7">
      <c r="G2161">
        <f t="shared" si="35"/>
        <v>0</v>
      </c>
    </row>
    <row r="2162" spans="7:7">
      <c r="G2162">
        <f t="shared" si="35"/>
        <v>0</v>
      </c>
    </row>
    <row r="2163" spans="7:7">
      <c r="G2163">
        <f t="shared" si="35"/>
        <v>0</v>
      </c>
    </row>
    <row r="2164" spans="7:7">
      <c r="G2164">
        <f t="shared" si="35"/>
        <v>0</v>
      </c>
    </row>
    <row r="2165" spans="7:7">
      <c r="G2165">
        <f t="shared" si="35"/>
        <v>0</v>
      </c>
    </row>
    <row r="2166" spans="7:7">
      <c r="G2166">
        <f t="shared" si="35"/>
        <v>0</v>
      </c>
    </row>
    <row r="2167" spans="7:7">
      <c r="G2167">
        <f t="shared" si="35"/>
        <v>0</v>
      </c>
    </row>
    <row r="2168" spans="7:7">
      <c r="G2168">
        <f t="shared" si="35"/>
        <v>0</v>
      </c>
    </row>
    <row r="2169" spans="7:7">
      <c r="G2169">
        <f t="shared" si="35"/>
        <v>0</v>
      </c>
    </row>
    <row r="2170" spans="7:7">
      <c r="G2170">
        <f t="shared" si="35"/>
        <v>0</v>
      </c>
    </row>
    <row r="2171" spans="7:7">
      <c r="G2171">
        <f t="shared" si="35"/>
        <v>0</v>
      </c>
    </row>
    <row r="2172" spans="7:7">
      <c r="G2172">
        <f t="shared" si="35"/>
        <v>0</v>
      </c>
    </row>
    <row r="2173" spans="7:7">
      <c r="G2173">
        <f t="shared" si="35"/>
        <v>0</v>
      </c>
    </row>
    <row r="2174" spans="7:7">
      <c r="G2174">
        <f t="shared" si="35"/>
        <v>0</v>
      </c>
    </row>
    <row r="2175" spans="7:7">
      <c r="G2175">
        <f t="shared" si="35"/>
        <v>0</v>
      </c>
    </row>
    <row r="2176" spans="7:7">
      <c r="G2176">
        <f t="shared" si="35"/>
        <v>0</v>
      </c>
    </row>
    <row r="2177" spans="7:7">
      <c r="G2177">
        <f t="shared" si="35"/>
        <v>0</v>
      </c>
    </row>
    <row r="2178" spans="7:7">
      <c r="G2178">
        <f t="shared" si="35"/>
        <v>0</v>
      </c>
    </row>
    <row r="2179" spans="7:7">
      <c r="G2179">
        <f t="shared" si="35"/>
        <v>0</v>
      </c>
    </row>
    <row r="2180" spans="7:7">
      <c r="G2180">
        <f t="shared" si="35"/>
        <v>0</v>
      </c>
    </row>
    <row r="2181" spans="7:7">
      <c r="G2181">
        <f t="shared" si="35"/>
        <v>0</v>
      </c>
    </row>
    <row r="2182" spans="7:7">
      <c r="G2182">
        <f t="shared" si="35"/>
        <v>0</v>
      </c>
    </row>
    <row r="2183" spans="7:7">
      <c r="G2183">
        <f t="shared" si="35"/>
        <v>0</v>
      </c>
    </row>
    <row r="2184" spans="7:7">
      <c r="G2184">
        <f t="shared" si="35"/>
        <v>0</v>
      </c>
    </row>
    <row r="2185" spans="7:7">
      <c r="G2185">
        <f t="shared" si="35"/>
        <v>0</v>
      </c>
    </row>
    <row r="2186" spans="7:7">
      <c r="G2186">
        <f t="shared" si="35"/>
        <v>0</v>
      </c>
    </row>
    <row r="2187" spans="7:7">
      <c r="G2187">
        <f t="shared" si="35"/>
        <v>0</v>
      </c>
    </row>
    <row r="2188" spans="7:7">
      <c r="G2188">
        <f t="shared" si="35"/>
        <v>0</v>
      </c>
    </row>
    <row r="2189" spans="7:7">
      <c r="G2189">
        <f t="shared" si="35"/>
        <v>0</v>
      </c>
    </row>
    <row r="2190" spans="7:7">
      <c r="G2190">
        <f t="shared" si="35"/>
        <v>0</v>
      </c>
    </row>
    <row r="2191" spans="7:7">
      <c r="G2191">
        <f t="shared" si="35"/>
        <v>0</v>
      </c>
    </row>
    <row r="2192" spans="7:7">
      <c r="G2192">
        <f t="shared" si="35"/>
        <v>0</v>
      </c>
    </row>
    <row r="2193" spans="7:7">
      <c r="G2193">
        <f t="shared" si="35"/>
        <v>0</v>
      </c>
    </row>
    <row r="2194" spans="7:7">
      <c r="G2194">
        <f t="shared" si="35"/>
        <v>0</v>
      </c>
    </row>
    <row r="2195" spans="7:7">
      <c r="G2195">
        <f t="shared" si="35"/>
        <v>0</v>
      </c>
    </row>
    <row r="2196" spans="7:7">
      <c r="G2196">
        <f t="shared" si="35"/>
        <v>0</v>
      </c>
    </row>
    <row r="2197" spans="7:7">
      <c r="G2197">
        <f t="shared" si="35"/>
        <v>0</v>
      </c>
    </row>
    <row r="2198" spans="7:7">
      <c r="G2198">
        <f t="shared" si="35"/>
        <v>0</v>
      </c>
    </row>
    <row r="2199" spans="7:7">
      <c r="G2199">
        <f t="shared" si="35"/>
        <v>0</v>
      </c>
    </row>
    <row r="2200" spans="7:7">
      <c r="G2200">
        <f t="shared" si="35"/>
        <v>0</v>
      </c>
    </row>
    <row r="2201" spans="7:7">
      <c r="G2201">
        <f t="shared" si="35"/>
        <v>0</v>
      </c>
    </row>
    <row r="2202" spans="7:7">
      <c r="G2202">
        <f t="shared" si="35"/>
        <v>0</v>
      </c>
    </row>
    <row r="2203" spans="7:7">
      <c r="G2203">
        <f t="shared" si="35"/>
        <v>0</v>
      </c>
    </row>
    <row r="2204" spans="7:7">
      <c r="G2204">
        <f t="shared" si="35"/>
        <v>0</v>
      </c>
    </row>
    <row r="2205" spans="7:7">
      <c r="G2205">
        <f t="shared" si="35"/>
        <v>0</v>
      </c>
    </row>
    <row r="2206" spans="7:7">
      <c r="G2206">
        <f t="shared" si="35"/>
        <v>0</v>
      </c>
    </row>
    <row r="2207" spans="7:7">
      <c r="G2207">
        <f t="shared" si="35"/>
        <v>0</v>
      </c>
    </row>
    <row r="2208" spans="7:7">
      <c r="G2208">
        <f t="shared" si="35"/>
        <v>0</v>
      </c>
    </row>
    <row r="2209" spans="7:7">
      <c r="G2209">
        <f t="shared" si="35"/>
        <v>0</v>
      </c>
    </row>
    <row r="2210" spans="7:7">
      <c r="G2210">
        <f t="shared" si="35"/>
        <v>0</v>
      </c>
    </row>
    <row r="2211" spans="7:7">
      <c r="G2211">
        <f t="shared" si="35"/>
        <v>0</v>
      </c>
    </row>
    <row r="2212" spans="7:7">
      <c r="G2212">
        <f t="shared" si="35"/>
        <v>0</v>
      </c>
    </row>
    <row r="2213" spans="7:7">
      <c r="G2213">
        <f t="shared" si="35"/>
        <v>0</v>
      </c>
    </row>
    <row r="2214" spans="7:7">
      <c r="G2214">
        <f t="shared" si="35"/>
        <v>0</v>
      </c>
    </row>
    <row r="2215" spans="7:7">
      <c r="G2215">
        <f t="shared" si="35"/>
        <v>0</v>
      </c>
    </row>
    <row r="2216" spans="7:7">
      <c r="G2216">
        <f t="shared" si="35"/>
        <v>0</v>
      </c>
    </row>
    <row r="2217" spans="7:7">
      <c r="G2217">
        <f t="shared" si="35"/>
        <v>0</v>
      </c>
    </row>
    <row r="2218" spans="7:7">
      <c r="G2218">
        <f t="shared" si="35"/>
        <v>0</v>
      </c>
    </row>
    <row r="2219" spans="7:7">
      <c r="G2219">
        <f t="shared" si="35"/>
        <v>0</v>
      </c>
    </row>
    <row r="2220" spans="7:7">
      <c r="G2220">
        <f t="shared" si="35"/>
        <v>0</v>
      </c>
    </row>
    <row r="2221" spans="7:7">
      <c r="G2221">
        <f t="shared" si="35"/>
        <v>0</v>
      </c>
    </row>
    <row r="2222" spans="7:7">
      <c r="G2222">
        <f t="shared" ref="G2222:G2285" si="36">+D2222-E2222</f>
        <v>0</v>
      </c>
    </row>
    <row r="2223" spans="7:7">
      <c r="G2223">
        <f t="shared" si="36"/>
        <v>0</v>
      </c>
    </row>
    <row r="2224" spans="7:7">
      <c r="G2224">
        <f t="shared" si="36"/>
        <v>0</v>
      </c>
    </row>
    <row r="2225" spans="7:7">
      <c r="G2225">
        <f t="shared" si="36"/>
        <v>0</v>
      </c>
    </row>
    <row r="2226" spans="7:7">
      <c r="G2226">
        <f t="shared" si="36"/>
        <v>0</v>
      </c>
    </row>
    <row r="2227" spans="7:7">
      <c r="G2227">
        <f t="shared" si="36"/>
        <v>0</v>
      </c>
    </row>
    <row r="2228" spans="7:7">
      <c r="G2228">
        <f t="shared" si="36"/>
        <v>0</v>
      </c>
    </row>
    <row r="2229" spans="7:7">
      <c r="G2229">
        <f t="shared" si="36"/>
        <v>0</v>
      </c>
    </row>
    <row r="2230" spans="7:7">
      <c r="G2230">
        <f t="shared" si="36"/>
        <v>0</v>
      </c>
    </row>
    <row r="2231" spans="7:7">
      <c r="G2231">
        <f t="shared" si="36"/>
        <v>0</v>
      </c>
    </row>
    <row r="2232" spans="7:7">
      <c r="G2232">
        <f t="shared" si="36"/>
        <v>0</v>
      </c>
    </row>
    <row r="2233" spans="7:7">
      <c r="G2233">
        <f t="shared" si="36"/>
        <v>0</v>
      </c>
    </row>
    <row r="2234" spans="7:7">
      <c r="G2234">
        <f t="shared" si="36"/>
        <v>0</v>
      </c>
    </row>
    <row r="2235" spans="7:7">
      <c r="G2235">
        <f t="shared" si="36"/>
        <v>0</v>
      </c>
    </row>
    <row r="2236" spans="7:7">
      <c r="G2236">
        <f t="shared" si="36"/>
        <v>0</v>
      </c>
    </row>
    <row r="2237" spans="7:7">
      <c r="G2237">
        <f t="shared" si="36"/>
        <v>0</v>
      </c>
    </row>
    <row r="2238" spans="7:7">
      <c r="G2238">
        <f t="shared" si="36"/>
        <v>0</v>
      </c>
    </row>
    <row r="2239" spans="7:7">
      <c r="G2239">
        <f t="shared" si="36"/>
        <v>0</v>
      </c>
    </row>
    <row r="2240" spans="7:7">
      <c r="G2240">
        <f t="shared" si="36"/>
        <v>0</v>
      </c>
    </row>
    <row r="2241" spans="7:7">
      <c r="G2241">
        <f t="shared" si="36"/>
        <v>0</v>
      </c>
    </row>
    <row r="2242" spans="7:7">
      <c r="G2242">
        <f t="shared" si="36"/>
        <v>0</v>
      </c>
    </row>
    <row r="2243" spans="7:7">
      <c r="G2243">
        <f t="shared" si="36"/>
        <v>0</v>
      </c>
    </row>
    <row r="2244" spans="7:7">
      <c r="G2244">
        <f t="shared" si="36"/>
        <v>0</v>
      </c>
    </row>
    <row r="2245" spans="7:7">
      <c r="G2245">
        <f t="shared" si="36"/>
        <v>0</v>
      </c>
    </row>
    <row r="2246" spans="7:7">
      <c r="G2246">
        <f t="shared" si="36"/>
        <v>0</v>
      </c>
    </row>
    <row r="2247" spans="7:7">
      <c r="G2247">
        <f t="shared" si="36"/>
        <v>0</v>
      </c>
    </row>
    <row r="2248" spans="7:7">
      <c r="G2248">
        <f t="shared" si="36"/>
        <v>0</v>
      </c>
    </row>
    <row r="2249" spans="7:7">
      <c r="G2249">
        <f t="shared" si="36"/>
        <v>0</v>
      </c>
    </row>
    <row r="2250" spans="7:7">
      <c r="G2250">
        <f t="shared" si="36"/>
        <v>0</v>
      </c>
    </row>
    <row r="2251" spans="7:7">
      <c r="G2251">
        <f t="shared" si="36"/>
        <v>0</v>
      </c>
    </row>
    <row r="2252" spans="7:7">
      <c r="G2252">
        <f t="shared" si="36"/>
        <v>0</v>
      </c>
    </row>
    <row r="2253" spans="7:7">
      <c r="G2253">
        <f t="shared" si="36"/>
        <v>0</v>
      </c>
    </row>
    <row r="2254" spans="7:7">
      <c r="G2254">
        <f t="shared" si="36"/>
        <v>0</v>
      </c>
    </row>
    <row r="2255" spans="7:7">
      <c r="G2255">
        <f t="shared" si="36"/>
        <v>0</v>
      </c>
    </row>
    <row r="2256" spans="7:7">
      <c r="G2256">
        <f t="shared" si="36"/>
        <v>0</v>
      </c>
    </row>
    <row r="2257" spans="7:7">
      <c r="G2257">
        <f t="shared" si="36"/>
        <v>0</v>
      </c>
    </row>
    <row r="2258" spans="7:7">
      <c r="G2258">
        <f t="shared" si="36"/>
        <v>0</v>
      </c>
    </row>
    <row r="2259" spans="7:7">
      <c r="G2259">
        <f t="shared" si="36"/>
        <v>0</v>
      </c>
    </row>
    <row r="2260" spans="7:7">
      <c r="G2260">
        <f t="shared" si="36"/>
        <v>0</v>
      </c>
    </row>
    <row r="2261" spans="7:7">
      <c r="G2261">
        <f t="shared" si="36"/>
        <v>0</v>
      </c>
    </row>
    <row r="2262" spans="7:7">
      <c r="G2262">
        <f t="shared" si="36"/>
        <v>0</v>
      </c>
    </row>
    <row r="2263" spans="7:7">
      <c r="G2263">
        <f t="shared" si="36"/>
        <v>0</v>
      </c>
    </row>
    <row r="2264" spans="7:7">
      <c r="G2264">
        <f t="shared" si="36"/>
        <v>0</v>
      </c>
    </row>
    <row r="2265" spans="7:7">
      <c r="G2265">
        <f t="shared" si="36"/>
        <v>0</v>
      </c>
    </row>
    <row r="2266" spans="7:7">
      <c r="G2266">
        <f t="shared" si="36"/>
        <v>0</v>
      </c>
    </row>
    <row r="2267" spans="7:7">
      <c r="G2267">
        <f t="shared" si="36"/>
        <v>0</v>
      </c>
    </row>
    <row r="2268" spans="7:7">
      <c r="G2268">
        <f t="shared" si="36"/>
        <v>0</v>
      </c>
    </row>
    <row r="2269" spans="7:7">
      <c r="G2269">
        <f t="shared" si="36"/>
        <v>0</v>
      </c>
    </row>
    <row r="2270" spans="7:7">
      <c r="G2270">
        <f t="shared" si="36"/>
        <v>0</v>
      </c>
    </row>
    <row r="2271" spans="7:7">
      <c r="G2271">
        <f t="shared" si="36"/>
        <v>0</v>
      </c>
    </row>
    <row r="2272" spans="7:7">
      <c r="G2272">
        <f t="shared" si="36"/>
        <v>0</v>
      </c>
    </row>
    <row r="2273" spans="7:7">
      <c r="G2273">
        <f t="shared" si="36"/>
        <v>0</v>
      </c>
    </row>
    <row r="2274" spans="7:7">
      <c r="G2274">
        <f t="shared" si="36"/>
        <v>0</v>
      </c>
    </row>
    <row r="2275" spans="7:7">
      <c r="G2275">
        <f t="shared" si="36"/>
        <v>0</v>
      </c>
    </row>
    <row r="2276" spans="7:7">
      <c r="G2276">
        <f t="shared" si="36"/>
        <v>0</v>
      </c>
    </row>
    <row r="2277" spans="7:7">
      <c r="G2277">
        <f t="shared" si="36"/>
        <v>0</v>
      </c>
    </row>
    <row r="2278" spans="7:7">
      <c r="G2278">
        <f t="shared" si="36"/>
        <v>0</v>
      </c>
    </row>
    <row r="2279" spans="7:7">
      <c r="G2279">
        <f t="shared" si="36"/>
        <v>0</v>
      </c>
    </row>
    <row r="2280" spans="7:7">
      <c r="G2280">
        <f t="shared" si="36"/>
        <v>0</v>
      </c>
    </row>
    <row r="2281" spans="7:7">
      <c r="G2281">
        <f t="shared" si="36"/>
        <v>0</v>
      </c>
    </row>
    <row r="2282" spans="7:7">
      <c r="G2282">
        <f t="shared" si="36"/>
        <v>0</v>
      </c>
    </row>
    <row r="2283" spans="7:7">
      <c r="G2283">
        <f t="shared" si="36"/>
        <v>0</v>
      </c>
    </row>
    <row r="2284" spans="7:7">
      <c r="G2284">
        <f t="shared" si="36"/>
        <v>0</v>
      </c>
    </row>
    <row r="2285" spans="7:7">
      <c r="G2285">
        <f t="shared" si="36"/>
        <v>0</v>
      </c>
    </row>
    <row r="2286" spans="7:7">
      <c r="G2286">
        <f t="shared" ref="G2286:G2349" si="37">+D2286-E2286</f>
        <v>0</v>
      </c>
    </row>
    <row r="2287" spans="7:7">
      <c r="G2287">
        <f t="shared" si="37"/>
        <v>0</v>
      </c>
    </row>
    <row r="2288" spans="7:7">
      <c r="G2288">
        <f t="shared" si="37"/>
        <v>0</v>
      </c>
    </row>
    <row r="2289" spans="7:7">
      <c r="G2289">
        <f t="shared" si="37"/>
        <v>0</v>
      </c>
    </row>
    <row r="2290" spans="7:7">
      <c r="G2290">
        <f t="shared" si="37"/>
        <v>0</v>
      </c>
    </row>
    <row r="2291" spans="7:7">
      <c r="G2291">
        <f t="shared" si="37"/>
        <v>0</v>
      </c>
    </row>
    <row r="2292" spans="7:7">
      <c r="G2292">
        <f t="shared" si="37"/>
        <v>0</v>
      </c>
    </row>
    <row r="2293" spans="7:7">
      <c r="G2293">
        <f t="shared" si="37"/>
        <v>0</v>
      </c>
    </row>
    <row r="2294" spans="7:7">
      <c r="G2294">
        <f t="shared" si="37"/>
        <v>0</v>
      </c>
    </row>
    <row r="2295" spans="7:7">
      <c r="G2295">
        <f t="shared" si="37"/>
        <v>0</v>
      </c>
    </row>
    <row r="2296" spans="7:7">
      <c r="G2296">
        <f t="shared" si="37"/>
        <v>0</v>
      </c>
    </row>
    <row r="2297" spans="7:7">
      <c r="G2297">
        <f t="shared" si="37"/>
        <v>0</v>
      </c>
    </row>
    <row r="2298" spans="7:7">
      <c r="G2298">
        <f t="shared" si="37"/>
        <v>0</v>
      </c>
    </row>
    <row r="2299" spans="7:7">
      <c r="G2299">
        <f t="shared" si="37"/>
        <v>0</v>
      </c>
    </row>
    <row r="2300" spans="7:7">
      <c r="G2300">
        <f t="shared" si="37"/>
        <v>0</v>
      </c>
    </row>
    <row r="2301" spans="7:7">
      <c r="G2301">
        <f t="shared" si="37"/>
        <v>0</v>
      </c>
    </row>
    <row r="2302" spans="7:7">
      <c r="G2302">
        <f t="shared" si="37"/>
        <v>0</v>
      </c>
    </row>
    <row r="2303" spans="7:7">
      <c r="G2303">
        <f t="shared" si="37"/>
        <v>0</v>
      </c>
    </row>
    <row r="2304" spans="7:7">
      <c r="G2304">
        <f t="shared" si="37"/>
        <v>0</v>
      </c>
    </row>
    <row r="2305" spans="7:7">
      <c r="G2305">
        <f t="shared" si="37"/>
        <v>0</v>
      </c>
    </row>
    <row r="2306" spans="7:7">
      <c r="G2306">
        <f t="shared" si="37"/>
        <v>0</v>
      </c>
    </row>
    <row r="2307" spans="7:7">
      <c r="G2307">
        <f t="shared" si="37"/>
        <v>0</v>
      </c>
    </row>
    <row r="2308" spans="7:7">
      <c r="G2308">
        <f t="shared" si="37"/>
        <v>0</v>
      </c>
    </row>
    <row r="2309" spans="7:7">
      <c r="G2309">
        <f t="shared" si="37"/>
        <v>0</v>
      </c>
    </row>
    <row r="2310" spans="7:7">
      <c r="G2310">
        <f t="shared" si="37"/>
        <v>0</v>
      </c>
    </row>
    <row r="2311" spans="7:7">
      <c r="G2311">
        <f t="shared" si="37"/>
        <v>0</v>
      </c>
    </row>
    <row r="2312" spans="7:7">
      <c r="G2312">
        <f t="shared" si="37"/>
        <v>0</v>
      </c>
    </row>
    <row r="2313" spans="7:7">
      <c r="G2313">
        <f t="shared" si="37"/>
        <v>0</v>
      </c>
    </row>
    <row r="2314" spans="7:7">
      <c r="G2314">
        <f t="shared" si="37"/>
        <v>0</v>
      </c>
    </row>
    <row r="2315" spans="7:7">
      <c r="G2315">
        <f t="shared" si="37"/>
        <v>0</v>
      </c>
    </row>
    <row r="2316" spans="7:7">
      <c r="G2316">
        <f t="shared" si="37"/>
        <v>0</v>
      </c>
    </row>
    <row r="2317" spans="7:7">
      <c r="G2317">
        <f t="shared" si="37"/>
        <v>0</v>
      </c>
    </row>
    <row r="2318" spans="7:7">
      <c r="G2318">
        <f t="shared" si="37"/>
        <v>0</v>
      </c>
    </row>
    <row r="2319" spans="7:7">
      <c r="G2319">
        <f t="shared" si="37"/>
        <v>0</v>
      </c>
    </row>
    <row r="2320" spans="7:7">
      <c r="G2320">
        <f t="shared" si="37"/>
        <v>0</v>
      </c>
    </row>
    <row r="2321" spans="7:7">
      <c r="G2321">
        <f t="shared" si="37"/>
        <v>0</v>
      </c>
    </row>
    <row r="2322" spans="7:7">
      <c r="G2322">
        <f t="shared" si="37"/>
        <v>0</v>
      </c>
    </row>
    <row r="2323" spans="7:7">
      <c r="G2323">
        <f t="shared" si="37"/>
        <v>0</v>
      </c>
    </row>
    <row r="2324" spans="7:7">
      <c r="G2324">
        <f t="shared" si="37"/>
        <v>0</v>
      </c>
    </row>
    <row r="2325" spans="7:7">
      <c r="G2325">
        <f t="shared" si="37"/>
        <v>0</v>
      </c>
    </row>
    <row r="2326" spans="7:7">
      <c r="G2326">
        <f t="shared" si="37"/>
        <v>0</v>
      </c>
    </row>
    <row r="2327" spans="7:7">
      <c r="G2327">
        <f t="shared" si="37"/>
        <v>0</v>
      </c>
    </row>
    <row r="2328" spans="7:7">
      <c r="G2328">
        <f t="shared" si="37"/>
        <v>0</v>
      </c>
    </row>
    <row r="2329" spans="7:7">
      <c r="G2329">
        <f t="shared" si="37"/>
        <v>0</v>
      </c>
    </row>
    <row r="2330" spans="7:7">
      <c r="G2330">
        <f t="shared" si="37"/>
        <v>0</v>
      </c>
    </row>
    <row r="2331" spans="7:7">
      <c r="G2331">
        <f t="shared" si="37"/>
        <v>0</v>
      </c>
    </row>
    <row r="2332" spans="7:7">
      <c r="G2332">
        <f t="shared" si="37"/>
        <v>0</v>
      </c>
    </row>
    <row r="2333" spans="7:7">
      <c r="G2333">
        <f t="shared" si="37"/>
        <v>0</v>
      </c>
    </row>
    <row r="2334" spans="7:7">
      <c r="G2334">
        <f t="shared" si="37"/>
        <v>0</v>
      </c>
    </row>
    <row r="2335" spans="7:7">
      <c r="G2335">
        <f t="shared" si="37"/>
        <v>0</v>
      </c>
    </row>
    <row r="2336" spans="7:7">
      <c r="G2336">
        <f t="shared" si="37"/>
        <v>0</v>
      </c>
    </row>
    <row r="2337" spans="7:7">
      <c r="G2337">
        <f t="shared" si="37"/>
        <v>0</v>
      </c>
    </row>
    <row r="2338" spans="7:7">
      <c r="G2338">
        <f t="shared" si="37"/>
        <v>0</v>
      </c>
    </row>
    <row r="2339" spans="7:7">
      <c r="G2339">
        <f t="shared" si="37"/>
        <v>0</v>
      </c>
    </row>
    <row r="2340" spans="7:7">
      <c r="G2340">
        <f t="shared" si="37"/>
        <v>0</v>
      </c>
    </row>
    <row r="2341" spans="7:7">
      <c r="G2341">
        <f t="shared" si="37"/>
        <v>0</v>
      </c>
    </row>
    <row r="2342" spans="7:7">
      <c r="G2342">
        <f t="shared" si="37"/>
        <v>0</v>
      </c>
    </row>
    <row r="2343" spans="7:7">
      <c r="G2343">
        <f t="shared" si="37"/>
        <v>0</v>
      </c>
    </row>
    <row r="2344" spans="7:7">
      <c r="G2344">
        <f t="shared" si="37"/>
        <v>0</v>
      </c>
    </row>
    <row r="2345" spans="7:7">
      <c r="G2345">
        <f t="shared" si="37"/>
        <v>0</v>
      </c>
    </row>
    <row r="2346" spans="7:7">
      <c r="G2346">
        <f t="shared" si="37"/>
        <v>0</v>
      </c>
    </row>
    <row r="2347" spans="7:7">
      <c r="G2347">
        <f t="shared" si="37"/>
        <v>0</v>
      </c>
    </row>
    <row r="2348" spans="7:7">
      <c r="G2348">
        <f t="shared" si="37"/>
        <v>0</v>
      </c>
    </row>
    <row r="2349" spans="7:7">
      <c r="G2349">
        <f t="shared" si="37"/>
        <v>0</v>
      </c>
    </row>
    <row r="2350" spans="7:7">
      <c r="G2350">
        <f t="shared" ref="G2350:G2413" si="38">+D2350-E2350</f>
        <v>0</v>
      </c>
    </row>
    <row r="2351" spans="7:7">
      <c r="G2351">
        <f t="shared" si="38"/>
        <v>0</v>
      </c>
    </row>
    <row r="2352" spans="7:7">
      <c r="G2352">
        <f t="shared" si="38"/>
        <v>0</v>
      </c>
    </row>
    <row r="2353" spans="7:7">
      <c r="G2353">
        <f t="shared" si="38"/>
        <v>0</v>
      </c>
    </row>
    <row r="2354" spans="7:7">
      <c r="G2354">
        <f t="shared" si="38"/>
        <v>0</v>
      </c>
    </row>
    <row r="2355" spans="7:7">
      <c r="G2355">
        <f t="shared" si="38"/>
        <v>0</v>
      </c>
    </row>
    <row r="2356" spans="7:7">
      <c r="G2356">
        <f t="shared" si="38"/>
        <v>0</v>
      </c>
    </row>
    <row r="2357" spans="7:7">
      <c r="G2357">
        <f t="shared" si="38"/>
        <v>0</v>
      </c>
    </row>
    <row r="2358" spans="7:7">
      <c r="G2358">
        <f t="shared" si="38"/>
        <v>0</v>
      </c>
    </row>
    <row r="2359" spans="7:7">
      <c r="G2359">
        <f t="shared" si="38"/>
        <v>0</v>
      </c>
    </row>
    <row r="2360" spans="7:7">
      <c r="G2360">
        <f t="shared" si="38"/>
        <v>0</v>
      </c>
    </row>
    <row r="2361" spans="7:7">
      <c r="G2361">
        <f t="shared" si="38"/>
        <v>0</v>
      </c>
    </row>
    <row r="2362" spans="7:7">
      <c r="G2362">
        <f t="shared" si="38"/>
        <v>0</v>
      </c>
    </row>
    <row r="2363" spans="7:7">
      <c r="G2363">
        <f t="shared" si="38"/>
        <v>0</v>
      </c>
    </row>
    <row r="2364" spans="7:7">
      <c r="G2364">
        <f t="shared" si="38"/>
        <v>0</v>
      </c>
    </row>
    <row r="2365" spans="7:7">
      <c r="G2365">
        <f t="shared" si="38"/>
        <v>0</v>
      </c>
    </row>
    <row r="2366" spans="7:7">
      <c r="G2366">
        <f t="shared" si="38"/>
        <v>0</v>
      </c>
    </row>
    <row r="2367" spans="7:7">
      <c r="G2367">
        <f t="shared" si="38"/>
        <v>0</v>
      </c>
    </row>
    <row r="2368" spans="7:7">
      <c r="G2368">
        <f t="shared" si="38"/>
        <v>0</v>
      </c>
    </row>
    <row r="2369" spans="7:7">
      <c r="G2369">
        <f t="shared" si="38"/>
        <v>0</v>
      </c>
    </row>
    <row r="2370" spans="7:7">
      <c r="G2370">
        <f t="shared" si="38"/>
        <v>0</v>
      </c>
    </row>
    <row r="2371" spans="7:7">
      <c r="G2371">
        <f t="shared" si="38"/>
        <v>0</v>
      </c>
    </row>
    <row r="2372" spans="7:7">
      <c r="G2372">
        <f t="shared" si="38"/>
        <v>0</v>
      </c>
    </row>
    <row r="2373" spans="7:7">
      <c r="G2373">
        <f t="shared" si="38"/>
        <v>0</v>
      </c>
    </row>
    <row r="2374" spans="7:7">
      <c r="G2374">
        <f t="shared" si="38"/>
        <v>0</v>
      </c>
    </row>
    <row r="2375" spans="7:7">
      <c r="G2375">
        <f t="shared" si="38"/>
        <v>0</v>
      </c>
    </row>
    <row r="2376" spans="7:7">
      <c r="G2376">
        <f t="shared" si="38"/>
        <v>0</v>
      </c>
    </row>
    <row r="2377" spans="7:7">
      <c r="G2377">
        <f t="shared" si="38"/>
        <v>0</v>
      </c>
    </row>
    <row r="2378" spans="7:7">
      <c r="G2378">
        <f t="shared" si="38"/>
        <v>0</v>
      </c>
    </row>
    <row r="2379" spans="7:7">
      <c r="G2379">
        <f t="shared" si="38"/>
        <v>0</v>
      </c>
    </row>
    <row r="2380" spans="7:7">
      <c r="G2380">
        <f t="shared" si="38"/>
        <v>0</v>
      </c>
    </row>
    <row r="2381" spans="7:7">
      <c r="G2381">
        <f t="shared" si="38"/>
        <v>0</v>
      </c>
    </row>
    <row r="2382" spans="7:7">
      <c r="G2382">
        <f t="shared" si="38"/>
        <v>0</v>
      </c>
    </row>
    <row r="2383" spans="7:7">
      <c r="G2383">
        <f t="shared" si="38"/>
        <v>0</v>
      </c>
    </row>
    <row r="2384" spans="7:7">
      <c r="G2384">
        <f t="shared" si="38"/>
        <v>0</v>
      </c>
    </row>
    <row r="2385" spans="7:7">
      <c r="G2385">
        <f t="shared" si="38"/>
        <v>0</v>
      </c>
    </row>
    <row r="2386" spans="7:7">
      <c r="G2386">
        <f t="shared" si="38"/>
        <v>0</v>
      </c>
    </row>
    <row r="2387" spans="7:7">
      <c r="G2387">
        <f t="shared" si="38"/>
        <v>0</v>
      </c>
    </row>
    <row r="2388" spans="7:7">
      <c r="G2388">
        <f t="shared" si="38"/>
        <v>0</v>
      </c>
    </row>
    <row r="2389" spans="7:7">
      <c r="G2389">
        <f t="shared" si="38"/>
        <v>0</v>
      </c>
    </row>
    <row r="2390" spans="7:7">
      <c r="G2390">
        <f t="shared" si="38"/>
        <v>0</v>
      </c>
    </row>
    <row r="2391" spans="7:7">
      <c r="G2391">
        <f t="shared" si="38"/>
        <v>0</v>
      </c>
    </row>
    <row r="2392" spans="7:7">
      <c r="G2392">
        <f t="shared" si="38"/>
        <v>0</v>
      </c>
    </row>
    <row r="2393" spans="7:7">
      <c r="G2393">
        <f t="shared" si="38"/>
        <v>0</v>
      </c>
    </row>
    <row r="2394" spans="7:7">
      <c r="G2394">
        <f t="shared" si="38"/>
        <v>0</v>
      </c>
    </row>
    <row r="2395" spans="7:7">
      <c r="G2395">
        <f t="shared" si="38"/>
        <v>0</v>
      </c>
    </row>
    <row r="2396" spans="7:7">
      <c r="G2396">
        <f t="shared" si="38"/>
        <v>0</v>
      </c>
    </row>
    <row r="2397" spans="7:7">
      <c r="G2397">
        <f t="shared" si="38"/>
        <v>0</v>
      </c>
    </row>
    <row r="2398" spans="7:7">
      <c r="G2398">
        <f t="shared" si="38"/>
        <v>0</v>
      </c>
    </row>
    <row r="2399" spans="7:7">
      <c r="G2399">
        <f t="shared" si="38"/>
        <v>0</v>
      </c>
    </row>
    <row r="2400" spans="7:7">
      <c r="G2400">
        <f t="shared" si="38"/>
        <v>0</v>
      </c>
    </row>
    <row r="2401" spans="7:7">
      <c r="G2401">
        <f t="shared" si="38"/>
        <v>0</v>
      </c>
    </row>
    <row r="2402" spans="7:7">
      <c r="G2402">
        <f t="shared" si="38"/>
        <v>0</v>
      </c>
    </row>
    <row r="2403" spans="7:7">
      <c r="G2403">
        <f t="shared" si="38"/>
        <v>0</v>
      </c>
    </row>
    <row r="2404" spans="7:7">
      <c r="G2404">
        <f t="shared" si="38"/>
        <v>0</v>
      </c>
    </row>
    <row r="2405" spans="7:7">
      <c r="G2405">
        <f t="shared" si="38"/>
        <v>0</v>
      </c>
    </row>
    <row r="2406" spans="7:7">
      <c r="G2406">
        <f t="shared" si="38"/>
        <v>0</v>
      </c>
    </row>
    <row r="2407" spans="7:7">
      <c r="G2407">
        <f t="shared" si="38"/>
        <v>0</v>
      </c>
    </row>
    <row r="2408" spans="7:7">
      <c r="G2408">
        <f t="shared" si="38"/>
        <v>0</v>
      </c>
    </row>
    <row r="2409" spans="7:7">
      <c r="G2409">
        <f t="shared" si="38"/>
        <v>0</v>
      </c>
    </row>
    <row r="2410" spans="7:7">
      <c r="G2410">
        <f t="shared" si="38"/>
        <v>0</v>
      </c>
    </row>
    <row r="2411" spans="7:7">
      <c r="G2411">
        <f t="shared" si="38"/>
        <v>0</v>
      </c>
    </row>
    <row r="2412" spans="7:7">
      <c r="G2412">
        <f t="shared" si="38"/>
        <v>0</v>
      </c>
    </row>
    <row r="2413" spans="7:7">
      <c r="G2413">
        <f t="shared" si="38"/>
        <v>0</v>
      </c>
    </row>
    <row r="2414" spans="7:7">
      <c r="G2414">
        <f t="shared" ref="G2414:G2477" si="39">+D2414-E2414</f>
        <v>0</v>
      </c>
    </row>
    <row r="2415" spans="7:7">
      <c r="G2415">
        <f t="shared" si="39"/>
        <v>0</v>
      </c>
    </row>
    <row r="2416" spans="7:7">
      <c r="G2416">
        <f t="shared" si="39"/>
        <v>0</v>
      </c>
    </row>
    <row r="2417" spans="7:7">
      <c r="G2417">
        <f t="shared" si="39"/>
        <v>0</v>
      </c>
    </row>
    <row r="2418" spans="7:7">
      <c r="G2418">
        <f t="shared" si="39"/>
        <v>0</v>
      </c>
    </row>
    <row r="2419" spans="7:7">
      <c r="G2419">
        <f t="shared" si="39"/>
        <v>0</v>
      </c>
    </row>
    <row r="2420" spans="7:7">
      <c r="G2420">
        <f t="shared" si="39"/>
        <v>0</v>
      </c>
    </row>
    <row r="2421" spans="7:7">
      <c r="G2421">
        <f t="shared" si="39"/>
        <v>0</v>
      </c>
    </row>
    <row r="2422" spans="7:7">
      <c r="G2422">
        <f t="shared" si="39"/>
        <v>0</v>
      </c>
    </row>
    <row r="2423" spans="7:7">
      <c r="G2423">
        <f t="shared" si="39"/>
        <v>0</v>
      </c>
    </row>
    <row r="2424" spans="7:7">
      <c r="G2424">
        <f t="shared" si="39"/>
        <v>0</v>
      </c>
    </row>
    <row r="2425" spans="7:7">
      <c r="G2425">
        <f t="shared" si="39"/>
        <v>0</v>
      </c>
    </row>
    <row r="2426" spans="7:7">
      <c r="G2426">
        <f t="shared" si="39"/>
        <v>0</v>
      </c>
    </row>
    <row r="2427" spans="7:7">
      <c r="G2427">
        <f t="shared" si="39"/>
        <v>0</v>
      </c>
    </row>
    <row r="2428" spans="7:7">
      <c r="G2428">
        <f t="shared" si="39"/>
        <v>0</v>
      </c>
    </row>
    <row r="2429" spans="7:7">
      <c r="G2429">
        <f t="shared" si="39"/>
        <v>0</v>
      </c>
    </row>
    <row r="2430" spans="7:7">
      <c r="G2430">
        <f t="shared" si="39"/>
        <v>0</v>
      </c>
    </row>
    <row r="2431" spans="7:7">
      <c r="G2431">
        <f t="shared" si="39"/>
        <v>0</v>
      </c>
    </row>
    <row r="2432" spans="7:7">
      <c r="G2432">
        <f t="shared" si="39"/>
        <v>0</v>
      </c>
    </row>
    <row r="2433" spans="7:7">
      <c r="G2433">
        <f t="shared" si="39"/>
        <v>0</v>
      </c>
    </row>
    <row r="2434" spans="7:7">
      <c r="G2434">
        <f t="shared" si="39"/>
        <v>0</v>
      </c>
    </row>
    <row r="2435" spans="7:7">
      <c r="G2435">
        <f t="shared" si="39"/>
        <v>0</v>
      </c>
    </row>
    <row r="2436" spans="7:7">
      <c r="G2436">
        <f t="shared" si="39"/>
        <v>0</v>
      </c>
    </row>
    <row r="2437" spans="7:7">
      <c r="G2437">
        <f t="shared" si="39"/>
        <v>0</v>
      </c>
    </row>
    <row r="2438" spans="7:7">
      <c r="G2438">
        <f t="shared" si="39"/>
        <v>0</v>
      </c>
    </row>
    <row r="2439" spans="7:7">
      <c r="G2439">
        <f t="shared" si="39"/>
        <v>0</v>
      </c>
    </row>
    <row r="2440" spans="7:7">
      <c r="G2440">
        <f t="shared" si="39"/>
        <v>0</v>
      </c>
    </row>
    <row r="2441" spans="7:7">
      <c r="G2441">
        <f t="shared" si="39"/>
        <v>0</v>
      </c>
    </row>
    <row r="2442" spans="7:7">
      <c r="G2442">
        <f t="shared" si="39"/>
        <v>0</v>
      </c>
    </row>
    <row r="2443" spans="7:7">
      <c r="G2443">
        <f t="shared" si="39"/>
        <v>0</v>
      </c>
    </row>
    <row r="2444" spans="7:7">
      <c r="G2444">
        <f t="shared" si="39"/>
        <v>0</v>
      </c>
    </row>
    <row r="2445" spans="7:7">
      <c r="G2445">
        <f t="shared" si="39"/>
        <v>0</v>
      </c>
    </row>
    <row r="2446" spans="7:7">
      <c r="G2446">
        <f t="shared" si="39"/>
        <v>0</v>
      </c>
    </row>
    <row r="2447" spans="7:7">
      <c r="G2447">
        <f t="shared" si="39"/>
        <v>0</v>
      </c>
    </row>
    <row r="2448" spans="7:7">
      <c r="G2448">
        <f t="shared" si="39"/>
        <v>0</v>
      </c>
    </row>
    <row r="2449" spans="7:7">
      <c r="G2449">
        <f t="shared" si="39"/>
        <v>0</v>
      </c>
    </row>
    <row r="2450" spans="7:7">
      <c r="G2450">
        <f t="shared" si="39"/>
        <v>0</v>
      </c>
    </row>
    <row r="2451" spans="7:7">
      <c r="G2451">
        <f t="shared" si="39"/>
        <v>0</v>
      </c>
    </row>
    <row r="2452" spans="7:7">
      <c r="G2452">
        <f t="shared" si="39"/>
        <v>0</v>
      </c>
    </row>
    <row r="2453" spans="7:7">
      <c r="G2453">
        <f t="shared" si="39"/>
        <v>0</v>
      </c>
    </row>
    <row r="2454" spans="7:7">
      <c r="G2454">
        <f t="shared" si="39"/>
        <v>0</v>
      </c>
    </row>
    <row r="2455" spans="7:7">
      <c r="G2455">
        <f t="shared" si="39"/>
        <v>0</v>
      </c>
    </row>
    <row r="2456" spans="7:7">
      <c r="G2456">
        <f t="shared" si="39"/>
        <v>0</v>
      </c>
    </row>
    <row r="2457" spans="7:7">
      <c r="G2457">
        <f t="shared" si="39"/>
        <v>0</v>
      </c>
    </row>
    <row r="2458" spans="7:7">
      <c r="G2458">
        <f t="shared" si="39"/>
        <v>0</v>
      </c>
    </row>
    <row r="2459" spans="7:7">
      <c r="G2459">
        <f t="shared" si="39"/>
        <v>0</v>
      </c>
    </row>
    <row r="2460" spans="7:7">
      <c r="G2460">
        <f t="shared" si="39"/>
        <v>0</v>
      </c>
    </row>
    <row r="2461" spans="7:7">
      <c r="G2461">
        <f t="shared" si="39"/>
        <v>0</v>
      </c>
    </row>
    <row r="2462" spans="7:7">
      <c r="G2462">
        <f t="shared" si="39"/>
        <v>0</v>
      </c>
    </row>
    <row r="2463" spans="7:7">
      <c r="G2463">
        <f t="shared" si="39"/>
        <v>0</v>
      </c>
    </row>
    <row r="2464" spans="7:7">
      <c r="G2464">
        <f t="shared" si="39"/>
        <v>0</v>
      </c>
    </row>
    <row r="2465" spans="7:7">
      <c r="G2465">
        <f t="shared" si="39"/>
        <v>0</v>
      </c>
    </row>
    <row r="2466" spans="7:7">
      <c r="G2466">
        <f t="shared" si="39"/>
        <v>0</v>
      </c>
    </row>
    <row r="2467" spans="7:7">
      <c r="G2467">
        <f t="shared" si="39"/>
        <v>0</v>
      </c>
    </row>
    <row r="2468" spans="7:7">
      <c r="G2468">
        <f t="shared" si="39"/>
        <v>0</v>
      </c>
    </row>
    <row r="2469" spans="7:7">
      <c r="G2469">
        <f t="shared" si="39"/>
        <v>0</v>
      </c>
    </row>
    <row r="2470" spans="7:7">
      <c r="G2470">
        <f t="shared" si="39"/>
        <v>0</v>
      </c>
    </row>
    <row r="2471" spans="7:7">
      <c r="G2471">
        <f t="shared" si="39"/>
        <v>0</v>
      </c>
    </row>
    <row r="2472" spans="7:7">
      <c r="G2472">
        <f t="shared" si="39"/>
        <v>0</v>
      </c>
    </row>
    <row r="2473" spans="7:7">
      <c r="G2473">
        <f t="shared" si="39"/>
        <v>0</v>
      </c>
    </row>
    <row r="2474" spans="7:7">
      <c r="G2474">
        <f t="shared" si="39"/>
        <v>0</v>
      </c>
    </row>
    <row r="2475" spans="7:7">
      <c r="G2475">
        <f t="shared" si="39"/>
        <v>0</v>
      </c>
    </row>
    <row r="2476" spans="7:7">
      <c r="G2476">
        <f t="shared" si="39"/>
        <v>0</v>
      </c>
    </row>
    <row r="2477" spans="7:7">
      <c r="G2477">
        <f t="shared" si="39"/>
        <v>0</v>
      </c>
    </row>
    <row r="2478" spans="7:7">
      <c r="G2478">
        <f t="shared" ref="G2478:G2541" si="40">+D2478-E2478</f>
        <v>0</v>
      </c>
    </row>
    <row r="2479" spans="7:7">
      <c r="G2479">
        <f t="shared" si="40"/>
        <v>0</v>
      </c>
    </row>
    <row r="2480" spans="7:7">
      <c r="G2480">
        <f t="shared" si="40"/>
        <v>0</v>
      </c>
    </row>
    <row r="2481" spans="7:7">
      <c r="G2481">
        <f t="shared" si="40"/>
        <v>0</v>
      </c>
    </row>
    <row r="2482" spans="7:7">
      <c r="G2482">
        <f t="shared" si="40"/>
        <v>0</v>
      </c>
    </row>
    <row r="2483" spans="7:7">
      <c r="G2483">
        <f t="shared" si="40"/>
        <v>0</v>
      </c>
    </row>
    <row r="2484" spans="7:7">
      <c r="G2484">
        <f t="shared" si="40"/>
        <v>0</v>
      </c>
    </row>
    <row r="2485" spans="7:7">
      <c r="G2485">
        <f t="shared" si="40"/>
        <v>0</v>
      </c>
    </row>
    <row r="2486" spans="7:7">
      <c r="G2486">
        <f t="shared" si="40"/>
        <v>0</v>
      </c>
    </row>
    <row r="2487" spans="7:7">
      <c r="G2487">
        <f t="shared" si="40"/>
        <v>0</v>
      </c>
    </row>
    <row r="2488" spans="7:7">
      <c r="G2488">
        <f t="shared" si="40"/>
        <v>0</v>
      </c>
    </row>
    <row r="2489" spans="7:7">
      <c r="G2489">
        <f t="shared" si="40"/>
        <v>0</v>
      </c>
    </row>
    <row r="2490" spans="7:7">
      <c r="G2490">
        <f t="shared" si="40"/>
        <v>0</v>
      </c>
    </row>
    <row r="2491" spans="7:7">
      <c r="G2491">
        <f t="shared" si="40"/>
        <v>0</v>
      </c>
    </row>
    <row r="2492" spans="7:7">
      <c r="G2492">
        <f t="shared" si="40"/>
        <v>0</v>
      </c>
    </row>
    <row r="2493" spans="7:7">
      <c r="G2493">
        <f t="shared" si="40"/>
        <v>0</v>
      </c>
    </row>
    <row r="2494" spans="7:7">
      <c r="G2494">
        <f t="shared" si="40"/>
        <v>0</v>
      </c>
    </row>
    <row r="2495" spans="7:7">
      <c r="G2495">
        <f t="shared" si="40"/>
        <v>0</v>
      </c>
    </row>
    <row r="2496" spans="7:7">
      <c r="G2496">
        <f t="shared" si="40"/>
        <v>0</v>
      </c>
    </row>
    <row r="2497" spans="7:7">
      <c r="G2497">
        <f t="shared" si="40"/>
        <v>0</v>
      </c>
    </row>
    <row r="2498" spans="7:7">
      <c r="G2498">
        <f t="shared" si="40"/>
        <v>0</v>
      </c>
    </row>
    <row r="2499" spans="7:7">
      <c r="G2499">
        <f t="shared" si="40"/>
        <v>0</v>
      </c>
    </row>
    <row r="2500" spans="7:7">
      <c r="G2500">
        <f t="shared" si="40"/>
        <v>0</v>
      </c>
    </row>
    <row r="2501" spans="7:7">
      <c r="G2501">
        <f t="shared" si="40"/>
        <v>0</v>
      </c>
    </row>
    <row r="2502" spans="7:7">
      <c r="G2502">
        <f t="shared" si="40"/>
        <v>0</v>
      </c>
    </row>
    <row r="2503" spans="7:7">
      <c r="G2503">
        <f t="shared" si="40"/>
        <v>0</v>
      </c>
    </row>
    <row r="2504" spans="7:7">
      <c r="G2504">
        <f t="shared" si="40"/>
        <v>0</v>
      </c>
    </row>
    <row r="2505" spans="7:7">
      <c r="G2505">
        <f t="shared" si="40"/>
        <v>0</v>
      </c>
    </row>
    <row r="2506" spans="7:7">
      <c r="G2506">
        <f t="shared" si="40"/>
        <v>0</v>
      </c>
    </row>
    <row r="2507" spans="7:7">
      <c r="G2507">
        <f t="shared" si="40"/>
        <v>0</v>
      </c>
    </row>
    <row r="2508" spans="7:7">
      <c r="G2508">
        <f t="shared" si="40"/>
        <v>0</v>
      </c>
    </row>
    <row r="2509" spans="7:7">
      <c r="G2509">
        <f t="shared" si="40"/>
        <v>0</v>
      </c>
    </row>
    <row r="2510" spans="7:7">
      <c r="G2510">
        <f t="shared" si="40"/>
        <v>0</v>
      </c>
    </row>
    <row r="2511" spans="7:7">
      <c r="G2511">
        <f t="shared" si="40"/>
        <v>0</v>
      </c>
    </row>
    <row r="2512" spans="7:7">
      <c r="G2512">
        <f t="shared" si="40"/>
        <v>0</v>
      </c>
    </row>
    <row r="2513" spans="7:7">
      <c r="G2513">
        <f t="shared" si="40"/>
        <v>0</v>
      </c>
    </row>
    <row r="2514" spans="7:7">
      <c r="G2514">
        <f t="shared" si="40"/>
        <v>0</v>
      </c>
    </row>
    <row r="2515" spans="7:7">
      <c r="G2515">
        <f t="shared" si="40"/>
        <v>0</v>
      </c>
    </row>
    <row r="2516" spans="7:7">
      <c r="G2516">
        <f t="shared" si="40"/>
        <v>0</v>
      </c>
    </row>
    <row r="2517" spans="7:7">
      <c r="G2517">
        <f t="shared" si="40"/>
        <v>0</v>
      </c>
    </row>
    <row r="2518" spans="7:7">
      <c r="G2518">
        <f t="shared" si="40"/>
        <v>0</v>
      </c>
    </row>
    <row r="2519" spans="7:7">
      <c r="G2519">
        <f t="shared" si="40"/>
        <v>0</v>
      </c>
    </row>
    <row r="2520" spans="7:7">
      <c r="G2520">
        <f t="shared" si="40"/>
        <v>0</v>
      </c>
    </row>
    <row r="2521" spans="7:7">
      <c r="G2521">
        <f t="shared" si="40"/>
        <v>0</v>
      </c>
    </row>
    <row r="2522" spans="7:7">
      <c r="G2522">
        <f t="shared" si="40"/>
        <v>0</v>
      </c>
    </row>
    <row r="2523" spans="7:7">
      <c r="G2523">
        <f t="shared" si="40"/>
        <v>0</v>
      </c>
    </row>
    <row r="2524" spans="7:7">
      <c r="G2524">
        <f t="shared" si="40"/>
        <v>0</v>
      </c>
    </row>
    <row r="2525" spans="7:7">
      <c r="G2525">
        <f t="shared" si="40"/>
        <v>0</v>
      </c>
    </row>
    <row r="2526" spans="7:7">
      <c r="G2526">
        <f t="shared" si="40"/>
        <v>0</v>
      </c>
    </row>
    <row r="2527" spans="7:7">
      <c r="G2527">
        <f t="shared" si="40"/>
        <v>0</v>
      </c>
    </row>
    <row r="2528" spans="7:7">
      <c r="G2528">
        <f t="shared" si="40"/>
        <v>0</v>
      </c>
    </row>
    <row r="2529" spans="7:7">
      <c r="G2529">
        <f t="shared" si="40"/>
        <v>0</v>
      </c>
    </row>
    <row r="2530" spans="7:7">
      <c r="G2530">
        <f t="shared" si="40"/>
        <v>0</v>
      </c>
    </row>
    <row r="2531" spans="7:7">
      <c r="G2531">
        <f t="shared" si="40"/>
        <v>0</v>
      </c>
    </row>
    <row r="2532" spans="7:7">
      <c r="G2532">
        <f t="shared" si="40"/>
        <v>0</v>
      </c>
    </row>
    <row r="2533" spans="7:7">
      <c r="G2533">
        <f t="shared" si="40"/>
        <v>0</v>
      </c>
    </row>
    <row r="2534" spans="7:7">
      <c r="G2534">
        <f t="shared" si="40"/>
        <v>0</v>
      </c>
    </row>
    <row r="2535" spans="7:7">
      <c r="G2535">
        <f t="shared" si="40"/>
        <v>0</v>
      </c>
    </row>
    <row r="2536" spans="7:7">
      <c r="G2536">
        <f t="shared" si="40"/>
        <v>0</v>
      </c>
    </row>
    <row r="2537" spans="7:7">
      <c r="G2537">
        <f t="shared" si="40"/>
        <v>0</v>
      </c>
    </row>
    <row r="2538" spans="7:7">
      <c r="G2538">
        <f t="shared" si="40"/>
        <v>0</v>
      </c>
    </row>
    <row r="2539" spans="7:7">
      <c r="G2539">
        <f t="shared" si="40"/>
        <v>0</v>
      </c>
    </row>
    <row r="2540" spans="7:7">
      <c r="G2540">
        <f t="shared" si="40"/>
        <v>0</v>
      </c>
    </row>
    <row r="2541" spans="7:7">
      <c r="G2541">
        <f t="shared" si="40"/>
        <v>0</v>
      </c>
    </row>
    <row r="2542" spans="7:7">
      <c r="G2542">
        <f t="shared" ref="G2542:G2605" si="41">+D2542-E2542</f>
        <v>0</v>
      </c>
    </row>
    <row r="2543" spans="7:7">
      <c r="G2543">
        <f t="shared" si="41"/>
        <v>0</v>
      </c>
    </row>
    <row r="2544" spans="7:7">
      <c r="G2544">
        <f t="shared" si="41"/>
        <v>0</v>
      </c>
    </row>
    <row r="2545" spans="7:7">
      <c r="G2545">
        <f t="shared" si="41"/>
        <v>0</v>
      </c>
    </row>
    <row r="2546" spans="7:7">
      <c r="G2546">
        <f t="shared" si="41"/>
        <v>0</v>
      </c>
    </row>
    <row r="2547" spans="7:7">
      <c r="G2547">
        <f t="shared" si="41"/>
        <v>0</v>
      </c>
    </row>
    <row r="2548" spans="7:7">
      <c r="G2548">
        <f t="shared" si="41"/>
        <v>0</v>
      </c>
    </row>
    <row r="2549" spans="7:7">
      <c r="G2549">
        <f t="shared" si="41"/>
        <v>0</v>
      </c>
    </row>
    <row r="2550" spans="7:7">
      <c r="G2550">
        <f t="shared" si="41"/>
        <v>0</v>
      </c>
    </row>
    <row r="2551" spans="7:7">
      <c r="G2551">
        <f t="shared" si="41"/>
        <v>0</v>
      </c>
    </row>
    <row r="2552" spans="7:7">
      <c r="G2552">
        <f t="shared" si="41"/>
        <v>0</v>
      </c>
    </row>
    <row r="2553" spans="7:7">
      <c r="G2553">
        <f t="shared" si="41"/>
        <v>0</v>
      </c>
    </row>
    <row r="2554" spans="7:7">
      <c r="G2554">
        <f t="shared" si="41"/>
        <v>0</v>
      </c>
    </row>
    <row r="2555" spans="7:7">
      <c r="G2555">
        <f t="shared" si="41"/>
        <v>0</v>
      </c>
    </row>
    <row r="2556" spans="7:7">
      <c r="G2556">
        <f t="shared" si="41"/>
        <v>0</v>
      </c>
    </row>
    <row r="2557" spans="7:7">
      <c r="G2557">
        <f t="shared" si="41"/>
        <v>0</v>
      </c>
    </row>
    <row r="2558" spans="7:7">
      <c r="G2558">
        <f t="shared" si="41"/>
        <v>0</v>
      </c>
    </row>
    <row r="2559" spans="7:7">
      <c r="G2559">
        <f t="shared" si="41"/>
        <v>0</v>
      </c>
    </row>
    <row r="2560" spans="7:7">
      <c r="G2560">
        <f t="shared" si="41"/>
        <v>0</v>
      </c>
    </row>
    <row r="2561" spans="7:7">
      <c r="G2561">
        <f t="shared" si="41"/>
        <v>0</v>
      </c>
    </row>
    <row r="2562" spans="7:7">
      <c r="G2562">
        <f t="shared" si="41"/>
        <v>0</v>
      </c>
    </row>
    <row r="2563" spans="7:7">
      <c r="G2563">
        <f t="shared" si="41"/>
        <v>0</v>
      </c>
    </row>
    <row r="2564" spans="7:7">
      <c r="G2564">
        <f t="shared" si="41"/>
        <v>0</v>
      </c>
    </row>
    <row r="2565" spans="7:7">
      <c r="G2565">
        <f t="shared" si="41"/>
        <v>0</v>
      </c>
    </row>
    <row r="2566" spans="7:7">
      <c r="G2566">
        <f t="shared" si="41"/>
        <v>0</v>
      </c>
    </row>
    <row r="2567" spans="7:7">
      <c r="G2567">
        <f t="shared" si="41"/>
        <v>0</v>
      </c>
    </row>
    <row r="2568" spans="7:7">
      <c r="G2568">
        <f t="shared" si="41"/>
        <v>0</v>
      </c>
    </row>
    <row r="2569" spans="7:7">
      <c r="G2569">
        <f t="shared" si="41"/>
        <v>0</v>
      </c>
    </row>
    <row r="2570" spans="7:7">
      <c r="G2570">
        <f t="shared" si="41"/>
        <v>0</v>
      </c>
    </row>
    <row r="2571" spans="7:7">
      <c r="G2571">
        <f t="shared" si="41"/>
        <v>0</v>
      </c>
    </row>
    <row r="2572" spans="7:7">
      <c r="G2572">
        <f t="shared" si="41"/>
        <v>0</v>
      </c>
    </row>
    <row r="2573" spans="7:7">
      <c r="G2573">
        <f t="shared" si="41"/>
        <v>0</v>
      </c>
    </row>
    <row r="2574" spans="7:7">
      <c r="G2574">
        <f t="shared" si="41"/>
        <v>0</v>
      </c>
    </row>
    <row r="2575" spans="7:7">
      <c r="G2575">
        <f t="shared" si="41"/>
        <v>0</v>
      </c>
    </row>
    <row r="2576" spans="7:7">
      <c r="G2576">
        <f t="shared" si="41"/>
        <v>0</v>
      </c>
    </row>
    <row r="2577" spans="7:7">
      <c r="G2577">
        <f t="shared" si="41"/>
        <v>0</v>
      </c>
    </row>
    <row r="2578" spans="7:7">
      <c r="G2578">
        <f t="shared" si="41"/>
        <v>0</v>
      </c>
    </row>
    <row r="2579" spans="7:7">
      <c r="G2579">
        <f t="shared" si="41"/>
        <v>0</v>
      </c>
    </row>
    <row r="2580" spans="7:7">
      <c r="G2580">
        <f t="shared" si="41"/>
        <v>0</v>
      </c>
    </row>
    <row r="2581" spans="7:7">
      <c r="G2581">
        <f t="shared" si="41"/>
        <v>0</v>
      </c>
    </row>
    <row r="2582" spans="7:7">
      <c r="G2582">
        <f t="shared" si="41"/>
        <v>0</v>
      </c>
    </row>
    <row r="2583" spans="7:7">
      <c r="G2583">
        <f t="shared" si="41"/>
        <v>0</v>
      </c>
    </row>
    <row r="2584" spans="7:7">
      <c r="G2584">
        <f t="shared" si="41"/>
        <v>0</v>
      </c>
    </row>
    <row r="2585" spans="7:7">
      <c r="G2585">
        <f t="shared" si="41"/>
        <v>0</v>
      </c>
    </row>
    <row r="2586" spans="7:7">
      <c r="G2586">
        <f t="shared" si="41"/>
        <v>0</v>
      </c>
    </row>
    <row r="2587" spans="7:7">
      <c r="G2587">
        <f t="shared" si="41"/>
        <v>0</v>
      </c>
    </row>
    <row r="2588" spans="7:7">
      <c r="G2588">
        <f t="shared" si="41"/>
        <v>0</v>
      </c>
    </row>
    <row r="2589" spans="7:7">
      <c r="G2589">
        <f t="shared" si="41"/>
        <v>0</v>
      </c>
    </row>
    <row r="2590" spans="7:7">
      <c r="G2590">
        <f t="shared" si="41"/>
        <v>0</v>
      </c>
    </row>
    <row r="2591" spans="7:7">
      <c r="G2591">
        <f t="shared" si="41"/>
        <v>0</v>
      </c>
    </row>
    <row r="2592" spans="7:7">
      <c r="G2592">
        <f t="shared" si="41"/>
        <v>0</v>
      </c>
    </row>
    <row r="2593" spans="7:7">
      <c r="G2593">
        <f t="shared" si="41"/>
        <v>0</v>
      </c>
    </row>
    <row r="2594" spans="7:7">
      <c r="G2594">
        <f t="shared" si="41"/>
        <v>0</v>
      </c>
    </row>
    <row r="2595" spans="7:7">
      <c r="G2595">
        <f t="shared" si="41"/>
        <v>0</v>
      </c>
    </row>
    <row r="2596" spans="7:7">
      <c r="G2596">
        <f t="shared" si="41"/>
        <v>0</v>
      </c>
    </row>
    <row r="2597" spans="7:7">
      <c r="G2597">
        <f t="shared" si="41"/>
        <v>0</v>
      </c>
    </row>
    <row r="2598" spans="7:7">
      <c r="G2598">
        <f t="shared" si="41"/>
        <v>0</v>
      </c>
    </row>
    <row r="2599" spans="7:7">
      <c r="G2599">
        <f t="shared" si="41"/>
        <v>0</v>
      </c>
    </row>
    <row r="2600" spans="7:7">
      <c r="G2600">
        <f t="shared" si="41"/>
        <v>0</v>
      </c>
    </row>
    <row r="2601" spans="7:7">
      <c r="G2601">
        <f t="shared" si="41"/>
        <v>0</v>
      </c>
    </row>
    <row r="2602" spans="7:7">
      <c r="G2602">
        <f t="shared" si="41"/>
        <v>0</v>
      </c>
    </row>
    <row r="2603" spans="7:7">
      <c r="G2603">
        <f t="shared" si="41"/>
        <v>0</v>
      </c>
    </row>
    <row r="2604" spans="7:7">
      <c r="G2604">
        <f t="shared" si="41"/>
        <v>0</v>
      </c>
    </row>
    <row r="2605" spans="7:7">
      <c r="G2605">
        <f t="shared" si="41"/>
        <v>0</v>
      </c>
    </row>
    <row r="2606" spans="7:7">
      <c r="G2606">
        <f t="shared" ref="G2606:G2669" si="42">+D2606-E2606</f>
        <v>0</v>
      </c>
    </row>
    <row r="2607" spans="7:7">
      <c r="G2607">
        <f t="shared" si="42"/>
        <v>0</v>
      </c>
    </row>
    <row r="2608" spans="7:7">
      <c r="G2608">
        <f t="shared" si="42"/>
        <v>0</v>
      </c>
    </row>
    <row r="2609" spans="7:7">
      <c r="G2609">
        <f t="shared" si="42"/>
        <v>0</v>
      </c>
    </row>
    <row r="2610" spans="7:7">
      <c r="G2610">
        <f t="shared" si="42"/>
        <v>0</v>
      </c>
    </row>
    <row r="2611" spans="7:7">
      <c r="G2611">
        <f t="shared" si="42"/>
        <v>0</v>
      </c>
    </row>
    <row r="2612" spans="7:7">
      <c r="G2612">
        <f t="shared" si="42"/>
        <v>0</v>
      </c>
    </row>
    <row r="2613" spans="7:7">
      <c r="G2613">
        <f t="shared" si="42"/>
        <v>0</v>
      </c>
    </row>
    <row r="2614" spans="7:7">
      <c r="G2614">
        <f t="shared" si="42"/>
        <v>0</v>
      </c>
    </row>
    <row r="2615" spans="7:7">
      <c r="G2615">
        <f t="shared" si="42"/>
        <v>0</v>
      </c>
    </row>
    <row r="2616" spans="7:7">
      <c r="G2616">
        <f t="shared" si="42"/>
        <v>0</v>
      </c>
    </row>
    <row r="2617" spans="7:7">
      <c r="G2617">
        <f t="shared" si="42"/>
        <v>0</v>
      </c>
    </row>
    <row r="2618" spans="7:7">
      <c r="G2618">
        <f t="shared" si="42"/>
        <v>0</v>
      </c>
    </row>
    <row r="2619" spans="7:7">
      <c r="G2619">
        <f t="shared" si="42"/>
        <v>0</v>
      </c>
    </row>
    <row r="2620" spans="7:7">
      <c r="G2620">
        <f t="shared" si="42"/>
        <v>0</v>
      </c>
    </row>
    <row r="2621" spans="7:7">
      <c r="G2621">
        <f t="shared" si="42"/>
        <v>0</v>
      </c>
    </row>
    <row r="2622" spans="7:7">
      <c r="G2622">
        <f t="shared" si="42"/>
        <v>0</v>
      </c>
    </row>
    <row r="2623" spans="7:7">
      <c r="G2623">
        <f t="shared" si="42"/>
        <v>0</v>
      </c>
    </row>
    <row r="2624" spans="7:7">
      <c r="G2624">
        <f t="shared" si="42"/>
        <v>0</v>
      </c>
    </row>
    <row r="2625" spans="7:7">
      <c r="G2625">
        <f t="shared" si="42"/>
        <v>0</v>
      </c>
    </row>
    <row r="2626" spans="7:7">
      <c r="G2626">
        <f t="shared" si="42"/>
        <v>0</v>
      </c>
    </row>
    <row r="2627" spans="7:7">
      <c r="G2627">
        <f t="shared" si="42"/>
        <v>0</v>
      </c>
    </row>
    <row r="2628" spans="7:7">
      <c r="G2628">
        <f t="shared" si="42"/>
        <v>0</v>
      </c>
    </row>
    <row r="2629" spans="7:7">
      <c r="G2629">
        <f t="shared" si="42"/>
        <v>0</v>
      </c>
    </row>
    <row r="2630" spans="7:7">
      <c r="G2630">
        <f t="shared" si="42"/>
        <v>0</v>
      </c>
    </row>
    <row r="2631" spans="7:7">
      <c r="G2631">
        <f t="shared" si="42"/>
        <v>0</v>
      </c>
    </row>
    <row r="2632" spans="7:7">
      <c r="G2632">
        <f t="shared" si="42"/>
        <v>0</v>
      </c>
    </row>
    <row r="2633" spans="7:7">
      <c r="G2633">
        <f t="shared" si="42"/>
        <v>0</v>
      </c>
    </row>
    <row r="2634" spans="7:7">
      <c r="G2634">
        <f t="shared" si="42"/>
        <v>0</v>
      </c>
    </row>
    <row r="2635" spans="7:7">
      <c r="G2635">
        <f t="shared" si="42"/>
        <v>0</v>
      </c>
    </row>
    <row r="2636" spans="7:7">
      <c r="G2636">
        <f t="shared" si="42"/>
        <v>0</v>
      </c>
    </row>
    <row r="2637" spans="7:7">
      <c r="G2637">
        <f t="shared" si="42"/>
        <v>0</v>
      </c>
    </row>
    <row r="2638" spans="7:7">
      <c r="G2638">
        <f t="shared" si="42"/>
        <v>0</v>
      </c>
    </row>
    <row r="2639" spans="7:7">
      <c r="G2639">
        <f t="shared" si="42"/>
        <v>0</v>
      </c>
    </row>
    <row r="2640" spans="7:7">
      <c r="G2640">
        <f t="shared" si="42"/>
        <v>0</v>
      </c>
    </row>
    <row r="2641" spans="7:7">
      <c r="G2641">
        <f t="shared" si="42"/>
        <v>0</v>
      </c>
    </row>
    <row r="2642" spans="7:7">
      <c r="G2642">
        <f t="shared" si="42"/>
        <v>0</v>
      </c>
    </row>
    <row r="2643" spans="7:7">
      <c r="G2643">
        <f t="shared" si="42"/>
        <v>0</v>
      </c>
    </row>
    <row r="2644" spans="7:7">
      <c r="G2644">
        <f t="shared" si="42"/>
        <v>0</v>
      </c>
    </row>
    <row r="2645" spans="7:7">
      <c r="G2645">
        <f t="shared" si="42"/>
        <v>0</v>
      </c>
    </row>
    <row r="2646" spans="7:7">
      <c r="G2646">
        <f t="shared" si="42"/>
        <v>0</v>
      </c>
    </row>
    <row r="2647" spans="7:7">
      <c r="G2647">
        <f t="shared" si="42"/>
        <v>0</v>
      </c>
    </row>
    <row r="2648" spans="7:7">
      <c r="G2648">
        <f t="shared" si="42"/>
        <v>0</v>
      </c>
    </row>
    <row r="2649" spans="7:7">
      <c r="G2649">
        <f t="shared" si="42"/>
        <v>0</v>
      </c>
    </row>
    <row r="2650" spans="7:7">
      <c r="G2650">
        <f t="shared" si="42"/>
        <v>0</v>
      </c>
    </row>
    <row r="2651" spans="7:7">
      <c r="G2651">
        <f t="shared" si="42"/>
        <v>0</v>
      </c>
    </row>
    <row r="2652" spans="7:7">
      <c r="G2652">
        <f t="shared" si="42"/>
        <v>0</v>
      </c>
    </row>
    <row r="2653" spans="7:7">
      <c r="G2653">
        <f t="shared" si="42"/>
        <v>0</v>
      </c>
    </row>
    <row r="2654" spans="7:7">
      <c r="G2654">
        <f t="shared" si="42"/>
        <v>0</v>
      </c>
    </row>
    <row r="2655" spans="7:7">
      <c r="G2655">
        <f t="shared" si="42"/>
        <v>0</v>
      </c>
    </row>
    <row r="2656" spans="7:7">
      <c r="G2656">
        <f t="shared" si="42"/>
        <v>0</v>
      </c>
    </row>
    <row r="2657" spans="7:7">
      <c r="G2657">
        <f t="shared" si="42"/>
        <v>0</v>
      </c>
    </row>
    <row r="2658" spans="7:7">
      <c r="G2658">
        <f t="shared" si="42"/>
        <v>0</v>
      </c>
    </row>
    <row r="2659" spans="7:7">
      <c r="G2659">
        <f t="shared" si="42"/>
        <v>0</v>
      </c>
    </row>
    <row r="2660" spans="7:7">
      <c r="G2660">
        <f t="shared" si="42"/>
        <v>0</v>
      </c>
    </row>
    <row r="2661" spans="7:7">
      <c r="G2661">
        <f t="shared" si="42"/>
        <v>0</v>
      </c>
    </row>
    <row r="2662" spans="7:7">
      <c r="G2662">
        <f t="shared" si="42"/>
        <v>0</v>
      </c>
    </row>
    <row r="2663" spans="7:7">
      <c r="G2663">
        <f t="shared" si="42"/>
        <v>0</v>
      </c>
    </row>
    <row r="2664" spans="7:7">
      <c r="G2664">
        <f t="shared" si="42"/>
        <v>0</v>
      </c>
    </row>
    <row r="2665" spans="7:7">
      <c r="G2665">
        <f t="shared" si="42"/>
        <v>0</v>
      </c>
    </row>
    <row r="2666" spans="7:7">
      <c r="G2666">
        <f t="shared" si="42"/>
        <v>0</v>
      </c>
    </row>
    <row r="2667" spans="7:7">
      <c r="G2667">
        <f t="shared" si="42"/>
        <v>0</v>
      </c>
    </row>
    <row r="2668" spans="7:7">
      <c r="G2668">
        <f t="shared" si="42"/>
        <v>0</v>
      </c>
    </row>
    <row r="2669" spans="7:7">
      <c r="G2669">
        <f t="shared" si="42"/>
        <v>0</v>
      </c>
    </row>
    <row r="2670" spans="7:7">
      <c r="G2670">
        <f t="shared" ref="G2670:G2733" si="43">+D2670-E2670</f>
        <v>0</v>
      </c>
    </row>
    <row r="2671" spans="7:7">
      <c r="G2671">
        <f t="shared" si="43"/>
        <v>0</v>
      </c>
    </row>
    <row r="2672" spans="7:7">
      <c r="G2672">
        <f t="shared" si="43"/>
        <v>0</v>
      </c>
    </row>
    <row r="2673" spans="7:7">
      <c r="G2673">
        <f t="shared" si="43"/>
        <v>0</v>
      </c>
    </row>
    <row r="2674" spans="7:7">
      <c r="G2674">
        <f t="shared" si="43"/>
        <v>0</v>
      </c>
    </row>
    <row r="2675" spans="7:7">
      <c r="G2675">
        <f t="shared" si="43"/>
        <v>0</v>
      </c>
    </row>
    <row r="2676" spans="7:7">
      <c r="G2676">
        <f t="shared" si="43"/>
        <v>0</v>
      </c>
    </row>
    <row r="2677" spans="7:7">
      <c r="G2677">
        <f t="shared" si="43"/>
        <v>0</v>
      </c>
    </row>
    <row r="2678" spans="7:7">
      <c r="G2678">
        <f t="shared" si="43"/>
        <v>0</v>
      </c>
    </row>
    <row r="2679" spans="7:7">
      <c r="G2679">
        <f t="shared" si="43"/>
        <v>0</v>
      </c>
    </row>
    <row r="2680" spans="7:7">
      <c r="G2680">
        <f t="shared" si="43"/>
        <v>0</v>
      </c>
    </row>
    <row r="2681" spans="7:7">
      <c r="G2681">
        <f t="shared" si="43"/>
        <v>0</v>
      </c>
    </row>
    <row r="2682" spans="7:7">
      <c r="G2682">
        <f t="shared" si="43"/>
        <v>0</v>
      </c>
    </row>
    <row r="2683" spans="7:7">
      <c r="G2683">
        <f t="shared" si="43"/>
        <v>0</v>
      </c>
    </row>
    <row r="2684" spans="7:7">
      <c r="G2684">
        <f t="shared" si="43"/>
        <v>0</v>
      </c>
    </row>
    <row r="2685" spans="7:7">
      <c r="G2685">
        <f t="shared" si="43"/>
        <v>0</v>
      </c>
    </row>
    <row r="2686" spans="7:7">
      <c r="G2686">
        <f t="shared" si="43"/>
        <v>0</v>
      </c>
    </row>
    <row r="2687" spans="7:7">
      <c r="G2687">
        <f t="shared" si="43"/>
        <v>0</v>
      </c>
    </row>
    <row r="2688" spans="7:7">
      <c r="G2688">
        <f t="shared" si="43"/>
        <v>0</v>
      </c>
    </row>
    <row r="2689" spans="7:7">
      <c r="G2689">
        <f t="shared" si="43"/>
        <v>0</v>
      </c>
    </row>
    <row r="2690" spans="7:7">
      <c r="G2690">
        <f t="shared" si="43"/>
        <v>0</v>
      </c>
    </row>
    <row r="2691" spans="7:7">
      <c r="G2691">
        <f t="shared" si="43"/>
        <v>0</v>
      </c>
    </row>
    <row r="2692" spans="7:7">
      <c r="G2692">
        <f t="shared" si="43"/>
        <v>0</v>
      </c>
    </row>
    <row r="2693" spans="7:7">
      <c r="G2693">
        <f t="shared" si="43"/>
        <v>0</v>
      </c>
    </row>
    <row r="2694" spans="7:7">
      <c r="G2694">
        <f t="shared" si="43"/>
        <v>0</v>
      </c>
    </row>
    <row r="2695" spans="7:7">
      <c r="G2695">
        <f t="shared" si="43"/>
        <v>0</v>
      </c>
    </row>
    <row r="2696" spans="7:7">
      <c r="G2696">
        <f t="shared" si="43"/>
        <v>0</v>
      </c>
    </row>
    <row r="2697" spans="7:7">
      <c r="G2697">
        <f t="shared" si="43"/>
        <v>0</v>
      </c>
    </row>
    <row r="2698" spans="7:7">
      <c r="G2698">
        <f t="shared" si="43"/>
        <v>0</v>
      </c>
    </row>
    <row r="2699" spans="7:7">
      <c r="G2699">
        <f t="shared" si="43"/>
        <v>0</v>
      </c>
    </row>
    <row r="2700" spans="7:7">
      <c r="G2700">
        <f t="shared" si="43"/>
        <v>0</v>
      </c>
    </row>
    <row r="2701" spans="7:7">
      <c r="G2701">
        <f t="shared" si="43"/>
        <v>0</v>
      </c>
    </row>
    <row r="2702" spans="7:7">
      <c r="G2702">
        <f t="shared" si="43"/>
        <v>0</v>
      </c>
    </row>
    <row r="2703" spans="7:7">
      <c r="G2703">
        <f t="shared" si="43"/>
        <v>0</v>
      </c>
    </row>
    <row r="2704" spans="7:7">
      <c r="G2704">
        <f t="shared" si="43"/>
        <v>0</v>
      </c>
    </row>
    <row r="2705" spans="7:7">
      <c r="G2705">
        <f t="shared" si="43"/>
        <v>0</v>
      </c>
    </row>
    <row r="2706" spans="7:7">
      <c r="G2706">
        <f t="shared" si="43"/>
        <v>0</v>
      </c>
    </row>
    <row r="2707" spans="7:7">
      <c r="G2707">
        <f t="shared" si="43"/>
        <v>0</v>
      </c>
    </row>
    <row r="2708" spans="7:7">
      <c r="G2708">
        <f t="shared" si="43"/>
        <v>0</v>
      </c>
    </row>
    <row r="2709" spans="7:7">
      <c r="G2709">
        <f t="shared" si="43"/>
        <v>0</v>
      </c>
    </row>
    <row r="2710" spans="7:7">
      <c r="G2710">
        <f t="shared" si="43"/>
        <v>0</v>
      </c>
    </row>
    <row r="2711" spans="7:7">
      <c r="G2711">
        <f t="shared" si="43"/>
        <v>0</v>
      </c>
    </row>
    <row r="2712" spans="7:7">
      <c r="G2712">
        <f t="shared" si="43"/>
        <v>0</v>
      </c>
    </row>
    <row r="2713" spans="7:7">
      <c r="G2713">
        <f t="shared" si="43"/>
        <v>0</v>
      </c>
    </row>
    <row r="2714" spans="7:7">
      <c r="G2714">
        <f t="shared" si="43"/>
        <v>0</v>
      </c>
    </row>
    <row r="2715" spans="7:7">
      <c r="G2715">
        <f t="shared" si="43"/>
        <v>0</v>
      </c>
    </row>
    <row r="2716" spans="7:7">
      <c r="G2716">
        <f t="shared" si="43"/>
        <v>0</v>
      </c>
    </row>
    <row r="2717" spans="7:7">
      <c r="G2717">
        <f t="shared" si="43"/>
        <v>0</v>
      </c>
    </row>
    <row r="2718" spans="7:7">
      <c r="G2718">
        <f t="shared" si="43"/>
        <v>0</v>
      </c>
    </row>
    <row r="2719" spans="7:7">
      <c r="G2719">
        <f t="shared" si="43"/>
        <v>0</v>
      </c>
    </row>
    <row r="2720" spans="7:7">
      <c r="G2720">
        <f t="shared" si="43"/>
        <v>0</v>
      </c>
    </row>
    <row r="2721" spans="7:7">
      <c r="G2721">
        <f t="shared" si="43"/>
        <v>0</v>
      </c>
    </row>
    <row r="2722" spans="7:7">
      <c r="G2722">
        <f t="shared" si="43"/>
        <v>0</v>
      </c>
    </row>
    <row r="2723" spans="7:7">
      <c r="G2723">
        <f t="shared" si="43"/>
        <v>0</v>
      </c>
    </row>
    <row r="2724" spans="7:7">
      <c r="G2724">
        <f t="shared" si="43"/>
        <v>0</v>
      </c>
    </row>
    <row r="2725" spans="7:7">
      <c r="G2725">
        <f t="shared" si="43"/>
        <v>0</v>
      </c>
    </row>
    <row r="2726" spans="7:7">
      <c r="G2726">
        <f t="shared" si="43"/>
        <v>0</v>
      </c>
    </row>
    <row r="2727" spans="7:7">
      <c r="G2727">
        <f t="shared" si="43"/>
        <v>0</v>
      </c>
    </row>
    <row r="2728" spans="7:7">
      <c r="G2728">
        <f t="shared" si="43"/>
        <v>0</v>
      </c>
    </row>
    <row r="2729" spans="7:7">
      <c r="G2729">
        <f t="shared" si="43"/>
        <v>0</v>
      </c>
    </row>
    <row r="2730" spans="7:7">
      <c r="G2730">
        <f t="shared" si="43"/>
        <v>0</v>
      </c>
    </row>
    <row r="2731" spans="7:7">
      <c r="G2731">
        <f t="shared" si="43"/>
        <v>0</v>
      </c>
    </row>
    <row r="2732" spans="7:7">
      <c r="G2732">
        <f t="shared" si="43"/>
        <v>0</v>
      </c>
    </row>
    <row r="2733" spans="7:7">
      <c r="G2733">
        <f t="shared" si="43"/>
        <v>0</v>
      </c>
    </row>
    <row r="2734" spans="7:7">
      <c r="G2734">
        <f t="shared" ref="G2734:G2797" si="44">+D2734-E2734</f>
        <v>0</v>
      </c>
    </row>
    <row r="2735" spans="7:7">
      <c r="G2735">
        <f t="shared" si="44"/>
        <v>0</v>
      </c>
    </row>
    <row r="2736" spans="7:7">
      <c r="G2736">
        <f t="shared" si="44"/>
        <v>0</v>
      </c>
    </row>
    <row r="2737" spans="7:7">
      <c r="G2737">
        <f t="shared" si="44"/>
        <v>0</v>
      </c>
    </row>
    <row r="2738" spans="7:7">
      <c r="G2738">
        <f t="shared" si="44"/>
        <v>0</v>
      </c>
    </row>
    <row r="2739" spans="7:7">
      <c r="G2739">
        <f t="shared" si="44"/>
        <v>0</v>
      </c>
    </row>
    <row r="2740" spans="7:7">
      <c r="G2740">
        <f t="shared" si="44"/>
        <v>0</v>
      </c>
    </row>
    <row r="2741" spans="7:7">
      <c r="G2741">
        <f t="shared" si="44"/>
        <v>0</v>
      </c>
    </row>
    <row r="2742" spans="7:7">
      <c r="G2742">
        <f t="shared" si="44"/>
        <v>0</v>
      </c>
    </row>
    <row r="2743" spans="7:7">
      <c r="G2743">
        <f t="shared" si="44"/>
        <v>0</v>
      </c>
    </row>
    <row r="2744" spans="7:7">
      <c r="G2744">
        <f t="shared" si="44"/>
        <v>0</v>
      </c>
    </row>
    <row r="2745" spans="7:7">
      <c r="G2745">
        <f t="shared" si="44"/>
        <v>0</v>
      </c>
    </row>
    <row r="2746" spans="7:7">
      <c r="G2746">
        <f t="shared" si="44"/>
        <v>0</v>
      </c>
    </row>
    <row r="2747" spans="7:7">
      <c r="G2747">
        <f t="shared" si="44"/>
        <v>0</v>
      </c>
    </row>
    <row r="2748" spans="7:7">
      <c r="G2748">
        <f t="shared" si="44"/>
        <v>0</v>
      </c>
    </row>
    <row r="2749" spans="7:7">
      <c r="G2749">
        <f t="shared" si="44"/>
        <v>0</v>
      </c>
    </row>
    <row r="2750" spans="7:7">
      <c r="G2750">
        <f t="shared" si="44"/>
        <v>0</v>
      </c>
    </row>
    <row r="2751" spans="7:7">
      <c r="G2751">
        <f t="shared" si="44"/>
        <v>0</v>
      </c>
    </row>
    <row r="2752" spans="7:7">
      <c r="G2752">
        <f t="shared" si="44"/>
        <v>0</v>
      </c>
    </row>
    <row r="2753" spans="7:7">
      <c r="G2753">
        <f t="shared" si="44"/>
        <v>0</v>
      </c>
    </row>
    <row r="2754" spans="7:7">
      <c r="G2754">
        <f t="shared" si="44"/>
        <v>0</v>
      </c>
    </row>
    <row r="2755" spans="7:7">
      <c r="G2755">
        <f t="shared" si="44"/>
        <v>0</v>
      </c>
    </row>
    <row r="2756" spans="7:7">
      <c r="G2756">
        <f t="shared" si="44"/>
        <v>0</v>
      </c>
    </row>
    <row r="2757" spans="7:7">
      <c r="G2757">
        <f t="shared" si="44"/>
        <v>0</v>
      </c>
    </row>
    <row r="2758" spans="7:7">
      <c r="G2758">
        <f t="shared" si="44"/>
        <v>0</v>
      </c>
    </row>
    <row r="2759" spans="7:7">
      <c r="G2759">
        <f t="shared" si="44"/>
        <v>0</v>
      </c>
    </row>
    <row r="2760" spans="7:7">
      <c r="G2760">
        <f t="shared" si="44"/>
        <v>0</v>
      </c>
    </row>
    <row r="2761" spans="7:7">
      <c r="G2761">
        <f t="shared" si="44"/>
        <v>0</v>
      </c>
    </row>
    <row r="2762" spans="7:7">
      <c r="G2762">
        <f t="shared" si="44"/>
        <v>0</v>
      </c>
    </row>
    <row r="2763" spans="7:7">
      <c r="G2763">
        <f t="shared" si="44"/>
        <v>0</v>
      </c>
    </row>
    <row r="2764" spans="7:7">
      <c r="G2764">
        <f t="shared" si="44"/>
        <v>0</v>
      </c>
    </row>
    <row r="2765" spans="7:7">
      <c r="G2765">
        <f t="shared" si="44"/>
        <v>0</v>
      </c>
    </row>
    <row r="2766" spans="7:7">
      <c r="G2766">
        <f t="shared" si="44"/>
        <v>0</v>
      </c>
    </row>
    <row r="2767" spans="7:7">
      <c r="G2767">
        <f t="shared" si="44"/>
        <v>0</v>
      </c>
    </row>
    <row r="2768" spans="7:7">
      <c r="G2768">
        <f t="shared" si="44"/>
        <v>0</v>
      </c>
    </row>
    <row r="2769" spans="7:7">
      <c r="G2769">
        <f t="shared" si="44"/>
        <v>0</v>
      </c>
    </row>
    <row r="2770" spans="7:7">
      <c r="G2770">
        <f t="shared" si="44"/>
        <v>0</v>
      </c>
    </row>
    <row r="2771" spans="7:7">
      <c r="G2771">
        <f t="shared" si="44"/>
        <v>0</v>
      </c>
    </row>
    <row r="2772" spans="7:7">
      <c r="G2772">
        <f t="shared" si="44"/>
        <v>0</v>
      </c>
    </row>
    <row r="2773" spans="7:7">
      <c r="G2773">
        <f t="shared" si="44"/>
        <v>0</v>
      </c>
    </row>
    <row r="2774" spans="7:7">
      <c r="G2774">
        <f t="shared" si="44"/>
        <v>0</v>
      </c>
    </row>
    <row r="2775" spans="7:7">
      <c r="G2775">
        <f t="shared" si="44"/>
        <v>0</v>
      </c>
    </row>
    <row r="2776" spans="7:7">
      <c r="G2776">
        <f t="shared" si="44"/>
        <v>0</v>
      </c>
    </row>
    <row r="2777" spans="7:7">
      <c r="G2777">
        <f t="shared" si="44"/>
        <v>0</v>
      </c>
    </row>
    <row r="2778" spans="7:7">
      <c r="G2778">
        <f t="shared" si="44"/>
        <v>0</v>
      </c>
    </row>
    <row r="2779" spans="7:7">
      <c r="G2779">
        <f t="shared" si="44"/>
        <v>0</v>
      </c>
    </row>
    <row r="2780" spans="7:7">
      <c r="G2780">
        <f t="shared" si="44"/>
        <v>0</v>
      </c>
    </row>
    <row r="2781" spans="7:7">
      <c r="G2781">
        <f t="shared" si="44"/>
        <v>0</v>
      </c>
    </row>
    <row r="2782" spans="7:7">
      <c r="G2782">
        <f t="shared" si="44"/>
        <v>0</v>
      </c>
    </row>
    <row r="2783" spans="7:7">
      <c r="G2783">
        <f t="shared" si="44"/>
        <v>0</v>
      </c>
    </row>
    <row r="2784" spans="7:7">
      <c r="G2784">
        <f t="shared" si="44"/>
        <v>0</v>
      </c>
    </row>
    <row r="2785" spans="7:7">
      <c r="G2785">
        <f t="shared" si="44"/>
        <v>0</v>
      </c>
    </row>
    <row r="2786" spans="7:7">
      <c r="G2786">
        <f t="shared" si="44"/>
        <v>0</v>
      </c>
    </row>
    <row r="2787" spans="7:7">
      <c r="G2787">
        <f t="shared" si="44"/>
        <v>0</v>
      </c>
    </row>
    <row r="2788" spans="7:7">
      <c r="G2788">
        <f t="shared" si="44"/>
        <v>0</v>
      </c>
    </row>
    <row r="2789" spans="7:7">
      <c r="G2789">
        <f t="shared" si="44"/>
        <v>0</v>
      </c>
    </row>
    <row r="2790" spans="7:7">
      <c r="G2790">
        <f t="shared" si="44"/>
        <v>0</v>
      </c>
    </row>
    <row r="2791" spans="7:7">
      <c r="G2791">
        <f t="shared" si="44"/>
        <v>0</v>
      </c>
    </row>
    <row r="2792" spans="7:7">
      <c r="G2792">
        <f t="shared" si="44"/>
        <v>0</v>
      </c>
    </row>
    <row r="2793" spans="7:7">
      <c r="G2793">
        <f t="shared" si="44"/>
        <v>0</v>
      </c>
    </row>
    <row r="2794" spans="7:7">
      <c r="G2794">
        <f t="shared" si="44"/>
        <v>0</v>
      </c>
    </row>
    <row r="2795" spans="7:7">
      <c r="G2795">
        <f t="shared" si="44"/>
        <v>0</v>
      </c>
    </row>
    <row r="2796" spans="7:7">
      <c r="G2796">
        <f t="shared" si="44"/>
        <v>0</v>
      </c>
    </row>
    <row r="2797" spans="7:7">
      <c r="G2797">
        <f t="shared" si="44"/>
        <v>0</v>
      </c>
    </row>
    <row r="2798" spans="7:7">
      <c r="G2798">
        <f t="shared" ref="G2798:G2861" si="45">+D2798-E2798</f>
        <v>0</v>
      </c>
    </row>
    <row r="2799" spans="7:7">
      <c r="G2799">
        <f t="shared" si="45"/>
        <v>0</v>
      </c>
    </row>
    <row r="2800" spans="7:7">
      <c r="G2800">
        <f t="shared" si="45"/>
        <v>0</v>
      </c>
    </row>
    <row r="2801" spans="7:7">
      <c r="G2801">
        <f t="shared" si="45"/>
        <v>0</v>
      </c>
    </row>
    <row r="2802" spans="7:7">
      <c r="G2802">
        <f t="shared" si="45"/>
        <v>0</v>
      </c>
    </row>
    <row r="2803" spans="7:7">
      <c r="G2803">
        <f t="shared" si="45"/>
        <v>0</v>
      </c>
    </row>
    <row r="2804" spans="7:7">
      <c r="G2804">
        <f t="shared" si="45"/>
        <v>0</v>
      </c>
    </row>
    <row r="2805" spans="7:7">
      <c r="G2805">
        <f t="shared" si="45"/>
        <v>0</v>
      </c>
    </row>
    <row r="2806" spans="7:7">
      <c r="G2806">
        <f t="shared" si="45"/>
        <v>0</v>
      </c>
    </row>
    <row r="2807" spans="7:7">
      <c r="G2807">
        <f t="shared" si="45"/>
        <v>0</v>
      </c>
    </row>
    <row r="2808" spans="7:7">
      <c r="G2808">
        <f t="shared" si="45"/>
        <v>0</v>
      </c>
    </row>
    <row r="2809" spans="7:7">
      <c r="G2809">
        <f t="shared" si="45"/>
        <v>0</v>
      </c>
    </row>
    <row r="2810" spans="7:7">
      <c r="G2810">
        <f t="shared" si="45"/>
        <v>0</v>
      </c>
    </row>
    <row r="2811" spans="7:7">
      <c r="G2811">
        <f t="shared" si="45"/>
        <v>0</v>
      </c>
    </row>
    <row r="2812" spans="7:7">
      <c r="G2812">
        <f t="shared" si="45"/>
        <v>0</v>
      </c>
    </row>
    <row r="2813" spans="7:7">
      <c r="G2813">
        <f t="shared" si="45"/>
        <v>0</v>
      </c>
    </row>
    <row r="2814" spans="7:7">
      <c r="G2814">
        <f t="shared" si="45"/>
        <v>0</v>
      </c>
    </row>
    <row r="2815" spans="7:7">
      <c r="G2815">
        <f t="shared" si="45"/>
        <v>0</v>
      </c>
    </row>
    <row r="2816" spans="7:7">
      <c r="G2816">
        <f t="shared" si="45"/>
        <v>0</v>
      </c>
    </row>
    <row r="2817" spans="7:7">
      <c r="G2817">
        <f t="shared" si="45"/>
        <v>0</v>
      </c>
    </row>
    <row r="2818" spans="7:7">
      <c r="G2818">
        <f t="shared" si="45"/>
        <v>0</v>
      </c>
    </row>
    <row r="2819" spans="7:7">
      <c r="G2819">
        <f t="shared" si="45"/>
        <v>0</v>
      </c>
    </row>
    <row r="2820" spans="7:7">
      <c r="G2820">
        <f t="shared" si="45"/>
        <v>0</v>
      </c>
    </row>
    <row r="2821" spans="7:7">
      <c r="G2821">
        <f t="shared" si="45"/>
        <v>0</v>
      </c>
    </row>
    <row r="2822" spans="7:7">
      <c r="G2822">
        <f t="shared" si="45"/>
        <v>0</v>
      </c>
    </row>
    <row r="2823" spans="7:7">
      <c r="G2823">
        <f t="shared" si="45"/>
        <v>0</v>
      </c>
    </row>
    <row r="2824" spans="7:7">
      <c r="G2824">
        <f t="shared" si="45"/>
        <v>0</v>
      </c>
    </row>
    <row r="2825" spans="7:7">
      <c r="G2825">
        <f t="shared" si="45"/>
        <v>0</v>
      </c>
    </row>
    <row r="2826" spans="7:7">
      <c r="G2826">
        <f t="shared" si="45"/>
        <v>0</v>
      </c>
    </row>
    <row r="2827" spans="7:7">
      <c r="G2827">
        <f t="shared" si="45"/>
        <v>0</v>
      </c>
    </row>
    <row r="2828" spans="7:7">
      <c r="G2828">
        <f t="shared" si="45"/>
        <v>0</v>
      </c>
    </row>
    <row r="2829" spans="7:7">
      <c r="G2829">
        <f t="shared" si="45"/>
        <v>0</v>
      </c>
    </row>
    <row r="2830" spans="7:7">
      <c r="G2830">
        <f t="shared" si="45"/>
        <v>0</v>
      </c>
    </row>
    <row r="2831" spans="7:7">
      <c r="G2831">
        <f t="shared" si="45"/>
        <v>0</v>
      </c>
    </row>
    <row r="2832" spans="7:7">
      <c r="G2832">
        <f t="shared" si="45"/>
        <v>0</v>
      </c>
    </row>
    <row r="2833" spans="7:7">
      <c r="G2833">
        <f t="shared" si="45"/>
        <v>0</v>
      </c>
    </row>
    <row r="2834" spans="7:7">
      <c r="G2834">
        <f t="shared" si="45"/>
        <v>0</v>
      </c>
    </row>
    <row r="2835" spans="7:7">
      <c r="G2835">
        <f t="shared" si="45"/>
        <v>0</v>
      </c>
    </row>
    <row r="2836" spans="7:7">
      <c r="G2836">
        <f t="shared" si="45"/>
        <v>0</v>
      </c>
    </row>
    <row r="2837" spans="7:7">
      <c r="G2837">
        <f t="shared" si="45"/>
        <v>0</v>
      </c>
    </row>
    <row r="2838" spans="7:7">
      <c r="G2838">
        <f t="shared" si="45"/>
        <v>0</v>
      </c>
    </row>
    <row r="2839" spans="7:7">
      <c r="G2839">
        <f t="shared" si="45"/>
        <v>0</v>
      </c>
    </row>
    <row r="2840" spans="7:7">
      <c r="G2840">
        <f t="shared" si="45"/>
        <v>0</v>
      </c>
    </row>
    <row r="2841" spans="7:7">
      <c r="G2841">
        <f t="shared" si="45"/>
        <v>0</v>
      </c>
    </row>
    <row r="2842" spans="7:7">
      <c r="G2842">
        <f t="shared" si="45"/>
        <v>0</v>
      </c>
    </row>
    <row r="2843" spans="7:7">
      <c r="G2843">
        <f t="shared" si="45"/>
        <v>0</v>
      </c>
    </row>
    <row r="2844" spans="7:7">
      <c r="G2844">
        <f t="shared" si="45"/>
        <v>0</v>
      </c>
    </row>
    <row r="2845" spans="7:7">
      <c r="G2845">
        <f t="shared" si="45"/>
        <v>0</v>
      </c>
    </row>
    <row r="2846" spans="7:7">
      <c r="G2846">
        <f t="shared" si="45"/>
        <v>0</v>
      </c>
    </row>
    <row r="2847" spans="7:7">
      <c r="G2847">
        <f t="shared" si="45"/>
        <v>0</v>
      </c>
    </row>
    <row r="2848" spans="7:7">
      <c r="G2848">
        <f t="shared" si="45"/>
        <v>0</v>
      </c>
    </row>
    <row r="2849" spans="7:7">
      <c r="G2849">
        <f t="shared" si="45"/>
        <v>0</v>
      </c>
    </row>
    <row r="2850" spans="7:7">
      <c r="G2850">
        <f t="shared" si="45"/>
        <v>0</v>
      </c>
    </row>
    <row r="2851" spans="7:7">
      <c r="G2851">
        <f t="shared" si="45"/>
        <v>0</v>
      </c>
    </row>
    <row r="2852" spans="7:7">
      <c r="G2852">
        <f t="shared" si="45"/>
        <v>0</v>
      </c>
    </row>
    <row r="2853" spans="7:7">
      <c r="G2853">
        <f t="shared" si="45"/>
        <v>0</v>
      </c>
    </row>
    <row r="2854" spans="7:7">
      <c r="G2854">
        <f t="shared" si="45"/>
        <v>0</v>
      </c>
    </row>
    <row r="2855" spans="7:7">
      <c r="G2855">
        <f t="shared" si="45"/>
        <v>0</v>
      </c>
    </row>
    <row r="2856" spans="7:7">
      <c r="G2856">
        <f t="shared" si="45"/>
        <v>0</v>
      </c>
    </row>
    <row r="2857" spans="7:7">
      <c r="G2857">
        <f t="shared" si="45"/>
        <v>0</v>
      </c>
    </row>
    <row r="2858" spans="7:7">
      <c r="G2858">
        <f t="shared" si="45"/>
        <v>0</v>
      </c>
    </row>
    <row r="2859" spans="7:7">
      <c r="G2859">
        <f t="shared" si="45"/>
        <v>0</v>
      </c>
    </row>
    <row r="2860" spans="7:7">
      <c r="G2860">
        <f t="shared" si="45"/>
        <v>0</v>
      </c>
    </row>
    <row r="2861" spans="7:7">
      <c r="G2861">
        <f t="shared" si="45"/>
        <v>0</v>
      </c>
    </row>
    <row r="2862" spans="7:7">
      <c r="G2862">
        <f t="shared" ref="G2862:G2925" si="46">+D2862-E2862</f>
        <v>0</v>
      </c>
    </row>
    <row r="2863" spans="7:7">
      <c r="G2863">
        <f t="shared" si="46"/>
        <v>0</v>
      </c>
    </row>
    <row r="2864" spans="7:7">
      <c r="G2864">
        <f t="shared" si="46"/>
        <v>0</v>
      </c>
    </row>
    <row r="2865" spans="7:7">
      <c r="G2865">
        <f t="shared" si="46"/>
        <v>0</v>
      </c>
    </row>
    <row r="2866" spans="7:7">
      <c r="G2866">
        <f t="shared" si="46"/>
        <v>0</v>
      </c>
    </row>
    <row r="2867" spans="7:7">
      <c r="G2867">
        <f t="shared" si="46"/>
        <v>0</v>
      </c>
    </row>
    <row r="2868" spans="7:7">
      <c r="G2868">
        <f t="shared" si="46"/>
        <v>0</v>
      </c>
    </row>
    <row r="2869" spans="7:7">
      <c r="G2869">
        <f t="shared" si="46"/>
        <v>0</v>
      </c>
    </row>
    <row r="2870" spans="7:7">
      <c r="G2870">
        <f t="shared" si="46"/>
        <v>0</v>
      </c>
    </row>
    <row r="2871" spans="7:7">
      <c r="G2871">
        <f t="shared" si="46"/>
        <v>0</v>
      </c>
    </row>
    <row r="2872" spans="7:7">
      <c r="G2872">
        <f t="shared" si="46"/>
        <v>0</v>
      </c>
    </row>
    <row r="2873" spans="7:7">
      <c r="G2873">
        <f t="shared" si="46"/>
        <v>0</v>
      </c>
    </row>
    <row r="2874" spans="7:7">
      <c r="G2874">
        <f t="shared" si="46"/>
        <v>0</v>
      </c>
    </row>
    <row r="2875" spans="7:7">
      <c r="G2875">
        <f t="shared" si="46"/>
        <v>0</v>
      </c>
    </row>
    <row r="2876" spans="7:7">
      <c r="G2876">
        <f t="shared" si="46"/>
        <v>0</v>
      </c>
    </row>
    <row r="2877" spans="7:7">
      <c r="G2877">
        <f t="shared" si="46"/>
        <v>0</v>
      </c>
    </row>
    <row r="2878" spans="7:7">
      <c r="G2878">
        <f t="shared" si="46"/>
        <v>0</v>
      </c>
    </row>
    <row r="2879" spans="7:7">
      <c r="G2879">
        <f t="shared" si="46"/>
        <v>0</v>
      </c>
    </row>
    <row r="2880" spans="7:7">
      <c r="G2880">
        <f t="shared" si="46"/>
        <v>0</v>
      </c>
    </row>
    <row r="2881" spans="7:7">
      <c r="G2881">
        <f t="shared" si="46"/>
        <v>0</v>
      </c>
    </row>
    <row r="2882" spans="7:7">
      <c r="G2882">
        <f t="shared" si="46"/>
        <v>0</v>
      </c>
    </row>
    <row r="2883" spans="7:7">
      <c r="G2883">
        <f t="shared" si="46"/>
        <v>0</v>
      </c>
    </row>
    <row r="2884" spans="7:7">
      <c r="G2884">
        <f t="shared" si="46"/>
        <v>0</v>
      </c>
    </row>
    <row r="2885" spans="7:7">
      <c r="G2885">
        <f t="shared" si="46"/>
        <v>0</v>
      </c>
    </row>
    <row r="2886" spans="7:7">
      <c r="G2886">
        <f t="shared" si="46"/>
        <v>0</v>
      </c>
    </row>
    <row r="2887" spans="7:7">
      <c r="G2887">
        <f t="shared" si="46"/>
        <v>0</v>
      </c>
    </row>
    <row r="2888" spans="7:7">
      <c r="G2888">
        <f t="shared" si="46"/>
        <v>0</v>
      </c>
    </row>
    <row r="2889" spans="7:7">
      <c r="G2889">
        <f t="shared" si="46"/>
        <v>0</v>
      </c>
    </row>
    <row r="2890" spans="7:7">
      <c r="G2890">
        <f t="shared" si="46"/>
        <v>0</v>
      </c>
    </row>
    <row r="2891" spans="7:7">
      <c r="G2891">
        <f t="shared" si="46"/>
        <v>0</v>
      </c>
    </row>
    <row r="2892" spans="7:7">
      <c r="G2892">
        <f t="shared" si="46"/>
        <v>0</v>
      </c>
    </row>
    <row r="2893" spans="7:7">
      <c r="G2893">
        <f t="shared" si="46"/>
        <v>0</v>
      </c>
    </row>
    <row r="2894" spans="7:7">
      <c r="G2894">
        <f t="shared" si="46"/>
        <v>0</v>
      </c>
    </row>
    <row r="2895" spans="7:7">
      <c r="G2895">
        <f t="shared" si="46"/>
        <v>0</v>
      </c>
    </row>
    <row r="2896" spans="7:7">
      <c r="G2896">
        <f t="shared" si="46"/>
        <v>0</v>
      </c>
    </row>
    <row r="2897" spans="7:7">
      <c r="G2897">
        <f t="shared" si="46"/>
        <v>0</v>
      </c>
    </row>
    <row r="2898" spans="7:7">
      <c r="G2898">
        <f t="shared" si="46"/>
        <v>0</v>
      </c>
    </row>
    <row r="2899" spans="7:7">
      <c r="G2899">
        <f t="shared" si="46"/>
        <v>0</v>
      </c>
    </row>
    <row r="2900" spans="7:7">
      <c r="G2900">
        <f t="shared" si="46"/>
        <v>0</v>
      </c>
    </row>
    <row r="2901" spans="7:7">
      <c r="G2901">
        <f t="shared" si="46"/>
        <v>0</v>
      </c>
    </row>
    <row r="2902" spans="7:7">
      <c r="G2902">
        <f t="shared" si="46"/>
        <v>0</v>
      </c>
    </row>
    <row r="2903" spans="7:7">
      <c r="G2903">
        <f t="shared" si="46"/>
        <v>0</v>
      </c>
    </row>
    <row r="2904" spans="7:7">
      <c r="G2904">
        <f t="shared" si="46"/>
        <v>0</v>
      </c>
    </row>
    <row r="2905" spans="7:7">
      <c r="G2905">
        <f t="shared" si="46"/>
        <v>0</v>
      </c>
    </row>
    <row r="2906" spans="7:7">
      <c r="G2906">
        <f t="shared" si="46"/>
        <v>0</v>
      </c>
    </row>
    <row r="2907" spans="7:7">
      <c r="G2907">
        <f t="shared" si="46"/>
        <v>0</v>
      </c>
    </row>
    <row r="2908" spans="7:7">
      <c r="G2908">
        <f t="shared" si="46"/>
        <v>0</v>
      </c>
    </row>
    <row r="2909" spans="7:7">
      <c r="G2909">
        <f t="shared" si="46"/>
        <v>0</v>
      </c>
    </row>
    <row r="2910" spans="7:7">
      <c r="G2910">
        <f t="shared" si="46"/>
        <v>0</v>
      </c>
    </row>
    <row r="2911" spans="7:7">
      <c r="G2911">
        <f t="shared" si="46"/>
        <v>0</v>
      </c>
    </row>
    <row r="2912" spans="7:7">
      <c r="G2912">
        <f t="shared" si="46"/>
        <v>0</v>
      </c>
    </row>
    <row r="2913" spans="7:7">
      <c r="G2913">
        <f t="shared" si="46"/>
        <v>0</v>
      </c>
    </row>
    <row r="2914" spans="7:7">
      <c r="G2914">
        <f t="shared" si="46"/>
        <v>0</v>
      </c>
    </row>
    <row r="2915" spans="7:7">
      <c r="G2915">
        <f t="shared" si="46"/>
        <v>0</v>
      </c>
    </row>
    <row r="2916" spans="7:7">
      <c r="G2916">
        <f t="shared" si="46"/>
        <v>0</v>
      </c>
    </row>
    <row r="2917" spans="7:7">
      <c r="G2917">
        <f t="shared" si="46"/>
        <v>0</v>
      </c>
    </row>
    <row r="2918" spans="7:7">
      <c r="G2918">
        <f t="shared" si="46"/>
        <v>0</v>
      </c>
    </row>
    <row r="2919" spans="7:7">
      <c r="G2919">
        <f t="shared" si="46"/>
        <v>0</v>
      </c>
    </row>
    <row r="2920" spans="7:7">
      <c r="G2920">
        <f t="shared" si="46"/>
        <v>0</v>
      </c>
    </row>
    <row r="2921" spans="7:7">
      <c r="G2921">
        <f t="shared" si="46"/>
        <v>0</v>
      </c>
    </row>
    <row r="2922" spans="7:7">
      <c r="G2922">
        <f t="shared" si="46"/>
        <v>0</v>
      </c>
    </row>
    <row r="2923" spans="7:7">
      <c r="G2923">
        <f t="shared" si="46"/>
        <v>0</v>
      </c>
    </row>
    <row r="2924" spans="7:7">
      <c r="G2924">
        <f t="shared" si="46"/>
        <v>0</v>
      </c>
    </row>
    <row r="2925" spans="7:7">
      <c r="G2925">
        <f t="shared" si="46"/>
        <v>0</v>
      </c>
    </row>
    <row r="2926" spans="7:7">
      <c r="G2926">
        <f t="shared" ref="G2926:G2989" si="47">+D2926-E2926</f>
        <v>0</v>
      </c>
    </row>
    <row r="2927" spans="7:7">
      <c r="G2927">
        <f t="shared" si="47"/>
        <v>0</v>
      </c>
    </row>
    <row r="2928" spans="7:7">
      <c r="G2928">
        <f t="shared" si="47"/>
        <v>0</v>
      </c>
    </row>
    <row r="2929" spans="7:7">
      <c r="G2929">
        <f t="shared" si="47"/>
        <v>0</v>
      </c>
    </row>
    <row r="2930" spans="7:7">
      <c r="G2930">
        <f t="shared" si="47"/>
        <v>0</v>
      </c>
    </row>
    <row r="2931" spans="7:7">
      <c r="G2931">
        <f t="shared" si="47"/>
        <v>0</v>
      </c>
    </row>
    <row r="2932" spans="7:7">
      <c r="G2932">
        <f t="shared" si="47"/>
        <v>0</v>
      </c>
    </row>
    <row r="2933" spans="7:7">
      <c r="G2933">
        <f t="shared" si="47"/>
        <v>0</v>
      </c>
    </row>
    <row r="2934" spans="7:7">
      <c r="G2934">
        <f t="shared" si="47"/>
        <v>0</v>
      </c>
    </row>
    <row r="2935" spans="7:7">
      <c r="G2935">
        <f t="shared" si="47"/>
        <v>0</v>
      </c>
    </row>
    <row r="2936" spans="7:7">
      <c r="G2936">
        <f t="shared" si="47"/>
        <v>0</v>
      </c>
    </row>
    <row r="2937" spans="7:7">
      <c r="G2937">
        <f t="shared" si="47"/>
        <v>0</v>
      </c>
    </row>
    <row r="2938" spans="7:7">
      <c r="G2938">
        <f t="shared" si="47"/>
        <v>0</v>
      </c>
    </row>
    <row r="2939" spans="7:7">
      <c r="G2939">
        <f t="shared" si="47"/>
        <v>0</v>
      </c>
    </row>
    <row r="2940" spans="7:7">
      <c r="G2940">
        <f t="shared" si="47"/>
        <v>0</v>
      </c>
    </row>
    <row r="2941" spans="7:7">
      <c r="G2941">
        <f t="shared" si="47"/>
        <v>0</v>
      </c>
    </row>
    <row r="2942" spans="7:7">
      <c r="G2942">
        <f t="shared" si="47"/>
        <v>0</v>
      </c>
    </row>
    <row r="2943" spans="7:7">
      <c r="G2943">
        <f t="shared" si="47"/>
        <v>0</v>
      </c>
    </row>
    <row r="2944" spans="7:7">
      <c r="G2944">
        <f t="shared" si="47"/>
        <v>0</v>
      </c>
    </row>
    <row r="2945" spans="7:7">
      <c r="G2945">
        <f t="shared" si="47"/>
        <v>0</v>
      </c>
    </row>
    <row r="2946" spans="7:7">
      <c r="G2946">
        <f t="shared" si="47"/>
        <v>0</v>
      </c>
    </row>
    <row r="2947" spans="7:7">
      <c r="G2947">
        <f t="shared" si="47"/>
        <v>0</v>
      </c>
    </row>
    <row r="2948" spans="7:7">
      <c r="G2948">
        <f t="shared" si="47"/>
        <v>0</v>
      </c>
    </row>
    <row r="2949" spans="7:7">
      <c r="G2949">
        <f t="shared" si="47"/>
        <v>0</v>
      </c>
    </row>
    <row r="2950" spans="7:7">
      <c r="G2950">
        <f t="shared" si="47"/>
        <v>0</v>
      </c>
    </row>
    <row r="2951" spans="7:7">
      <c r="G2951">
        <f t="shared" si="47"/>
        <v>0</v>
      </c>
    </row>
    <row r="2952" spans="7:7">
      <c r="G2952">
        <f t="shared" si="47"/>
        <v>0</v>
      </c>
    </row>
    <row r="2953" spans="7:7">
      <c r="G2953">
        <f t="shared" si="47"/>
        <v>0</v>
      </c>
    </row>
    <row r="2954" spans="7:7">
      <c r="G2954">
        <f t="shared" si="47"/>
        <v>0</v>
      </c>
    </row>
    <row r="2955" spans="7:7">
      <c r="G2955">
        <f t="shared" si="47"/>
        <v>0</v>
      </c>
    </row>
    <row r="2956" spans="7:7">
      <c r="G2956">
        <f t="shared" si="47"/>
        <v>0</v>
      </c>
    </row>
    <row r="2957" spans="7:7">
      <c r="G2957">
        <f t="shared" si="47"/>
        <v>0</v>
      </c>
    </row>
    <row r="2958" spans="7:7">
      <c r="G2958">
        <f t="shared" si="47"/>
        <v>0</v>
      </c>
    </row>
    <row r="2959" spans="7:7">
      <c r="G2959">
        <f t="shared" si="47"/>
        <v>0</v>
      </c>
    </row>
    <row r="2960" spans="7:7">
      <c r="G2960">
        <f t="shared" si="47"/>
        <v>0</v>
      </c>
    </row>
    <row r="2961" spans="7:7">
      <c r="G2961">
        <f t="shared" si="47"/>
        <v>0</v>
      </c>
    </row>
    <row r="2962" spans="7:7">
      <c r="G2962">
        <f t="shared" si="47"/>
        <v>0</v>
      </c>
    </row>
    <row r="2963" spans="7:7">
      <c r="G2963">
        <f t="shared" si="47"/>
        <v>0</v>
      </c>
    </row>
    <row r="2964" spans="7:7">
      <c r="G2964">
        <f t="shared" si="47"/>
        <v>0</v>
      </c>
    </row>
    <row r="2965" spans="7:7">
      <c r="G2965">
        <f t="shared" si="47"/>
        <v>0</v>
      </c>
    </row>
    <row r="2966" spans="7:7">
      <c r="G2966">
        <f t="shared" si="47"/>
        <v>0</v>
      </c>
    </row>
    <row r="2967" spans="7:7">
      <c r="G2967">
        <f t="shared" si="47"/>
        <v>0</v>
      </c>
    </row>
    <row r="2968" spans="7:7">
      <c r="G2968">
        <f t="shared" si="47"/>
        <v>0</v>
      </c>
    </row>
    <row r="2969" spans="7:7">
      <c r="G2969">
        <f t="shared" si="47"/>
        <v>0</v>
      </c>
    </row>
    <row r="2970" spans="7:7">
      <c r="G2970">
        <f t="shared" si="47"/>
        <v>0</v>
      </c>
    </row>
    <row r="2971" spans="7:7">
      <c r="G2971">
        <f t="shared" si="47"/>
        <v>0</v>
      </c>
    </row>
    <row r="2972" spans="7:7">
      <c r="G2972">
        <f t="shared" si="47"/>
        <v>0</v>
      </c>
    </row>
    <row r="2973" spans="7:7">
      <c r="G2973">
        <f t="shared" si="47"/>
        <v>0</v>
      </c>
    </row>
    <row r="2974" spans="7:7">
      <c r="G2974">
        <f t="shared" si="47"/>
        <v>0</v>
      </c>
    </row>
    <row r="2975" spans="7:7">
      <c r="G2975">
        <f t="shared" si="47"/>
        <v>0</v>
      </c>
    </row>
    <row r="2976" spans="7:7">
      <c r="G2976">
        <f t="shared" si="47"/>
        <v>0</v>
      </c>
    </row>
    <row r="2977" spans="7:7">
      <c r="G2977">
        <f t="shared" si="47"/>
        <v>0</v>
      </c>
    </row>
    <row r="2978" spans="7:7">
      <c r="G2978">
        <f t="shared" si="47"/>
        <v>0</v>
      </c>
    </row>
    <row r="2979" spans="7:7">
      <c r="G2979">
        <f t="shared" si="47"/>
        <v>0</v>
      </c>
    </row>
    <row r="2980" spans="7:7">
      <c r="G2980">
        <f t="shared" si="47"/>
        <v>0</v>
      </c>
    </row>
    <row r="2981" spans="7:7">
      <c r="G2981">
        <f t="shared" si="47"/>
        <v>0</v>
      </c>
    </row>
    <row r="2982" spans="7:7">
      <c r="G2982">
        <f t="shared" si="47"/>
        <v>0</v>
      </c>
    </row>
    <row r="2983" spans="7:7">
      <c r="G2983">
        <f t="shared" si="47"/>
        <v>0</v>
      </c>
    </row>
    <row r="2984" spans="7:7">
      <c r="G2984">
        <f t="shared" si="47"/>
        <v>0</v>
      </c>
    </row>
    <row r="2985" spans="7:7">
      <c r="G2985">
        <f t="shared" si="47"/>
        <v>0</v>
      </c>
    </row>
    <row r="2986" spans="7:7">
      <c r="G2986">
        <f t="shared" si="47"/>
        <v>0</v>
      </c>
    </row>
    <row r="2987" spans="7:7">
      <c r="G2987">
        <f t="shared" si="47"/>
        <v>0</v>
      </c>
    </row>
    <row r="2988" spans="7:7">
      <c r="G2988">
        <f t="shared" si="47"/>
        <v>0</v>
      </c>
    </row>
    <row r="2989" spans="7:7">
      <c r="G2989">
        <f t="shared" si="47"/>
        <v>0</v>
      </c>
    </row>
    <row r="2990" spans="7:7">
      <c r="G2990">
        <f t="shared" ref="G2990:G3053" si="48">+D2990-E2990</f>
        <v>0</v>
      </c>
    </row>
    <row r="2991" spans="7:7">
      <c r="G2991">
        <f t="shared" si="48"/>
        <v>0</v>
      </c>
    </row>
    <row r="2992" spans="7:7">
      <c r="G2992">
        <f t="shared" si="48"/>
        <v>0</v>
      </c>
    </row>
    <row r="2993" spans="7:7">
      <c r="G2993">
        <f t="shared" si="48"/>
        <v>0</v>
      </c>
    </row>
    <row r="2994" spans="7:7">
      <c r="G2994">
        <f t="shared" si="48"/>
        <v>0</v>
      </c>
    </row>
    <row r="2995" spans="7:7">
      <c r="G2995">
        <f t="shared" si="48"/>
        <v>0</v>
      </c>
    </row>
    <row r="2996" spans="7:7">
      <c r="G2996">
        <f t="shared" si="48"/>
        <v>0</v>
      </c>
    </row>
    <row r="2997" spans="7:7">
      <c r="G2997">
        <f t="shared" si="48"/>
        <v>0</v>
      </c>
    </row>
    <row r="2998" spans="7:7">
      <c r="G2998">
        <f t="shared" si="48"/>
        <v>0</v>
      </c>
    </row>
    <row r="2999" spans="7:7">
      <c r="G2999">
        <f t="shared" si="48"/>
        <v>0</v>
      </c>
    </row>
    <row r="3000" spans="7:7">
      <c r="G3000">
        <f t="shared" si="48"/>
        <v>0</v>
      </c>
    </row>
    <row r="3001" spans="7:7">
      <c r="G3001">
        <f t="shared" si="48"/>
        <v>0</v>
      </c>
    </row>
    <row r="3002" spans="7:7">
      <c r="G3002">
        <f t="shared" si="48"/>
        <v>0</v>
      </c>
    </row>
    <row r="3003" spans="7:7">
      <c r="G3003">
        <f t="shared" si="48"/>
        <v>0</v>
      </c>
    </row>
    <row r="3004" spans="7:7">
      <c r="G3004">
        <f t="shared" si="48"/>
        <v>0</v>
      </c>
    </row>
    <row r="3005" spans="7:7">
      <c r="G3005">
        <f t="shared" si="48"/>
        <v>0</v>
      </c>
    </row>
    <row r="3006" spans="7:7">
      <c r="G3006">
        <f t="shared" si="48"/>
        <v>0</v>
      </c>
    </row>
    <row r="3007" spans="7:7">
      <c r="G3007">
        <f t="shared" si="48"/>
        <v>0</v>
      </c>
    </row>
    <row r="3008" spans="7:7">
      <c r="G3008">
        <f t="shared" si="48"/>
        <v>0</v>
      </c>
    </row>
    <row r="3009" spans="7:7">
      <c r="G3009">
        <f t="shared" si="48"/>
        <v>0</v>
      </c>
    </row>
    <row r="3010" spans="7:7">
      <c r="G3010">
        <f t="shared" si="48"/>
        <v>0</v>
      </c>
    </row>
    <row r="3011" spans="7:7">
      <c r="G3011">
        <f t="shared" si="48"/>
        <v>0</v>
      </c>
    </row>
    <row r="3012" spans="7:7">
      <c r="G3012">
        <f t="shared" si="48"/>
        <v>0</v>
      </c>
    </row>
    <row r="3013" spans="7:7">
      <c r="G3013">
        <f t="shared" si="48"/>
        <v>0</v>
      </c>
    </row>
    <row r="3014" spans="7:7">
      <c r="G3014">
        <f t="shared" si="48"/>
        <v>0</v>
      </c>
    </row>
    <row r="3015" spans="7:7">
      <c r="G3015">
        <f t="shared" si="48"/>
        <v>0</v>
      </c>
    </row>
    <row r="3016" spans="7:7">
      <c r="G3016">
        <f t="shared" si="48"/>
        <v>0</v>
      </c>
    </row>
    <row r="3017" spans="7:7">
      <c r="G3017">
        <f t="shared" si="48"/>
        <v>0</v>
      </c>
    </row>
    <row r="3018" spans="7:7">
      <c r="G3018">
        <f t="shared" si="48"/>
        <v>0</v>
      </c>
    </row>
    <row r="3019" spans="7:7">
      <c r="G3019">
        <f t="shared" si="48"/>
        <v>0</v>
      </c>
    </row>
    <row r="3020" spans="7:7">
      <c r="G3020">
        <f t="shared" si="48"/>
        <v>0</v>
      </c>
    </row>
    <row r="3021" spans="7:7">
      <c r="G3021">
        <f t="shared" si="48"/>
        <v>0</v>
      </c>
    </row>
    <row r="3022" spans="7:7">
      <c r="G3022">
        <f t="shared" si="48"/>
        <v>0</v>
      </c>
    </row>
    <row r="3023" spans="7:7">
      <c r="G3023">
        <f t="shared" si="48"/>
        <v>0</v>
      </c>
    </row>
    <row r="3024" spans="7:7">
      <c r="G3024">
        <f t="shared" si="48"/>
        <v>0</v>
      </c>
    </row>
    <row r="3025" spans="7:7">
      <c r="G3025">
        <f t="shared" si="48"/>
        <v>0</v>
      </c>
    </row>
    <row r="3026" spans="7:7">
      <c r="G3026">
        <f t="shared" si="48"/>
        <v>0</v>
      </c>
    </row>
    <row r="3027" spans="7:7">
      <c r="G3027">
        <f t="shared" si="48"/>
        <v>0</v>
      </c>
    </row>
    <row r="3028" spans="7:7">
      <c r="G3028">
        <f t="shared" si="48"/>
        <v>0</v>
      </c>
    </row>
    <row r="3029" spans="7:7">
      <c r="G3029">
        <f t="shared" si="48"/>
        <v>0</v>
      </c>
    </row>
    <row r="3030" spans="7:7">
      <c r="G3030">
        <f t="shared" si="48"/>
        <v>0</v>
      </c>
    </row>
    <row r="3031" spans="7:7">
      <c r="G3031">
        <f t="shared" si="48"/>
        <v>0</v>
      </c>
    </row>
    <row r="3032" spans="7:7">
      <c r="G3032">
        <f t="shared" si="48"/>
        <v>0</v>
      </c>
    </row>
    <row r="3033" spans="7:7">
      <c r="G3033">
        <f t="shared" si="48"/>
        <v>0</v>
      </c>
    </row>
    <row r="3034" spans="7:7">
      <c r="G3034">
        <f t="shared" si="48"/>
        <v>0</v>
      </c>
    </row>
    <row r="3035" spans="7:7">
      <c r="G3035">
        <f t="shared" si="48"/>
        <v>0</v>
      </c>
    </row>
    <row r="3036" spans="7:7">
      <c r="G3036">
        <f t="shared" si="48"/>
        <v>0</v>
      </c>
    </row>
    <row r="3037" spans="7:7">
      <c r="G3037">
        <f t="shared" si="48"/>
        <v>0</v>
      </c>
    </row>
    <row r="3038" spans="7:7">
      <c r="G3038">
        <f t="shared" si="48"/>
        <v>0</v>
      </c>
    </row>
    <row r="3039" spans="7:7">
      <c r="G3039">
        <f t="shared" si="48"/>
        <v>0</v>
      </c>
    </row>
    <row r="3040" spans="7:7">
      <c r="G3040">
        <f t="shared" si="48"/>
        <v>0</v>
      </c>
    </row>
    <row r="3041" spans="7:7">
      <c r="G3041">
        <f t="shared" si="48"/>
        <v>0</v>
      </c>
    </row>
    <row r="3042" spans="7:7">
      <c r="G3042">
        <f t="shared" si="48"/>
        <v>0</v>
      </c>
    </row>
    <row r="3043" spans="7:7">
      <c r="G3043">
        <f t="shared" si="48"/>
        <v>0</v>
      </c>
    </row>
    <row r="3044" spans="7:7">
      <c r="G3044">
        <f t="shared" si="48"/>
        <v>0</v>
      </c>
    </row>
    <row r="3045" spans="7:7">
      <c r="G3045">
        <f t="shared" si="48"/>
        <v>0</v>
      </c>
    </row>
    <row r="3046" spans="7:7">
      <c r="G3046">
        <f t="shared" si="48"/>
        <v>0</v>
      </c>
    </row>
    <row r="3047" spans="7:7">
      <c r="G3047">
        <f t="shared" si="48"/>
        <v>0</v>
      </c>
    </row>
    <row r="3048" spans="7:7">
      <c r="G3048">
        <f t="shared" si="48"/>
        <v>0</v>
      </c>
    </row>
    <row r="3049" spans="7:7">
      <c r="G3049">
        <f t="shared" si="48"/>
        <v>0</v>
      </c>
    </row>
    <row r="3050" spans="7:7">
      <c r="G3050">
        <f t="shared" si="48"/>
        <v>0</v>
      </c>
    </row>
    <row r="3051" spans="7:7">
      <c r="G3051">
        <f t="shared" si="48"/>
        <v>0</v>
      </c>
    </row>
    <row r="3052" spans="7:7">
      <c r="G3052">
        <f t="shared" si="48"/>
        <v>0</v>
      </c>
    </row>
    <row r="3053" spans="7:7">
      <c r="G3053">
        <f t="shared" si="48"/>
        <v>0</v>
      </c>
    </row>
    <row r="3054" spans="7:7">
      <c r="G3054">
        <f t="shared" ref="G3054:G3117" si="49">+D3054-E3054</f>
        <v>0</v>
      </c>
    </row>
    <row r="3055" spans="7:7">
      <c r="G3055">
        <f t="shared" si="49"/>
        <v>0</v>
      </c>
    </row>
    <row r="3056" spans="7:7">
      <c r="G3056">
        <f t="shared" si="49"/>
        <v>0</v>
      </c>
    </row>
    <row r="3057" spans="7:7">
      <c r="G3057">
        <f t="shared" si="49"/>
        <v>0</v>
      </c>
    </row>
    <row r="3058" spans="7:7">
      <c r="G3058">
        <f t="shared" si="49"/>
        <v>0</v>
      </c>
    </row>
    <row r="3059" spans="7:7">
      <c r="G3059">
        <f t="shared" si="49"/>
        <v>0</v>
      </c>
    </row>
    <row r="3060" spans="7:7">
      <c r="G3060">
        <f t="shared" si="49"/>
        <v>0</v>
      </c>
    </row>
    <row r="3061" spans="7:7">
      <c r="G3061">
        <f t="shared" si="49"/>
        <v>0</v>
      </c>
    </row>
    <row r="3062" spans="7:7">
      <c r="G3062">
        <f t="shared" si="49"/>
        <v>0</v>
      </c>
    </row>
    <row r="3063" spans="7:7">
      <c r="G3063">
        <f t="shared" si="49"/>
        <v>0</v>
      </c>
    </row>
    <row r="3064" spans="7:7">
      <c r="G3064">
        <f t="shared" si="49"/>
        <v>0</v>
      </c>
    </row>
    <row r="3065" spans="7:7">
      <c r="G3065">
        <f t="shared" si="49"/>
        <v>0</v>
      </c>
    </row>
    <row r="3066" spans="7:7">
      <c r="G3066">
        <f t="shared" si="49"/>
        <v>0</v>
      </c>
    </row>
    <row r="3067" spans="7:7">
      <c r="G3067">
        <f t="shared" si="49"/>
        <v>0</v>
      </c>
    </row>
    <row r="3068" spans="7:7">
      <c r="G3068">
        <f t="shared" si="49"/>
        <v>0</v>
      </c>
    </row>
    <row r="3069" spans="7:7">
      <c r="G3069">
        <f t="shared" si="49"/>
        <v>0</v>
      </c>
    </row>
    <row r="3070" spans="7:7">
      <c r="G3070">
        <f t="shared" si="49"/>
        <v>0</v>
      </c>
    </row>
    <row r="3071" spans="7:7">
      <c r="G3071">
        <f t="shared" si="49"/>
        <v>0</v>
      </c>
    </row>
    <row r="3072" spans="7:7">
      <c r="G3072">
        <f t="shared" si="49"/>
        <v>0</v>
      </c>
    </row>
    <row r="3073" spans="7:7">
      <c r="G3073">
        <f t="shared" si="49"/>
        <v>0</v>
      </c>
    </row>
    <row r="3074" spans="7:7">
      <c r="G3074">
        <f t="shared" si="49"/>
        <v>0</v>
      </c>
    </row>
    <row r="3075" spans="7:7">
      <c r="G3075">
        <f t="shared" si="49"/>
        <v>0</v>
      </c>
    </row>
    <row r="3076" spans="7:7">
      <c r="G3076">
        <f t="shared" si="49"/>
        <v>0</v>
      </c>
    </row>
    <row r="3077" spans="7:7">
      <c r="G3077">
        <f t="shared" si="49"/>
        <v>0</v>
      </c>
    </row>
    <row r="3078" spans="7:7">
      <c r="G3078">
        <f t="shared" si="49"/>
        <v>0</v>
      </c>
    </row>
    <row r="3079" spans="7:7">
      <c r="G3079">
        <f t="shared" si="49"/>
        <v>0</v>
      </c>
    </row>
    <row r="3080" spans="7:7">
      <c r="G3080">
        <f t="shared" si="49"/>
        <v>0</v>
      </c>
    </row>
    <row r="3081" spans="7:7">
      <c r="G3081">
        <f t="shared" si="49"/>
        <v>0</v>
      </c>
    </row>
    <row r="3082" spans="7:7">
      <c r="G3082">
        <f t="shared" si="49"/>
        <v>0</v>
      </c>
    </row>
    <row r="3083" spans="7:7">
      <c r="G3083">
        <f t="shared" si="49"/>
        <v>0</v>
      </c>
    </row>
    <row r="3084" spans="7:7">
      <c r="G3084">
        <f t="shared" si="49"/>
        <v>0</v>
      </c>
    </row>
    <row r="3085" spans="7:7">
      <c r="G3085">
        <f t="shared" si="49"/>
        <v>0</v>
      </c>
    </row>
    <row r="3086" spans="7:7">
      <c r="G3086">
        <f t="shared" si="49"/>
        <v>0</v>
      </c>
    </row>
    <row r="3087" spans="7:7">
      <c r="G3087">
        <f t="shared" si="49"/>
        <v>0</v>
      </c>
    </row>
    <row r="3088" spans="7:7">
      <c r="G3088">
        <f t="shared" si="49"/>
        <v>0</v>
      </c>
    </row>
    <row r="3089" spans="7:7">
      <c r="G3089">
        <f t="shared" si="49"/>
        <v>0</v>
      </c>
    </row>
    <row r="3090" spans="7:7">
      <c r="G3090">
        <f t="shared" si="49"/>
        <v>0</v>
      </c>
    </row>
    <row r="3091" spans="7:7">
      <c r="G3091">
        <f t="shared" si="49"/>
        <v>0</v>
      </c>
    </row>
    <row r="3092" spans="7:7">
      <c r="G3092">
        <f t="shared" si="49"/>
        <v>0</v>
      </c>
    </row>
    <row r="3093" spans="7:7">
      <c r="G3093">
        <f t="shared" si="49"/>
        <v>0</v>
      </c>
    </row>
    <row r="3094" spans="7:7">
      <c r="G3094">
        <f t="shared" si="49"/>
        <v>0</v>
      </c>
    </row>
    <row r="3095" spans="7:7">
      <c r="G3095">
        <f t="shared" si="49"/>
        <v>0</v>
      </c>
    </row>
    <row r="3096" spans="7:7">
      <c r="G3096">
        <f t="shared" si="49"/>
        <v>0</v>
      </c>
    </row>
    <row r="3097" spans="7:7">
      <c r="G3097">
        <f t="shared" si="49"/>
        <v>0</v>
      </c>
    </row>
    <row r="3098" spans="7:7">
      <c r="G3098">
        <f t="shared" si="49"/>
        <v>0</v>
      </c>
    </row>
    <row r="3099" spans="7:7">
      <c r="G3099">
        <f t="shared" si="49"/>
        <v>0</v>
      </c>
    </row>
    <row r="3100" spans="7:7">
      <c r="G3100">
        <f t="shared" si="49"/>
        <v>0</v>
      </c>
    </row>
    <row r="3101" spans="7:7">
      <c r="G3101">
        <f t="shared" si="49"/>
        <v>0</v>
      </c>
    </row>
    <row r="3102" spans="7:7">
      <c r="G3102">
        <f t="shared" si="49"/>
        <v>0</v>
      </c>
    </row>
    <row r="3103" spans="7:7">
      <c r="G3103">
        <f t="shared" si="49"/>
        <v>0</v>
      </c>
    </row>
    <row r="3104" spans="7:7">
      <c r="G3104">
        <f t="shared" si="49"/>
        <v>0</v>
      </c>
    </row>
    <row r="3105" spans="7:7">
      <c r="G3105">
        <f t="shared" si="49"/>
        <v>0</v>
      </c>
    </row>
    <row r="3106" spans="7:7">
      <c r="G3106">
        <f t="shared" si="49"/>
        <v>0</v>
      </c>
    </row>
    <row r="3107" spans="7:7">
      <c r="G3107">
        <f t="shared" si="49"/>
        <v>0</v>
      </c>
    </row>
    <row r="3108" spans="7:7">
      <c r="G3108">
        <f t="shared" si="49"/>
        <v>0</v>
      </c>
    </row>
    <row r="3109" spans="7:7">
      <c r="G3109">
        <f t="shared" si="49"/>
        <v>0</v>
      </c>
    </row>
    <row r="3110" spans="7:7">
      <c r="G3110">
        <f t="shared" si="49"/>
        <v>0</v>
      </c>
    </row>
    <row r="3111" spans="7:7">
      <c r="G3111">
        <f t="shared" si="49"/>
        <v>0</v>
      </c>
    </row>
    <row r="3112" spans="7:7">
      <c r="G3112">
        <f t="shared" si="49"/>
        <v>0</v>
      </c>
    </row>
    <row r="3113" spans="7:7">
      <c r="G3113">
        <f t="shared" si="49"/>
        <v>0</v>
      </c>
    </row>
    <row r="3114" spans="7:7">
      <c r="G3114">
        <f t="shared" si="49"/>
        <v>0</v>
      </c>
    </row>
    <row r="3115" spans="7:7">
      <c r="G3115">
        <f t="shared" si="49"/>
        <v>0</v>
      </c>
    </row>
    <row r="3116" spans="7:7">
      <c r="G3116">
        <f t="shared" si="49"/>
        <v>0</v>
      </c>
    </row>
    <row r="3117" spans="7:7">
      <c r="G3117">
        <f t="shared" si="49"/>
        <v>0</v>
      </c>
    </row>
    <row r="3118" spans="7:7">
      <c r="G3118">
        <f t="shared" ref="G3118:G3181" si="50">+D3118-E3118</f>
        <v>0</v>
      </c>
    </row>
    <row r="3119" spans="7:7">
      <c r="G3119">
        <f t="shared" si="50"/>
        <v>0</v>
      </c>
    </row>
    <row r="3120" spans="7:7">
      <c r="G3120">
        <f t="shared" si="50"/>
        <v>0</v>
      </c>
    </row>
    <row r="3121" spans="7:7">
      <c r="G3121">
        <f t="shared" si="50"/>
        <v>0</v>
      </c>
    </row>
    <row r="3122" spans="7:7">
      <c r="G3122">
        <f t="shared" si="50"/>
        <v>0</v>
      </c>
    </row>
    <row r="3123" spans="7:7">
      <c r="G3123">
        <f t="shared" si="50"/>
        <v>0</v>
      </c>
    </row>
    <row r="3124" spans="7:7">
      <c r="G3124">
        <f t="shared" si="50"/>
        <v>0</v>
      </c>
    </row>
    <row r="3125" spans="7:7">
      <c r="G3125">
        <f t="shared" si="50"/>
        <v>0</v>
      </c>
    </row>
    <row r="3126" spans="7:7">
      <c r="G3126">
        <f t="shared" si="50"/>
        <v>0</v>
      </c>
    </row>
    <row r="3127" spans="7:7">
      <c r="G3127">
        <f t="shared" si="50"/>
        <v>0</v>
      </c>
    </row>
    <row r="3128" spans="7:7">
      <c r="G3128">
        <f t="shared" si="50"/>
        <v>0</v>
      </c>
    </row>
    <row r="3129" spans="7:7">
      <c r="G3129">
        <f t="shared" si="50"/>
        <v>0</v>
      </c>
    </row>
    <row r="3130" spans="7:7">
      <c r="G3130">
        <f t="shared" si="50"/>
        <v>0</v>
      </c>
    </row>
    <row r="3131" spans="7:7">
      <c r="G3131">
        <f t="shared" si="50"/>
        <v>0</v>
      </c>
    </row>
    <row r="3132" spans="7:7">
      <c r="G3132">
        <f t="shared" si="50"/>
        <v>0</v>
      </c>
    </row>
    <row r="3133" spans="7:7">
      <c r="G3133">
        <f t="shared" si="50"/>
        <v>0</v>
      </c>
    </row>
    <row r="3134" spans="7:7">
      <c r="G3134">
        <f t="shared" si="50"/>
        <v>0</v>
      </c>
    </row>
    <row r="3135" spans="7:7">
      <c r="G3135">
        <f t="shared" si="50"/>
        <v>0</v>
      </c>
    </row>
    <row r="3136" spans="7:7">
      <c r="G3136">
        <f t="shared" si="50"/>
        <v>0</v>
      </c>
    </row>
    <row r="3137" spans="7:7">
      <c r="G3137">
        <f t="shared" si="50"/>
        <v>0</v>
      </c>
    </row>
    <row r="3138" spans="7:7">
      <c r="G3138">
        <f t="shared" si="50"/>
        <v>0</v>
      </c>
    </row>
    <row r="3139" spans="7:7">
      <c r="G3139">
        <f t="shared" si="50"/>
        <v>0</v>
      </c>
    </row>
    <row r="3140" spans="7:7">
      <c r="G3140">
        <f t="shared" si="50"/>
        <v>0</v>
      </c>
    </row>
    <row r="3141" spans="7:7">
      <c r="G3141">
        <f t="shared" si="50"/>
        <v>0</v>
      </c>
    </row>
    <row r="3142" spans="7:7">
      <c r="G3142">
        <f t="shared" si="50"/>
        <v>0</v>
      </c>
    </row>
    <row r="3143" spans="7:7">
      <c r="G3143">
        <f t="shared" si="50"/>
        <v>0</v>
      </c>
    </row>
    <row r="3144" spans="7:7">
      <c r="G3144">
        <f t="shared" si="50"/>
        <v>0</v>
      </c>
    </row>
    <row r="3145" spans="7:7">
      <c r="G3145">
        <f t="shared" si="50"/>
        <v>0</v>
      </c>
    </row>
    <row r="3146" spans="7:7">
      <c r="G3146">
        <f t="shared" si="50"/>
        <v>0</v>
      </c>
    </row>
    <row r="3147" spans="7:7">
      <c r="G3147">
        <f t="shared" si="50"/>
        <v>0</v>
      </c>
    </row>
    <row r="3148" spans="7:7">
      <c r="G3148">
        <f t="shared" si="50"/>
        <v>0</v>
      </c>
    </row>
    <row r="3149" spans="7:7">
      <c r="G3149">
        <f t="shared" si="50"/>
        <v>0</v>
      </c>
    </row>
    <row r="3150" spans="7:7">
      <c r="G3150">
        <f t="shared" si="50"/>
        <v>0</v>
      </c>
    </row>
    <row r="3151" spans="7:7">
      <c r="G3151">
        <f t="shared" si="50"/>
        <v>0</v>
      </c>
    </row>
    <row r="3152" spans="7:7">
      <c r="G3152">
        <f t="shared" si="50"/>
        <v>0</v>
      </c>
    </row>
    <row r="3153" spans="7:7">
      <c r="G3153">
        <f t="shared" si="50"/>
        <v>0</v>
      </c>
    </row>
    <row r="3154" spans="7:7">
      <c r="G3154">
        <f t="shared" si="50"/>
        <v>0</v>
      </c>
    </row>
    <row r="3155" spans="7:7">
      <c r="G3155">
        <f t="shared" si="50"/>
        <v>0</v>
      </c>
    </row>
    <row r="3156" spans="7:7">
      <c r="G3156">
        <f t="shared" si="50"/>
        <v>0</v>
      </c>
    </row>
    <row r="3157" spans="7:7">
      <c r="G3157">
        <f t="shared" si="50"/>
        <v>0</v>
      </c>
    </row>
    <row r="3158" spans="7:7">
      <c r="G3158">
        <f t="shared" si="50"/>
        <v>0</v>
      </c>
    </row>
    <row r="3159" spans="7:7">
      <c r="G3159">
        <f t="shared" si="50"/>
        <v>0</v>
      </c>
    </row>
    <row r="3160" spans="7:7">
      <c r="G3160">
        <f t="shared" si="50"/>
        <v>0</v>
      </c>
    </row>
    <row r="3161" spans="7:7">
      <c r="G3161">
        <f t="shared" si="50"/>
        <v>0</v>
      </c>
    </row>
    <row r="3162" spans="7:7">
      <c r="G3162">
        <f t="shared" si="50"/>
        <v>0</v>
      </c>
    </row>
    <row r="3163" spans="7:7">
      <c r="G3163">
        <f t="shared" si="50"/>
        <v>0</v>
      </c>
    </row>
    <row r="3164" spans="7:7">
      <c r="G3164">
        <f t="shared" si="50"/>
        <v>0</v>
      </c>
    </row>
    <row r="3165" spans="7:7">
      <c r="G3165">
        <f t="shared" si="50"/>
        <v>0</v>
      </c>
    </row>
    <row r="3166" spans="7:7">
      <c r="G3166">
        <f t="shared" si="50"/>
        <v>0</v>
      </c>
    </row>
    <row r="3167" spans="7:7">
      <c r="G3167">
        <f t="shared" si="50"/>
        <v>0</v>
      </c>
    </row>
    <row r="3168" spans="7:7">
      <c r="G3168">
        <f t="shared" si="50"/>
        <v>0</v>
      </c>
    </row>
    <row r="3169" spans="7:7">
      <c r="G3169">
        <f t="shared" si="50"/>
        <v>0</v>
      </c>
    </row>
    <row r="3170" spans="7:7">
      <c r="G3170">
        <f t="shared" si="50"/>
        <v>0</v>
      </c>
    </row>
    <row r="3171" spans="7:7">
      <c r="G3171">
        <f t="shared" si="50"/>
        <v>0</v>
      </c>
    </row>
    <row r="3172" spans="7:7">
      <c r="G3172">
        <f t="shared" si="50"/>
        <v>0</v>
      </c>
    </row>
    <row r="3173" spans="7:7">
      <c r="G3173">
        <f t="shared" si="50"/>
        <v>0</v>
      </c>
    </row>
    <row r="3174" spans="7:7">
      <c r="G3174">
        <f t="shared" si="50"/>
        <v>0</v>
      </c>
    </row>
    <row r="3175" spans="7:7">
      <c r="G3175">
        <f t="shared" si="50"/>
        <v>0</v>
      </c>
    </row>
    <row r="3176" spans="7:7">
      <c r="G3176">
        <f t="shared" si="50"/>
        <v>0</v>
      </c>
    </row>
    <row r="3177" spans="7:7">
      <c r="G3177">
        <f t="shared" si="50"/>
        <v>0</v>
      </c>
    </row>
    <row r="3178" spans="7:7">
      <c r="G3178">
        <f t="shared" si="50"/>
        <v>0</v>
      </c>
    </row>
    <row r="3179" spans="7:7">
      <c r="G3179">
        <f t="shared" si="50"/>
        <v>0</v>
      </c>
    </row>
    <row r="3180" spans="7:7">
      <c r="G3180">
        <f t="shared" si="50"/>
        <v>0</v>
      </c>
    </row>
    <row r="3181" spans="7:7">
      <c r="G3181">
        <f t="shared" si="50"/>
        <v>0</v>
      </c>
    </row>
    <row r="3182" spans="7:7">
      <c r="G3182">
        <f t="shared" ref="G3182:G3245" si="51">+D3182-E3182</f>
        <v>0</v>
      </c>
    </row>
    <row r="3183" spans="7:7">
      <c r="G3183">
        <f t="shared" si="51"/>
        <v>0</v>
      </c>
    </row>
    <row r="3184" spans="7:7">
      <c r="G3184">
        <f t="shared" si="51"/>
        <v>0</v>
      </c>
    </row>
    <row r="3185" spans="7:7">
      <c r="G3185">
        <f t="shared" si="51"/>
        <v>0</v>
      </c>
    </row>
    <row r="3186" spans="7:7">
      <c r="G3186">
        <f t="shared" si="51"/>
        <v>0</v>
      </c>
    </row>
    <row r="3187" spans="7:7">
      <c r="G3187">
        <f t="shared" si="51"/>
        <v>0</v>
      </c>
    </row>
    <row r="3188" spans="7:7">
      <c r="G3188">
        <f t="shared" si="51"/>
        <v>0</v>
      </c>
    </row>
    <row r="3189" spans="7:7">
      <c r="G3189">
        <f t="shared" si="51"/>
        <v>0</v>
      </c>
    </row>
    <row r="3190" spans="7:7">
      <c r="G3190">
        <f t="shared" si="51"/>
        <v>0</v>
      </c>
    </row>
    <row r="3191" spans="7:7">
      <c r="G3191">
        <f t="shared" si="51"/>
        <v>0</v>
      </c>
    </row>
    <row r="3192" spans="7:7">
      <c r="G3192">
        <f t="shared" si="51"/>
        <v>0</v>
      </c>
    </row>
    <row r="3193" spans="7:7">
      <c r="G3193">
        <f t="shared" si="51"/>
        <v>0</v>
      </c>
    </row>
    <row r="3194" spans="7:7">
      <c r="G3194">
        <f t="shared" si="51"/>
        <v>0</v>
      </c>
    </row>
    <row r="3195" spans="7:7">
      <c r="G3195">
        <f t="shared" si="51"/>
        <v>0</v>
      </c>
    </row>
    <row r="3196" spans="7:7">
      <c r="G3196">
        <f t="shared" si="51"/>
        <v>0</v>
      </c>
    </row>
    <row r="3197" spans="7:7">
      <c r="G3197">
        <f t="shared" si="51"/>
        <v>0</v>
      </c>
    </row>
    <row r="3198" spans="7:7">
      <c r="G3198">
        <f t="shared" si="51"/>
        <v>0</v>
      </c>
    </row>
    <row r="3199" spans="7:7">
      <c r="G3199">
        <f t="shared" si="51"/>
        <v>0</v>
      </c>
    </row>
    <row r="3200" spans="7:7">
      <c r="G3200">
        <f t="shared" si="51"/>
        <v>0</v>
      </c>
    </row>
    <row r="3201" spans="7:7">
      <c r="G3201">
        <f t="shared" si="51"/>
        <v>0</v>
      </c>
    </row>
    <row r="3202" spans="7:7">
      <c r="G3202">
        <f t="shared" si="51"/>
        <v>0</v>
      </c>
    </row>
    <row r="3203" spans="7:7">
      <c r="G3203">
        <f t="shared" si="51"/>
        <v>0</v>
      </c>
    </row>
    <row r="3204" spans="7:7">
      <c r="G3204">
        <f t="shared" si="51"/>
        <v>0</v>
      </c>
    </row>
    <row r="3205" spans="7:7">
      <c r="G3205">
        <f t="shared" si="51"/>
        <v>0</v>
      </c>
    </row>
    <row r="3206" spans="7:7">
      <c r="G3206">
        <f t="shared" si="51"/>
        <v>0</v>
      </c>
    </row>
    <row r="3207" spans="7:7">
      <c r="G3207">
        <f t="shared" si="51"/>
        <v>0</v>
      </c>
    </row>
    <row r="3208" spans="7:7">
      <c r="G3208">
        <f t="shared" si="51"/>
        <v>0</v>
      </c>
    </row>
    <row r="3209" spans="7:7">
      <c r="G3209">
        <f t="shared" si="51"/>
        <v>0</v>
      </c>
    </row>
    <row r="3210" spans="7:7">
      <c r="G3210">
        <f t="shared" si="51"/>
        <v>0</v>
      </c>
    </row>
    <row r="3211" spans="7:7">
      <c r="G3211">
        <f t="shared" si="51"/>
        <v>0</v>
      </c>
    </row>
    <row r="3212" spans="7:7">
      <c r="G3212">
        <f t="shared" si="51"/>
        <v>0</v>
      </c>
    </row>
    <row r="3213" spans="7:7">
      <c r="G3213">
        <f t="shared" si="51"/>
        <v>0</v>
      </c>
    </row>
    <row r="3214" spans="7:7">
      <c r="G3214">
        <f t="shared" si="51"/>
        <v>0</v>
      </c>
    </row>
    <row r="3215" spans="7:7">
      <c r="G3215">
        <f t="shared" si="51"/>
        <v>0</v>
      </c>
    </row>
    <row r="3216" spans="7:7">
      <c r="G3216">
        <f t="shared" si="51"/>
        <v>0</v>
      </c>
    </row>
    <row r="3217" spans="7:7">
      <c r="G3217">
        <f t="shared" si="51"/>
        <v>0</v>
      </c>
    </row>
    <row r="3218" spans="7:7">
      <c r="G3218">
        <f t="shared" si="51"/>
        <v>0</v>
      </c>
    </row>
    <row r="3219" spans="7:7">
      <c r="G3219">
        <f t="shared" si="51"/>
        <v>0</v>
      </c>
    </row>
    <row r="3220" spans="7:7">
      <c r="G3220">
        <f t="shared" si="51"/>
        <v>0</v>
      </c>
    </row>
    <row r="3221" spans="7:7">
      <c r="G3221">
        <f t="shared" si="51"/>
        <v>0</v>
      </c>
    </row>
    <row r="3222" spans="7:7">
      <c r="G3222">
        <f t="shared" si="51"/>
        <v>0</v>
      </c>
    </row>
    <row r="3223" spans="7:7">
      <c r="G3223">
        <f t="shared" si="51"/>
        <v>0</v>
      </c>
    </row>
    <row r="3224" spans="7:7">
      <c r="G3224">
        <f t="shared" si="51"/>
        <v>0</v>
      </c>
    </row>
    <row r="3225" spans="7:7">
      <c r="G3225">
        <f t="shared" si="51"/>
        <v>0</v>
      </c>
    </row>
    <row r="3226" spans="7:7">
      <c r="G3226">
        <f t="shared" si="51"/>
        <v>0</v>
      </c>
    </row>
    <row r="3227" spans="7:7">
      <c r="G3227">
        <f t="shared" si="51"/>
        <v>0</v>
      </c>
    </row>
    <row r="3228" spans="7:7">
      <c r="G3228">
        <f t="shared" si="51"/>
        <v>0</v>
      </c>
    </row>
    <row r="3229" spans="7:7">
      <c r="G3229">
        <f t="shared" si="51"/>
        <v>0</v>
      </c>
    </row>
    <row r="3230" spans="7:7">
      <c r="G3230">
        <f t="shared" si="51"/>
        <v>0</v>
      </c>
    </row>
    <row r="3231" spans="7:7">
      <c r="G3231">
        <f t="shared" si="51"/>
        <v>0</v>
      </c>
    </row>
    <row r="3232" spans="7:7">
      <c r="G3232">
        <f t="shared" si="51"/>
        <v>0</v>
      </c>
    </row>
    <row r="3233" spans="7:7">
      <c r="G3233">
        <f t="shared" si="51"/>
        <v>0</v>
      </c>
    </row>
    <row r="3234" spans="7:7">
      <c r="G3234">
        <f t="shared" si="51"/>
        <v>0</v>
      </c>
    </row>
    <row r="3235" spans="7:7">
      <c r="G3235">
        <f t="shared" si="51"/>
        <v>0</v>
      </c>
    </row>
    <row r="3236" spans="7:7">
      <c r="G3236">
        <f t="shared" si="51"/>
        <v>0</v>
      </c>
    </row>
    <row r="3237" spans="7:7">
      <c r="G3237">
        <f t="shared" si="51"/>
        <v>0</v>
      </c>
    </row>
    <row r="3238" spans="7:7">
      <c r="G3238">
        <f t="shared" si="51"/>
        <v>0</v>
      </c>
    </row>
    <row r="3239" spans="7:7">
      <c r="G3239">
        <f t="shared" si="51"/>
        <v>0</v>
      </c>
    </row>
    <row r="3240" spans="7:7">
      <c r="G3240">
        <f t="shared" si="51"/>
        <v>0</v>
      </c>
    </row>
    <row r="3241" spans="7:7">
      <c r="G3241">
        <f t="shared" si="51"/>
        <v>0</v>
      </c>
    </row>
    <row r="3242" spans="7:7">
      <c r="G3242">
        <f t="shared" si="51"/>
        <v>0</v>
      </c>
    </row>
    <row r="3243" spans="7:7">
      <c r="G3243">
        <f t="shared" si="51"/>
        <v>0</v>
      </c>
    </row>
    <row r="3244" spans="7:7">
      <c r="G3244">
        <f t="shared" si="51"/>
        <v>0</v>
      </c>
    </row>
    <row r="3245" spans="7:7">
      <c r="G3245">
        <f t="shared" si="51"/>
        <v>0</v>
      </c>
    </row>
    <row r="3246" spans="7:7">
      <c r="G3246">
        <f t="shared" ref="G3246:G3309" si="52">+D3246-E3246</f>
        <v>0</v>
      </c>
    </row>
    <row r="3247" spans="7:7">
      <c r="G3247">
        <f t="shared" si="52"/>
        <v>0</v>
      </c>
    </row>
    <row r="3248" spans="7:7">
      <c r="G3248">
        <f t="shared" si="52"/>
        <v>0</v>
      </c>
    </row>
    <row r="3249" spans="7:7">
      <c r="G3249">
        <f t="shared" si="52"/>
        <v>0</v>
      </c>
    </row>
    <row r="3250" spans="7:7">
      <c r="G3250">
        <f t="shared" si="52"/>
        <v>0</v>
      </c>
    </row>
    <row r="3251" spans="7:7">
      <c r="G3251">
        <f t="shared" si="52"/>
        <v>0</v>
      </c>
    </row>
    <row r="3252" spans="7:7">
      <c r="G3252">
        <f t="shared" si="52"/>
        <v>0</v>
      </c>
    </row>
    <row r="3253" spans="7:7">
      <c r="G3253">
        <f t="shared" si="52"/>
        <v>0</v>
      </c>
    </row>
    <row r="3254" spans="7:7">
      <c r="G3254">
        <f t="shared" si="52"/>
        <v>0</v>
      </c>
    </row>
    <row r="3255" spans="7:7">
      <c r="G3255">
        <f t="shared" si="52"/>
        <v>0</v>
      </c>
    </row>
    <row r="3256" spans="7:7">
      <c r="G3256">
        <f t="shared" si="52"/>
        <v>0</v>
      </c>
    </row>
    <row r="3257" spans="7:7">
      <c r="G3257">
        <f t="shared" si="52"/>
        <v>0</v>
      </c>
    </row>
    <row r="3258" spans="7:7">
      <c r="G3258">
        <f t="shared" si="52"/>
        <v>0</v>
      </c>
    </row>
    <row r="3259" spans="7:7">
      <c r="G3259">
        <f t="shared" si="52"/>
        <v>0</v>
      </c>
    </row>
    <row r="3260" spans="7:7">
      <c r="G3260">
        <f t="shared" si="52"/>
        <v>0</v>
      </c>
    </row>
    <row r="3261" spans="7:7">
      <c r="G3261">
        <f t="shared" si="52"/>
        <v>0</v>
      </c>
    </row>
    <row r="3262" spans="7:7">
      <c r="G3262">
        <f t="shared" si="52"/>
        <v>0</v>
      </c>
    </row>
    <row r="3263" spans="7:7">
      <c r="G3263">
        <f t="shared" si="52"/>
        <v>0</v>
      </c>
    </row>
    <row r="3264" spans="7:7">
      <c r="G3264">
        <f t="shared" si="52"/>
        <v>0</v>
      </c>
    </row>
    <row r="3265" spans="7:7">
      <c r="G3265">
        <f t="shared" si="52"/>
        <v>0</v>
      </c>
    </row>
    <row r="3266" spans="7:7">
      <c r="G3266">
        <f t="shared" si="52"/>
        <v>0</v>
      </c>
    </row>
    <row r="3267" spans="7:7">
      <c r="G3267">
        <f t="shared" si="52"/>
        <v>0</v>
      </c>
    </row>
    <row r="3268" spans="7:7">
      <c r="G3268">
        <f t="shared" si="52"/>
        <v>0</v>
      </c>
    </row>
    <row r="3269" spans="7:7">
      <c r="G3269">
        <f t="shared" si="52"/>
        <v>0</v>
      </c>
    </row>
    <row r="3270" spans="7:7">
      <c r="G3270">
        <f t="shared" si="52"/>
        <v>0</v>
      </c>
    </row>
    <row r="3271" spans="7:7">
      <c r="G3271">
        <f t="shared" si="52"/>
        <v>0</v>
      </c>
    </row>
    <row r="3272" spans="7:7">
      <c r="G3272">
        <f t="shared" si="52"/>
        <v>0</v>
      </c>
    </row>
    <row r="3273" spans="7:7">
      <c r="G3273">
        <f t="shared" si="52"/>
        <v>0</v>
      </c>
    </row>
    <row r="3274" spans="7:7">
      <c r="G3274">
        <f t="shared" si="52"/>
        <v>0</v>
      </c>
    </row>
    <row r="3275" spans="7:7">
      <c r="G3275">
        <f t="shared" si="52"/>
        <v>0</v>
      </c>
    </row>
    <row r="3276" spans="7:7">
      <c r="G3276">
        <f t="shared" si="52"/>
        <v>0</v>
      </c>
    </row>
    <row r="3277" spans="7:7">
      <c r="G3277">
        <f t="shared" si="52"/>
        <v>0</v>
      </c>
    </row>
    <row r="3278" spans="7:7">
      <c r="G3278">
        <f t="shared" si="52"/>
        <v>0</v>
      </c>
    </row>
    <row r="3279" spans="7:7">
      <c r="G3279">
        <f t="shared" si="52"/>
        <v>0</v>
      </c>
    </row>
    <row r="3280" spans="7:7">
      <c r="G3280">
        <f t="shared" si="52"/>
        <v>0</v>
      </c>
    </row>
    <row r="3281" spans="7:7">
      <c r="G3281">
        <f t="shared" si="52"/>
        <v>0</v>
      </c>
    </row>
    <row r="3282" spans="7:7">
      <c r="G3282">
        <f t="shared" si="52"/>
        <v>0</v>
      </c>
    </row>
    <row r="3283" spans="7:7">
      <c r="G3283">
        <f t="shared" si="52"/>
        <v>0</v>
      </c>
    </row>
    <row r="3284" spans="7:7">
      <c r="G3284">
        <f t="shared" si="52"/>
        <v>0</v>
      </c>
    </row>
    <row r="3285" spans="7:7">
      <c r="G3285">
        <f t="shared" si="52"/>
        <v>0</v>
      </c>
    </row>
    <row r="3286" spans="7:7">
      <c r="G3286">
        <f t="shared" si="52"/>
        <v>0</v>
      </c>
    </row>
    <row r="3287" spans="7:7">
      <c r="G3287">
        <f t="shared" si="52"/>
        <v>0</v>
      </c>
    </row>
    <row r="3288" spans="7:7">
      <c r="G3288">
        <f t="shared" si="52"/>
        <v>0</v>
      </c>
    </row>
    <row r="3289" spans="7:7">
      <c r="G3289">
        <f t="shared" si="52"/>
        <v>0</v>
      </c>
    </row>
    <row r="3290" spans="7:7">
      <c r="G3290">
        <f t="shared" si="52"/>
        <v>0</v>
      </c>
    </row>
    <row r="3291" spans="7:7">
      <c r="G3291">
        <f t="shared" si="52"/>
        <v>0</v>
      </c>
    </row>
    <row r="3292" spans="7:7">
      <c r="G3292">
        <f t="shared" si="52"/>
        <v>0</v>
      </c>
    </row>
    <row r="3293" spans="7:7">
      <c r="G3293">
        <f t="shared" si="52"/>
        <v>0</v>
      </c>
    </row>
    <row r="3294" spans="7:7">
      <c r="G3294">
        <f t="shared" si="52"/>
        <v>0</v>
      </c>
    </row>
    <row r="3295" spans="7:7">
      <c r="G3295">
        <f t="shared" si="52"/>
        <v>0</v>
      </c>
    </row>
    <row r="3296" spans="7:7">
      <c r="G3296">
        <f t="shared" si="52"/>
        <v>0</v>
      </c>
    </row>
    <row r="3297" spans="7:7">
      <c r="G3297">
        <f t="shared" si="52"/>
        <v>0</v>
      </c>
    </row>
    <row r="3298" spans="7:7">
      <c r="G3298">
        <f t="shared" si="52"/>
        <v>0</v>
      </c>
    </row>
    <row r="3299" spans="7:7">
      <c r="G3299">
        <f t="shared" si="52"/>
        <v>0</v>
      </c>
    </row>
    <row r="3300" spans="7:7">
      <c r="G3300">
        <f t="shared" si="52"/>
        <v>0</v>
      </c>
    </row>
    <row r="3301" spans="7:7">
      <c r="G3301">
        <f t="shared" si="52"/>
        <v>0</v>
      </c>
    </row>
    <row r="3302" spans="7:7">
      <c r="G3302">
        <f t="shared" si="52"/>
        <v>0</v>
      </c>
    </row>
    <row r="3303" spans="7:7">
      <c r="G3303">
        <f t="shared" si="52"/>
        <v>0</v>
      </c>
    </row>
    <row r="3304" spans="7:7">
      <c r="G3304">
        <f t="shared" si="52"/>
        <v>0</v>
      </c>
    </row>
    <row r="3305" spans="7:7">
      <c r="G3305">
        <f t="shared" si="52"/>
        <v>0</v>
      </c>
    </row>
    <row r="3306" spans="7:7">
      <c r="G3306">
        <f t="shared" si="52"/>
        <v>0</v>
      </c>
    </row>
    <row r="3307" spans="7:7">
      <c r="G3307">
        <f t="shared" si="52"/>
        <v>0</v>
      </c>
    </row>
    <row r="3308" spans="7:7">
      <c r="G3308">
        <f t="shared" si="52"/>
        <v>0</v>
      </c>
    </row>
    <row r="3309" spans="7:7">
      <c r="G3309">
        <f t="shared" si="52"/>
        <v>0</v>
      </c>
    </row>
    <row r="3310" spans="7:7">
      <c r="G3310">
        <f t="shared" ref="G3310:G3373" si="53">+D3310-E3310</f>
        <v>0</v>
      </c>
    </row>
    <row r="3311" spans="7:7">
      <c r="G3311">
        <f t="shared" si="53"/>
        <v>0</v>
      </c>
    </row>
    <row r="3312" spans="7:7">
      <c r="G3312">
        <f t="shared" si="53"/>
        <v>0</v>
      </c>
    </row>
    <row r="3313" spans="7:7">
      <c r="G3313">
        <f t="shared" si="53"/>
        <v>0</v>
      </c>
    </row>
    <row r="3314" spans="7:7">
      <c r="G3314">
        <f t="shared" si="53"/>
        <v>0</v>
      </c>
    </row>
    <row r="3315" spans="7:7">
      <c r="G3315">
        <f t="shared" si="53"/>
        <v>0</v>
      </c>
    </row>
    <row r="3316" spans="7:7">
      <c r="G3316">
        <f t="shared" si="53"/>
        <v>0</v>
      </c>
    </row>
    <row r="3317" spans="7:7">
      <c r="G3317">
        <f t="shared" si="53"/>
        <v>0</v>
      </c>
    </row>
    <row r="3318" spans="7:7">
      <c r="G3318">
        <f t="shared" si="53"/>
        <v>0</v>
      </c>
    </row>
    <row r="3319" spans="7:7">
      <c r="G3319">
        <f t="shared" si="53"/>
        <v>0</v>
      </c>
    </row>
    <row r="3320" spans="7:7">
      <c r="G3320">
        <f t="shared" si="53"/>
        <v>0</v>
      </c>
    </row>
    <row r="3321" spans="7:7">
      <c r="G3321">
        <f t="shared" si="53"/>
        <v>0</v>
      </c>
    </row>
    <row r="3322" spans="7:7">
      <c r="G3322">
        <f t="shared" si="53"/>
        <v>0</v>
      </c>
    </row>
    <row r="3323" spans="7:7">
      <c r="G3323">
        <f t="shared" si="53"/>
        <v>0</v>
      </c>
    </row>
    <row r="3324" spans="7:7">
      <c r="G3324">
        <f t="shared" si="53"/>
        <v>0</v>
      </c>
    </row>
    <row r="3325" spans="7:7">
      <c r="G3325">
        <f t="shared" si="53"/>
        <v>0</v>
      </c>
    </row>
    <row r="3326" spans="7:7">
      <c r="G3326">
        <f t="shared" si="53"/>
        <v>0</v>
      </c>
    </row>
    <row r="3327" spans="7:7">
      <c r="G3327">
        <f t="shared" si="53"/>
        <v>0</v>
      </c>
    </row>
    <row r="3328" spans="7:7">
      <c r="G3328">
        <f t="shared" si="53"/>
        <v>0</v>
      </c>
    </row>
    <row r="3329" spans="7:7">
      <c r="G3329">
        <f t="shared" si="53"/>
        <v>0</v>
      </c>
    </row>
    <row r="3330" spans="7:7">
      <c r="G3330">
        <f t="shared" si="53"/>
        <v>0</v>
      </c>
    </row>
    <row r="3331" spans="7:7">
      <c r="G3331">
        <f t="shared" si="53"/>
        <v>0</v>
      </c>
    </row>
    <row r="3332" spans="7:7">
      <c r="G3332">
        <f t="shared" si="53"/>
        <v>0</v>
      </c>
    </row>
    <row r="3333" spans="7:7">
      <c r="G3333">
        <f t="shared" si="53"/>
        <v>0</v>
      </c>
    </row>
    <row r="3334" spans="7:7">
      <c r="G3334">
        <f t="shared" si="53"/>
        <v>0</v>
      </c>
    </row>
    <row r="3335" spans="7:7">
      <c r="G3335">
        <f t="shared" si="53"/>
        <v>0</v>
      </c>
    </row>
    <row r="3336" spans="7:7">
      <c r="G3336">
        <f t="shared" si="53"/>
        <v>0</v>
      </c>
    </row>
    <row r="3337" spans="7:7">
      <c r="G3337">
        <f t="shared" si="53"/>
        <v>0</v>
      </c>
    </row>
    <row r="3338" spans="7:7">
      <c r="G3338">
        <f t="shared" si="53"/>
        <v>0</v>
      </c>
    </row>
    <row r="3339" spans="7:7">
      <c r="G3339">
        <f t="shared" si="53"/>
        <v>0</v>
      </c>
    </row>
    <row r="3340" spans="7:7">
      <c r="G3340">
        <f t="shared" si="53"/>
        <v>0</v>
      </c>
    </row>
    <row r="3341" spans="7:7">
      <c r="G3341">
        <f t="shared" si="53"/>
        <v>0</v>
      </c>
    </row>
    <row r="3342" spans="7:7">
      <c r="G3342">
        <f t="shared" si="53"/>
        <v>0</v>
      </c>
    </row>
    <row r="3343" spans="7:7">
      <c r="G3343">
        <f t="shared" si="53"/>
        <v>0</v>
      </c>
    </row>
    <row r="3344" spans="7:7">
      <c r="G3344">
        <f t="shared" si="53"/>
        <v>0</v>
      </c>
    </row>
    <row r="3345" spans="7:7">
      <c r="G3345">
        <f t="shared" si="53"/>
        <v>0</v>
      </c>
    </row>
    <row r="3346" spans="7:7">
      <c r="G3346">
        <f t="shared" si="53"/>
        <v>0</v>
      </c>
    </row>
    <row r="3347" spans="7:7">
      <c r="G3347">
        <f t="shared" si="53"/>
        <v>0</v>
      </c>
    </row>
    <row r="3348" spans="7:7">
      <c r="G3348">
        <f t="shared" si="53"/>
        <v>0</v>
      </c>
    </row>
    <row r="3349" spans="7:7">
      <c r="G3349">
        <f t="shared" si="53"/>
        <v>0</v>
      </c>
    </row>
    <row r="3350" spans="7:7">
      <c r="G3350">
        <f t="shared" si="53"/>
        <v>0</v>
      </c>
    </row>
    <row r="3351" spans="7:7">
      <c r="G3351">
        <f t="shared" si="53"/>
        <v>0</v>
      </c>
    </row>
    <row r="3352" spans="7:7">
      <c r="G3352">
        <f t="shared" si="53"/>
        <v>0</v>
      </c>
    </row>
    <row r="3353" spans="7:7">
      <c r="G3353">
        <f t="shared" si="53"/>
        <v>0</v>
      </c>
    </row>
    <row r="3354" spans="7:7">
      <c r="G3354">
        <f t="shared" si="53"/>
        <v>0</v>
      </c>
    </row>
    <row r="3355" spans="7:7">
      <c r="G3355">
        <f t="shared" si="53"/>
        <v>0</v>
      </c>
    </row>
    <row r="3356" spans="7:7">
      <c r="G3356">
        <f t="shared" si="53"/>
        <v>0</v>
      </c>
    </row>
    <row r="3357" spans="7:7">
      <c r="G3357">
        <f t="shared" si="53"/>
        <v>0</v>
      </c>
    </row>
    <row r="3358" spans="7:7">
      <c r="G3358">
        <f t="shared" si="53"/>
        <v>0</v>
      </c>
    </row>
    <row r="3359" spans="7:7">
      <c r="G3359">
        <f t="shared" si="53"/>
        <v>0</v>
      </c>
    </row>
    <row r="3360" spans="7:7">
      <c r="G3360">
        <f t="shared" si="53"/>
        <v>0</v>
      </c>
    </row>
    <row r="3361" spans="7:7">
      <c r="G3361">
        <f t="shared" si="53"/>
        <v>0</v>
      </c>
    </row>
    <row r="3362" spans="7:7">
      <c r="G3362">
        <f t="shared" si="53"/>
        <v>0</v>
      </c>
    </row>
    <row r="3363" spans="7:7">
      <c r="G3363">
        <f t="shared" si="53"/>
        <v>0</v>
      </c>
    </row>
    <row r="3364" spans="7:7">
      <c r="G3364">
        <f t="shared" si="53"/>
        <v>0</v>
      </c>
    </row>
    <row r="3365" spans="7:7">
      <c r="G3365">
        <f t="shared" si="53"/>
        <v>0</v>
      </c>
    </row>
    <row r="3366" spans="7:7">
      <c r="G3366">
        <f t="shared" si="53"/>
        <v>0</v>
      </c>
    </row>
    <row r="3367" spans="7:7">
      <c r="G3367">
        <f t="shared" si="53"/>
        <v>0</v>
      </c>
    </row>
    <row r="3368" spans="7:7">
      <c r="G3368">
        <f t="shared" si="53"/>
        <v>0</v>
      </c>
    </row>
    <row r="3369" spans="7:7">
      <c r="G3369">
        <f t="shared" si="53"/>
        <v>0</v>
      </c>
    </row>
    <row r="3370" spans="7:7">
      <c r="G3370">
        <f t="shared" si="53"/>
        <v>0</v>
      </c>
    </row>
    <row r="3371" spans="7:7">
      <c r="G3371">
        <f t="shared" si="53"/>
        <v>0</v>
      </c>
    </row>
    <row r="3372" spans="7:7">
      <c r="G3372">
        <f t="shared" si="53"/>
        <v>0</v>
      </c>
    </row>
    <row r="3373" spans="7:7">
      <c r="G3373">
        <f t="shared" si="53"/>
        <v>0</v>
      </c>
    </row>
    <row r="3374" spans="7:7">
      <c r="G3374">
        <f t="shared" ref="G3374:G3437" si="54">+D3374-E3374</f>
        <v>0</v>
      </c>
    </row>
    <row r="3375" spans="7:7">
      <c r="G3375">
        <f t="shared" si="54"/>
        <v>0</v>
      </c>
    </row>
    <row r="3376" spans="7:7">
      <c r="G3376">
        <f t="shared" si="54"/>
        <v>0</v>
      </c>
    </row>
    <row r="3377" spans="7:7">
      <c r="G3377">
        <f t="shared" si="54"/>
        <v>0</v>
      </c>
    </row>
    <row r="3378" spans="7:7">
      <c r="G3378">
        <f t="shared" si="54"/>
        <v>0</v>
      </c>
    </row>
    <row r="3379" spans="7:7">
      <c r="G3379">
        <f t="shared" si="54"/>
        <v>0</v>
      </c>
    </row>
    <row r="3380" spans="7:7">
      <c r="G3380">
        <f t="shared" si="54"/>
        <v>0</v>
      </c>
    </row>
    <row r="3381" spans="7:7">
      <c r="G3381">
        <f t="shared" si="54"/>
        <v>0</v>
      </c>
    </row>
    <row r="3382" spans="7:7">
      <c r="G3382">
        <f t="shared" si="54"/>
        <v>0</v>
      </c>
    </row>
    <row r="3383" spans="7:7">
      <c r="G3383">
        <f t="shared" si="54"/>
        <v>0</v>
      </c>
    </row>
    <row r="3384" spans="7:7">
      <c r="G3384">
        <f t="shared" si="54"/>
        <v>0</v>
      </c>
    </row>
    <row r="3385" spans="7:7">
      <c r="G3385">
        <f t="shared" si="54"/>
        <v>0</v>
      </c>
    </row>
    <row r="3386" spans="7:7">
      <c r="G3386">
        <f t="shared" si="54"/>
        <v>0</v>
      </c>
    </row>
    <row r="3387" spans="7:7">
      <c r="G3387">
        <f t="shared" si="54"/>
        <v>0</v>
      </c>
    </row>
    <row r="3388" spans="7:7">
      <c r="G3388">
        <f t="shared" si="54"/>
        <v>0</v>
      </c>
    </row>
    <row r="3389" spans="7:7">
      <c r="G3389">
        <f t="shared" si="54"/>
        <v>0</v>
      </c>
    </row>
    <row r="3390" spans="7:7">
      <c r="G3390">
        <f t="shared" si="54"/>
        <v>0</v>
      </c>
    </row>
    <row r="3391" spans="7:7">
      <c r="G3391">
        <f t="shared" si="54"/>
        <v>0</v>
      </c>
    </row>
    <row r="3392" spans="7:7">
      <c r="G3392">
        <f t="shared" si="54"/>
        <v>0</v>
      </c>
    </row>
    <row r="3393" spans="7:7">
      <c r="G3393">
        <f t="shared" si="54"/>
        <v>0</v>
      </c>
    </row>
    <row r="3394" spans="7:7">
      <c r="G3394">
        <f t="shared" si="54"/>
        <v>0</v>
      </c>
    </row>
    <row r="3395" spans="7:7">
      <c r="G3395">
        <f t="shared" si="54"/>
        <v>0</v>
      </c>
    </row>
    <row r="3396" spans="7:7">
      <c r="G3396">
        <f t="shared" si="54"/>
        <v>0</v>
      </c>
    </row>
    <row r="3397" spans="7:7">
      <c r="G3397">
        <f t="shared" si="54"/>
        <v>0</v>
      </c>
    </row>
    <row r="3398" spans="7:7">
      <c r="G3398">
        <f t="shared" si="54"/>
        <v>0</v>
      </c>
    </row>
    <row r="3399" spans="7:7">
      <c r="G3399">
        <f t="shared" si="54"/>
        <v>0</v>
      </c>
    </row>
    <row r="3400" spans="7:7">
      <c r="G3400">
        <f t="shared" si="54"/>
        <v>0</v>
      </c>
    </row>
    <row r="3401" spans="7:7">
      <c r="G3401">
        <f t="shared" si="54"/>
        <v>0</v>
      </c>
    </row>
    <row r="3402" spans="7:7">
      <c r="G3402">
        <f t="shared" si="54"/>
        <v>0</v>
      </c>
    </row>
    <row r="3403" spans="7:7">
      <c r="G3403">
        <f t="shared" si="54"/>
        <v>0</v>
      </c>
    </row>
    <row r="3404" spans="7:7">
      <c r="G3404">
        <f t="shared" si="54"/>
        <v>0</v>
      </c>
    </row>
    <row r="3405" spans="7:7">
      <c r="G3405">
        <f t="shared" si="54"/>
        <v>0</v>
      </c>
    </row>
    <row r="3406" spans="7:7">
      <c r="G3406">
        <f t="shared" si="54"/>
        <v>0</v>
      </c>
    </row>
    <row r="3407" spans="7:7">
      <c r="G3407">
        <f t="shared" si="54"/>
        <v>0</v>
      </c>
    </row>
    <row r="3408" spans="7:7">
      <c r="G3408">
        <f t="shared" si="54"/>
        <v>0</v>
      </c>
    </row>
    <row r="3409" spans="7:7">
      <c r="G3409">
        <f t="shared" si="54"/>
        <v>0</v>
      </c>
    </row>
    <row r="3410" spans="7:7">
      <c r="G3410">
        <f t="shared" si="54"/>
        <v>0</v>
      </c>
    </row>
    <row r="3411" spans="7:7">
      <c r="G3411">
        <f t="shared" si="54"/>
        <v>0</v>
      </c>
    </row>
    <row r="3412" spans="7:7">
      <c r="G3412">
        <f t="shared" si="54"/>
        <v>0</v>
      </c>
    </row>
    <row r="3413" spans="7:7">
      <c r="G3413">
        <f t="shared" si="54"/>
        <v>0</v>
      </c>
    </row>
    <row r="3414" spans="7:7">
      <c r="G3414">
        <f t="shared" si="54"/>
        <v>0</v>
      </c>
    </row>
    <row r="3415" spans="7:7">
      <c r="G3415">
        <f t="shared" si="54"/>
        <v>0</v>
      </c>
    </row>
    <row r="3416" spans="7:7">
      <c r="G3416">
        <f t="shared" si="54"/>
        <v>0</v>
      </c>
    </row>
    <row r="3417" spans="7:7">
      <c r="G3417">
        <f t="shared" si="54"/>
        <v>0</v>
      </c>
    </row>
    <row r="3418" spans="7:7">
      <c r="G3418">
        <f t="shared" si="54"/>
        <v>0</v>
      </c>
    </row>
    <row r="3419" spans="7:7">
      <c r="G3419">
        <f t="shared" si="54"/>
        <v>0</v>
      </c>
    </row>
    <row r="3420" spans="7:7">
      <c r="G3420">
        <f t="shared" si="54"/>
        <v>0</v>
      </c>
    </row>
    <row r="3421" spans="7:7">
      <c r="G3421">
        <f t="shared" si="54"/>
        <v>0</v>
      </c>
    </row>
    <row r="3422" spans="7:7">
      <c r="G3422">
        <f t="shared" si="54"/>
        <v>0</v>
      </c>
    </row>
    <row r="3423" spans="7:7">
      <c r="G3423">
        <f t="shared" si="54"/>
        <v>0</v>
      </c>
    </row>
    <row r="3424" spans="7:7">
      <c r="G3424">
        <f t="shared" si="54"/>
        <v>0</v>
      </c>
    </row>
    <row r="3425" spans="7:7">
      <c r="G3425">
        <f t="shared" si="54"/>
        <v>0</v>
      </c>
    </row>
    <row r="3426" spans="7:7">
      <c r="G3426">
        <f t="shared" si="54"/>
        <v>0</v>
      </c>
    </row>
    <row r="3427" spans="7:7">
      <c r="G3427">
        <f t="shared" si="54"/>
        <v>0</v>
      </c>
    </row>
    <row r="3428" spans="7:7">
      <c r="G3428">
        <f t="shared" si="54"/>
        <v>0</v>
      </c>
    </row>
    <row r="3429" spans="7:7">
      <c r="G3429">
        <f t="shared" si="54"/>
        <v>0</v>
      </c>
    </row>
    <row r="3430" spans="7:7">
      <c r="G3430">
        <f t="shared" si="54"/>
        <v>0</v>
      </c>
    </row>
    <row r="3431" spans="7:7">
      <c r="G3431">
        <f t="shared" si="54"/>
        <v>0</v>
      </c>
    </row>
    <row r="3432" spans="7:7">
      <c r="G3432">
        <f t="shared" si="54"/>
        <v>0</v>
      </c>
    </row>
    <row r="3433" spans="7:7">
      <c r="G3433">
        <f t="shared" si="54"/>
        <v>0</v>
      </c>
    </row>
    <row r="3434" spans="7:7">
      <c r="G3434">
        <f t="shared" si="54"/>
        <v>0</v>
      </c>
    </row>
    <row r="3435" spans="7:7">
      <c r="G3435">
        <f t="shared" si="54"/>
        <v>0</v>
      </c>
    </row>
    <row r="3436" spans="7:7">
      <c r="G3436">
        <f t="shared" si="54"/>
        <v>0</v>
      </c>
    </row>
    <row r="3437" spans="7:7">
      <c r="G3437">
        <f t="shared" si="54"/>
        <v>0</v>
      </c>
    </row>
    <row r="3438" spans="7:7">
      <c r="G3438">
        <f t="shared" ref="G3438:G3501" si="55">+D3438-E3438</f>
        <v>0</v>
      </c>
    </row>
    <row r="3439" spans="7:7">
      <c r="G3439">
        <f t="shared" si="55"/>
        <v>0</v>
      </c>
    </row>
    <row r="3440" spans="7:7">
      <c r="G3440">
        <f t="shared" si="55"/>
        <v>0</v>
      </c>
    </row>
    <row r="3441" spans="7:7">
      <c r="G3441">
        <f t="shared" si="55"/>
        <v>0</v>
      </c>
    </row>
    <row r="3442" spans="7:7">
      <c r="G3442">
        <f t="shared" si="55"/>
        <v>0</v>
      </c>
    </row>
    <row r="3443" spans="7:7">
      <c r="G3443">
        <f t="shared" si="55"/>
        <v>0</v>
      </c>
    </row>
    <row r="3444" spans="7:7">
      <c r="G3444">
        <f t="shared" si="55"/>
        <v>0</v>
      </c>
    </row>
    <row r="3445" spans="7:7">
      <c r="G3445">
        <f t="shared" si="55"/>
        <v>0</v>
      </c>
    </row>
    <row r="3446" spans="7:7">
      <c r="G3446">
        <f t="shared" si="55"/>
        <v>0</v>
      </c>
    </row>
    <row r="3447" spans="7:7">
      <c r="G3447">
        <f t="shared" si="55"/>
        <v>0</v>
      </c>
    </row>
    <row r="3448" spans="7:7">
      <c r="G3448">
        <f t="shared" si="55"/>
        <v>0</v>
      </c>
    </row>
    <row r="3449" spans="7:7">
      <c r="G3449">
        <f t="shared" si="55"/>
        <v>0</v>
      </c>
    </row>
    <row r="3450" spans="7:7">
      <c r="G3450">
        <f t="shared" si="55"/>
        <v>0</v>
      </c>
    </row>
    <row r="3451" spans="7:7">
      <c r="G3451">
        <f t="shared" si="55"/>
        <v>0</v>
      </c>
    </row>
    <row r="3452" spans="7:7">
      <c r="G3452">
        <f t="shared" si="55"/>
        <v>0</v>
      </c>
    </row>
    <row r="3453" spans="7:7">
      <c r="G3453">
        <f t="shared" si="55"/>
        <v>0</v>
      </c>
    </row>
    <row r="3454" spans="7:7">
      <c r="G3454">
        <f t="shared" si="55"/>
        <v>0</v>
      </c>
    </row>
    <row r="3455" spans="7:7">
      <c r="G3455">
        <f t="shared" si="55"/>
        <v>0</v>
      </c>
    </row>
    <row r="3456" spans="7:7">
      <c r="G3456">
        <f t="shared" si="55"/>
        <v>0</v>
      </c>
    </row>
    <row r="3457" spans="7:7">
      <c r="G3457">
        <f t="shared" si="55"/>
        <v>0</v>
      </c>
    </row>
    <row r="3458" spans="7:7">
      <c r="G3458">
        <f t="shared" si="55"/>
        <v>0</v>
      </c>
    </row>
    <row r="3459" spans="7:7">
      <c r="G3459">
        <f t="shared" si="55"/>
        <v>0</v>
      </c>
    </row>
    <row r="3460" spans="7:7">
      <c r="G3460">
        <f t="shared" si="55"/>
        <v>0</v>
      </c>
    </row>
    <row r="3461" spans="7:7">
      <c r="G3461">
        <f t="shared" si="55"/>
        <v>0</v>
      </c>
    </row>
    <row r="3462" spans="7:7">
      <c r="G3462">
        <f t="shared" si="55"/>
        <v>0</v>
      </c>
    </row>
    <row r="3463" spans="7:7">
      <c r="G3463">
        <f t="shared" si="55"/>
        <v>0</v>
      </c>
    </row>
    <row r="3464" spans="7:7">
      <c r="G3464">
        <f t="shared" si="55"/>
        <v>0</v>
      </c>
    </row>
    <row r="3465" spans="7:7">
      <c r="G3465">
        <f t="shared" si="55"/>
        <v>0</v>
      </c>
    </row>
    <row r="3466" spans="7:7">
      <c r="G3466">
        <f t="shared" si="55"/>
        <v>0</v>
      </c>
    </row>
    <row r="3467" spans="7:7">
      <c r="G3467">
        <f t="shared" si="55"/>
        <v>0</v>
      </c>
    </row>
    <row r="3468" spans="7:7">
      <c r="G3468">
        <f t="shared" si="55"/>
        <v>0</v>
      </c>
    </row>
    <row r="3469" spans="7:7">
      <c r="G3469">
        <f t="shared" si="55"/>
        <v>0</v>
      </c>
    </row>
    <row r="3470" spans="7:7">
      <c r="G3470">
        <f t="shared" si="55"/>
        <v>0</v>
      </c>
    </row>
    <row r="3471" spans="7:7">
      <c r="G3471">
        <f t="shared" si="55"/>
        <v>0</v>
      </c>
    </row>
    <row r="3472" spans="7:7">
      <c r="G3472">
        <f t="shared" si="55"/>
        <v>0</v>
      </c>
    </row>
    <row r="3473" spans="7:7">
      <c r="G3473">
        <f t="shared" si="55"/>
        <v>0</v>
      </c>
    </row>
    <row r="3474" spans="7:7">
      <c r="G3474">
        <f t="shared" si="55"/>
        <v>0</v>
      </c>
    </row>
    <row r="3475" spans="7:7">
      <c r="G3475">
        <f t="shared" si="55"/>
        <v>0</v>
      </c>
    </row>
    <row r="3476" spans="7:7">
      <c r="G3476">
        <f t="shared" si="55"/>
        <v>0</v>
      </c>
    </row>
    <row r="3477" spans="7:7">
      <c r="G3477">
        <f t="shared" si="55"/>
        <v>0</v>
      </c>
    </row>
    <row r="3478" spans="7:7">
      <c r="G3478">
        <f t="shared" si="55"/>
        <v>0</v>
      </c>
    </row>
    <row r="3479" spans="7:7">
      <c r="G3479">
        <f t="shared" si="55"/>
        <v>0</v>
      </c>
    </row>
    <row r="3480" spans="7:7">
      <c r="G3480">
        <f t="shared" si="55"/>
        <v>0</v>
      </c>
    </row>
    <row r="3481" spans="7:7">
      <c r="G3481">
        <f t="shared" si="55"/>
        <v>0</v>
      </c>
    </row>
    <row r="3482" spans="7:7">
      <c r="G3482">
        <f t="shared" si="55"/>
        <v>0</v>
      </c>
    </row>
    <row r="3483" spans="7:7">
      <c r="G3483">
        <f t="shared" si="55"/>
        <v>0</v>
      </c>
    </row>
    <row r="3484" spans="7:7">
      <c r="G3484">
        <f t="shared" si="55"/>
        <v>0</v>
      </c>
    </row>
    <row r="3485" spans="7:7">
      <c r="G3485">
        <f t="shared" si="55"/>
        <v>0</v>
      </c>
    </row>
    <row r="3486" spans="7:7">
      <c r="G3486">
        <f t="shared" si="55"/>
        <v>0</v>
      </c>
    </row>
    <row r="3487" spans="7:7">
      <c r="G3487">
        <f t="shared" si="55"/>
        <v>0</v>
      </c>
    </row>
    <row r="3488" spans="7:7">
      <c r="G3488">
        <f t="shared" si="55"/>
        <v>0</v>
      </c>
    </row>
    <row r="3489" spans="7:7">
      <c r="G3489">
        <f t="shared" si="55"/>
        <v>0</v>
      </c>
    </row>
    <row r="3490" spans="7:7">
      <c r="G3490">
        <f t="shared" si="55"/>
        <v>0</v>
      </c>
    </row>
    <row r="3491" spans="7:7">
      <c r="G3491">
        <f t="shared" si="55"/>
        <v>0</v>
      </c>
    </row>
    <row r="3492" spans="7:7">
      <c r="G3492">
        <f t="shared" si="55"/>
        <v>0</v>
      </c>
    </row>
    <row r="3493" spans="7:7">
      <c r="G3493">
        <f t="shared" si="55"/>
        <v>0</v>
      </c>
    </row>
    <row r="3494" spans="7:7">
      <c r="G3494">
        <f t="shared" si="55"/>
        <v>0</v>
      </c>
    </row>
    <row r="3495" spans="7:7">
      <c r="G3495">
        <f t="shared" si="55"/>
        <v>0</v>
      </c>
    </row>
    <row r="3496" spans="7:7">
      <c r="G3496">
        <f t="shared" si="55"/>
        <v>0</v>
      </c>
    </row>
    <row r="3497" spans="7:7">
      <c r="G3497">
        <f t="shared" si="55"/>
        <v>0</v>
      </c>
    </row>
    <row r="3498" spans="7:7">
      <c r="G3498">
        <f t="shared" si="55"/>
        <v>0</v>
      </c>
    </row>
    <row r="3499" spans="7:7">
      <c r="G3499">
        <f t="shared" si="55"/>
        <v>0</v>
      </c>
    </row>
    <row r="3500" spans="7:7">
      <c r="G3500">
        <f t="shared" si="55"/>
        <v>0</v>
      </c>
    </row>
    <row r="3501" spans="7:7">
      <c r="G3501">
        <f t="shared" si="55"/>
        <v>0</v>
      </c>
    </row>
    <row r="3502" spans="7:7">
      <c r="G3502">
        <f t="shared" ref="G3502:G3565" si="56">+D3502-E3502</f>
        <v>0</v>
      </c>
    </row>
    <row r="3503" spans="7:7">
      <c r="G3503">
        <f t="shared" si="56"/>
        <v>0</v>
      </c>
    </row>
    <row r="3504" spans="7:7">
      <c r="G3504">
        <f t="shared" si="56"/>
        <v>0</v>
      </c>
    </row>
    <row r="3505" spans="7:7">
      <c r="G3505">
        <f t="shared" si="56"/>
        <v>0</v>
      </c>
    </row>
    <row r="3506" spans="7:7">
      <c r="G3506">
        <f t="shared" si="56"/>
        <v>0</v>
      </c>
    </row>
    <row r="3507" spans="7:7">
      <c r="G3507">
        <f t="shared" si="56"/>
        <v>0</v>
      </c>
    </row>
    <row r="3508" spans="7:7">
      <c r="G3508">
        <f t="shared" si="56"/>
        <v>0</v>
      </c>
    </row>
    <row r="3509" spans="7:7">
      <c r="G3509">
        <f t="shared" si="56"/>
        <v>0</v>
      </c>
    </row>
    <row r="3510" spans="7:7">
      <c r="G3510">
        <f t="shared" si="56"/>
        <v>0</v>
      </c>
    </row>
    <row r="3511" spans="7:7">
      <c r="G3511">
        <f t="shared" si="56"/>
        <v>0</v>
      </c>
    </row>
    <row r="3512" spans="7:7">
      <c r="G3512">
        <f t="shared" si="56"/>
        <v>0</v>
      </c>
    </row>
    <row r="3513" spans="7:7">
      <c r="G3513">
        <f t="shared" si="56"/>
        <v>0</v>
      </c>
    </row>
    <row r="3514" spans="7:7">
      <c r="G3514">
        <f t="shared" si="56"/>
        <v>0</v>
      </c>
    </row>
    <row r="3515" spans="7:7">
      <c r="G3515">
        <f t="shared" si="56"/>
        <v>0</v>
      </c>
    </row>
    <row r="3516" spans="7:7">
      <c r="G3516">
        <f t="shared" si="56"/>
        <v>0</v>
      </c>
    </row>
    <row r="3517" spans="7:7">
      <c r="G3517">
        <f t="shared" si="56"/>
        <v>0</v>
      </c>
    </row>
    <row r="3518" spans="7:7">
      <c r="G3518">
        <f t="shared" si="56"/>
        <v>0</v>
      </c>
    </row>
    <row r="3519" spans="7:7">
      <c r="G3519">
        <f t="shared" si="56"/>
        <v>0</v>
      </c>
    </row>
    <row r="3520" spans="7:7">
      <c r="G3520">
        <f t="shared" si="56"/>
        <v>0</v>
      </c>
    </row>
    <row r="3521" spans="7:7">
      <c r="G3521">
        <f t="shared" si="56"/>
        <v>0</v>
      </c>
    </row>
    <row r="3522" spans="7:7">
      <c r="G3522">
        <f t="shared" si="56"/>
        <v>0</v>
      </c>
    </row>
    <row r="3523" spans="7:7">
      <c r="G3523">
        <f t="shared" si="56"/>
        <v>0</v>
      </c>
    </row>
    <row r="3524" spans="7:7">
      <c r="G3524">
        <f t="shared" si="56"/>
        <v>0</v>
      </c>
    </row>
    <row r="3525" spans="7:7">
      <c r="G3525">
        <f t="shared" si="56"/>
        <v>0</v>
      </c>
    </row>
    <row r="3526" spans="7:7">
      <c r="G3526">
        <f t="shared" si="56"/>
        <v>0</v>
      </c>
    </row>
    <row r="3527" spans="7:7">
      <c r="G3527">
        <f t="shared" si="56"/>
        <v>0</v>
      </c>
    </row>
    <row r="3528" spans="7:7">
      <c r="G3528">
        <f t="shared" si="56"/>
        <v>0</v>
      </c>
    </row>
    <row r="3529" spans="7:7">
      <c r="G3529">
        <f t="shared" si="56"/>
        <v>0</v>
      </c>
    </row>
    <row r="3530" spans="7:7">
      <c r="G3530">
        <f t="shared" si="56"/>
        <v>0</v>
      </c>
    </row>
    <row r="3531" spans="7:7">
      <c r="G3531">
        <f t="shared" si="56"/>
        <v>0</v>
      </c>
    </row>
    <row r="3532" spans="7:7">
      <c r="G3532">
        <f t="shared" si="56"/>
        <v>0</v>
      </c>
    </row>
    <row r="3533" spans="7:7">
      <c r="G3533">
        <f t="shared" si="56"/>
        <v>0</v>
      </c>
    </row>
    <row r="3534" spans="7:7">
      <c r="G3534">
        <f t="shared" si="56"/>
        <v>0</v>
      </c>
    </row>
    <row r="3535" spans="7:7">
      <c r="G3535">
        <f t="shared" si="56"/>
        <v>0</v>
      </c>
    </row>
    <row r="3536" spans="7:7">
      <c r="G3536">
        <f t="shared" si="56"/>
        <v>0</v>
      </c>
    </row>
    <row r="3537" spans="7:7">
      <c r="G3537">
        <f t="shared" si="56"/>
        <v>0</v>
      </c>
    </row>
    <row r="3538" spans="7:7">
      <c r="G3538">
        <f t="shared" si="56"/>
        <v>0</v>
      </c>
    </row>
    <row r="3539" spans="7:7">
      <c r="G3539">
        <f t="shared" si="56"/>
        <v>0</v>
      </c>
    </row>
    <row r="3540" spans="7:7">
      <c r="G3540">
        <f t="shared" si="56"/>
        <v>0</v>
      </c>
    </row>
    <row r="3541" spans="7:7">
      <c r="G3541">
        <f t="shared" si="56"/>
        <v>0</v>
      </c>
    </row>
    <row r="3542" spans="7:7">
      <c r="G3542">
        <f t="shared" si="56"/>
        <v>0</v>
      </c>
    </row>
    <row r="3543" spans="7:7">
      <c r="G3543">
        <f t="shared" si="56"/>
        <v>0</v>
      </c>
    </row>
    <row r="3544" spans="7:7">
      <c r="G3544">
        <f t="shared" si="56"/>
        <v>0</v>
      </c>
    </row>
    <row r="3545" spans="7:7">
      <c r="G3545">
        <f t="shared" si="56"/>
        <v>0</v>
      </c>
    </row>
    <row r="3546" spans="7:7">
      <c r="G3546">
        <f t="shared" si="56"/>
        <v>0</v>
      </c>
    </row>
    <row r="3547" spans="7:7">
      <c r="G3547">
        <f t="shared" si="56"/>
        <v>0</v>
      </c>
    </row>
    <row r="3548" spans="7:7">
      <c r="G3548">
        <f t="shared" si="56"/>
        <v>0</v>
      </c>
    </row>
    <row r="3549" spans="7:7">
      <c r="G3549">
        <f t="shared" si="56"/>
        <v>0</v>
      </c>
    </row>
    <row r="3550" spans="7:7">
      <c r="G3550">
        <f t="shared" si="56"/>
        <v>0</v>
      </c>
    </row>
    <row r="3551" spans="7:7">
      <c r="G3551">
        <f t="shared" si="56"/>
        <v>0</v>
      </c>
    </row>
    <row r="3552" spans="7:7">
      <c r="G3552">
        <f t="shared" si="56"/>
        <v>0</v>
      </c>
    </row>
    <row r="3553" spans="7:7">
      <c r="G3553">
        <f t="shared" si="56"/>
        <v>0</v>
      </c>
    </row>
    <row r="3554" spans="7:7">
      <c r="G3554">
        <f t="shared" si="56"/>
        <v>0</v>
      </c>
    </row>
    <row r="3555" spans="7:7">
      <c r="G3555">
        <f t="shared" si="56"/>
        <v>0</v>
      </c>
    </row>
    <row r="3556" spans="7:7">
      <c r="G3556">
        <f t="shared" si="56"/>
        <v>0</v>
      </c>
    </row>
    <row r="3557" spans="7:7">
      <c r="G3557">
        <f t="shared" si="56"/>
        <v>0</v>
      </c>
    </row>
    <row r="3558" spans="7:7">
      <c r="G3558">
        <f t="shared" si="56"/>
        <v>0</v>
      </c>
    </row>
    <row r="3559" spans="7:7">
      <c r="G3559">
        <f t="shared" si="56"/>
        <v>0</v>
      </c>
    </row>
    <row r="3560" spans="7:7">
      <c r="G3560">
        <f t="shared" si="56"/>
        <v>0</v>
      </c>
    </row>
    <row r="3561" spans="7:7">
      <c r="G3561">
        <f t="shared" si="56"/>
        <v>0</v>
      </c>
    </row>
    <row r="3562" spans="7:7">
      <c r="G3562">
        <f t="shared" si="56"/>
        <v>0</v>
      </c>
    </row>
    <row r="3563" spans="7:7">
      <c r="G3563">
        <f t="shared" si="56"/>
        <v>0</v>
      </c>
    </row>
    <row r="3564" spans="7:7">
      <c r="G3564">
        <f t="shared" si="56"/>
        <v>0</v>
      </c>
    </row>
    <row r="3565" spans="7:7">
      <c r="G3565">
        <f t="shared" si="56"/>
        <v>0</v>
      </c>
    </row>
    <row r="3566" spans="7:7">
      <c r="G3566">
        <f t="shared" ref="G3566:G3629" si="57">+D3566-E3566</f>
        <v>0</v>
      </c>
    </row>
    <row r="3567" spans="7:7">
      <c r="G3567">
        <f t="shared" si="57"/>
        <v>0</v>
      </c>
    </row>
    <row r="3568" spans="7:7">
      <c r="G3568">
        <f t="shared" si="57"/>
        <v>0</v>
      </c>
    </row>
    <row r="3569" spans="7:7">
      <c r="G3569">
        <f t="shared" si="57"/>
        <v>0</v>
      </c>
    </row>
    <row r="3570" spans="7:7">
      <c r="G3570">
        <f t="shared" si="57"/>
        <v>0</v>
      </c>
    </row>
    <row r="3571" spans="7:7">
      <c r="G3571">
        <f t="shared" si="57"/>
        <v>0</v>
      </c>
    </row>
    <row r="3572" spans="7:7">
      <c r="G3572">
        <f t="shared" si="57"/>
        <v>0</v>
      </c>
    </row>
    <row r="3573" spans="7:7">
      <c r="G3573">
        <f t="shared" si="57"/>
        <v>0</v>
      </c>
    </row>
    <row r="3574" spans="7:7">
      <c r="G3574">
        <f t="shared" si="57"/>
        <v>0</v>
      </c>
    </row>
    <row r="3575" spans="7:7">
      <c r="G3575">
        <f t="shared" si="57"/>
        <v>0</v>
      </c>
    </row>
    <row r="3576" spans="7:7">
      <c r="G3576">
        <f t="shared" si="57"/>
        <v>0</v>
      </c>
    </row>
    <row r="3577" spans="7:7">
      <c r="G3577">
        <f t="shared" si="57"/>
        <v>0</v>
      </c>
    </row>
    <row r="3578" spans="7:7">
      <c r="G3578">
        <f t="shared" si="57"/>
        <v>0</v>
      </c>
    </row>
    <row r="3579" spans="7:7">
      <c r="G3579">
        <f t="shared" si="57"/>
        <v>0</v>
      </c>
    </row>
    <row r="3580" spans="7:7">
      <c r="G3580">
        <f t="shared" si="57"/>
        <v>0</v>
      </c>
    </row>
    <row r="3581" spans="7:7">
      <c r="G3581">
        <f t="shared" si="57"/>
        <v>0</v>
      </c>
    </row>
    <row r="3582" spans="7:7">
      <c r="G3582">
        <f t="shared" si="57"/>
        <v>0</v>
      </c>
    </row>
    <row r="3583" spans="7:7">
      <c r="G3583">
        <f t="shared" si="57"/>
        <v>0</v>
      </c>
    </row>
    <row r="3584" spans="7:7">
      <c r="G3584">
        <f t="shared" si="57"/>
        <v>0</v>
      </c>
    </row>
    <row r="3585" spans="7:7">
      <c r="G3585">
        <f t="shared" si="57"/>
        <v>0</v>
      </c>
    </row>
    <row r="3586" spans="7:7">
      <c r="G3586">
        <f t="shared" si="57"/>
        <v>0</v>
      </c>
    </row>
    <row r="3587" spans="7:7">
      <c r="G3587">
        <f t="shared" si="57"/>
        <v>0</v>
      </c>
    </row>
    <row r="3588" spans="7:7">
      <c r="G3588">
        <f t="shared" si="57"/>
        <v>0</v>
      </c>
    </row>
    <row r="3589" spans="7:7">
      <c r="G3589">
        <f t="shared" si="57"/>
        <v>0</v>
      </c>
    </row>
    <row r="3590" spans="7:7">
      <c r="G3590">
        <f t="shared" si="57"/>
        <v>0</v>
      </c>
    </row>
    <row r="3591" spans="7:7">
      <c r="G3591">
        <f t="shared" si="57"/>
        <v>0</v>
      </c>
    </row>
    <row r="3592" spans="7:7">
      <c r="G3592">
        <f t="shared" si="57"/>
        <v>0</v>
      </c>
    </row>
    <row r="3593" spans="7:7">
      <c r="G3593">
        <f t="shared" si="57"/>
        <v>0</v>
      </c>
    </row>
    <row r="3594" spans="7:7">
      <c r="G3594">
        <f t="shared" si="57"/>
        <v>0</v>
      </c>
    </row>
    <row r="3595" spans="7:7">
      <c r="G3595">
        <f t="shared" si="57"/>
        <v>0</v>
      </c>
    </row>
    <row r="3596" spans="7:7">
      <c r="G3596">
        <f t="shared" si="57"/>
        <v>0</v>
      </c>
    </row>
    <row r="3597" spans="7:7">
      <c r="G3597">
        <f t="shared" si="57"/>
        <v>0</v>
      </c>
    </row>
    <row r="3598" spans="7:7">
      <c r="G3598">
        <f t="shared" si="57"/>
        <v>0</v>
      </c>
    </row>
    <row r="3599" spans="7:7">
      <c r="G3599">
        <f t="shared" si="57"/>
        <v>0</v>
      </c>
    </row>
    <row r="3600" spans="7:7">
      <c r="G3600">
        <f t="shared" si="57"/>
        <v>0</v>
      </c>
    </row>
    <row r="3601" spans="7:7">
      <c r="G3601">
        <f t="shared" si="57"/>
        <v>0</v>
      </c>
    </row>
    <row r="3602" spans="7:7">
      <c r="G3602">
        <f t="shared" si="57"/>
        <v>0</v>
      </c>
    </row>
    <row r="3603" spans="7:7">
      <c r="G3603">
        <f t="shared" si="57"/>
        <v>0</v>
      </c>
    </row>
    <row r="3604" spans="7:7">
      <c r="G3604">
        <f t="shared" si="57"/>
        <v>0</v>
      </c>
    </row>
    <row r="3605" spans="7:7">
      <c r="G3605">
        <f t="shared" si="57"/>
        <v>0</v>
      </c>
    </row>
    <row r="3606" spans="7:7">
      <c r="G3606">
        <f t="shared" si="57"/>
        <v>0</v>
      </c>
    </row>
    <row r="3607" spans="7:7">
      <c r="G3607">
        <f t="shared" si="57"/>
        <v>0</v>
      </c>
    </row>
    <row r="3608" spans="7:7">
      <c r="G3608">
        <f t="shared" si="57"/>
        <v>0</v>
      </c>
    </row>
    <row r="3609" spans="7:7">
      <c r="G3609">
        <f t="shared" si="57"/>
        <v>0</v>
      </c>
    </row>
    <row r="3610" spans="7:7">
      <c r="G3610">
        <f t="shared" si="57"/>
        <v>0</v>
      </c>
    </row>
    <row r="3611" spans="7:7">
      <c r="G3611">
        <f t="shared" si="57"/>
        <v>0</v>
      </c>
    </row>
    <row r="3612" spans="7:7">
      <c r="G3612">
        <f t="shared" si="57"/>
        <v>0</v>
      </c>
    </row>
    <row r="3613" spans="7:7">
      <c r="G3613">
        <f t="shared" si="57"/>
        <v>0</v>
      </c>
    </row>
    <row r="3614" spans="7:7">
      <c r="G3614">
        <f t="shared" si="57"/>
        <v>0</v>
      </c>
    </row>
    <row r="3615" spans="7:7">
      <c r="G3615">
        <f t="shared" si="57"/>
        <v>0</v>
      </c>
    </row>
    <row r="3616" spans="7:7">
      <c r="G3616">
        <f t="shared" si="57"/>
        <v>0</v>
      </c>
    </row>
    <row r="3617" spans="7:7">
      <c r="G3617">
        <f t="shared" si="57"/>
        <v>0</v>
      </c>
    </row>
    <row r="3618" spans="7:7">
      <c r="G3618">
        <f t="shared" si="57"/>
        <v>0</v>
      </c>
    </row>
    <row r="3619" spans="7:7">
      <c r="G3619">
        <f t="shared" si="57"/>
        <v>0</v>
      </c>
    </row>
    <row r="3620" spans="7:7">
      <c r="G3620">
        <f t="shared" si="57"/>
        <v>0</v>
      </c>
    </row>
    <row r="3621" spans="7:7">
      <c r="G3621">
        <f t="shared" si="57"/>
        <v>0</v>
      </c>
    </row>
    <row r="3622" spans="7:7">
      <c r="G3622">
        <f t="shared" si="57"/>
        <v>0</v>
      </c>
    </row>
    <row r="3623" spans="7:7">
      <c r="G3623">
        <f t="shared" si="57"/>
        <v>0</v>
      </c>
    </row>
    <row r="3624" spans="7:7">
      <c r="G3624">
        <f t="shared" si="57"/>
        <v>0</v>
      </c>
    </row>
    <row r="3625" spans="7:7">
      <c r="G3625">
        <f t="shared" si="57"/>
        <v>0</v>
      </c>
    </row>
    <row r="3626" spans="7:7">
      <c r="G3626">
        <f t="shared" si="57"/>
        <v>0</v>
      </c>
    </row>
    <row r="3627" spans="7:7">
      <c r="G3627">
        <f t="shared" si="57"/>
        <v>0</v>
      </c>
    </row>
    <row r="3628" spans="7:7">
      <c r="G3628">
        <f t="shared" si="57"/>
        <v>0</v>
      </c>
    </row>
    <row r="3629" spans="7:7">
      <c r="G3629">
        <f t="shared" si="57"/>
        <v>0</v>
      </c>
    </row>
    <row r="3630" spans="7:7">
      <c r="G3630">
        <f t="shared" ref="G3630:G3693" si="58">+D3630-E3630</f>
        <v>0</v>
      </c>
    </row>
    <row r="3631" spans="7:7">
      <c r="G3631">
        <f t="shared" si="58"/>
        <v>0</v>
      </c>
    </row>
    <row r="3632" spans="7:7">
      <c r="G3632">
        <f t="shared" si="58"/>
        <v>0</v>
      </c>
    </row>
    <row r="3633" spans="7:7">
      <c r="G3633">
        <f t="shared" si="58"/>
        <v>0</v>
      </c>
    </row>
    <row r="3634" spans="7:7">
      <c r="G3634">
        <f t="shared" si="58"/>
        <v>0</v>
      </c>
    </row>
    <row r="3635" spans="7:7">
      <c r="G3635">
        <f t="shared" si="58"/>
        <v>0</v>
      </c>
    </row>
    <row r="3636" spans="7:7">
      <c r="G3636">
        <f t="shared" si="58"/>
        <v>0</v>
      </c>
    </row>
    <row r="3637" spans="7:7">
      <c r="G3637">
        <f t="shared" si="58"/>
        <v>0</v>
      </c>
    </row>
    <row r="3638" spans="7:7">
      <c r="G3638">
        <f t="shared" si="58"/>
        <v>0</v>
      </c>
    </row>
    <row r="3639" spans="7:7">
      <c r="G3639">
        <f t="shared" si="58"/>
        <v>0</v>
      </c>
    </row>
    <row r="3640" spans="7:7">
      <c r="G3640">
        <f t="shared" si="58"/>
        <v>0</v>
      </c>
    </row>
    <row r="3641" spans="7:7">
      <c r="G3641">
        <f t="shared" si="58"/>
        <v>0</v>
      </c>
    </row>
    <row r="3642" spans="7:7">
      <c r="G3642">
        <f t="shared" si="58"/>
        <v>0</v>
      </c>
    </row>
    <row r="3643" spans="7:7">
      <c r="G3643">
        <f t="shared" si="58"/>
        <v>0</v>
      </c>
    </row>
    <row r="3644" spans="7:7">
      <c r="G3644">
        <f t="shared" si="58"/>
        <v>0</v>
      </c>
    </row>
    <row r="3645" spans="7:7">
      <c r="G3645">
        <f t="shared" si="58"/>
        <v>0</v>
      </c>
    </row>
    <row r="3646" spans="7:7">
      <c r="G3646">
        <f t="shared" si="58"/>
        <v>0</v>
      </c>
    </row>
    <row r="3647" spans="7:7">
      <c r="G3647">
        <f t="shared" si="58"/>
        <v>0</v>
      </c>
    </row>
    <row r="3648" spans="7:7">
      <c r="G3648">
        <f t="shared" si="58"/>
        <v>0</v>
      </c>
    </row>
    <row r="3649" spans="7:7">
      <c r="G3649">
        <f t="shared" si="58"/>
        <v>0</v>
      </c>
    </row>
    <row r="3650" spans="7:7">
      <c r="G3650">
        <f t="shared" si="58"/>
        <v>0</v>
      </c>
    </row>
    <row r="3651" spans="7:7">
      <c r="G3651">
        <f t="shared" si="58"/>
        <v>0</v>
      </c>
    </row>
    <row r="3652" spans="7:7">
      <c r="G3652">
        <f t="shared" si="58"/>
        <v>0</v>
      </c>
    </row>
    <row r="3653" spans="7:7">
      <c r="G3653">
        <f t="shared" si="58"/>
        <v>0</v>
      </c>
    </row>
    <row r="3654" spans="7:7">
      <c r="G3654">
        <f t="shared" si="58"/>
        <v>0</v>
      </c>
    </row>
    <row r="3655" spans="7:7">
      <c r="G3655">
        <f t="shared" si="58"/>
        <v>0</v>
      </c>
    </row>
    <row r="3656" spans="7:7">
      <c r="G3656">
        <f t="shared" si="58"/>
        <v>0</v>
      </c>
    </row>
    <row r="3657" spans="7:7">
      <c r="G3657">
        <f t="shared" si="58"/>
        <v>0</v>
      </c>
    </row>
    <row r="3658" spans="7:7">
      <c r="G3658">
        <f t="shared" si="58"/>
        <v>0</v>
      </c>
    </row>
    <row r="3659" spans="7:7">
      <c r="G3659">
        <f t="shared" si="58"/>
        <v>0</v>
      </c>
    </row>
    <row r="3660" spans="7:7">
      <c r="G3660">
        <f t="shared" si="58"/>
        <v>0</v>
      </c>
    </row>
    <row r="3661" spans="7:7">
      <c r="G3661">
        <f t="shared" si="58"/>
        <v>0</v>
      </c>
    </row>
    <row r="3662" spans="7:7">
      <c r="G3662">
        <f t="shared" si="58"/>
        <v>0</v>
      </c>
    </row>
    <row r="3663" spans="7:7">
      <c r="G3663">
        <f t="shared" si="58"/>
        <v>0</v>
      </c>
    </row>
    <row r="3664" spans="7:7">
      <c r="G3664">
        <f t="shared" si="58"/>
        <v>0</v>
      </c>
    </row>
    <row r="3665" spans="7:7">
      <c r="G3665">
        <f t="shared" si="58"/>
        <v>0</v>
      </c>
    </row>
    <row r="3666" spans="7:7">
      <c r="G3666">
        <f t="shared" si="58"/>
        <v>0</v>
      </c>
    </row>
    <row r="3667" spans="7:7">
      <c r="G3667">
        <f t="shared" si="58"/>
        <v>0</v>
      </c>
    </row>
    <row r="3668" spans="7:7">
      <c r="G3668">
        <f t="shared" si="58"/>
        <v>0</v>
      </c>
    </row>
    <row r="3669" spans="7:7">
      <c r="G3669">
        <f t="shared" si="58"/>
        <v>0</v>
      </c>
    </row>
    <row r="3670" spans="7:7">
      <c r="G3670">
        <f t="shared" si="58"/>
        <v>0</v>
      </c>
    </row>
    <row r="3671" spans="7:7">
      <c r="G3671">
        <f t="shared" si="58"/>
        <v>0</v>
      </c>
    </row>
    <row r="3672" spans="7:7">
      <c r="G3672">
        <f t="shared" si="58"/>
        <v>0</v>
      </c>
    </row>
    <row r="3673" spans="7:7">
      <c r="G3673">
        <f t="shared" si="58"/>
        <v>0</v>
      </c>
    </row>
    <row r="3674" spans="7:7">
      <c r="G3674">
        <f t="shared" si="58"/>
        <v>0</v>
      </c>
    </row>
    <row r="3675" spans="7:7">
      <c r="G3675">
        <f t="shared" si="58"/>
        <v>0</v>
      </c>
    </row>
    <row r="3676" spans="7:7">
      <c r="G3676">
        <f t="shared" si="58"/>
        <v>0</v>
      </c>
    </row>
    <row r="3677" spans="7:7">
      <c r="G3677">
        <f t="shared" si="58"/>
        <v>0</v>
      </c>
    </row>
    <row r="3678" spans="7:7">
      <c r="G3678">
        <f t="shared" si="58"/>
        <v>0</v>
      </c>
    </row>
    <row r="3679" spans="7:7">
      <c r="G3679">
        <f t="shared" si="58"/>
        <v>0</v>
      </c>
    </row>
    <row r="3680" spans="7:7">
      <c r="G3680">
        <f t="shared" si="58"/>
        <v>0</v>
      </c>
    </row>
    <row r="3681" spans="7:7">
      <c r="G3681">
        <f t="shared" si="58"/>
        <v>0</v>
      </c>
    </row>
    <row r="3682" spans="7:7">
      <c r="G3682">
        <f t="shared" si="58"/>
        <v>0</v>
      </c>
    </row>
    <row r="3683" spans="7:7">
      <c r="G3683">
        <f t="shared" si="58"/>
        <v>0</v>
      </c>
    </row>
    <row r="3684" spans="7:7">
      <c r="G3684">
        <f t="shared" si="58"/>
        <v>0</v>
      </c>
    </row>
    <row r="3685" spans="7:7">
      <c r="G3685">
        <f t="shared" si="58"/>
        <v>0</v>
      </c>
    </row>
    <row r="3686" spans="7:7">
      <c r="G3686">
        <f t="shared" si="58"/>
        <v>0</v>
      </c>
    </row>
    <row r="3687" spans="7:7">
      <c r="G3687">
        <f t="shared" si="58"/>
        <v>0</v>
      </c>
    </row>
    <row r="3688" spans="7:7">
      <c r="G3688">
        <f t="shared" si="58"/>
        <v>0</v>
      </c>
    </row>
    <row r="3689" spans="7:7">
      <c r="G3689">
        <f t="shared" si="58"/>
        <v>0</v>
      </c>
    </row>
    <row r="3690" spans="7:7">
      <c r="G3690">
        <f t="shared" si="58"/>
        <v>0</v>
      </c>
    </row>
    <row r="3691" spans="7:7">
      <c r="G3691">
        <f t="shared" si="58"/>
        <v>0</v>
      </c>
    </row>
    <row r="3692" spans="7:7">
      <c r="G3692">
        <f t="shared" si="58"/>
        <v>0</v>
      </c>
    </row>
    <row r="3693" spans="7:7">
      <c r="G3693">
        <f t="shared" si="58"/>
        <v>0</v>
      </c>
    </row>
    <row r="3694" spans="7:7">
      <c r="G3694">
        <f t="shared" ref="G3694:G3757" si="59">+D3694-E3694</f>
        <v>0</v>
      </c>
    </row>
    <row r="3695" spans="7:7">
      <c r="G3695">
        <f t="shared" si="59"/>
        <v>0</v>
      </c>
    </row>
    <row r="3696" spans="7:7">
      <c r="G3696">
        <f t="shared" si="59"/>
        <v>0</v>
      </c>
    </row>
    <row r="3697" spans="7:7">
      <c r="G3697">
        <f t="shared" si="59"/>
        <v>0</v>
      </c>
    </row>
    <row r="3698" spans="7:7">
      <c r="G3698">
        <f t="shared" si="59"/>
        <v>0</v>
      </c>
    </row>
    <row r="3699" spans="7:7">
      <c r="G3699">
        <f t="shared" si="59"/>
        <v>0</v>
      </c>
    </row>
    <row r="3700" spans="7:7">
      <c r="G3700">
        <f t="shared" si="59"/>
        <v>0</v>
      </c>
    </row>
    <row r="3701" spans="7:7">
      <c r="G3701">
        <f t="shared" si="59"/>
        <v>0</v>
      </c>
    </row>
    <row r="3702" spans="7:7">
      <c r="G3702">
        <f t="shared" si="59"/>
        <v>0</v>
      </c>
    </row>
    <row r="3703" spans="7:7">
      <c r="G3703">
        <f t="shared" si="59"/>
        <v>0</v>
      </c>
    </row>
    <row r="3704" spans="7:7">
      <c r="G3704">
        <f t="shared" si="59"/>
        <v>0</v>
      </c>
    </row>
    <row r="3705" spans="7:7">
      <c r="G3705">
        <f t="shared" si="59"/>
        <v>0</v>
      </c>
    </row>
    <row r="3706" spans="7:7">
      <c r="G3706">
        <f t="shared" si="59"/>
        <v>0</v>
      </c>
    </row>
    <row r="3707" spans="7:7">
      <c r="G3707">
        <f t="shared" si="59"/>
        <v>0</v>
      </c>
    </row>
    <row r="3708" spans="7:7">
      <c r="G3708">
        <f t="shared" si="59"/>
        <v>0</v>
      </c>
    </row>
    <row r="3709" spans="7:7">
      <c r="G3709">
        <f t="shared" si="59"/>
        <v>0</v>
      </c>
    </row>
    <row r="3710" spans="7:7">
      <c r="G3710">
        <f t="shared" si="59"/>
        <v>0</v>
      </c>
    </row>
    <row r="3711" spans="7:7">
      <c r="G3711">
        <f t="shared" si="59"/>
        <v>0</v>
      </c>
    </row>
    <row r="3712" spans="7:7">
      <c r="G3712">
        <f t="shared" si="59"/>
        <v>0</v>
      </c>
    </row>
    <row r="3713" spans="7:7">
      <c r="G3713">
        <f t="shared" si="59"/>
        <v>0</v>
      </c>
    </row>
    <row r="3714" spans="7:7">
      <c r="G3714">
        <f t="shared" si="59"/>
        <v>0</v>
      </c>
    </row>
    <row r="3715" spans="7:7">
      <c r="G3715">
        <f t="shared" si="59"/>
        <v>0</v>
      </c>
    </row>
    <row r="3716" spans="7:7">
      <c r="G3716">
        <f t="shared" si="59"/>
        <v>0</v>
      </c>
    </row>
    <row r="3717" spans="7:7">
      <c r="G3717">
        <f t="shared" si="59"/>
        <v>0</v>
      </c>
    </row>
    <row r="3718" spans="7:7">
      <c r="G3718">
        <f t="shared" si="59"/>
        <v>0</v>
      </c>
    </row>
    <row r="3719" spans="7:7">
      <c r="G3719">
        <f t="shared" si="59"/>
        <v>0</v>
      </c>
    </row>
    <row r="3720" spans="7:7">
      <c r="G3720">
        <f t="shared" si="59"/>
        <v>0</v>
      </c>
    </row>
    <row r="3721" spans="7:7">
      <c r="G3721">
        <f t="shared" si="59"/>
        <v>0</v>
      </c>
    </row>
    <row r="3722" spans="7:7">
      <c r="G3722">
        <f t="shared" si="59"/>
        <v>0</v>
      </c>
    </row>
    <row r="3723" spans="7:7">
      <c r="G3723">
        <f t="shared" si="59"/>
        <v>0</v>
      </c>
    </row>
    <row r="3724" spans="7:7">
      <c r="G3724">
        <f t="shared" si="59"/>
        <v>0</v>
      </c>
    </row>
    <row r="3725" spans="7:7">
      <c r="G3725">
        <f t="shared" si="59"/>
        <v>0</v>
      </c>
    </row>
    <row r="3726" spans="7:7">
      <c r="G3726">
        <f t="shared" si="59"/>
        <v>0</v>
      </c>
    </row>
    <row r="3727" spans="7:7">
      <c r="G3727">
        <f t="shared" si="59"/>
        <v>0</v>
      </c>
    </row>
    <row r="3728" spans="7:7">
      <c r="G3728">
        <f t="shared" si="59"/>
        <v>0</v>
      </c>
    </row>
    <row r="3729" spans="7:7">
      <c r="G3729">
        <f t="shared" si="59"/>
        <v>0</v>
      </c>
    </row>
    <row r="3730" spans="7:7">
      <c r="G3730">
        <f t="shared" si="59"/>
        <v>0</v>
      </c>
    </row>
    <row r="3731" spans="7:7">
      <c r="G3731">
        <f t="shared" si="59"/>
        <v>0</v>
      </c>
    </row>
    <row r="3732" spans="7:7">
      <c r="G3732">
        <f t="shared" si="59"/>
        <v>0</v>
      </c>
    </row>
    <row r="3733" spans="7:7">
      <c r="G3733">
        <f t="shared" si="59"/>
        <v>0</v>
      </c>
    </row>
    <row r="3734" spans="7:7">
      <c r="G3734">
        <f t="shared" si="59"/>
        <v>0</v>
      </c>
    </row>
    <row r="3735" spans="7:7">
      <c r="G3735">
        <f t="shared" si="59"/>
        <v>0</v>
      </c>
    </row>
    <row r="3736" spans="7:7">
      <c r="G3736">
        <f t="shared" si="59"/>
        <v>0</v>
      </c>
    </row>
    <row r="3737" spans="7:7">
      <c r="G3737">
        <f t="shared" si="59"/>
        <v>0</v>
      </c>
    </row>
    <row r="3738" spans="7:7">
      <c r="G3738">
        <f t="shared" si="59"/>
        <v>0</v>
      </c>
    </row>
    <row r="3739" spans="7:7">
      <c r="G3739">
        <f t="shared" si="59"/>
        <v>0</v>
      </c>
    </row>
    <row r="3740" spans="7:7">
      <c r="G3740">
        <f t="shared" si="59"/>
        <v>0</v>
      </c>
    </row>
    <row r="3741" spans="7:7">
      <c r="G3741">
        <f t="shared" si="59"/>
        <v>0</v>
      </c>
    </row>
    <row r="3742" spans="7:7">
      <c r="G3742">
        <f t="shared" si="59"/>
        <v>0</v>
      </c>
    </row>
    <row r="3743" spans="7:7">
      <c r="G3743">
        <f t="shared" si="59"/>
        <v>0</v>
      </c>
    </row>
    <row r="3744" spans="7:7">
      <c r="G3744">
        <f t="shared" si="59"/>
        <v>0</v>
      </c>
    </row>
    <row r="3745" spans="7:7">
      <c r="G3745">
        <f t="shared" si="59"/>
        <v>0</v>
      </c>
    </row>
    <row r="3746" spans="7:7">
      <c r="G3746">
        <f t="shared" si="59"/>
        <v>0</v>
      </c>
    </row>
    <row r="3747" spans="7:7">
      <c r="G3747">
        <f t="shared" si="59"/>
        <v>0</v>
      </c>
    </row>
    <row r="3748" spans="7:7">
      <c r="G3748">
        <f t="shared" si="59"/>
        <v>0</v>
      </c>
    </row>
    <row r="3749" spans="7:7">
      <c r="G3749">
        <f t="shared" si="59"/>
        <v>0</v>
      </c>
    </row>
    <row r="3750" spans="7:7">
      <c r="G3750">
        <f t="shared" si="59"/>
        <v>0</v>
      </c>
    </row>
    <row r="3751" spans="7:7">
      <c r="G3751">
        <f t="shared" si="59"/>
        <v>0</v>
      </c>
    </row>
    <row r="3752" spans="7:7">
      <c r="G3752">
        <f t="shared" si="59"/>
        <v>0</v>
      </c>
    </row>
    <row r="3753" spans="7:7">
      <c r="G3753">
        <f t="shared" si="59"/>
        <v>0</v>
      </c>
    </row>
    <row r="3754" spans="7:7">
      <c r="G3754">
        <f t="shared" si="59"/>
        <v>0</v>
      </c>
    </row>
    <row r="3755" spans="7:7">
      <c r="G3755">
        <f t="shared" si="59"/>
        <v>0</v>
      </c>
    </row>
    <row r="3756" spans="7:7">
      <c r="G3756">
        <f t="shared" si="59"/>
        <v>0</v>
      </c>
    </row>
    <row r="3757" spans="7:7">
      <c r="G3757">
        <f t="shared" si="59"/>
        <v>0</v>
      </c>
    </row>
    <row r="3758" spans="7:7">
      <c r="G3758">
        <f t="shared" ref="G3758:G3821" si="60">+D3758-E3758</f>
        <v>0</v>
      </c>
    </row>
    <row r="3759" spans="7:7">
      <c r="G3759">
        <f t="shared" si="60"/>
        <v>0</v>
      </c>
    </row>
    <row r="3760" spans="7:7">
      <c r="G3760">
        <f t="shared" si="60"/>
        <v>0</v>
      </c>
    </row>
    <row r="3761" spans="7:7">
      <c r="G3761">
        <f t="shared" si="60"/>
        <v>0</v>
      </c>
    </row>
    <row r="3762" spans="7:7">
      <c r="G3762">
        <f t="shared" si="60"/>
        <v>0</v>
      </c>
    </row>
    <row r="3763" spans="7:7">
      <c r="G3763">
        <f t="shared" si="60"/>
        <v>0</v>
      </c>
    </row>
    <row r="3764" spans="7:7">
      <c r="G3764">
        <f t="shared" si="60"/>
        <v>0</v>
      </c>
    </row>
    <row r="3765" spans="7:7">
      <c r="G3765">
        <f t="shared" si="60"/>
        <v>0</v>
      </c>
    </row>
    <row r="3766" spans="7:7">
      <c r="G3766">
        <f t="shared" si="60"/>
        <v>0</v>
      </c>
    </row>
    <row r="3767" spans="7:7">
      <c r="G3767">
        <f t="shared" si="60"/>
        <v>0</v>
      </c>
    </row>
    <row r="3768" spans="7:7">
      <c r="G3768">
        <f t="shared" si="60"/>
        <v>0</v>
      </c>
    </row>
    <row r="3769" spans="7:7">
      <c r="G3769">
        <f t="shared" si="60"/>
        <v>0</v>
      </c>
    </row>
    <row r="3770" spans="7:7">
      <c r="G3770">
        <f t="shared" si="60"/>
        <v>0</v>
      </c>
    </row>
    <row r="3771" spans="7:7">
      <c r="G3771">
        <f t="shared" si="60"/>
        <v>0</v>
      </c>
    </row>
    <row r="3772" spans="7:7">
      <c r="G3772">
        <f t="shared" si="60"/>
        <v>0</v>
      </c>
    </row>
    <row r="3773" spans="7:7">
      <c r="G3773">
        <f t="shared" si="60"/>
        <v>0</v>
      </c>
    </row>
    <row r="3774" spans="7:7">
      <c r="G3774">
        <f t="shared" si="60"/>
        <v>0</v>
      </c>
    </row>
    <row r="3775" spans="7:7">
      <c r="G3775">
        <f t="shared" si="60"/>
        <v>0</v>
      </c>
    </row>
    <row r="3776" spans="7:7">
      <c r="G3776">
        <f t="shared" si="60"/>
        <v>0</v>
      </c>
    </row>
    <row r="3777" spans="7:7">
      <c r="G3777">
        <f t="shared" si="60"/>
        <v>0</v>
      </c>
    </row>
    <row r="3778" spans="7:7">
      <c r="G3778">
        <f t="shared" si="60"/>
        <v>0</v>
      </c>
    </row>
    <row r="3779" spans="7:7">
      <c r="G3779">
        <f t="shared" si="60"/>
        <v>0</v>
      </c>
    </row>
    <row r="3780" spans="7:7">
      <c r="G3780">
        <f t="shared" si="60"/>
        <v>0</v>
      </c>
    </row>
    <row r="3781" spans="7:7">
      <c r="G3781">
        <f t="shared" si="60"/>
        <v>0</v>
      </c>
    </row>
    <row r="3782" spans="7:7">
      <c r="G3782">
        <f t="shared" si="60"/>
        <v>0</v>
      </c>
    </row>
    <row r="3783" spans="7:7">
      <c r="G3783">
        <f t="shared" si="60"/>
        <v>0</v>
      </c>
    </row>
    <row r="3784" spans="7:7">
      <c r="G3784">
        <f t="shared" si="60"/>
        <v>0</v>
      </c>
    </row>
    <row r="3785" spans="7:7">
      <c r="G3785">
        <f t="shared" si="60"/>
        <v>0</v>
      </c>
    </row>
    <row r="3786" spans="7:7">
      <c r="G3786">
        <f t="shared" si="60"/>
        <v>0</v>
      </c>
    </row>
    <row r="3787" spans="7:7">
      <c r="G3787">
        <f t="shared" si="60"/>
        <v>0</v>
      </c>
    </row>
    <row r="3788" spans="7:7">
      <c r="G3788">
        <f t="shared" si="60"/>
        <v>0</v>
      </c>
    </row>
    <row r="3789" spans="7:7">
      <c r="G3789">
        <f t="shared" si="60"/>
        <v>0</v>
      </c>
    </row>
    <row r="3790" spans="7:7">
      <c r="G3790">
        <f t="shared" si="60"/>
        <v>0</v>
      </c>
    </row>
    <row r="3791" spans="7:7">
      <c r="G3791">
        <f t="shared" si="60"/>
        <v>0</v>
      </c>
    </row>
    <row r="3792" spans="7:7">
      <c r="G3792">
        <f t="shared" si="60"/>
        <v>0</v>
      </c>
    </row>
    <row r="3793" spans="7:7">
      <c r="G3793">
        <f t="shared" si="60"/>
        <v>0</v>
      </c>
    </row>
    <row r="3794" spans="7:7">
      <c r="G3794">
        <f t="shared" si="60"/>
        <v>0</v>
      </c>
    </row>
    <row r="3795" spans="7:7">
      <c r="G3795">
        <f t="shared" si="60"/>
        <v>0</v>
      </c>
    </row>
    <row r="3796" spans="7:7">
      <c r="G3796">
        <f t="shared" si="60"/>
        <v>0</v>
      </c>
    </row>
    <row r="3797" spans="7:7">
      <c r="G3797">
        <f t="shared" si="60"/>
        <v>0</v>
      </c>
    </row>
    <row r="3798" spans="7:7">
      <c r="G3798">
        <f t="shared" si="60"/>
        <v>0</v>
      </c>
    </row>
    <row r="3799" spans="7:7">
      <c r="G3799">
        <f t="shared" si="60"/>
        <v>0</v>
      </c>
    </row>
    <row r="3800" spans="7:7">
      <c r="G3800">
        <f t="shared" si="60"/>
        <v>0</v>
      </c>
    </row>
    <row r="3801" spans="7:7">
      <c r="G3801">
        <f t="shared" si="60"/>
        <v>0</v>
      </c>
    </row>
    <row r="3802" spans="7:7">
      <c r="G3802">
        <f t="shared" si="60"/>
        <v>0</v>
      </c>
    </row>
    <row r="3803" spans="7:7">
      <c r="G3803">
        <f t="shared" si="60"/>
        <v>0</v>
      </c>
    </row>
    <row r="3804" spans="7:7">
      <c r="G3804">
        <f t="shared" si="60"/>
        <v>0</v>
      </c>
    </row>
    <row r="3805" spans="7:7">
      <c r="G3805">
        <f t="shared" si="60"/>
        <v>0</v>
      </c>
    </row>
    <row r="3806" spans="7:7">
      <c r="G3806">
        <f t="shared" si="60"/>
        <v>0</v>
      </c>
    </row>
    <row r="3807" spans="7:7">
      <c r="G3807">
        <f t="shared" si="60"/>
        <v>0</v>
      </c>
    </row>
    <row r="3808" spans="7:7">
      <c r="G3808">
        <f t="shared" si="60"/>
        <v>0</v>
      </c>
    </row>
    <row r="3809" spans="7:7">
      <c r="G3809">
        <f t="shared" si="60"/>
        <v>0</v>
      </c>
    </row>
    <row r="3810" spans="7:7">
      <c r="G3810">
        <f t="shared" si="60"/>
        <v>0</v>
      </c>
    </row>
    <row r="3811" spans="7:7">
      <c r="G3811">
        <f t="shared" si="60"/>
        <v>0</v>
      </c>
    </row>
    <row r="3812" spans="7:7">
      <c r="G3812">
        <f t="shared" si="60"/>
        <v>0</v>
      </c>
    </row>
    <row r="3813" spans="7:7">
      <c r="G3813">
        <f t="shared" si="60"/>
        <v>0</v>
      </c>
    </row>
    <row r="3814" spans="7:7">
      <c r="G3814">
        <f t="shared" si="60"/>
        <v>0</v>
      </c>
    </row>
    <row r="3815" spans="7:7">
      <c r="G3815">
        <f t="shared" si="60"/>
        <v>0</v>
      </c>
    </row>
    <row r="3816" spans="7:7">
      <c r="G3816">
        <f t="shared" si="60"/>
        <v>0</v>
      </c>
    </row>
    <row r="3817" spans="7:7">
      <c r="G3817">
        <f t="shared" si="60"/>
        <v>0</v>
      </c>
    </row>
    <row r="3818" spans="7:7">
      <c r="G3818">
        <f t="shared" si="60"/>
        <v>0</v>
      </c>
    </row>
    <row r="3819" spans="7:7">
      <c r="G3819">
        <f t="shared" si="60"/>
        <v>0</v>
      </c>
    </row>
    <row r="3820" spans="7:7">
      <c r="G3820">
        <f t="shared" si="60"/>
        <v>0</v>
      </c>
    </row>
    <row r="3821" spans="7:7">
      <c r="G3821">
        <f t="shared" si="60"/>
        <v>0</v>
      </c>
    </row>
    <row r="3822" spans="7:7">
      <c r="G3822">
        <f t="shared" ref="G3822:G3885" si="61">+D3822-E3822</f>
        <v>0</v>
      </c>
    </row>
    <row r="3823" spans="7:7">
      <c r="G3823">
        <f t="shared" si="61"/>
        <v>0</v>
      </c>
    </row>
    <row r="3824" spans="7:7">
      <c r="G3824">
        <f t="shared" si="61"/>
        <v>0</v>
      </c>
    </row>
    <row r="3825" spans="7:7">
      <c r="G3825">
        <f t="shared" si="61"/>
        <v>0</v>
      </c>
    </row>
    <row r="3826" spans="7:7">
      <c r="G3826">
        <f t="shared" si="61"/>
        <v>0</v>
      </c>
    </row>
    <row r="3827" spans="7:7">
      <c r="G3827">
        <f t="shared" si="61"/>
        <v>0</v>
      </c>
    </row>
    <row r="3828" spans="7:7">
      <c r="G3828">
        <f t="shared" si="61"/>
        <v>0</v>
      </c>
    </row>
    <row r="3829" spans="7:7">
      <c r="G3829">
        <f t="shared" si="61"/>
        <v>0</v>
      </c>
    </row>
    <row r="3830" spans="7:7">
      <c r="G3830">
        <f t="shared" si="61"/>
        <v>0</v>
      </c>
    </row>
    <row r="3831" spans="7:7">
      <c r="G3831">
        <f t="shared" si="61"/>
        <v>0</v>
      </c>
    </row>
    <row r="3832" spans="7:7">
      <c r="G3832">
        <f t="shared" si="61"/>
        <v>0</v>
      </c>
    </row>
    <row r="3833" spans="7:7">
      <c r="G3833">
        <f t="shared" si="61"/>
        <v>0</v>
      </c>
    </row>
    <row r="3834" spans="7:7">
      <c r="G3834">
        <f t="shared" si="61"/>
        <v>0</v>
      </c>
    </row>
    <row r="3835" spans="7:7">
      <c r="G3835">
        <f t="shared" si="61"/>
        <v>0</v>
      </c>
    </row>
    <row r="3836" spans="7:7">
      <c r="G3836">
        <f t="shared" si="61"/>
        <v>0</v>
      </c>
    </row>
    <row r="3837" spans="7:7">
      <c r="G3837">
        <f t="shared" si="61"/>
        <v>0</v>
      </c>
    </row>
    <row r="3838" spans="7:7">
      <c r="G3838">
        <f t="shared" si="61"/>
        <v>0</v>
      </c>
    </row>
    <row r="3839" spans="7:7">
      <c r="G3839">
        <f t="shared" si="61"/>
        <v>0</v>
      </c>
    </row>
    <row r="3840" spans="7:7">
      <c r="G3840">
        <f t="shared" si="61"/>
        <v>0</v>
      </c>
    </row>
    <row r="3841" spans="7:7">
      <c r="G3841">
        <f t="shared" si="61"/>
        <v>0</v>
      </c>
    </row>
    <row r="3842" spans="7:7">
      <c r="G3842">
        <f t="shared" si="61"/>
        <v>0</v>
      </c>
    </row>
    <row r="3843" spans="7:7">
      <c r="G3843">
        <f t="shared" si="61"/>
        <v>0</v>
      </c>
    </row>
    <row r="3844" spans="7:7">
      <c r="G3844">
        <f t="shared" si="61"/>
        <v>0</v>
      </c>
    </row>
    <row r="3845" spans="7:7">
      <c r="G3845">
        <f t="shared" si="61"/>
        <v>0</v>
      </c>
    </row>
    <row r="3846" spans="7:7">
      <c r="G3846">
        <f t="shared" si="61"/>
        <v>0</v>
      </c>
    </row>
    <row r="3847" spans="7:7">
      <c r="G3847">
        <f t="shared" si="61"/>
        <v>0</v>
      </c>
    </row>
    <row r="3848" spans="7:7">
      <c r="G3848">
        <f t="shared" si="61"/>
        <v>0</v>
      </c>
    </row>
    <row r="3849" spans="7:7">
      <c r="G3849">
        <f t="shared" si="61"/>
        <v>0</v>
      </c>
    </row>
    <row r="3850" spans="7:7">
      <c r="G3850">
        <f t="shared" si="61"/>
        <v>0</v>
      </c>
    </row>
    <row r="3851" spans="7:7">
      <c r="G3851">
        <f t="shared" si="61"/>
        <v>0</v>
      </c>
    </row>
    <row r="3852" spans="7:7">
      <c r="G3852">
        <f t="shared" si="61"/>
        <v>0</v>
      </c>
    </row>
    <row r="3853" spans="7:7">
      <c r="G3853">
        <f t="shared" si="61"/>
        <v>0</v>
      </c>
    </row>
    <row r="3854" spans="7:7">
      <c r="G3854">
        <f t="shared" si="61"/>
        <v>0</v>
      </c>
    </row>
    <row r="3855" spans="7:7">
      <c r="G3855">
        <f t="shared" si="61"/>
        <v>0</v>
      </c>
    </row>
    <row r="3856" spans="7:7">
      <c r="G3856">
        <f t="shared" si="61"/>
        <v>0</v>
      </c>
    </row>
    <row r="3857" spans="7:7">
      <c r="G3857">
        <f t="shared" si="61"/>
        <v>0</v>
      </c>
    </row>
    <row r="3858" spans="7:7">
      <c r="G3858">
        <f t="shared" si="61"/>
        <v>0</v>
      </c>
    </row>
    <row r="3859" spans="7:7">
      <c r="G3859">
        <f t="shared" si="61"/>
        <v>0</v>
      </c>
    </row>
    <row r="3860" spans="7:7">
      <c r="G3860">
        <f t="shared" si="61"/>
        <v>0</v>
      </c>
    </row>
    <row r="3861" spans="7:7">
      <c r="G3861">
        <f t="shared" si="61"/>
        <v>0</v>
      </c>
    </row>
    <row r="3862" spans="7:7">
      <c r="G3862">
        <f t="shared" si="61"/>
        <v>0</v>
      </c>
    </row>
    <row r="3863" spans="7:7">
      <c r="G3863">
        <f t="shared" si="61"/>
        <v>0</v>
      </c>
    </row>
    <row r="3864" spans="7:7">
      <c r="G3864">
        <f t="shared" si="61"/>
        <v>0</v>
      </c>
    </row>
    <row r="3865" spans="7:7">
      <c r="G3865">
        <f t="shared" si="61"/>
        <v>0</v>
      </c>
    </row>
    <row r="3866" spans="7:7">
      <c r="G3866">
        <f t="shared" si="61"/>
        <v>0</v>
      </c>
    </row>
    <row r="3867" spans="7:7">
      <c r="G3867">
        <f t="shared" si="61"/>
        <v>0</v>
      </c>
    </row>
    <row r="3868" spans="7:7">
      <c r="G3868">
        <f t="shared" si="61"/>
        <v>0</v>
      </c>
    </row>
    <row r="3869" spans="7:7">
      <c r="G3869">
        <f t="shared" si="61"/>
        <v>0</v>
      </c>
    </row>
    <row r="3870" spans="7:7">
      <c r="G3870">
        <f t="shared" si="61"/>
        <v>0</v>
      </c>
    </row>
    <row r="3871" spans="7:7">
      <c r="G3871">
        <f t="shared" si="61"/>
        <v>0</v>
      </c>
    </row>
    <row r="3872" spans="7:7">
      <c r="G3872">
        <f t="shared" si="61"/>
        <v>0</v>
      </c>
    </row>
    <row r="3873" spans="7:7">
      <c r="G3873">
        <f t="shared" si="61"/>
        <v>0</v>
      </c>
    </row>
    <row r="3874" spans="7:7">
      <c r="G3874">
        <f t="shared" si="61"/>
        <v>0</v>
      </c>
    </row>
    <row r="3875" spans="7:7">
      <c r="G3875">
        <f t="shared" si="61"/>
        <v>0</v>
      </c>
    </row>
    <row r="3876" spans="7:7">
      <c r="G3876">
        <f t="shared" si="61"/>
        <v>0</v>
      </c>
    </row>
    <row r="3877" spans="7:7">
      <c r="G3877">
        <f t="shared" si="61"/>
        <v>0</v>
      </c>
    </row>
    <row r="3878" spans="7:7">
      <c r="G3878">
        <f t="shared" si="61"/>
        <v>0</v>
      </c>
    </row>
    <row r="3879" spans="7:7">
      <c r="G3879">
        <f t="shared" si="61"/>
        <v>0</v>
      </c>
    </row>
    <row r="3880" spans="7:7">
      <c r="G3880">
        <f t="shared" si="61"/>
        <v>0</v>
      </c>
    </row>
    <row r="3881" spans="7:7">
      <c r="G3881">
        <f t="shared" si="61"/>
        <v>0</v>
      </c>
    </row>
    <row r="3882" spans="7:7">
      <c r="G3882">
        <f t="shared" si="61"/>
        <v>0</v>
      </c>
    </row>
    <row r="3883" spans="7:7">
      <c r="G3883">
        <f t="shared" si="61"/>
        <v>0</v>
      </c>
    </row>
    <row r="3884" spans="7:7">
      <c r="G3884">
        <f t="shared" si="61"/>
        <v>0</v>
      </c>
    </row>
    <row r="3885" spans="7:7">
      <c r="G3885">
        <f t="shared" si="61"/>
        <v>0</v>
      </c>
    </row>
    <row r="3886" spans="7:7">
      <c r="G3886">
        <f t="shared" ref="G3886:G3949" si="62">+D3886-E3886</f>
        <v>0</v>
      </c>
    </row>
    <row r="3887" spans="7:7">
      <c r="G3887">
        <f t="shared" si="62"/>
        <v>0</v>
      </c>
    </row>
    <row r="3888" spans="7:7">
      <c r="G3888">
        <f t="shared" si="62"/>
        <v>0</v>
      </c>
    </row>
    <row r="3889" spans="7:7">
      <c r="G3889">
        <f t="shared" si="62"/>
        <v>0</v>
      </c>
    </row>
    <row r="3890" spans="7:7">
      <c r="G3890">
        <f t="shared" si="62"/>
        <v>0</v>
      </c>
    </row>
    <row r="3891" spans="7:7">
      <c r="G3891">
        <f t="shared" si="62"/>
        <v>0</v>
      </c>
    </row>
    <row r="3892" spans="7:7">
      <c r="G3892">
        <f t="shared" si="62"/>
        <v>0</v>
      </c>
    </row>
    <row r="3893" spans="7:7">
      <c r="G3893">
        <f t="shared" si="62"/>
        <v>0</v>
      </c>
    </row>
    <row r="3894" spans="7:7">
      <c r="G3894">
        <f t="shared" si="62"/>
        <v>0</v>
      </c>
    </row>
    <row r="3895" spans="7:7">
      <c r="G3895">
        <f t="shared" si="62"/>
        <v>0</v>
      </c>
    </row>
    <row r="3896" spans="7:7">
      <c r="G3896">
        <f t="shared" si="62"/>
        <v>0</v>
      </c>
    </row>
    <row r="3897" spans="7:7">
      <c r="G3897">
        <f t="shared" si="62"/>
        <v>0</v>
      </c>
    </row>
    <row r="3898" spans="7:7">
      <c r="G3898">
        <f t="shared" si="62"/>
        <v>0</v>
      </c>
    </row>
    <row r="3899" spans="7:7">
      <c r="G3899">
        <f t="shared" si="62"/>
        <v>0</v>
      </c>
    </row>
    <row r="3900" spans="7:7">
      <c r="G3900">
        <f t="shared" si="62"/>
        <v>0</v>
      </c>
    </row>
    <row r="3901" spans="7:7">
      <c r="G3901">
        <f t="shared" si="62"/>
        <v>0</v>
      </c>
    </row>
    <row r="3902" spans="7:7">
      <c r="G3902">
        <f t="shared" si="62"/>
        <v>0</v>
      </c>
    </row>
    <row r="3903" spans="7:7">
      <c r="G3903">
        <f t="shared" si="62"/>
        <v>0</v>
      </c>
    </row>
    <row r="3904" spans="7:7">
      <c r="G3904">
        <f t="shared" si="62"/>
        <v>0</v>
      </c>
    </row>
    <row r="3905" spans="7:7">
      <c r="G3905">
        <f t="shared" si="62"/>
        <v>0</v>
      </c>
    </row>
    <row r="3906" spans="7:7">
      <c r="G3906">
        <f t="shared" si="62"/>
        <v>0</v>
      </c>
    </row>
    <row r="3907" spans="7:7">
      <c r="G3907">
        <f t="shared" si="62"/>
        <v>0</v>
      </c>
    </row>
    <row r="3908" spans="7:7">
      <c r="G3908">
        <f t="shared" si="62"/>
        <v>0</v>
      </c>
    </row>
    <row r="3909" spans="7:7">
      <c r="G3909">
        <f t="shared" si="62"/>
        <v>0</v>
      </c>
    </row>
    <row r="3910" spans="7:7">
      <c r="G3910">
        <f t="shared" si="62"/>
        <v>0</v>
      </c>
    </row>
    <row r="3911" spans="7:7">
      <c r="G3911">
        <f t="shared" si="62"/>
        <v>0</v>
      </c>
    </row>
    <row r="3912" spans="7:7">
      <c r="G3912">
        <f t="shared" si="62"/>
        <v>0</v>
      </c>
    </row>
    <row r="3913" spans="7:7">
      <c r="G3913">
        <f t="shared" si="62"/>
        <v>0</v>
      </c>
    </row>
    <row r="3914" spans="7:7">
      <c r="G3914">
        <f t="shared" si="62"/>
        <v>0</v>
      </c>
    </row>
    <row r="3915" spans="7:7">
      <c r="G3915">
        <f t="shared" si="62"/>
        <v>0</v>
      </c>
    </row>
    <row r="3916" spans="7:7">
      <c r="G3916">
        <f t="shared" si="62"/>
        <v>0</v>
      </c>
    </row>
    <row r="3917" spans="7:7">
      <c r="G3917">
        <f t="shared" si="62"/>
        <v>0</v>
      </c>
    </row>
    <row r="3918" spans="7:7">
      <c r="G3918">
        <f t="shared" si="62"/>
        <v>0</v>
      </c>
    </row>
    <row r="3919" spans="7:7">
      <c r="G3919">
        <f t="shared" si="62"/>
        <v>0</v>
      </c>
    </row>
    <row r="3920" spans="7:7">
      <c r="G3920">
        <f t="shared" si="62"/>
        <v>0</v>
      </c>
    </row>
    <row r="3921" spans="7:7">
      <c r="G3921">
        <f t="shared" si="62"/>
        <v>0</v>
      </c>
    </row>
    <row r="3922" spans="7:7">
      <c r="G3922">
        <f t="shared" si="62"/>
        <v>0</v>
      </c>
    </row>
    <row r="3923" spans="7:7">
      <c r="G3923">
        <f t="shared" si="62"/>
        <v>0</v>
      </c>
    </row>
    <row r="3924" spans="7:7">
      <c r="G3924">
        <f t="shared" si="62"/>
        <v>0</v>
      </c>
    </row>
    <row r="3925" spans="7:7">
      <c r="G3925">
        <f t="shared" si="62"/>
        <v>0</v>
      </c>
    </row>
    <row r="3926" spans="7:7">
      <c r="G3926">
        <f t="shared" si="62"/>
        <v>0</v>
      </c>
    </row>
    <row r="3927" spans="7:7">
      <c r="G3927">
        <f t="shared" si="62"/>
        <v>0</v>
      </c>
    </row>
    <row r="3928" spans="7:7">
      <c r="G3928">
        <f t="shared" si="62"/>
        <v>0</v>
      </c>
    </row>
    <row r="3929" spans="7:7">
      <c r="G3929">
        <f t="shared" si="62"/>
        <v>0</v>
      </c>
    </row>
    <row r="3930" spans="7:7">
      <c r="G3930">
        <f t="shared" si="62"/>
        <v>0</v>
      </c>
    </row>
    <row r="3931" spans="7:7">
      <c r="G3931">
        <f t="shared" si="62"/>
        <v>0</v>
      </c>
    </row>
    <row r="3932" spans="7:7">
      <c r="G3932">
        <f t="shared" si="62"/>
        <v>0</v>
      </c>
    </row>
    <row r="3933" spans="7:7">
      <c r="G3933">
        <f t="shared" si="62"/>
        <v>0</v>
      </c>
    </row>
    <row r="3934" spans="7:7">
      <c r="G3934">
        <f t="shared" si="62"/>
        <v>0</v>
      </c>
    </row>
    <row r="3935" spans="7:7">
      <c r="G3935">
        <f t="shared" si="62"/>
        <v>0</v>
      </c>
    </row>
    <row r="3936" spans="7:7">
      <c r="G3936">
        <f t="shared" si="62"/>
        <v>0</v>
      </c>
    </row>
    <row r="3937" spans="7:7">
      <c r="G3937">
        <f t="shared" si="62"/>
        <v>0</v>
      </c>
    </row>
    <row r="3938" spans="7:7">
      <c r="G3938">
        <f t="shared" si="62"/>
        <v>0</v>
      </c>
    </row>
    <row r="3939" spans="7:7">
      <c r="G3939">
        <f t="shared" si="62"/>
        <v>0</v>
      </c>
    </row>
    <row r="3940" spans="7:7">
      <c r="G3940">
        <f t="shared" si="62"/>
        <v>0</v>
      </c>
    </row>
    <row r="3941" spans="7:7">
      <c r="G3941">
        <f t="shared" si="62"/>
        <v>0</v>
      </c>
    </row>
    <row r="3942" spans="7:7">
      <c r="G3942">
        <f t="shared" si="62"/>
        <v>0</v>
      </c>
    </row>
    <row r="3943" spans="7:7">
      <c r="G3943">
        <f t="shared" si="62"/>
        <v>0</v>
      </c>
    </row>
    <row r="3944" spans="7:7">
      <c r="G3944">
        <f t="shared" si="62"/>
        <v>0</v>
      </c>
    </row>
    <row r="3945" spans="7:7">
      <c r="G3945">
        <f t="shared" si="62"/>
        <v>0</v>
      </c>
    </row>
    <row r="3946" spans="7:7">
      <c r="G3946">
        <f t="shared" si="62"/>
        <v>0</v>
      </c>
    </row>
    <row r="3947" spans="7:7">
      <c r="G3947">
        <f t="shared" si="62"/>
        <v>0</v>
      </c>
    </row>
    <row r="3948" spans="7:7">
      <c r="G3948">
        <f t="shared" si="62"/>
        <v>0</v>
      </c>
    </row>
    <row r="3949" spans="7:7">
      <c r="G3949">
        <f t="shared" si="62"/>
        <v>0</v>
      </c>
    </row>
    <row r="3950" spans="7:7">
      <c r="G3950">
        <f t="shared" ref="G3950:G4013" si="63">+D3950-E3950</f>
        <v>0</v>
      </c>
    </row>
    <row r="3951" spans="7:7">
      <c r="G3951">
        <f t="shared" si="63"/>
        <v>0</v>
      </c>
    </row>
    <row r="3952" spans="7:7">
      <c r="G3952">
        <f t="shared" si="63"/>
        <v>0</v>
      </c>
    </row>
    <row r="3953" spans="7:7">
      <c r="G3953">
        <f t="shared" si="63"/>
        <v>0</v>
      </c>
    </row>
    <row r="3954" spans="7:7">
      <c r="G3954">
        <f t="shared" si="63"/>
        <v>0</v>
      </c>
    </row>
    <row r="3955" spans="7:7">
      <c r="G3955">
        <f t="shared" si="63"/>
        <v>0</v>
      </c>
    </row>
    <row r="3956" spans="7:7">
      <c r="G3956">
        <f t="shared" si="63"/>
        <v>0</v>
      </c>
    </row>
    <row r="3957" spans="7:7">
      <c r="G3957">
        <f t="shared" si="63"/>
        <v>0</v>
      </c>
    </row>
    <row r="3958" spans="7:7">
      <c r="G3958">
        <f t="shared" si="63"/>
        <v>0</v>
      </c>
    </row>
    <row r="3959" spans="7:7">
      <c r="G3959">
        <f t="shared" si="63"/>
        <v>0</v>
      </c>
    </row>
    <row r="3960" spans="7:7">
      <c r="G3960">
        <f t="shared" si="63"/>
        <v>0</v>
      </c>
    </row>
    <row r="3961" spans="7:7">
      <c r="G3961">
        <f t="shared" si="63"/>
        <v>0</v>
      </c>
    </row>
    <row r="3962" spans="7:7">
      <c r="G3962">
        <f t="shared" si="63"/>
        <v>0</v>
      </c>
    </row>
    <row r="3963" spans="7:7">
      <c r="G3963">
        <f t="shared" si="63"/>
        <v>0</v>
      </c>
    </row>
    <row r="3964" spans="7:7">
      <c r="G3964">
        <f t="shared" si="63"/>
        <v>0</v>
      </c>
    </row>
    <row r="3965" spans="7:7">
      <c r="G3965">
        <f t="shared" si="63"/>
        <v>0</v>
      </c>
    </row>
    <row r="3966" spans="7:7">
      <c r="G3966">
        <f t="shared" si="63"/>
        <v>0</v>
      </c>
    </row>
    <row r="3967" spans="7:7">
      <c r="G3967">
        <f t="shared" si="63"/>
        <v>0</v>
      </c>
    </row>
    <row r="3968" spans="7:7">
      <c r="G3968">
        <f t="shared" si="63"/>
        <v>0</v>
      </c>
    </row>
    <row r="3969" spans="7:7">
      <c r="G3969">
        <f t="shared" si="63"/>
        <v>0</v>
      </c>
    </row>
    <row r="3970" spans="7:7">
      <c r="G3970">
        <f t="shared" si="63"/>
        <v>0</v>
      </c>
    </row>
    <row r="3971" spans="7:7">
      <c r="G3971">
        <f t="shared" si="63"/>
        <v>0</v>
      </c>
    </row>
    <row r="3972" spans="7:7">
      <c r="G3972">
        <f t="shared" si="63"/>
        <v>0</v>
      </c>
    </row>
    <row r="3973" spans="7:7">
      <c r="G3973">
        <f t="shared" si="63"/>
        <v>0</v>
      </c>
    </row>
    <row r="3974" spans="7:7">
      <c r="G3974">
        <f t="shared" si="63"/>
        <v>0</v>
      </c>
    </row>
    <row r="3975" spans="7:7">
      <c r="G3975">
        <f t="shared" si="63"/>
        <v>0</v>
      </c>
    </row>
    <row r="3976" spans="7:7">
      <c r="G3976">
        <f t="shared" si="63"/>
        <v>0</v>
      </c>
    </row>
    <row r="3977" spans="7:7">
      <c r="G3977">
        <f t="shared" si="63"/>
        <v>0</v>
      </c>
    </row>
    <row r="3978" spans="7:7">
      <c r="G3978">
        <f t="shared" si="63"/>
        <v>0</v>
      </c>
    </row>
    <row r="3979" spans="7:7">
      <c r="G3979">
        <f t="shared" si="63"/>
        <v>0</v>
      </c>
    </row>
    <row r="3980" spans="7:7">
      <c r="G3980">
        <f t="shared" si="63"/>
        <v>0</v>
      </c>
    </row>
    <row r="3981" spans="7:7">
      <c r="G3981">
        <f t="shared" si="63"/>
        <v>0</v>
      </c>
    </row>
    <row r="3982" spans="7:7">
      <c r="G3982">
        <f t="shared" si="63"/>
        <v>0</v>
      </c>
    </row>
    <row r="3983" spans="7:7">
      <c r="G3983">
        <f t="shared" si="63"/>
        <v>0</v>
      </c>
    </row>
    <row r="3984" spans="7:7">
      <c r="G3984">
        <f t="shared" si="63"/>
        <v>0</v>
      </c>
    </row>
    <row r="3985" spans="7:7">
      <c r="G3985">
        <f t="shared" si="63"/>
        <v>0</v>
      </c>
    </row>
    <row r="3986" spans="7:7">
      <c r="G3986">
        <f t="shared" si="63"/>
        <v>0</v>
      </c>
    </row>
    <row r="3987" spans="7:7">
      <c r="G3987">
        <f t="shared" si="63"/>
        <v>0</v>
      </c>
    </row>
    <row r="3988" spans="7:7">
      <c r="G3988">
        <f t="shared" si="63"/>
        <v>0</v>
      </c>
    </row>
    <row r="3989" spans="7:7">
      <c r="G3989">
        <f t="shared" si="63"/>
        <v>0</v>
      </c>
    </row>
    <row r="3990" spans="7:7">
      <c r="G3990">
        <f t="shared" si="63"/>
        <v>0</v>
      </c>
    </row>
    <row r="3991" spans="7:7">
      <c r="G3991">
        <f t="shared" si="63"/>
        <v>0</v>
      </c>
    </row>
    <row r="3992" spans="7:7">
      <c r="G3992">
        <f t="shared" si="63"/>
        <v>0</v>
      </c>
    </row>
    <row r="3993" spans="7:7">
      <c r="G3993">
        <f t="shared" si="63"/>
        <v>0</v>
      </c>
    </row>
    <row r="3994" spans="7:7">
      <c r="G3994">
        <f t="shared" si="63"/>
        <v>0</v>
      </c>
    </row>
    <row r="3995" spans="7:7">
      <c r="G3995">
        <f t="shared" si="63"/>
        <v>0</v>
      </c>
    </row>
    <row r="3996" spans="7:7">
      <c r="G3996">
        <f t="shared" si="63"/>
        <v>0</v>
      </c>
    </row>
    <row r="3997" spans="7:7">
      <c r="G3997">
        <f t="shared" si="63"/>
        <v>0</v>
      </c>
    </row>
    <row r="3998" spans="7:7">
      <c r="G3998">
        <f t="shared" si="63"/>
        <v>0</v>
      </c>
    </row>
    <row r="3999" spans="7:7">
      <c r="G3999">
        <f t="shared" si="63"/>
        <v>0</v>
      </c>
    </row>
    <row r="4000" spans="7:7">
      <c r="G4000">
        <f t="shared" si="63"/>
        <v>0</v>
      </c>
    </row>
    <row r="4001" spans="7:7">
      <c r="G4001">
        <f t="shared" si="63"/>
        <v>0</v>
      </c>
    </row>
    <row r="4002" spans="7:7">
      <c r="G4002">
        <f t="shared" si="63"/>
        <v>0</v>
      </c>
    </row>
    <row r="4003" spans="7:7">
      <c r="G4003">
        <f t="shared" si="63"/>
        <v>0</v>
      </c>
    </row>
    <row r="4004" spans="7:7">
      <c r="G4004">
        <f t="shared" si="63"/>
        <v>0</v>
      </c>
    </row>
    <row r="4005" spans="7:7">
      <c r="G4005">
        <f t="shared" si="63"/>
        <v>0</v>
      </c>
    </row>
    <row r="4006" spans="7:7">
      <c r="G4006">
        <f t="shared" si="63"/>
        <v>0</v>
      </c>
    </row>
    <row r="4007" spans="7:7">
      <c r="G4007">
        <f t="shared" si="63"/>
        <v>0</v>
      </c>
    </row>
    <row r="4008" spans="7:7">
      <c r="G4008">
        <f t="shared" si="63"/>
        <v>0</v>
      </c>
    </row>
    <row r="4009" spans="7:7">
      <c r="G4009">
        <f t="shared" si="63"/>
        <v>0</v>
      </c>
    </row>
    <row r="4010" spans="7:7">
      <c r="G4010">
        <f t="shared" si="63"/>
        <v>0</v>
      </c>
    </row>
    <row r="4011" spans="7:7">
      <c r="G4011">
        <f t="shared" si="63"/>
        <v>0</v>
      </c>
    </row>
    <row r="4012" spans="7:7">
      <c r="G4012">
        <f t="shared" si="63"/>
        <v>0</v>
      </c>
    </row>
    <row r="4013" spans="7:7">
      <c r="G4013">
        <f t="shared" si="63"/>
        <v>0</v>
      </c>
    </row>
    <row r="4014" spans="7:7">
      <c r="G4014">
        <f t="shared" ref="G4014:G4077" si="64">+D4014-E4014</f>
        <v>0</v>
      </c>
    </row>
    <row r="4015" spans="7:7">
      <c r="G4015">
        <f t="shared" si="64"/>
        <v>0</v>
      </c>
    </row>
    <row r="4016" spans="7:7">
      <c r="G4016">
        <f t="shared" si="64"/>
        <v>0</v>
      </c>
    </row>
    <row r="4017" spans="7:7">
      <c r="G4017">
        <f t="shared" si="64"/>
        <v>0</v>
      </c>
    </row>
    <row r="4018" spans="7:7">
      <c r="G4018">
        <f t="shared" si="64"/>
        <v>0</v>
      </c>
    </row>
    <row r="4019" spans="7:7">
      <c r="G4019">
        <f t="shared" si="64"/>
        <v>0</v>
      </c>
    </row>
    <row r="4020" spans="7:7">
      <c r="G4020">
        <f t="shared" si="64"/>
        <v>0</v>
      </c>
    </row>
    <row r="4021" spans="7:7">
      <c r="G4021">
        <f t="shared" si="64"/>
        <v>0</v>
      </c>
    </row>
    <row r="4022" spans="7:7">
      <c r="G4022">
        <f t="shared" si="64"/>
        <v>0</v>
      </c>
    </row>
    <row r="4023" spans="7:7">
      <c r="G4023">
        <f t="shared" si="64"/>
        <v>0</v>
      </c>
    </row>
    <row r="4024" spans="7:7">
      <c r="G4024">
        <f t="shared" si="64"/>
        <v>0</v>
      </c>
    </row>
    <row r="4025" spans="7:7">
      <c r="G4025">
        <f t="shared" si="64"/>
        <v>0</v>
      </c>
    </row>
    <row r="4026" spans="7:7">
      <c r="G4026">
        <f t="shared" si="64"/>
        <v>0</v>
      </c>
    </row>
    <row r="4027" spans="7:7">
      <c r="G4027">
        <f t="shared" si="64"/>
        <v>0</v>
      </c>
    </row>
    <row r="4028" spans="7:7">
      <c r="G4028">
        <f t="shared" si="64"/>
        <v>0</v>
      </c>
    </row>
    <row r="4029" spans="7:7">
      <c r="G4029">
        <f t="shared" si="64"/>
        <v>0</v>
      </c>
    </row>
    <row r="4030" spans="7:7">
      <c r="G4030">
        <f t="shared" si="64"/>
        <v>0</v>
      </c>
    </row>
    <row r="4031" spans="7:7">
      <c r="G4031">
        <f t="shared" si="64"/>
        <v>0</v>
      </c>
    </row>
    <row r="4032" spans="7:7">
      <c r="G4032">
        <f t="shared" si="64"/>
        <v>0</v>
      </c>
    </row>
    <row r="4033" spans="7:7">
      <c r="G4033">
        <f t="shared" si="64"/>
        <v>0</v>
      </c>
    </row>
    <row r="4034" spans="7:7">
      <c r="G4034">
        <f t="shared" si="64"/>
        <v>0</v>
      </c>
    </row>
    <row r="4035" spans="7:7">
      <c r="G4035">
        <f t="shared" si="64"/>
        <v>0</v>
      </c>
    </row>
    <row r="4036" spans="7:7">
      <c r="G4036">
        <f t="shared" si="64"/>
        <v>0</v>
      </c>
    </row>
    <row r="4037" spans="7:7">
      <c r="G4037">
        <f t="shared" si="64"/>
        <v>0</v>
      </c>
    </row>
    <row r="4038" spans="7:7">
      <c r="G4038">
        <f t="shared" si="64"/>
        <v>0</v>
      </c>
    </row>
    <row r="4039" spans="7:7">
      <c r="G4039">
        <f t="shared" si="64"/>
        <v>0</v>
      </c>
    </row>
    <row r="4040" spans="7:7">
      <c r="G4040">
        <f t="shared" si="64"/>
        <v>0</v>
      </c>
    </row>
    <row r="4041" spans="7:7">
      <c r="G4041">
        <f t="shared" si="64"/>
        <v>0</v>
      </c>
    </row>
    <row r="4042" spans="7:7">
      <c r="G4042">
        <f t="shared" si="64"/>
        <v>0</v>
      </c>
    </row>
    <row r="4043" spans="7:7">
      <c r="G4043">
        <f t="shared" si="64"/>
        <v>0</v>
      </c>
    </row>
    <row r="4044" spans="7:7">
      <c r="G4044">
        <f t="shared" si="64"/>
        <v>0</v>
      </c>
    </row>
    <row r="4045" spans="7:7">
      <c r="G4045">
        <f t="shared" si="64"/>
        <v>0</v>
      </c>
    </row>
    <row r="4046" spans="7:7">
      <c r="G4046">
        <f t="shared" si="64"/>
        <v>0</v>
      </c>
    </row>
    <row r="4047" spans="7:7">
      <c r="G4047">
        <f t="shared" si="64"/>
        <v>0</v>
      </c>
    </row>
    <row r="4048" spans="7:7">
      <c r="G4048">
        <f t="shared" si="64"/>
        <v>0</v>
      </c>
    </row>
    <row r="4049" spans="7:7">
      <c r="G4049">
        <f t="shared" si="64"/>
        <v>0</v>
      </c>
    </row>
    <row r="4050" spans="7:7">
      <c r="G4050">
        <f t="shared" si="64"/>
        <v>0</v>
      </c>
    </row>
    <row r="4051" spans="7:7">
      <c r="G4051">
        <f t="shared" si="64"/>
        <v>0</v>
      </c>
    </row>
    <row r="4052" spans="7:7">
      <c r="G4052">
        <f t="shared" si="64"/>
        <v>0</v>
      </c>
    </row>
    <row r="4053" spans="7:7">
      <c r="G4053">
        <f t="shared" si="64"/>
        <v>0</v>
      </c>
    </row>
    <row r="4054" spans="7:7">
      <c r="G4054">
        <f t="shared" si="64"/>
        <v>0</v>
      </c>
    </row>
    <row r="4055" spans="7:7">
      <c r="G4055">
        <f t="shared" si="64"/>
        <v>0</v>
      </c>
    </row>
    <row r="4056" spans="7:7">
      <c r="G4056">
        <f t="shared" si="64"/>
        <v>0</v>
      </c>
    </row>
    <row r="4057" spans="7:7">
      <c r="G4057">
        <f t="shared" si="64"/>
        <v>0</v>
      </c>
    </row>
    <row r="4058" spans="7:7">
      <c r="G4058">
        <f t="shared" si="64"/>
        <v>0</v>
      </c>
    </row>
    <row r="4059" spans="7:7">
      <c r="G4059">
        <f t="shared" si="64"/>
        <v>0</v>
      </c>
    </row>
    <row r="4060" spans="7:7">
      <c r="G4060">
        <f t="shared" si="64"/>
        <v>0</v>
      </c>
    </row>
    <row r="4061" spans="7:7">
      <c r="G4061">
        <f t="shared" si="64"/>
        <v>0</v>
      </c>
    </row>
    <row r="4062" spans="7:7">
      <c r="G4062">
        <f t="shared" si="64"/>
        <v>0</v>
      </c>
    </row>
    <row r="4063" spans="7:7">
      <c r="G4063">
        <f t="shared" si="64"/>
        <v>0</v>
      </c>
    </row>
    <row r="4064" spans="7:7">
      <c r="G4064">
        <f t="shared" si="64"/>
        <v>0</v>
      </c>
    </row>
    <row r="4065" spans="7:7">
      <c r="G4065">
        <f t="shared" si="64"/>
        <v>0</v>
      </c>
    </row>
    <row r="4066" spans="7:7">
      <c r="G4066">
        <f t="shared" si="64"/>
        <v>0</v>
      </c>
    </row>
    <row r="4067" spans="7:7">
      <c r="G4067">
        <f t="shared" si="64"/>
        <v>0</v>
      </c>
    </row>
    <row r="4068" spans="7:7">
      <c r="G4068">
        <f t="shared" si="64"/>
        <v>0</v>
      </c>
    </row>
    <row r="4069" spans="7:7">
      <c r="G4069">
        <f t="shared" si="64"/>
        <v>0</v>
      </c>
    </row>
    <row r="4070" spans="7:7">
      <c r="G4070">
        <f t="shared" si="64"/>
        <v>0</v>
      </c>
    </row>
    <row r="4071" spans="7:7">
      <c r="G4071">
        <f t="shared" si="64"/>
        <v>0</v>
      </c>
    </row>
    <row r="4072" spans="7:7">
      <c r="G4072">
        <f t="shared" si="64"/>
        <v>0</v>
      </c>
    </row>
    <row r="4073" spans="7:7">
      <c r="G4073">
        <f t="shared" si="64"/>
        <v>0</v>
      </c>
    </row>
    <row r="4074" spans="7:7">
      <c r="G4074">
        <f t="shared" si="64"/>
        <v>0</v>
      </c>
    </row>
    <row r="4075" spans="7:7">
      <c r="G4075">
        <f t="shared" si="64"/>
        <v>0</v>
      </c>
    </row>
    <row r="4076" spans="7:7">
      <c r="G4076">
        <f t="shared" si="64"/>
        <v>0</v>
      </c>
    </row>
    <row r="4077" spans="7:7">
      <c r="G4077">
        <f t="shared" si="64"/>
        <v>0</v>
      </c>
    </row>
    <row r="4078" spans="7:7">
      <c r="G4078">
        <f t="shared" ref="G4078:G4141" si="65">+D4078-E4078</f>
        <v>0</v>
      </c>
    </row>
    <row r="4079" spans="7:7">
      <c r="G4079">
        <f t="shared" si="65"/>
        <v>0</v>
      </c>
    </row>
    <row r="4080" spans="7:7">
      <c r="G4080">
        <f t="shared" si="65"/>
        <v>0</v>
      </c>
    </row>
    <row r="4081" spans="7:7">
      <c r="G4081">
        <f t="shared" si="65"/>
        <v>0</v>
      </c>
    </row>
    <row r="4082" spans="7:7">
      <c r="G4082">
        <f t="shared" si="65"/>
        <v>0</v>
      </c>
    </row>
    <row r="4083" spans="7:7">
      <c r="G4083">
        <f t="shared" si="65"/>
        <v>0</v>
      </c>
    </row>
    <row r="4084" spans="7:7">
      <c r="G4084">
        <f t="shared" si="65"/>
        <v>0</v>
      </c>
    </row>
    <row r="4085" spans="7:7">
      <c r="G4085">
        <f t="shared" si="65"/>
        <v>0</v>
      </c>
    </row>
    <row r="4086" spans="7:7">
      <c r="G4086">
        <f t="shared" si="65"/>
        <v>0</v>
      </c>
    </row>
    <row r="4087" spans="7:7">
      <c r="G4087">
        <f t="shared" si="65"/>
        <v>0</v>
      </c>
    </row>
    <row r="4088" spans="7:7">
      <c r="G4088">
        <f t="shared" si="65"/>
        <v>0</v>
      </c>
    </row>
    <row r="4089" spans="7:7">
      <c r="G4089">
        <f t="shared" si="65"/>
        <v>0</v>
      </c>
    </row>
    <row r="4090" spans="7:7">
      <c r="G4090">
        <f t="shared" si="65"/>
        <v>0</v>
      </c>
    </row>
    <row r="4091" spans="7:7">
      <c r="G4091">
        <f t="shared" si="65"/>
        <v>0</v>
      </c>
    </row>
    <row r="4092" spans="7:7">
      <c r="G4092">
        <f t="shared" si="65"/>
        <v>0</v>
      </c>
    </row>
    <row r="4093" spans="7:7">
      <c r="G4093">
        <f t="shared" si="65"/>
        <v>0</v>
      </c>
    </row>
    <row r="4094" spans="7:7">
      <c r="G4094">
        <f t="shared" si="65"/>
        <v>0</v>
      </c>
    </row>
    <row r="4095" spans="7:7">
      <c r="G4095">
        <f t="shared" si="65"/>
        <v>0</v>
      </c>
    </row>
    <row r="4096" spans="7:7">
      <c r="G4096">
        <f t="shared" si="65"/>
        <v>0</v>
      </c>
    </row>
    <row r="4097" spans="7:7">
      <c r="G4097">
        <f t="shared" si="65"/>
        <v>0</v>
      </c>
    </row>
    <row r="4098" spans="7:7">
      <c r="G4098">
        <f t="shared" si="65"/>
        <v>0</v>
      </c>
    </row>
    <row r="4099" spans="7:7">
      <c r="G4099">
        <f t="shared" si="65"/>
        <v>0</v>
      </c>
    </row>
    <row r="4100" spans="7:7">
      <c r="G4100">
        <f t="shared" si="65"/>
        <v>0</v>
      </c>
    </row>
    <row r="4101" spans="7:7">
      <c r="G4101">
        <f t="shared" si="65"/>
        <v>0</v>
      </c>
    </row>
    <row r="4102" spans="7:7">
      <c r="G4102">
        <f t="shared" si="65"/>
        <v>0</v>
      </c>
    </row>
    <row r="4103" spans="7:7">
      <c r="G4103">
        <f t="shared" si="65"/>
        <v>0</v>
      </c>
    </row>
    <row r="4104" spans="7:7">
      <c r="G4104">
        <f t="shared" si="65"/>
        <v>0</v>
      </c>
    </row>
    <row r="4105" spans="7:7">
      <c r="G4105">
        <f t="shared" si="65"/>
        <v>0</v>
      </c>
    </row>
    <row r="4106" spans="7:7">
      <c r="G4106">
        <f t="shared" si="65"/>
        <v>0</v>
      </c>
    </row>
    <row r="4107" spans="7:7">
      <c r="G4107">
        <f t="shared" si="65"/>
        <v>0</v>
      </c>
    </row>
    <row r="4108" spans="7:7">
      <c r="G4108">
        <f t="shared" si="65"/>
        <v>0</v>
      </c>
    </row>
    <row r="4109" spans="7:7">
      <c r="G4109">
        <f t="shared" si="65"/>
        <v>0</v>
      </c>
    </row>
    <row r="4110" spans="7:7">
      <c r="G4110">
        <f t="shared" si="65"/>
        <v>0</v>
      </c>
    </row>
    <row r="4111" spans="7:7">
      <c r="G4111">
        <f t="shared" si="65"/>
        <v>0</v>
      </c>
    </row>
    <row r="4112" spans="7:7">
      <c r="G4112">
        <f t="shared" si="65"/>
        <v>0</v>
      </c>
    </row>
    <row r="4113" spans="7:7">
      <c r="G4113">
        <f t="shared" si="65"/>
        <v>0</v>
      </c>
    </row>
    <row r="4114" spans="7:7">
      <c r="G4114">
        <f t="shared" si="65"/>
        <v>0</v>
      </c>
    </row>
    <row r="4115" spans="7:7">
      <c r="G4115">
        <f t="shared" si="65"/>
        <v>0</v>
      </c>
    </row>
    <row r="4116" spans="7:7">
      <c r="G4116">
        <f t="shared" si="65"/>
        <v>0</v>
      </c>
    </row>
    <row r="4117" spans="7:7">
      <c r="G4117">
        <f t="shared" si="65"/>
        <v>0</v>
      </c>
    </row>
    <row r="4118" spans="7:7">
      <c r="G4118">
        <f t="shared" si="65"/>
        <v>0</v>
      </c>
    </row>
    <row r="4119" spans="7:7">
      <c r="G4119">
        <f t="shared" si="65"/>
        <v>0</v>
      </c>
    </row>
    <row r="4120" spans="7:7">
      <c r="G4120">
        <f t="shared" si="65"/>
        <v>0</v>
      </c>
    </row>
    <row r="4121" spans="7:7">
      <c r="G4121">
        <f t="shared" si="65"/>
        <v>0</v>
      </c>
    </row>
    <row r="4122" spans="7:7">
      <c r="G4122">
        <f t="shared" si="65"/>
        <v>0</v>
      </c>
    </row>
    <row r="4123" spans="7:7">
      <c r="G4123">
        <f t="shared" si="65"/>
        <v>0</v>
      </c>
    </row>
    <row r="4124" spans="7:7">
      <c r="G4124">
        <f t="shared" si="65"/>
        <v>0</v>
      </c>
    </row>
    <row r="4125" spans="7:7">
      <c r="G4125">
        <f t="shared" si="65"/>
        <v>0</v>
      </c>
    </row>
    <row r="4126" spans="7:7">
      <c r="G4126">
        <f t="shared" si="65"/>
        <v>0</v>
      </c>
    </row>
    <row r="4127" spans="7:7">
      <c r="G4127">
        <f t="shared" si="65"/>
        <v>0</v>
      </c>
    </row>
    <row r="4128" spans="7:7">
      <c r="G4128">
        <f t="shared" si="65"/>
        <v>0</v>
      </c>
    </row>
    <row r="4129" spans="7:7">
      <c r="G4129">
        <f t="shared" si="65"/>
        <v>0</v>
      </c>
    </row>
    <row r="4130" spans="7:7">
      <c r="G4130">
        <f t="shared" si="65"/>
        <v>0</v>
      </c>
    </row>
    <row r="4131" spans="7:7">
      <c r="G4131">
        <f t="shared" si="65"/>
        <v>0</v>
      </c>
    </row>
    <row r="4132" spans="7:7">
      <c r="G4132">
        <f t="shared" si="65"/>
        <v>0</v>
      </c>
    </row>
    <row r="4133" spans="7:7">
      <c r="G4133">
        <f t="shared" si="65"/>
        <v>0</v>
      </c>
    </row>
    <row r="4134" spans="7:7">
      <c r="G4134">
        <f t="shared" si="65"/>
        <v>0</v>
      </c>
    </row>
    <row r="4135" spans="7:7">
      <c r="G4135">
        <f t="shared" si="65"/>
        <v>0</v>
      </c>
    </row>
    <row r="4136" spans="7:7">
      <c r="G4136">
        <f t="shared" si="65"/>
        <v>0</v>
      </c>
    </row>
    <row r="4137" spans="7:7">
      <c r="G4137">
        <f t="shared" si="65"/>
        <v>0</v>
      </c>
    </row>
    <row r="4138" spans="7:7">
      <c r="G4138">
        <f t="shared" si="65"/>
        <v>0</v>
      </c>
    </row>
    <row r="4139" spans="7:7">
      <c r="G4139">
        <f t="shared" si="65"/>
        <v>0</v>
      </c>
    </row>
    <row r="4140" spans="7:7">
      <c r="G4140">
        <f t="shared" si="65"/>
        <v>0</v>
      </c>
    </row>
    <row r="4141" spans="7:7">
      <c r="G4141">
        <f t="shared" si="65"/>
        <v>0</v>
      </c>
    </row>
    <row r="4142" spans="7:7">
      <c r="G4142">
        <f t="shared" ref="G4142:G4205" si="66">+D4142-E4142</f>
        <v>0</v>
      </c>
    </row>
    <row r="4143" spans="7:7">
      <c r="G4143">
        <f t="shared" si="66"/>
        <v>0</v>
      </c>
    </row>
    <row r="4144" spans="7:7">
      <c r="G4144">
        <f t="shared" si="66"/>
        <v>0</v>
      </c>
    </row>
    <row r="4145" spans="7:7">
      <c r="G4145">
        <f t="shared" si="66"/>
        <v>0</v>
      </c>
    </row>
    <row r="4146" spans="7:7">
      <c r="G4146">
        <f t="shared" si="66"/>
        <v>0</v>
      </c>
    </row>
    <row r="4147" spans="7:7">
      <c r="G4147">
        <f t="shared" si="66"/>
        <v>0</v>
      </c>
    </row>
    <row r="4148" spans="7:7">
      <c r="G4148">
        <f t="shared" si="66"/>
        <v>0</v>
      </c>
    </row>
    <row r="4149" spans="7:7">
      <c r="G4149">
        <f t="shared" si="66"/>
        <v>0</v>
      </c>
    </row>
    <row r="4150" spans="7:7">
      <c r="G4150">
        <f t="shared" si="66"/>
        <v>0</v>
      </c>
    </row>
    <row r="4151" spans="7:7">
      <c r="G4151">
        <f t="shared" si="66"/>
        <v>0</v>
      </c>
    </row>
    <row r="4152" spans="7:7">
      <c r="G4152">
        <f t="shared" si="66"/>
        <v>0</v>
      </c>
    </row>
    <row r="4153" spans="7:7">
      <c r="G4153">
        <f t="shared" si="66"/>
        <v>0</v>
      </c>
    </row>
    <row r="4154" spans="7:7">
      <c r="G4154">
        <f t="shared" si="66"/>
        <v>0</v>
      </c>
    </row>
    <row r="4155" spans="7:7">
      <c r="G4155">
        <f t="shared" si="66"/>
        <v>0</v>
      </c>
    </row>
    <row r="4156" spans="7:7">
      <c r="G4156">
        <f t="shared" si="66"/>
        <v>0</v>
      </c>
    </row>
    <row r="4157" spans="7:7">
      <c r="G4157">
        <f t="shared" si="66"/>
        <v>0</v>
      </c>
    </row>
    <row r="4158" spans="7:7">
      <c r="G4158">
        <f t="shared" si="66"/>
        <v>0</v>
      </c>
    </row>
    <row r="4159" spans="7:7">
      <c r="G4159">
        <f t="shared" si="66"/>
        <v>0</v>
      </c>
    </row>
    <row r="4160" spans="7:7">
      <c r="G4160">
        <f t="shared" si="66"/>
        <v>0</v>
      </c>
    </row>
    <row r="4161" spans="7:7">
      <c r="G4161">
        <f t="shared" si="66"/>
        <v>0</v>
      </c>
    </row>
    <row r="4162" spans="7:7">
      <c r="G4162">
        <f t="shared" si="66"/>
        <v>0</v>
      </c>
    </row>
    <row r="4163" spans="7:7">
      <c r="G4163">
        <f t="shared" si="66"/>
        <v>0</v>
      </c>
    </row>
    <row r="4164" spans="7:7">
      <c r="G4164">
        <f t="shared" si="66"/>
        <v>0</v>
      </c>
    </row>
    <row r="4165" spans="7:7">
      <c r="G4165">
        <f t="shared" si="66"/>
        <v>0</v>
      </c>
    </row>
    <row r="4166" spans="7:7">
      <c r="G4166">
        <f t="shared" si="66"/>
        <v>0</v>
      </c>
    </row>
    <row r="4167" spans="7:7">
      <c r="G4167">
        <f t="shared" si="66"/>
        <v>0</v>
      </c>
    </row>
    <row r="4168" spans="7:7">
      <c r="G4168">
        <f t="shared" si="66"/>
        <v>0</v>
      </c>
    </row>
    <row r="4169" spans="7:7">
      <c r="G4169">
        <f t="shared" si="66"/>
        <v>0</v>
      </c>
    </row>
    <row r="4170" spans="7:7">
      <c r="G4170">
        <f t="shared" si="66"/>
        <v>0</v>
      </c>
    </row>
    <row r="4171" spans="7:7">
      <c r="G4171">
        <f t="shared" si="66"/>
        <v>0</v>
      </c>
    </row>
    <row r="4172" spans="7:7">
      <c r="G4172">
        <f t="shared" si="66"/>
        <v>0</v>
      </c>
    </row>
    <row r="4173" spans="7:7">
      <c r="G4173">
        <f t="shared" si="66"/>
        <v>0</v>
      </c>
    </row>
    <row r="4174" spans="7:7">
      <c r="G4174">
        <f t="shared" si="66"/>
        <v>0</v>
      </c>
    </row>
    <row r="4175" spans="7:7">
      <c r="G4175">
        <f t="shared" si="66"/>
        <v>0</v>
      </c>
    </row>
    <row r="4176" spans="7:7">
      <c r="G4176">
        <f t="shared" si="66"/>
        <v>0</v>
      </c>
    </row>
    <row r="4177" spans="7:7">
      <c r="G4177">
        <f t="shared" si="66"/>
        <v>0</v>
      </c>
    </row>
    <row r="4178" spans="7:7">
      <c r="G4178">
        <f t="shared" si="66"/>
        <v>0</v>
      </c>
    </row>
    <row r="4179" spans="7:7">
      <c r="G4179">
        <f t="shared" si="66"/>
        <v>0</v>
      </c>
    </row>
    <row r="4180" spans="7:7">
      <c r="G4180">
        <f t="shared" si="66"/>
        <v>0</v>
      </c>
    </row>
    <row r="4181" spans="7:7">
      <c r="G4181">
        <f t="shared" si="66"/>
        <v>0</v>
      </c>
    </row>
    <row r="4182" spans="7:7">
      <c r="G4182">
        <f t="shared" si="66"/>
        <v>0</v>
      </c>
    </row>
    <row r="4183" spans="7:7">
      <c r="G4183">
        <f t="shared" si="66"/>
        <v>0</v>
      </c>
    </row>
    <row r="4184" spans="7:7">
      <c r="G4184">
        <f t="shared" si="66"/>
        <v>0</v>
      </c>
    </row>
    <row r="4185" spans="7:7">
      <c r="G4185">
        <f t="shared" si="66"/>
        <v>0</v>
      </c>
    </row>
    <row r="4186" spans="7:7">
      <c r="G4186">
        <f t="shared" si="66"/>
        <v>0</v>
      </c>
    </row>
    <row r="4187" spans="7:7">
      <c r="G4187">
        <f t="shared" si="66"/>
        <v>0</v>
      </c>
    </row>
    <row r="4188" spans="7:7">
      <c r="G4188">
        <f t="shared" si="66"/>
        <v>0</v>
      </c>
    </row>
    <row r="4189" spans="7:7">
      <c r="G4189">
        <f t="shared" si="66"/>
        <v>0</v>
      </c>
    </row>
    <row r="4190" spans="7:7">
      <c r="G4190">
        <f t="shared" si="66"/>
        <v>0</v>
      </c>
    </row>
    <row r="4191" spans="7:7">
      <c r="G4191">
        <f t="shared" si="66"/>
        <v>0</v>
      </c>
    </row>
    <row r="4192" spans="7:7">
      <c r="G4192">
        <f t="shared" si="66"/>
        <v>0</v>
      </c>
    </row>
    <row r="4193" spans="7:7">
      <c r="G4193">
        <f t="shared" si="66"/>
        <v>0</v>
      </c>
    </row>
    <row r="4194" spans="7:7">
      <c r="G4194">
        <f t="shared" si="66"/>
        <v>0</v>
      </c>
    </row>
    <row r="4195" spans="7:7">
      <c r="G4195">
        <f t="shared" si="66"/>
        <v>0</v>
      </c>
    </row>
    <row r="4196" spans="7:7">
      <c r="G4196">
        <f t="shared" si="66"/>
        <v>0</v>
      </c>
    </row>
    <row r="4197" spans="7:7">
      <c r="G4197">
        <f t="shared" si="66"/>
        <v>0</v>
      </c>
    </row>
    <row r="4198" spans="7:7">
      <c r="G4198">
        <f t="shared" si="66"/>
        <v>0</v>
      </c>
    </row>
    <row r="4199" spans="7:7">
      <c r="G4199">
        <f t="shared" si="66"/>
        <v>0</v>
      </c>
    </row>
    <row r="4200" spans="7:7">
      <c r="G4200">
        <f t="shared" si="66"/>
        <v>0</v>
      </c>
    </row>
    <row r="4201" spans="7:7">
      <c r="G4201">
        <f t="shared" si="66"/>
        <v>0</v>
      </c>
    </row>
    <row r="4202" spans="7:7">
      <c r="G4202">
        <f t="shared" si="66"/>
        <v>0</v>
      </c>
    </row>
    <row r="4203" spans="7:7">
      <c r="G4203">
        <f t="shared" si="66"/>
        <v>0</v>
      </c>
    </row>
    <row r="4204" spans="7:7">
      <c r="G4204">
        <f t="shared" si="66"/>
        <v>0</v>
      </c>
    </row>
    <row r="4205" spans="7:7">
      <c r="G4205">
        <f t="shared" si="66"/>
        <v>0</v>
      </c>
    </row>
    <row r="4206" spans="7:7">
      <c r="G4206">
        <f t="shared" ref="G4206:G4269" si="67">+D4206-E4206</f>
        <v>0</v>
      </c>
    </row>
    <row r="4207" spans="7:7">
      <c r="G4207">
        <f t="shared" si="67"/>
        <v>0</v>
      </c>
    </row>
    <row r="4208" spans="7:7">
      <c r="G4208">
        <f t="shared" si="67"/>
        <v>0</v>
      </c>
    </row>
    <row r="4209" spans="7:7">
      <c r="G4209">
        <f t="shared" si="67"/>
        <v>0</v>
      </c>
    </row>
    <row r="4210" spans="7:7">
      <c r="G4210">
        <f t="shared" si="67"/>
        <v>0</v>
      </c>
    </row>
    <row r="4211" spans="7:7">
      <c r="G4211">
        <f t="shared" si="67"/>
        <v>0</v>
      </c>
    </row>
    <row r="4212" spans="7:7">
      <c r="G4212">
        <f t="shared" si="67"/>
        <v>0</v>
      </c>
    </row>
    <row r="4213" spans="7:7">
      <c r="G4213">
        <f t="shared" si="67"/>
        <v>0</v>
      </c>
    </row>
    <row r="4214" spans="7:7">
      <c r="G4214">
        <f t="shared" si="67"/>
        <v>0</v>
      </c>
    </row>
    <row r="4215" spans="7:7">
      <c r="G4215">
        <f t="shared" si="67"/>
        <v>0</v>
      </c>
    </row>
    <row r="4216" spans="7:7">
      <c r="G4216">
        <f t="shared" si="67"/>
        <v>0</v>
      </c>
    </row>
    <row r="4217" spans="7:7">
      <c r="G4217">
        <f t="shared" si="67"/>
        <v>0</v>
      </c>
    </row>
    <row r="4218" spans="7:7">
      <c r="G4218">
        <f t="shared" si="67"/>
        <v>0</v>
      </c>
    </row>
    <row r="4219" spans="7:7">
      <c r="G4219">
        <f t="shared" si="67"/>
        <v>0</v>
      </c>
    </row>
    <row r="4220" spans="7:7">
      <c r="G4220">
        <f t="shared" si="67"/>
        <v>0</v>
      </c>
    </row>
    <row r="4221" spans="7:7">
      <c r="G4221">
        <f t="shared" si="67"/>
        <v>0</v>
      </c>
    </row>
    <row r="4222" spans="7:7">
      <c r="G4222">
        <f t="shared" si="67"/>
        <v>0</v>
      </c>
    </row>
    <row r="4223" spans="7:7">
      <c r="G4223">
        <f t="shared" si="67"/>
        <v>0</v>
      </c>
    </row>
    <row r="4224" spans="7:7">
      <c r="G4224">
        <f t="shared" si="67"/>
        <v>0</v>
      </c>
    </row>
    <row r="4225" spans="7:7">
      <c r="G4225">
        <f t="shared" si="67"/>
        <v>0</v>
      </c>
    </row>
    <row r="4226" spans="7:7">
      <c r="G4226">
        <f t="shared" si="67"/>
        <v>0</v>
      </c>
    </row>
    <row r="4227" spans="7:7">
      <c r="G4227">
        <f t="shared" si="67"/>
        <v>0</v>
      </c>
    </row>
    <row r="4228" spans="7:7">
      <c r="G4228">
        <f t="shared" si="67"/>
        <v>0</v>
      </c>
    </row>
    <row r="4229" spans="7:7">
      <c r="G4229">
        <f t="shared" si="67"/>
        <v>0</v>
      </c>
    </row>
    <row r="4230" spans="7:7">
      <c r="G4230">
        <f t="shared" si="67"/>
        <v>0</v>
      </c>
    </row>
    <row r="4231" spans="7:7">
      <c r="G4231">
        <f t="shared" si="67"/>
        <v>0</v>
      </c>
    </row>
    <row r="4232" spans="7:7">
      <c r="G4232">
        <f t="shared" si="67"/>
        <v>0</v>
      </c>
    </row>
    <row r="4233" spans="7:7">
      <c r="G4233">
        <f t="shared" si="67"/>
        <v>0</v>
      </c>
    </row>
    <row r="4234" spans="7:7">
      <c r="G4234">
        <f t="shared" si="67"/>
        <v>0</v>
      </c>
    </row>
    <row r="4235" spans="7:7">
      <c r="G4235">
        <f t="shared" si="67"/>
        <v>0</v>
      </c>
    </row>
    <row r="4236" spans="7:7">
      <c r="G4236">
        <f t="shared" si="67"/>
        <v>0</v>
      </c>
    </row>
    <row r="4237" spans="7:7">
      <c r="G4237">
        <f t="shared" si="67"/>
        <v>0</v>
      </c>
    </row>
    <row r="4238" spans="7:7">
      <c r="G4238">
        <f t="shared" si="67"/>
        <v>0</v>
      </c>
    </row>
    <row r="4239" spans="7:7">
      <c r="G4239">
        <f t="shared" si="67"/>
        <v>0</v>
      </c>
    </row>
    <row r="4240" spans="7:7">
      <c r="G4240">
        <f t="shared" si="67"/>
        <v>0</v>
      </c>
    </row>
    <row r="4241" spans="7:7">
      <c r="G4241">
        <f t="shared" si="67"/>
        <v>0</v>
      </c>
    </row>
    <row r="4242" spans="7:7">
      <c r="G4242">
        <f t="shared" si="67"/>
        <v>0</v>
      </c>
    </row>
    <row r="4243" spans="7:7">
      <c r="G4243">
        <f t="shared" si="67"/>
        <v>0</v>
      </c>
    </row>
    <row r="4244" spans="7:7">
      <c r="G4244">
        <f t="shared" si="67"/>
        <v>0</v>
      </c>
    </row>
    <row r="4245" spans="7:7">
      <c r="G4245">
        <f t="shared" si="67"/>
        <v>0</v>
      </c>
    </row>
    <row r="4246" spans="7:7">
      <c r="G4246">
        <f t="shared" si="67"/>
        <v>0</v>
      </c>
    </row>
    <row r="4247" spans="7:7">
      <c r="G4247">
        <f t="shared" si="67"/>
        <v>0</v>
      </c>
    </row>
    <row r="4248" spans="7:7">
      <c r="G4248">
        <f t="shared" si="67"/>
        <v>0</v>
      </c>
    </row>
    <row r="4249" spans="7:7">
      <c r="G4249">
        <f t="shared" si="67"/>
        <v>0</v>
      </c>
    </row>
    <row r="4250" spans="7:7">
      <c r="G4250">
        <f t="shared" si="67"/>
        <v>0</v>
      </c>
    </row>
    <row r="4251" spans="7:7">
      <c r="G4251">
        <f t="shared" si="67"/>
        <v>0</v>
      </c>
    </row>
    <row r="4252" spans="7:7">
      <c r="G4252">
        <f t="shared" si="67"/>
        <v>0</v>
      </c>
    </row>
    <row r="4253" spans="7:7">
      <c r="G4253">
        <f t="shared" si="67"/>
        <v>0</v>
      </c>
    </row>
    <row r="4254" spans="7:7">
      <c r="G4254">
        <f t="shared" si="67"/>
        <v>0</v>
      </c>
    </row>
    <row r="4255" spans="7:7">
      <c r="G4255">
        <f t="shared" si="67"/>
        <v>0</v>
      </c>
    </row>
    <row r="4256" spans="7:7">
      <c r="G4256">
        <f t="shared" si="67"/>
        <v>0</v>
      </c>
    </row>
    <row r="4257" spans="7:7">
      <c r="G4257">
        <f t="shared" si="67"/>
        <v>0</v>
      </c>
    </row>
    <row r="4258" spans="7:7">
      <c r="G4258">
        <f t="shared" si="67"/>
        <v>0</v>
      </c>
    </row>
    <row r="4259" spans="7:7">
      <c r="G4259">
        <f t="shared" si="67"/>
        <v>0</v>
      </c>
    </row>
    <row r="4260" spans="7:7">
      <c r="G4260">
        <f t="shared" si="67"/>
        <v>0</v>
      </c>
    </row>
    <row r="4261" spans="7:7">
      <c r="G4261">
        <f t="shared" si="67"/>
        <v>0</v>
      </c>
    </row>
    <row r="4262" spans="7:7">
      <c r="G4262">
        <f t="shared" si="67"/>
        <v>0</v>
      </c>
    </row>
    <row r="4263" spans="7:7">
      <c r="G4263">
        <f t="shared" si="67"/>
        <v>0</v>
      </c>
    </row>
    <row r="4264" spans="7:7">
      <c r="G4264">
        <f t="shared" si="67"/>
        <v>0</v>
      </c>
    </row>
    <row r="4265" spans="7:7">
      <c r="G4265">
        <f t="shared" si="67"/>
        <v>0</v>
      </c>
    </row>
    <row r="4266" spans="7:7">
      <c r="G4266">
        <f t="shared" si="67"/>
        <v>0</v>
      </c>
    </row>
    <row r="4267" spans="7:7">
      <c r="G4267">
        <f t="shared" si="67"/>
        <v>0</v>
      </c>
    </row>
    <row r="4268" spans="7:7">
      <c r="G4268">
        <f t="shared" si="67"/>
        <v>0</v>
      </c>
    </row>
    <row r="4269" spans="7:7">
      <c r="G4269">
        <f t="shared" si="67"/>
        <v>0</v>
      </c>
    </row>
    <row r="4270" spans="7:7">
      <c r="G4270">
        <f t="shared" ref="G4270:G4333" si="68">+D4270-E4270</f>
        <v>0</v>
      </c>
    </row>
    <row r="4271" spans="7:7">
      <c r="G4271">
        <f t="shared" si="68"/>
        <v>0</v>
      </c>
    </row>
    <row r="4272" spans="7:7">
      <c r="G4272">
        <f t="shared" si="68"/>
        <v>0</v>
      </c>
    </row>
    <row r="4273" spans="7:7">
      <c r="G4273">
        <f t="shared" si="68"/>
        <v>0</v>
      </c>
    </row>
    <row r="4274" spans="7:7">
      <c r="G4274">
        <f t="shared" si="68"/>
        <v>0</v>
      </c>
    </row>
    <row r="4275" spans="7:7">
      <c r="G4275">
        <f t="shared" si="68"/>
        <v>0</v>
      </c>
    </row>
    <row r="4276" spans="7:7">
      <c r="G4276">
        <f t="shared" si="68"/>
        <v>0</v>
      </c>
    </row>
    <row r="4277" spans="7:7">
      <c r="G4277">
        <f t="shared" si="68"/>
        <v>0</v>
      </c>
    </row>
    <row r="4278" spans="7:7">
      <c r="G4278">
        <f t="shared" si="68"/>
        <v>0</v>
      </c>
    </row>
    <row r="4279" spans="7:7">
      <c r="G4279">
        <f t="shared" si="68"/>
        <v>0</v>
      </c>
    </row>
    <row r="4280" spans="7:7">
      <c r="G4280">
        <f t="shared" si="68"/>
        <v>0</v>
      </c>
    </row>
    <row r="4281" spans="7:7">
      <c r="G4281">
        <f t="shared" si="68"/>
        <v>0</v>
      </c>
    </row>
    <row r="4282" spans="7:7">
      <c r="G4282">
        <f t="shared" si="68"/>
        <v>0</v>
      </c>
    </row>
    <row r="4283" spans="7:7">
      <c r="G4283">
        <f t="shared" si="68"/>
        <v>0</v>
      </c>
    </row>
    <row r="4284" spans="7:7">
      <c r="G4284">
        <f t="shared" si="68"/>
        <v>0</v>
      </c>
    </row>
    <row r="4285" spans="7:7">
      <c r="G4285">
        <f t="shared" si="68"/>
        <v>0</v>
      </c>
    </row>
    <row r="4286" spans="7:7">
      <c r="G4286">
        <f t="shared" si="68"/>
        <v>0</v>
      </c>
    </row>
    <row r="4287" spans="7:7">
      <c r="G4287">
        <f t="shared" si="68"/>
        <v>0</v>
      </c>
    </row>
    <row r="4288" spans="7:7">
      <c r="G4288">
        <f t="shared" si="68"/>
        <v>0</v>
      </c>
    </row>
    <row r="4289" spans="7:7">
      <c r="G4289">
        <f t="shared" si="68"/>
        <v>0</v>
      </c>
    </row>
    <row r="4290" spans="7:7">
      <c r="G4290">
        <f t="shared" si="68"/>
        <v>0</v>
      </c>
    </row>
    <row r="4291" spans="7:7">
      <c r="G4291">
        <f t="shared" si="68"/>
        <v>0</v>
      </c>
    </row>
    <row r="4292" spans="7:7">
      <c r="G4292">
        <f t="shared" si="68"/>
        <v>0</v>
      </c>
    </row>
    <row r="4293" spans="7:7">
      <c r="G4293">
        <f t="shared" si="68"/>
        <v>0</v>
      </c>
    </row>
    <row r="4294" spans="7:7">
      <c r="G4294">
        <f t="shared" si="68"/>
        <v>0</v>
      </c>
    </row>
    <row r="4295" spans="7:7">
      <c r="G4295">
        <f t="shared" si="68"/>
        <v>0</v>
      </c>
    </row>
    <row r="4296" spans="7:7">
      <c r="G4296">
        <f t="shared" si="68"/>
        <v>0</v>
      </c>
    </row>
    <row r="4297" spans="7:7">
      <c r="G4297">
        <f t="shared" si="68"/>
        <v>0</v>
      </c>
    </row>
    <row r="4298" spans="7:7">
      <c r="G4298">
        <f t="shared" si="68"/>
        <v>0</v>
      </c>
    </row>
    <row r="4299" spans="7:7">
      <c r="G4299">
        <f t="shared" si="68"/>
        <v>0</v>
      </c>
    </row>
    <row r="4300" spans="7:7">
      <c r="G4300">
        <f t="shared" si="68"/>
        <v>0</v>
      </c>
    </row>
    <row r="4301" spans="7:7">
      <c r="G4301">
        <f t="shared" si="68"/>
        <v>0</v>
      </c>
    </row>
    <row r="4302" spans="7:7">
      <c r="G4302">
        <f t="shared" si="68"/>
        <v>0</v>
      </c>
    </row>
    <row r="4303" spans="7:7">
      <c r="G4303">
        <f t="shared" si="68"/>
        <v>0</v>
      </c>
    </row>
    <row r="4304" spans="7:7">
      <c r="G4304">
        <f t="shared" si="68"/>
        <v>0</v>
      </c>
    </row>
    <row r="4305" spans="7:7">
      <c r="G4305">
        <f t="shared" si="68"/>
        <v>0</v>
      </c>
    </row>
    <row r="4306" spans="7:7">
      <c r="G4306">
        <f t="shared" si="68"/>
        <v>0</v>
      </c>
    </row>
    <row r="4307" spans="7:7">
      <c r="G4307">
        <f t="shared" si="68"/>
        <v>0</v>
      </c>
    </row>
    <row r="4308" spans="7:7">
      <c r="G4308">
        <f t="shared" si="68"/>
        <v>0</v>
      </c>
    </row>
    <row r="4309" spans="7:7">
      <c r="G4309">
        <f t="shared" si="68"/>
        <v>0</v>
      </c>
    </row>
    <row r="4310" spans="7:7">
      <c r="G4310">
        <f t="shared" si="68"/>
        <v>0</v>
      </c>
    </row>
    <row r="4311" spans="7:7">
      <c r="G4311">
        <f t="shared" si="68"/>
        <v>0</v>
      </c>
    </row>
    <row r="4312" spans="7:7">
      <c r="G4312">
        <f t="shared" si="68"/>
        <v>0</v>
      </c>
    </row>
    <row r="4313" spans="7:7">
      <c r="G4313">
        <f t="shared" si="68"/>
        <v>0</v>
      </c>
    </row>
    <row r="4314" spans="7:7">
      <c r="G4314">
        <f t="shared" si="68"/>
        <v>0</v>
      </c>
    </row>
    <row r="4315" spans="7:7">
      <c r="G4315">
        <f t="shared" si="68"/>
        <v>0</v>
      </c>
    </row>
    <row r="4316" spans="7:7">
      <c r="G4316">
        <f t="shared" si="68"/>
        <v>0</v>
      </c>
    </row>
    <row r="4317" spans="7:7">
      <c r="G4317">
        <f t="shared" si="68"/>
        <v>0</v>
      </c>
    </row>
    <row r="4318" spans="7:7">
      <c r="G4318">
        <f t="shared" si="68"/>
        <v>0</v>
      </c>
    </row>
    <row r="4319" spans="7:7">
      <c r="G4319">
        <f t="shared" si="68"/>
        <v>0</v>
      </c>
    </row>
    <row r="4320" spans="7:7">
      <c r="G4320">
        <f t="shared" si="68"/>
        <v>0</v>
      </c>
    </row>
    <row r="4321" spans="7:7">
      <c r="G4321">
        <f t="shared" si="68"/>
        <v>0</v>
      </c>
    </row>
    <row r="4322" spans="7:7">
      <c r="G4322">
        <f t="shared" si="68"/>
        <v>0</v>
      </c>
    </row>
    <row r="4323" spans="7:7">
      <c r="G4323">
        <f t="shared" si="68"/>
        <v>0</v>
      </c>
    </row>
    <row r="4324" spans="7:7">
      <c r="G4324">
        <f t="shared" si="68"/>
        <v>0</v>
      </c>
    </row>
    <row r="4325" spans="7:7">
      <c r="G4325">
        <f t="shared" si="68"/>
        <v>0</v>
      </c>
    </row>
    <row r="4326" spans="7:7">
      <c r="G4326">
        <f t="shared" si="68"/>
        <v>0</v>
      </c>
    </row>
    <row r="4327" spans="7:7">
      <c r="G4327">
        <f t="shared" si="68"/>
        <v>0</v>
      </c>
    </row>
    <row r="4328" spans="7:7">
      <c r="G4328">
        <f t="shared" si="68"/>
        <v>0</v>
      </c>
    </row>
    <row r="4329" spans="7:7">
      <c r="G4329">
        <f t="shared" si="68"/>
        <v>0</v>
      </c>
    </row>
    <row r="4330" spans="7:7">
      <c r="G4330">
        <f t="shared" si="68"/>
        <v>0</v>
      </c>
    </row>
    <row r="4331" spans="7:7">
      <c r="G4331">
        <f t="shared" si="68"/>
        <v>0</v>
      </c>
    </row>
    <row r="4332" spans="7:7">
      <c r="G4332">
        <f t="shared" si="68"/>
        <v>0</v>
      </c>
    </row>
    <row r="4333" spans="7:7">
      <c r="G4333">
        <f t="shared" si="68"/>
        <v>0</v>
      </c>
    </row>
    <row r="4334" spans="7:7">
      <c r="G4334">
        <f t="shared" ref="G4334:G4397" si="69">+D4334-E4334</f>
        <v>0</v>
      </c>
    </row>
    <row r="4335" spans="7:7">
      <c r="G4335">
        <f t="shared" si="69"/>
        <v>0</v>
      </c>
    </row>
    <row r="4336" spans="7:7">
      <c r="G4336">
        <f t="shared" si="69"/>
        <v>0</v>
      </c>
    </row>
    <row r="4337" spans="7:7">
      <c r="G4337">
        <f t="shared" si="69"/>
        <v>0</v>
      </c>
    </row>
    <row r="4338" spans="7:7">
      <c r="G4338">
        <f t="shared" si="69"/>
        <v>0</v>
      </c>
    </row>
    <row r="4339" spans="7:7">
      <c r="G4339">
        <f t="shared" si="69"/>
        <v>0</v>
      </c>
    </row>
    <row r="4340" spans="7:7">
      <c r="G4340">
        <f t="shared" si="69"/>
        <v>0</v>
      </c>
    </row>
    <row r="4341" spans="7:7">
      <c r="G4341">
        <f t="shared" si="69"/>
        <v>0</v>
      </c>
    </row>
    <row r="4342" spans="7:7">
      <c r="G4342">
        <f t="shared" si="69"/>
        <v>0</v>
      </c>
    </row>
    <row r="4343" spans="7:7">
      <c r="G4343">
        <f t="shared" si="69"/>
        <v>0</v>
      </c>
    </row>
    <row r="4344" spans="7:7">
      <c r="G4344">
        <f t="shared" si="69"/>
        <v>0</v>
      </c>
    </row>
    <row r="4345" spans="7:7">
      <c r="G4345">
        <f t="shared" si="69"/>
        <v>0</v>
      </c>
    </row>
    <row r="4346" spans="7:7">
      <c r="G4346">
        <f t="shared" si="69"/>
        <v>0</v>
      </c>
    </row>
    <row r="4347" spans="7:7">
      <c r="G4347">
        <f t="shared" si="69"/>
        <v>0</v>
      </c>
    </row>
    <row r="4348" spans="7:7">
      <c r="G4348">
        <f t="shared" si="69"/>
        <v>0</v>
      </c>
    </row>
    <row r="4349" spans="7:7">
      <c r="G4349">
        <f t="shared" si="69"/>
        <v>0</v>
      </c>
    </row>
    <row r="4350" spans="7:7">
      <c r="G4350">
        <f t="shared" si="69"/>
        <v>0</v>
      </c>
    </row>
    <row r="4351" spans="7:7">
      <c r="G4351">
        <f t="shared" si="69"/>
        <v>0</v>
      </c>
    </row>
    <row r="4352" spans="7:7">
      <c r="G4352">
        <f t="shared" si="69"/>
        <v>0</v>
      </c>
    </row>
    <row r="4353" spans="7:7">
      <c r="G4353">
        <f t="shared" si="69"/>
        <v>0</v>
      </c>
    </row>
    <row r="4354" spans="7:7">
      <c r="G4354">
        <f t="shared" si="69"/>
        <v>0</v>
      </c>
    </row>
    <row r="4355" spans="7:7">
      <c r="G4355">
        <f t="shared" si="69"/>
        <v>0</v>
      </c>
    </row>
    <row r="4356" spans="7:7">
      <c r="G4356">
        <f t="shared" si="69"/>
        <v>0</v>
      </c>
    </row>
    <row r="4357" spans="7:7">
      <c r="G4357">
        <f t="shared" si="69"/>
        <v>0</v>
      </c>
    </row>
    <row r="4358" spans="7:7">
      <c r="G4358">
        <f t="shared" si="69"/>
        <v>0</v>
      </c>
    </row>
    <row r="4359" spans="7:7">
      <c r="G4359">
        <f t="shared" si="69"/>
        <v>0</v>
      </c>
    </row>
    <row r="4360" spans="7:7">
      <c r="G4360">
        <f t="shared" si="69"/>
        <v>0</v>
      </c>
    </row>
    <row r="4361" spans="7:7">
      <c r="G4361">
        <f t="shared" si="69"/>
        <v>0</v>
      </c>
    </row>
    <row r="4362" spans="7:7">
      <c r="G4362">
        <f t="shared" si="69"/>
        <v>0</v>
      </c>
    </row>
    <row r="4363" spans="7:7">
      <c r="G4363">
        <f t="shared" si="69"/>
        <v>0</v>
      </c>
    </row>
    <row r="4364" spans="7:7">
      <c r="G4364">
        <f t="shared" si="69"/>
        <v>0</v>
      </c>
    </row>
    <row r="4365" spans="7:7">
      <c r="G4365">
        <f t="shared" si="69"/>
        <v>0</v>
      </c>
    </row>
    <row r="4366" spans="7:7">
      <c r="G4366">
        <f t="shared" si="69"/>
        <v>0</v>
      </c>
    </row>
    <row r="4367" spans="7:7">
      <c r="G4367">
        <f t="shared" si="69"/>
        <v>0</v>
      </c>
    </row>
    <row r="4368" spans="7:7">
      <c r="G4368">
        <f t="shared" si="69"/>
        <v>0</v>
      </c>
    </row>
    <row r="4369" spans="7:7">
      <c r="G4369">
        <f t="shared" si="69"/>
        <v>0</v>
      </c>
    </row>
    <row r="4370" spans="7:7">
      <c r="G4370">
        <f t="shared" si="69"/>
        <v>0</v>
      </c>
    </row>
    <row r="4371" spans="7:7">
      <c r="G4371">
        <f t="shared" si="69"/>
        <v>0</v>
      </c>
    </row>
    <row r="4372" spans="7:7">
      <c r="G4372">
        <f t="shared" si="69"/>
        <v>0</v>
      </c>
    </row>
    <row r="4373" spans="7:7">
      <c r="G4373">
        <f t="shared" si="69"/>
        <v>0</v>
      </c>
    </row>
    <row r="4374" spans="7:7">
      <c r="G4374">
        <f t="shared" si="69"/>
        <v>0</v>
      </c>
    </row>
    <row r="4375" spans="7:7">
      <c r="G4375">
        <f t="shared" si="69"/>
        <v>0</v>
      </c>
    </row>
    <row r="4376" spans="7:7">
      <c r="G4376">
        <f t="shared" si="69"/>
        <v>0</v>
      </c>
    </row>
    <row r="4377" spans="7:7">
      <c r="G4377">
        <f t="shared" si="69"/>
        <v>0</v>
      </c>
    </row>
    <row r="4378" spans="7:7">
      <c r="G4378">
        <f t="shared" si="69"/>
        <v>0</v>
      </c>
    </row>
    <row r="4379" spans="7:7">
      <c r="G4379">
        <f t="shared" si="69"/>
        <v>0</v>
      </c>
    </row>
    <row r="4380" spans="7:7">
      <c r="G4380">
        <f t="shared" si="69"/>
        <v>0</v>
      </c>
    </row>
    <row r="4381" spans="7:7">
      <c r="G4381">
        <f t="shared" si="69"/>
        <v>0</v>
      </c>
    </row>
    <row r="4382" spans="7:7">
      <c r="G4382">
        <f t="shared" si="69"/>
        <v>0</v>
      </c>
    </row>
    <row r="4383" spans="7:7">
      <c r="G4383">
        <f t="shared" si="69"/>
        <v>0</v>
      </c>
    </row>
    <row r="4384" spans="7:7">
      <c r="G4384">
        <f t="shared" si="69"/>
        <v>0</v>
      </c>
    </row>
    <row r="4385" spans="7:7">
      <c r="G4385">
        <f t="shared" si="69"/>
        <v>0</v>
      </c>
    </row>
    <row r="4386" spans="7:7">
      <c r="G4386">
        <f t="shared" si="69"/>
        <v>0</v>
      </c>
    </row>
    <row r="4387" spans="7:7">
      <c r="G4387">
        <f t="shared" si="69"/>
        <v>0</v>
      </c>
    </row>
    <row r="4388" spans="7:7">
      <c r="G4388">
        <f t="shared" si="69"/>
        <v>0</v>
      </c>
    </row>
    <row r="4389" spans="7:7">
      <c r="G4389">
        <f t="shared" si="69"/>
        <v>0</v>
      </c>
    </row>
    <row r="4390" spans="7:7">
      <c r="G4390">
        <f t="shared" si="69"/>
        <v>0</v>
      </c>
    </row>
    <row r="4391" spans="7:7">
      <c r="G4391">
        <f t="shared" si="69"/>
        <v>0</v>
      </c>
    </row>
    <row r="4392" spans="7:7">
      <c r="G4392">
        <f t="shared" si="69"/>
        <v>0</v>
      </c>
    </row>
    <row r="4393" spans="7:7">
      <c r="G4393">
        <f t="shared" si="69"/>
        <v>0</v>
      </c>
    </row>
    <row r="4394" spans="7:7">
      <c r="G4394">
        <f t="shared" si="69"/>
        <v>0</v>
      </c>
    </row>
    <row r="4395" spans="7:7">
      <c r="G4395">
        <f t="shared" si="69"/>
        <v>0</v>
      </c>
    </row>
    <row r="4396" spans="7:7">
      <c r="G4396">
        <f t="shared" si="69"/>
        <v>0</v>
      </c>
    </row>
    <row r="4397" spans="7:7">
      <c r="G4397">
        <f t="shared" si="69"/>
        <v>0</v>
      </c>
    </row>
    <row r="4398" spans="7:7">
      <c r="G4398">
        <f t="shared" ref="G4398:G4461" si="70">+D4398-E4398</f>
        <v>0</v>
      </c>
    </row>
    <row r="4399" spans="7:7">
      <c r="G4399">
        <f t="shared" si="70"/>
        <v>0</v>
      </c>
    </row>
    <row r="4400" spans="7:7">
      <c r="G4400">
        <f t="shared" si="70"/>
        <v>0</v>
      </c>
    </row>
    <row r="4401" spans="7:7">
      <c r="G4401">
        <f t="shared" si="70"/>
        <v>0</v>
      </c>
    </row>
    <row r="4402" spans="7:7">
      <c r="G4402">
        <f t="shared" si="70"/>
        <v>0</v>
      </c>
    </row>
    <row r="4403" spans="7:7">
      <c r="G4403">
        <f t="shared" si="70"/>
        <v>0</v>
      </c>
    </row>
    <row r="4404" spans="7:7">
      <c r="G4404">
        <f t="shared" si="70"/>
        <v>0</v>
      </c>
    </row>
    <row r="4405" spans="7:7">
      <c r="G4405">
        <f t="shared" si="70"/>
        <v>0</v>
      </c>
    </row>
    <row r="4406" spans="7:7">
      <c r="G4406">
        <f t="shared" si="70"/>
        <v>0</v>
      </c>
    </row>
    <row r="4407" spans="7:7">
      <c r="G4407">
        <f t="shared" si="70"/>
        <v>0</v>
      </c>
    </row>
    <row r="4408" spans="7:7">
      <c r="G4408">
        <f t="shared" si="70"/>
        <v>0</v>
      </c>
    </row>
    <row r="4409" spans="7:7">
      <c r="G4409">
        <f t="shared" si="70"/>
        <v>0</v>
      </c>
    </row>
    <row r="4410" spans="7:7">
      <c r="G4410">
        <f t="shared" si="70"/>
        <v>0</v>
      </c>
    </row>
    <row r="4411" spans="7:7">
      <c r="G4411">
        <f t="shared" si="70"/>
        <v>0</v>
      </c>
    </row>
    <row r="4412" spans="7:7">
      <c r="G4412">
        <f t="shared" si="70"/>
        <v>0</v>
      </c>
    </row>
    <row r="4413" spans="7:7">
      <c r="G4413">
        <f t="shared" si="70"/>
        <v>0</v>
      </c>
    </row>
    <row r="4414" spans="7:7">
      <c r="G4414">
        <f t="shared" si="70"/>
        <v>0</v>
      </c>
    </row>
    <row r="4415" spans="7:7">
      <c r="G4415">
        <f t="shared" si="70"/>
        <v>0</v>
      </c>
    </row>
    <row r="4416" spans="7:7">
      <c r="G4416">
        <f t="shared" si="70"/>
        <v>0</v>
      </c>
    </row>
    <row r="4417" spans="7:7">
      <c r="G4417">
        <f t="shared" si="70"/>
        <v>0</v>
      </c>
    </row>
    <row r="4418" spans="7:7">
      <c r="G4418">
        <f t="shared" si="70"/>
        <v>0</v>
      </c>
    </row>
    <row r="4419" spans="7:7">
      <c r="G4419">
        <f t="shared" si="70"/>
        <v>0</v>
      </c>
    </row>
    <row r="4420" spans="7:7">
      <c r="G4420">
        <f t="shared" si="70"/>
        <v>0</v>
      </c>
    </row>
    <row r="4421" spans="7:7">
      <c r="G4421">
        <f t="shared" si="70"/>
        <v>0</v>
      </c>
    </row>
    <row r="4422" spans="7:7">
      <c r="G4422">
        <f t="shared" si="70"/>
        <v>0</v>
      </c>
    </row>
    <row r="4423" spans="7:7">
      <c r="G4423">
        <f t="shared" si="70"/>
        <v>0</v>
      </c>
    </row>
    <row r="4424" spans="7:7">
      <c r="G4424">
        <f t="shared" si="70"/>
        <v>0</v>
      </c>
    </row>
    <row r="4425" spans="7:7">
      <c r="G4425">
        <f t="shared" si="70"/>
        <v>0</v>
      </c>
    </row>
    <row r="4426" spans="7:7">
      <c r="G4426">
        <f t="shared" si="70"/>
        <v>0</v>
      </c>
    </row>
    <row r="4427" spans="7:7">
      <c r="G4427">
        <f t="shared" si="70"/>
        <v>0</v>
      </c>
    </row>
    <row r="4428" spans="7:7">
      <c r="G4428">
        <f t="shared" si="70"/>
        <v>0</v>
      </c>
    </row>
    <row r="4429" spans="7:7">
      <c r="G4429">
        <f t="shared" si="70"/>
        <v>0</v>
      </c>
    </row>
    <row r="4430" spans="7:7">
      <c r="G4430">
        <f t="shared" si="70"/>
        <v>0</v>
      </c>
    </row>
    <row r="4431" spans="7:7">
      <c r="G4431">
        <f t="shared" si="70"/>
        <v>0</v>
      </c>
    </row>
    <row r="4432" spans="7:7">
      <c r="G4432">
        <f t="shared" si="70"/>
        <v>0</v>
      </c>
    </row>
    <row r="4433" spans="7:7">
      <c r="G4433">
        <f t="shared" si="70"/>
        <v>0</v>
      </c>
    </row>
    <row r="4434" spans="7:7">
      <c r="G4434">
        <f t="shared" si="70"/>
        <v>0</v>
      </c>
    </row>
    <row r="4435" spans="7:7">
      <c r="G4435">
        <f t="shared" si="70"/>
        <v>0</v>
      </c>
    </row>
    <row r="4436" spans="7:7">
      <c r="G4436">
        <f t="shared" si="70"/>
        <v>0</v>
      </c>
    </row>
    <row r="4437" spans="7:7">
      <c r="G4437">
        <f t="shared" si="70"/>
        <v>0</v>
      </c>
    </row>
    <row r="4438" spans="7:7">
      <c r="G4438">
        <f t="shared" si="70"/>
        <v>0</v>
      </c>
    </row>
    <row r="4439" spans="7:7">
      <c r="G4439">
        <f t="shared" si="70"/>
        <v>0</v>
      </c>
    </row>
    <row r="4440" spans="7:7">
      <c r="G4440">
        <f t="shared" si="70"/>
        <v>0</v>
      </c>
    </row>
    <row r="4441" spans="7:7">
      <c r="G4441">
        <f t="shared" si="70"/>
        <v>0</v>
      </c>
    </row>
    <row r="4442" spans="7:7">
      <c r="G4442">
        <f t="shared" si="70"/>
        <v>0</v>
      </c>
    </row>
    <row r="4443" spans="7:7">
      <c r="G4443">
        <f t="shared" si="70"/>
        <v>0</v>
      </c>
    </row>
    <row r="4444" spans="7:7">
      <c r="G4444">
        <f t="shared" si="70"/>
        <v>0</v>
      </c>
    </row>
    <row r="4445" spans="7:7">
      <c r="G4445">
        <f t="shared" si="70"/>
        <v>0</v>
      </c>
    </row>
    <row r="4446" spans="7:7">
      <c r="G4446">
        <f t="shared" si="70"/>
        <v>0</v>
      </c>
    </row>
    <row r="4447" spans="7:7">
      <c r="G4447">
        <f t="shared" si="70"/>
        <v>0</v>
      </c>
    </row>
    <row r="4448" spans="7:7">
      <c r="G4448">
        <f t="shared" si="70"/>
        <v>0</v>
      </c>
    </row>
    <row r="4449" spans="7:7">
      <c r="G4449">
        <f t="shared" si="70"/>
        <v>0</v>
      </c>
    </row>
    <row r="4450" spans="7:7">
      <c r="G4450">
        <f t="shared" si="70"/>
        <v>0</v>
      </c>
    </row>
    <row r="4451" spans="7:7">
      <c r="G4451">
        <f t="shared" si="70"/>
        <v>0</v>
      </c>
    </row>
    <row r="4452" spans="7:7">
      <c r="G4452">
        <f t="shared" si="70"/>
        <v>0</v>
      </c>
    </row>
    <row r="4453" spans="7:7">
      <c r="G4453">
        <f t="shared" si="70"/>
        <v>0</v>
      </c>
    </row>
    <row r="4454" spans="7:7">
      <c r="G4454">
        <f t="shared" si="70"/>
        <v>0</v>
      </c>
    </row>
    <row r="4455" spans="7:7">
      <c r="G4455">
        <f t="shared" si="70"/>
        <v>0</v>
      </c>
    </row>
    <row r="4456" spans="7:7">
      <c r="G4456">
        <f t="shared" si="70"/>
        <v>0</v>
      </c>
    </row>
    <row r="4457" spans="7:7">
      <c r="G4457">
        <f t="shared" si="70"/>
        <v>0</v>
      </c>
    </row>
    <row r="4458" spans="7:7">
      <c r="G4458">
        <f t="shared" si="70"/>
        <v>0</v>
      </c>
    </row>
    <row r="4459" spans="7:7">
      <c r="G4459">
        <f t="shared" si="70"/>
        <v>0</v>
      </c>
    </row>
    <row r="4460" spans="7:7">
      <c r="G4460">
        <f t="shared" si="70"/>
        <v>0</v>
      </c>
    </row>
    <row r="4461" spans="7:7">
      <c r="G4461">
        <f t="shared" si="70"/>
        <v>0</v>
      </c>
    </row>
    <row r="4462" spans="7:7">
      <c r="G4462">
        <f t="shared" ref="G4462:G4525" si="71">+D4462-E4462</f>
        <v>0</v>
      </c>
    </row>
    <row r="4463" spans="7:7">
      <c r="G4463">
        <f t="shared" si="71"/>
        <v>0</v>
      </c>
    </row>
    <row r="4464" spans="7:7">
      <c r="G4464">
        <f t="shared" si="71"/>
        <v>0</v>
      </c>
    </row>
    <row r="4465" spans="7:7">
      <c r="G4465">
        <f t="shared" si="71"/>
        <v>0</v>
      </c>
    </row>
    <row r="4466" spans="7:7">
      <c r="G4466">
        <f t="shared" si="71"/>
        <v>0</v>
      </c>
    </row>
    <row r="4467" spans="7:7">
      <c r="G4467">
        <f t="shared" si="71"/>
        <v>0</v>
      </c>
    </row>
    <row r="4468" spans="7:7">
      <c r="G4468">
        <f t="shared" si="71"/>
        <v>0</v>
      </c>
    </row>
    <row r="4469" spans="7:7">
      <c r="G4469">
        <f t="shared" si="71"/>
        <v>0</v>
      </c>
    </row>
    <row r="4470" spans="7:7">
      <c r="G4470">
        <f t="shared" si="71"/>
        <v>0</v>
      </c>
    </row>
    <row r="4471" spans="7:7">
      <c r="G4471">
        <f t="shared" si="71"/>
        <v>0</v>
      </c>
    </row>
    <row r="4472" spans="7:7">
      <c r="G4472">
        <f t="shared" si="71"/>
        <v>0</v>
      </c>
    </row>
    <row r="4473" spans="7:7">
      <c r="G4473">
        <f t="shared" si="71"/>
        <v>0</v>
      </c>
    </row>
    <row r="4474" spans="7:7">
      <c r="G4474">
        <f t="shared" si="71"/>
        <v>0</v>
      </c>
    </row>
    <row r="4475" spans="7:7">
      <c r="G4475">
        <f t="shared" si="71"/>
        <v>0</v>
      </c>
    </row>
    <row r="4476" spans="7:7">
      <c r="G4476">
        <f t="shared" si="71"/>
        <v>0</v>
      </c>
    </row>
    <row r="4477" spans="7:7">
      <c r="G4477">
        <f t="shared" si="71"/>
        <v>0</v>
      </c>
    </row>
    <row r="4478" spans="7:7">
      <c r="G4478">
        <f t="shared" si="71"/>
        <v>0</v>
      </c>
    </row>
    <row r="4479" spans="7:7">
      <c r="G4479">
        <f t="shared" si="71"/>
        <v>0</v>
      </c>
    </row>
    <row r="4480" spans="7:7">
      <c r="G4480">
        <f t="shared" si="71"/>
        <v>0</v>
      </c>
    </row>
    <row r="4481" spans="7:7">
      <c r="G4481">
        <f t="shared" si="71"/>
        <v>0</v>
      </c>
    </row>
    <row r="4482" spans="7:7">
      <c r="G4482">
        <f t="shared" si="71"/>
        <v>0</v>
      </c>
    </row>
    <row r="4483" spans="7:7">
      <c r="G4483">
        <f t="shared" si="71"/>
        <v>0</v>
      </c>
    </row>
    <row r="4484" spans="7:7">
      <c r="G4484">
        <f t="shared" si="71"/>
        <v>0</v>
      </c>
    </row>
    <row r="4485" spans="7:7">
      <c r="G4485">
        <f t="shared" si="71"/>
        <v>0</v>
      </c>
    </row>
    <row r="4486" spans="7:7">
      <c r="G4486">
        <f t="shared" si="71"/>
        <v>0</v>
      </c>
    </row>
    <row r="4487" spans="7:7">
      <c r="G4487">
        <f t="shared" si="71"/>
        <v>0</v>
      </c>
    </row>
    <row r="4488" spans="7:7">
      <c r="G4488">
        <f t="shared" si="71"/>
        <v>0</v>
      </c>
    </row>
    <row r="4489" spans="7:7">
      <c r="G4489">
        <f t="shared" si="71"/>
        <v>0</v>
      </c>
    </row>
    <row r="4490" spans="7:7">
      <c r="G4490">
        <f t="shared" si="71"/>
        <v>0</v>
      </c>
    </row>
    <row r="4491" spans="7:7">
      <c r="G4491">
        <f t="shared" si="71"/>
        <v>0</v>
      </c>
    </row>
    <row r="4492" spans="7:7">
      <c r="G4492">
        <f t="shared" si="71"/>
        <v>0</v>
      </c>
    </row>
    <row r="4493" spans="7:7">
      <c r="G4493">
        <f t="shared" si="71"/>
        <v>0</v>
      </c>
    </row>
    <row r="4494" spans="7:7">
      <c r="G4494">
        <f t="shared" si="71"/>
        <v>0</v>
      </c>
    </row>
    <row r="4495" spans="7:7">
      <c r="G4495">
        <f t="shared" si="71"/>
        <v>0</v>
      </c>
    </row>
    <row r="4496" spans="7:7">
      <c r="G4496">
        <f t="shared" si="71"/>
        <v>0</v>
      </c>
    </row>
    <row r="4497" spans="7:7">
      <c r="G4497">
        <f t="shared" si="71"/>
        <v>0</v>
      </c>
    </row>
    <row r="4498" spans="7:7">
      <c r="G4498">
        <f t="shared" si="71"/>
        <v>0</v>
      </c>
    </row>
    <row r="4499" spans="7:7">
      <c r="G4499">
        <f t="shared" si="71"/>
        <v>0</v>
      </c>
    </row>
    <row r="4500" spans="7:7">
      <c r="G4500">
        <f t="shared" si="71"/>
        <v>0</v>
      </c>
    </row>
    <row r="4501" spans="7:7">
      <c r="G4501">
        <f t="shared" si="71"/>
        <v>0</v>
      </c>
    </row>
    <row r="4502" spans="7:7">
      <c r="G4502">
        <f t="shared" si="71"/>
        <v>0</v>
      </c>
    </row>
    <row r="4503" spans="7:7">
      <c r="G4503">
        <f t="shared" si="71"/>
        <v>0</v>
      </c>
    </row>
    <row r="4504" spans="7:7">
      <c r="G4504">
        <f t="shared" si="71"/>
        <v>0</v>
      </c>
    </row>
    <row r="4505" spans="7:7">
      <c r="G4505">
        <f t="shared" si="71"/>
        <v>0</v>
      </c>
    </row>
    <row r="4506" spans="7:7">
      <c r="G4506">
        <f t="shared" si="71"/>
        <v>0</v>
      </c>
    </row>
    <row r="4507" spans="7:7">
      <c r="G4507">
        <f t="shared" si="71"/>
        <v>0</v>
      </c>
    </row>
    <row r="4508" spans="7:7">
      <c r="G4508">
        <f t="shared" si="71"/>
        <v>0</v>
      </c>
    </row>
    <row r="4509" spans="7:7">
      <c r="G4509">
        <f t="shared" si="71"/>
        <v>0</v>
      </c>
    </row>
    <row r="4510" spans="7:7">
      <c r="G4510">
        <f t="shared" si="71"/>
        <v>0</v>
      </c>
    </row>
    <row r="4511" spans="7:7">
      <c r="G4511">
        <f t="shared" si="71"/>
        <v>0</v>
      </c>
    </row>
    <row r="4512" spans="7:7">
      <c r="G4512">
        <f t="shared" si="71"/>
        <v>0</v>
      </c>
    </row>
    <row r="4513" spans="7:7">
      <c r="G4513">
        <f t="shared" si="71"/>
        <v>0</v>
      </c>
    </row>
    <row r="4514" spans="7:7">
      <c r="G4514">
        <f t="shared" si="71"/>
        <v>0</v>
      </c>
    </row>
    <row r="4515" spans="7:7">
      <c r="G4515">
        <f t="shared" si="71"/>
        <v>0</v>
      </c>
    </row>
    <row r="4516" spans="7:7">
      <c r="G4516">
        <f t="shared" si="71"/>
        <v>0</v>
      </c>
    </row>
    <row r="4517" spans="7:7">
      <c r="G4517">
        <f t="shared" si="71"/>
        <v>0</v>
      </c>
    </row>
    <row r="4518" spans="7:7">
      <c r="G4518">
        <f t="shared" si="71"/>
        <v>0</v>
      </c>
    </row>
    <row r="4519" spans="7:7">
      <c r="G4519">
        <f t="shared" si="71"/>
        <v>0</v>
      </c>
    </row>
    <row r="4520" spans="7:7">
      <c r="G4520">
        <f t="shared" si="71"/>
        <v>0</v>
      </c>
    </row>
    <row r="4521" spans="7:7">
      <c r="G4521">
        <f t="shared" si="71"/>
        <v>0</v>
      </c>
    </row>
    <row r="4522" spans="7:7">
      <c r="G4522">
        <f t="shared" si="71"/>
        <v>0</v>
      </c>
    </row>
    <row r="4523" spans="7:7">
      <c r="G4523">
        <f t="shared" si="71"/>
        <v>0</v>
      </c>
    </row>
    <row r="4524" spans="7:7">
      <c r="G4524">
        <f t="shared" si="71"/>
        <v>0</v>
      </c>
    </row>
    <row r="4525" spans="7:7">
      <c r="G4525">
        <f t="shared" si="71"/>
        <v>0</v>
      </c>
    </row>
    <row r="4526" spans="7:7">
      <c r="G4526">
        <f t="shared" ref="G4526:G4589" si="72">+D4526-E4526</f>
        <v>0</v>
      </c>
    </row>
    <row r="4527" spans="7:7">
      <c r="G4527">
        <f t="shared" si="72"/>
        <v>0</v>
      </c>
    </row>
    <row r="4528" spans="7:7">
      <c r="G4528">
        <f t="shared" si="72"/>
        <v>0</v>
      </c>
    </row>
    <row r="4529" spans="7:7">
      <c r="G4529">
        <f t="shared" si="72"/>
        <v>0</v>
      </c>
    </row>
    <row r="4530" spans="7:7">
      <c r="G4530">
        <f t="shared" si="72"/>
        <v>0</v>
      </c>
    </row>
    <row r="4531" spans="7:7">
      <c r="G4531">
        <f t="shared" si="72"/>
        <v>0</v>
      </c>
    </row>
    <row r="4532" spans="7:7">
      <c r="G4532">
        <f t="shared" si="72"/>
        <v>0</v>
      </c>
    </row>
    <row r="4533" spans="7:7">
      <c r="G4533">
        <f t="shared" si="72"/>
        <v>0</v>
      </c>
    </row>
    <row r="4534" spans="7:7">
      <c r="G4534">
        <f t="shared" si="72"/>
        <v>0</v>
      </c>
    </row>
    <row r="4535" spans="7:7">
      <c r="G4535">
        <f t="shared" si="72"/>
        <v>0</v>
      </c>
    </row>
    <row r="4536" spans="7:7">
      <c r="G4536">
        <f t="shared" si="72"/>
        <v>0</v>
      </c>
    </row>
    <row r="4537" spans="7:7">
      <c r="G4537">
        <f t="shared" si="72"/>
        <v>0</v>
      </c>
    </row>
    <row r="4538" spans="7:7">
      <c r="G4538">
        <f t="shared" si="72"/>
        <v>0</v>
      </c>
    </row>
    <row r="4539" spans="7:7">
      <c r="G4539">
        <f t="shared" si="72"/>
        <v>0</v>
      </c>
    </row>
    <row r="4540" spans="7:7">
      <c r="G4540">
        <f t="shared" si="72"/>
        <v>0</v>
      </c>
    </row>
    <row r="4541" spans="7:7">
      <c r="G4541">
        <f t="shared" si="72"/>
        <v>0</v>
      </c>
    </row>
    <row r="4542" spans="7:7">
      <c r="G4542">
        <f t="shared" si="72"/>
        <v>0</v>
      </c>
    </row>
    <row r="4543" spans="7:7">
      <c r="G4543">
        <f t="shared" si="72"/>
        <v>0</v>
      </c>
    </row>
    <row r="4544" spans="7:7">
      <c r="G4544">
        <f t="shared" si="72"/>
        <v>0</v>
      </c>
    </row>
    <row r="4545" spans="7:7">
      <c r="G4545">
        <f t="shared" si="72"/>
        <v>0</v>
      </c>
    </row>
    <row r="4546" spans="7:7">
      <c r="G4546">
        <f t="shared" si="72"/>
        <v>0</v>
      </c>
    </row>
    <row r="4547" spans="7:7">
      <c r="G4547">
        <f t="shared" si="72"/>
        <v>0</v>
      </c>
    </row>
    <row r="4548" spans="7:7">
      <c r="G4548">
        <f t="shared" si="72"/>
        <v>0</v>
      </c>
    </row>
    <row r="4549" spans="7:7">
      <c r="G4549">
        <f t="shared" si="72"/>
        <v>0</v>
      </c>
    </row>
    <row r="4550" spans="7:7">
      <c r="G4550">
        <f t="shared" si="72"/>
        <v>0</v>
      </c>
    </row>
    <row r="4551" spans="7:7">
      <c r="G4551">
        <f t="shared" si="72"/>
        <v>0</v>
      </c>
    </row>
    <row r="4552" spans="7:7">
      <c r="G4552">
        <f t="shared" si="72"/>
        <v>0</v>
      </c>
    </row>
    <row r="4553" spans="7:7">
      <c r="G4553">
        <f t="shared" si="72"/>
        <v>0</v>
      </c>
    </row>
    <row r="4554" spans="7:7">
      <c r="G4554">
        <f t="shared" si="72"/>
        <v>0</v>
      </c>
    </row>
    <row r="4555" spans="7:7">
      <c r="G4555">
        <f t="shared" si="72"/>
        <v>0</v>
      </c>
    </row>
    <row r="4556" spans="7:7">
      <c r="G4556">
        <f t="shared" si="72"/>
        <v>0</v>
      </c>
    </row>
    <row r="4557" spans="7:7">
      <c r="G4557">
        <f t="shared" si="72"/>
        <v>0</v>
      </c>
    </row>
    <row r="4558" spans="7:7">
      <c r="G4558">
        <f t="shared" si="72"/>
        <v>0</v>
      </c>
    </row>
    <row r="4559" spans="7:7">
      <c r="G4559">
        <f t="shared" si="72"/>
        <v>0</v>
      </c>
    </row>
    <row r="4560" spans="7:7">
      <c r="G4560">
        <f t="shared" si="72"/>
        <v>0</v>
      </c>
    </row>
    <row r="4561" spans="7:7">
      <c r="G4561">
        <f t="shared" si="72"/>
        <v>0</v>
      </c>
    </row>
    <row r="4562" spans="7:7">
      <c r="G4562">
        <f t="shared" si="72"/>
        <v>0</v>
      </c>
    </row>
    <row r="4563" spans="7:7">
      <c r="G4563">
        <f t="shared" si="72"/>
        <v>0</v>
      </c>
    </row>
    <row r="4564" spans="7:7">
      <c r="G4564">
        <f t="shared" si="72"/>
        <v>0</v>
      </c>
    </row>
    <row r="4565" spans="7:7">
      <c r="G4565">
        <f t="shared" si="72"/>
        <v>0</v>
      </c>
    </row>
    <row r="4566" spans="7:7">
      <c r="G4566">
        <f t="shared" si="72"/>
        <v>0</v>
      </c>
    </row>
    <row r="4567" spans="7:7">
      <c r="G4567">
        <f t="shared" si="72"/>
        <v>0</v>
      </c>
    </row>
    <row r="4568" spans="7:7">
      <c r="G4568">
        <f t="shared" si="72"/>
        <v>0</v>
      </c>
    </row>
    <row r="4569" spans="7:7">
      <c r="G4569">
        <f t="shared" si="72"/>
        <v>0</v>
      </c>
    </row>
    <row r="4570" spans="7:7">
      <c r="G4570">
        <f t="shared" si="72"/>
        <v>0</v>
      </c>
    </row>
    <row r="4571" spans="7:7">
      <c r="G4571">
        <f t="shared" si="72"/>
        <v>0</v>
      </c>
    </row>
    <row r="4572" spans="7:7">
      <c r="G4572">
        <f t="shared" si="72"/>
        <v>0</v>
      </c>
    </row>
    <row r="4573" spans="7:7">
      <c r="G4573">
        <f t="shared" si="72"/>
        <v>0</v>
      </c>
    </row>
    <row r="4574" spans="7:7">
      <c r="G4574">
        <f t="shared" si="72"/>
        <v>0</v>
      </c>
    </row>
    <row r="4575" spans="7:7">
      <c r="G4575">
        <f t="shared" si="72"/>
        <v>0</v>
      </c>
    </row>
    <row r="4576" spans="7:7">
      <c r="G4576">
        <f t="shared" si="72"/>
        <v>0</v>
      </c>
    </row>
    <row r="4577" spans="7:7">
      <c r="G4577">
        <f t="shared" si="72"/>
        <v>0</v>
      </c>
    </row>
    <row r="4578" spans="7:7">
      <c r="G4578">
        <f t="shared" si="72"/>
        <v>0</v>
      </c>
    </row>
    <row r="4579" spans="7:7">
      <c r="G4579">
        <f t="shared" si="72"/>
        <v>0</v>
      </c>
    </row>
    <row r="4580" spans="7:7">
      <c r="G4580">
        <f t="shared" si="72"/>
        <v>0</v>
      </c>
    </row>
    <row r="4581" spans="7:7">
      <c r="G4581">
        <f t="shared" si="72"/>
        <v>0</v>
      </c>
    </row>
    <row r="4582" spans="7:7">
      <c r="G4582">
        <f t="shared" si="72"/>
        <v>0</v>
      </c>
    </row>
    <row r="4583" spans="7:7">
      <c r="G4583">
        <f t="shared" si="72"/>
        <v>0</v>
      </c>
    </row>
    <row r="4584" spans="7:7">
      <c r="G4584">
        <f t="shared" si="72"/>
        <v>0</v>
      </c>
    </row>
    <row r="4585" spans="7:7">
      <c r="G4585">
        <f t="shared" si="72"/>
        <v>0</v>
      </c>
    </row>
    <row r="4586" spans="7:7">
      <c r="G4586">
        <f t="shared" si="72"/>
        <v>0</v>
      </c>
    </row>
    <row r="4587" spans="7:7">
      <c r="G4587">
        <f t="shared" si="72"/>
        <v>0</v>
      </c>
    </row>
    <row r="4588" spans="7:7">
      <c r="G4588">
        <f t="shared" si="72"/>
        <v>0</v>
      </c>
    </row>
    <row r="4589" spans="7:7">
      <c r="G4589">
        <f t="shared" si="72"/>
        <v>0</v>
      </c>
    </row>
    <row r="4590" spans="7:7">
      <c r="G4590">
        <f t="shared" ref="G4590:G4653" si="73">+D4590-E4590</f>
        <v>0</v>
      </c>
    </row>
    <row r="4591" spans="7:7">
      <c r="G4591">
        <f t="shared" si="73"/>
        <v>0</v>
      </c>
    </row>
    <row r="4592" spans="7:7">
      <c r="G4592">
        <f t="shared" si="73"/>
        <v>0</v>
      </c>
    </row>
    <row r="4593" spans="7:7">
      <c r="G4593">
        <f t="shared" si="73"/>
        <v>0</v>
      </c>
    </row>
    <row r="4594" spans="7:7">
      <c r="G4594">
        <f t="shared" si="73"/>
        <v>0</v>
      </c>
    </row>
    <row r="4595" spans="7:7">
      <c r="G4595">
        <f t="shared" si="73"/>
        <v>0</v>
      </c>
    </row>
    <row r="4596" spans="7:7">
      <c r="G4596">
        <f t="shared" si="73"/>
        <v>0</v>
      </c>
    </row>
    <row r="4597" spans="7:7">
      <c r="G4597">
        <f t="shared" si="73"/>
        <v>0</v>
      </c>
    </row>
    <row r="4598" spans="7:7">
      <c r="G4598">
        <f t="shared" si="73"/>
        <v>0</v>
      </c>
    </row>
    <row r="4599" spans="7:7">
      <c r="G4599">
        <f t="shared" si="73"/>
        <v>0</v>
      </c>
    </row>
    <row r="4600" spans="7:7">
      <c r="G4600">
        <f t="shared" si="73"/>
        <v>0</v>
      </c>
    </row>
    <row r="4601" spans="7:7">
      <c r="G4601">
        <f t="shared" si="73"/>
        <v>0</v>
      </c>
    </row>
    <row r="4602" spans="7:7">
      <c r="G4602">
        <f t="shared" si="73"/>
        <v>0</v>
      </c>
    </row>
    <row r="4603" spans="7:7">
      <c r="G4603">
        <f t="shared" si="73"/>
        <v>0</v>
      </c>
    </row>
    <row r="4604" spans="7:7">
      <c r="G4604">
        <f t="shared" si="73"/>
        <v>0</v>
      </c>
    </row>
    <row r="4605" spans="7:7">
      <c r="G4605">
        <f t="shared" si="73"/>
        <v>0</v>
      </c>
    </row>
    <row r="4606" spans="7:7">
      <c r="G4606">
        <f t="shared" si="73"/>
        <v>0</v>
      </c>
    </row>
    <row r="4607" spans="7:7">
      <c r="G4607">
        <f t="shared" si="73"/>
        <v>0</v>
      </c>
    </row>
    <row r="4608" spans="7:7">
      <c r="G4608">
        <f t="shared" si="73"/>
        <v>0</v>
      </c>
    </row>
    <row r="4609" spans="7:7">
      <c r="G4609">
        <f t="shared" si="73"/>
        <v>0</v>
      </c>
    </row>
    <row r="4610" spans="7:7">
      <c r="G4610">
        <f t="shared" si="73"/>
        <v>0</v>
      </c>
    </row>
    <row r="4611" spans="7:7">
      <c r="G4611">
        <f t="shared" si="73"/>
        <v>0</v>
      </c>
    </row>
    <row r="4612" spans="7:7">
      <c r="G4612">
        <f t="shared" si="73"/>
        <v>0</v>
      </c>
    </row>
    <row r="4613" spans="7:7">
      <c r="G4613">
        <f t="shared" si="73"/>
        <v>0</v>
      </c>
    </row>
    <row r="4614" spans="7:7">
      <c r="G4614">
        <f t="shared" si="73"/>
        <v>0</v>
      </c>
    </row>
    <row r="4615" spans="7:7">
      <c r="G4615">
        <f t="shared" si="73"/>
        <v>0</v>
      </c>
    </row>
    <row r="4616" spans="7:7">
      <c r="G4616">
        <f t="shared" si="73"/>
        <v>0</v>
      </c>
    </row>
    <row r="4617" spans="7:7">
      <c r="G4617">
        <f t="shared" si="73"/>
        <v>0</v>
      </c>
    </row>
    <row r="4618" spans="7:7">
      <c r="G4618">
        <f t="shared" si="73"/>
        <v>0</v>
      </c>
    </row>
    <row r="4619" spans="7:7">
      <c r="G4619">
        <f t="shared" si="73"/>
        <v>0</v>
      </c>
    </row>
    <row r="4620" spans="7:7">
      <c r="G4620">
        <f t="shared" si="73"/>
        <v>0</v>
      </c>
    </row>
    <row r="4621" spans="7:7">
      <c r="G4621">
        <f t="shared" si="73"/>
        <v>0</v>
      </c>
    </row>
    <row r="4622" spans="7:7">
      <c r="G4622">
        <f t="shared" si="73"/>
        <v>0</v>
      </c>
    </row>
    <row r="4623" spans="7:7">
      <c r="G4623">
        <f t="shared" si="73"/>
        <v>0</v>
      </c>
    </row>
    <row r="4624" spans="7:7">
      <c r="G4624">
        <f t="shared" si="73"/>
        <v>0</v>
      </c>
    </row>
    <row r="4625" spans="7:7">
      <c r="G4625">
        <f t="shared" si="73"/>
        <v>0</v>
      </c>
    </row>
    <row r="4626" spans="7:7">
      <c r="G4626">
        <f t="shared" si="73"/>
        <v>0</v>
      </c>
    </row>
    <row r="4627" spans="7:7">
      <c r="G4627">
        <f t="shared" si="73"/>
        <v>0</v>
      </c>
    </row>
    <row r="4628" spans="7:7">
      <c r="G4628">
        <f t="shared" si="73"/>
        <v>0</v>
      </c>
    </row>
    <row r="4629" spans="7:7">
      <c r="G4629">
        <f t="shared" si="73"/>
        <v>0</v>
      </c>
    </row>
    <row r="4630" spans="7:7">
      <c r="G4630">
        <f t="shared" si="73"/>
        <v>0</v>
      </c>
    </row>
    <row r="4631" spans="7:7">
      <c r="G4631">
        <f t="shared" si="73"/>
        <v>0</v>
      </c>
    </row>
    <row r="4632" spans="7:7">
      <c r="G4632">
        <f t="shared" si="73"/>
        <v>0</v>
      </c>
    </row>
    <row r="4633" spans="7:7">
      <c r="G4633">
        <f t="shared" si="73"/>
        <v>0</v>
      </c>
    </row>
    <row r="4634" spans="7:7">
      <c r="G4634">
        <f t="shared" si="73"/>
        <v>0</v>
      </c>
    </row>
    <row r="4635" spans="7:7">
      <c r="G4635">
        <f t="shared" si="73"/>
        <v>0</v>
      </c>
    </row>
    <row r="4636" spans="7:7">
      <c r="G4636">
        <f t="shared" si="73"/>
        <v>0</v>
      </c>
    </row>
    <row r="4637" spans="7:7">
      <c r="G4637">
        <f t="shared" si="73"/>
        <v>0</v>
      </c>
    </row>
    <row r="4638" spans="7:7">
      <c r="G4638">
        <f t="shared" si="73"/>
        <v>0</v>
      </c>
    </row>
    <row r="4639" spans="7:7">
      <c r="G4639">
        <f t="shared" si="73"/>
        <v>0</v>
      </c>
    </row>
    <row r="4640" spans="7:7">
      <c r="G4640">
        <f t="shared" si="73"/>
        <v>0</v>
      </c>
    </row>
    <row r="4641" spans="7:7">
      <c r="G4641">
        <f t="shared" si="73"/>
        <v>0</v>
      </c>
    </row>
    <row r="4642" spans="7:7">
      <c r="G4642">
        <f t="shared" si="73"/>
        <v>0</v>
      </c>
    </row>
    <row r="4643" spans="7:7">
      <c r="G4643">
        <f t="shared" si="73"/>
        <v>0</v>
      </c>
    </row>
    <row r="4644" spans="7:7">
      <c r="G4644">
        <f t="shared" si="73"/>
        <v>0</v>
      </c>
    </row>
    <row r="4645" spans="7:7">
      <c r="G4645">
        <f t="shared" si="73"/>
        <v>0</v>
      </c>
    </row>
    <row r="4646" spans="7:7">
      <c r="G4646">
        <f t="shared" si="73"/>
        <v>0</v>
      </c>
    </row>
    <row r="4647" spans="7:7">
      <c r="G4647">
        <f t="shared" si="73"/>
        <v>0</v>
      </c>
    </row>
    <row r="4648" spans="7:7">
      <c r="G4648">
        <f t="shared" si="73"/>
        <v>0</v>
      </c>
    </row>
    <row r="4649" spans="7:7">
      <c r="G4649">
        <f t="shared" si="73"/>
        <v>0</v>
      </c>
    </row>
    <row r="4650" spans="7:7">
      <c r="G4650">
        <f t="shared" si="73"/>
        <v>0</v>
      </c>
    </row>
    <row r="4651" spans="7:7">
      <c r="G4651">
        <f t="shared" si="73"/>
        <v>0</v>
      </c>
    </row>
    <row r="4652" spans="7:7">
      <c r="G4652">
        <f t="shared" si="73"/>
        <v>0</v>
      </c>
    </row>
    <row r="4653" spans="7:7">
      <c r="G4653">
        <f t="shared" si="73"/>
        <v>0</v>
      </c>
    </row>
    <row r="4654" spans="7:7">
      <c r="G4654">
        <f t="shared" ref="G4654:G4717" si="74">+D4654-E4654</f>
        <v>0</v>
      </c>
    </row>
    <row r="4655" spans="7:7">
      <c r="G4655">
        <f t="shared" si="74"/>
        <v>0</v>
      </c>
    </row>
    <row r="4656" spans="7:7">
      <c r="G4656">
        <f t="shared" si="74"/>
        <v>0</v>
      </c>
    </row>
    <row r="4657" spans="7:7">
      <c r="G4657">
        <f t="shared" si="74"/>
        <v>0</v>
      </c>
    </row>
    <row r="4658" spans="7:7">
      <c r="G4658">
        <f t="shared" si="74"/>
        <v>0</v>
      </c>
    </row>
    <row r="4659" spans="7:7">
      <c r="G4659">
        <f t="shared" si="74"/>
        <v>0</v>
      </c>
    </row>
    <row r="4660" spans="7:7">
      <c r="G4660">
        <f t="shared" si="74"/>
        <v>0</v>
      </c>
    </row>
    <row r="4661" spans="7:7">
      <c r="G4661">
        <f t="shared" si="74"/>
        <v>0</v>
      </c>
    </row>
    <row r="4662" spans="7:7">
      <c r="G4662">
        <f t="shared" si="74"/>
        <v>0</v>
      </c>
    </row>
    <row r="4663" spans="7:7">
      <c r="G4663">
        <f t="shared" si="74"/>
        <v>0</v>
      </c>
    </row>
    <row r="4664" spans="7:7">
      <c r="G4664">
        <f t="shared" si="74"/>
        <v>0</v>
      </c>
    </row>
    <row r="4665" spans="7:7">
      <c r="G4665">
        <f t="shared" si="74"/>
        <v>0</v>
      </c>
    </row>
    <row r="4666" spans="7:7">
      <c r="G4666">
        <f t="shared" si="74"/>
        <v>0</v>
      </c>
    </row>
    <row r="4667" spans="7:7">
      <c r="G4667">
        <f t="shared" si="74"/>
        <v>0</v>
      </c>
    </row>
    <row r="4668" spans="7:7">
      <c r="G4668">
        <f t="shared" si="74"/>
        <v>0</v>
      </c>
    </row>
    <row r="4669" spans="7:7">
      <c r="G4669">
        <f t="shared" si="74"/>
        <v>0</v>
      </c>
    </row>
    <row r="4670" spans="7:7">
      <c r="G4670">
        <f t="shared" si="74"/>
        <v>0</v>
      </c>
    </row>
    <row r="4671" spans="7:7">
      <c r="G4671">
        <f t="shared" si="74"/>
        <v>0</v>
      </c>
    </row>
    <row r="4672" spans="7:7">
      <c r="G4672">
        <f t="shared" si="74"/>
        <v>0</v>
      </c>
    </row>
    <row r="4673" spans="7:7">
      <c r="G4673">
        <f t="shared" si="74"/>
        <v>0</v>
      </c>
    </row>
    <row r="4674" spans="7:7">
      <c r="G4674">
        <f t="shared" si="74"/>
        <v>0</v>
      </c>
    </row>
    <row r="4675" spans="7:7">
      <c r="G4675">
        <f t="shared" si="74"/>
        <v>0</v>
      </c>
    </row>
    <row r="4676" spans="7:7">
      <c r="G4676">
        <f t="shared" si="74"/>
        <v>0</v>
      </c>
    </row>
    <row r="4677" spans="7:7">
      <c r="G4677">
        <f t="shared" si="74"/>
        <v>0</v>
      </c>
    </row>
    <row r="4678" spans="7:7">
      <c r="G4678">
        <f t="shared" si="74"/>
        <v>0</v>
      </c>
    </row>
    <row r="4679" spans="7:7">
      <c r="G4679">
        <f t="shared" si="74"/>
        <v>0</v>
      </c>
    </row>
    <row r="4680" spans="7:7">
      <c r="G4680">
        <f t="shared" si="74"/>
        <v>0</v>
      </c>
    </row>
    <row r="4681" spans="7:7">
      <c r="G4681">
        <f t="shared" si="74"/>
        <v>0</v>
      </c>
    </row>
    <row r="4682" spans="7:7">
      <c r="G4682">
        <f t="shared" si="74"/>
        <v>0</v>
      </c>
    </row>
    <row r="4683" spans="7:7">
      <c r="G4683">
        <f t="shared" si="74"/>
        <v>0</v>
      </c>
    </row>
    <row r="4684" spans="7:7">
      <c r="G4684">
        <f t="shared" si="74"/>
        <v>0</v>
      </c>
    </row>
    <row r="4685" spans="7:7">
      <c r="G4685">
        <f t="shared" si="74"/>
        <v>0</v>
      </c>
    </row>
    <row r="4686" spans="7:7">
      <c r="G4686">
        <f t="shared" si="74"/>
        <v>0</v>
      </c>
    </row>
    <row r="4687" spans="7:7">
      <c r="G4687">
        <f t="shared" si="74"/>
        <v>0</v>
      </c>
    </row>
    <row r="4688" spans="7:7">
      <c r="G4688">
        <f t="shared" si="74"/>
        <v>0</v>
      </c>
    </row>
    <row r="4689" spans="7:7">
      <c r="G4689">
        <f t="shared" si="74"/>
        <v>0</v>
      </c>
    </row>
    <row r="4690" spans="7:7">
      <c r="G4690">
        <f t="shared" si="74"/>
        <v>0</v>
      </c>
    </row>
    <row r="4691" spans="7:7">
      <c r="G4691">
        <f t="shared" si="74"/>
        <v>0</v>
      </c>
    </row>
    <row r="4692" spans="7:7">
      <c r="G4692">
        <f t="shared" si="74"/>
        <v>0</v>
      </c>
    </row>
    <row r="4693" spans="7:7">
      <c r="G4693">
        <f t="shared" si="74"/>
        <v>0</v>
      </c>
    </row>
    <row r="4694" spans="7:7">
      <c r="G4694">
        <f t="shared" si="74"/>
        <v>0</v>
      </c>
    </row>
    <row r="4695" spans="7:7">
      <c r="G4695">
        <f t="shared" si="74"/>
        <v>0</v>
      </c>
    </row>
    <row r="4696" spans="7:7">
      <c r="G4696">
        <f t="shared" si="74"/>
        <v>0</v>
      </c>
    </row>
    <row r="4697" spans="7:7">
      <c r="G4697">
        <f t="shared" si="74"/>
        <v>0</v>
      </c>
    </row>
    <row r="4698" spans="7:7">
      <c r="G4698">
        <f t="shared" si="74"/>
        <v>0</v>
      </c>
    </row>
    <row r="4699" spans="7:7">
      <c r="G4699">
        <f t="shared" si="74"/>
        <v>0</v>
      </c>
    </row>
    <row r="4700" spans="7:7">
      <c r="G4700">
        <f t="shared" si="74"/>
        <v>0</v>
      </c>
    </row>
    <row r="4701" spans="7:7">
      <c r="G4701">
        <f t="shared" si="74"/>
        <v>0</v>
      </c>
    </row>
    <row r="4702" spans="7:7">
      <c r="G4702">
        <f t="shared" si="74"/>
        <v>0</v>
      </c>
    </row>
    <row r="4703" spans="7:7">
      <c r="G4703">
        <f t="shared" si="74"/>
        <v>0</v>
      </c>
    </row>
    <row r="4704" spans="7:7">
      <c r="G4704">
        <f t="shared" si="74"/>
        <v>0</v>
      </c>
    </row>
    <row r="4705" spans="7:7">
      <c r="G4705">
        <f t="shared" si="74"/>
        <v>0</v>
      </c>
    </row>
    <row r="4706" spans="7:7">
      <c r="G4706">
        <f t="shared" si="74"/>
        <v>0</v>
      </c>
    </row>
    <row r="4707" spans="7:7">
      <c r="G4707">
        <f t="shared" si="74"/>
        <v>0</v>
      </c>
    </row>
    <row r="4708" spans="7:7">
      <c r="G4708">
        <f t="shared" si="74"/>
        <v>0</v>
      </c>
    </row>
    <row r="4709" spans="7:7">
      <c r="G4709">
        <f t="shared" si="74"/>
        <v>0</v>
      </c>
    </row>
    <row r="4710" spans="7:7">
      <c r="G4710">
        <f t="shared" si="74"/>
        <v>0</v>
      </c>
    </row>
    <row r="4711" spans="7:7">
      <c r="G4711">
        <f t="shared" si="74"/>
        <v>0</v>
      </c>
    </row>
    <row r="4712" spans="7:7">
      <c r="G4712">
        <f t="shared" si="74"/>
        <v>0</v>
      </c>
    </row>
    <row r="4713" spans="7:7">
      <c r="G4713">
        <f t="shared" si="74"/>
        <v>0</v>
      </c>
    </row>
    <row r="4714" spans="7:7">
      <c r="G4714">
        <f t="shared" si="74"/>
        <v>0</v>
      </c>
    </row>
    <row r="4715" spans="7:7">
      <c r="G4715">
        <f t="shared" si="74"/>
        <v>0</v>
      </c>
    </row>
    <row r="4716" spans="7:7">
      <c r="G4716">
        <f t="shared" si="74"/>
        <v>0</v>
      </c>
    </row>
    <row r="4717" spans="7:7">
      <c r="G4717">
        <f t="shared" si="74"/>
        <v>0</v>
      </c>
    </row>
    <row r="4718" spans="7:7">
      <c r="G4718">
        <f t="shared" ref="G4718:G4781" si="75">+D4718-E4718</f>
        <v>0</v>
      </c>
    </row>
    <row r="4719" spans="7:7">
      <c r="G4719">
        <f t="shared" si="75"/>
        <v>0</v>
      </c>
    </row>
    <row r="4720" spans="7:7">
      <c r="G4720">
        <f t="shared" si="75"/>
        <v>0</v>
      </c>
    </row>
    <row r="4721" spans="7:7">
      <c r="G4721">
        <f t="shared" si="75"/>
        <v>0</v>
      </c>
    </row>
    <row r="4722" spans="7:7">
      <c r="G4722">
        <f t="shared" si="75"/>
        <v>0</v>
      </c>
    </row>
    <row r="4723" spans="7:7">
      <c r="G4723">
        <f t="shared" si="75"/>
        <v>0</v>
      </c>
    </row>
    <row r="4724" spans="7:7">
      <c r="G4724">
        <f t="shared" si="75"/>
        <v>0</v>
      </c>
    </row>
    <row r="4725" spans="7:7">
      <c r="G4725">
        <f t="shared" si="75"/>
        <v>0</v>
      </c>
    </row>
    <row r="4726" spans="7:7">
      <c r="G4726">
        <f t="shared" si="75"/>
        <v>0</v>
      </c>
    </row>
    <row r="4727" spans="7:7">
      <c r="G4727">
        <f t="shared" si="75"/>
        <v>0</v>
      </c>
    </row>
    <row r="4728" spans="7:7">
      <c r="G4728">
        <f t="shared" si="75"/>
        <v>0</v>
      </c>
    </row>
    <row r="4729" spans="7:7">
      <c r="G4729">
        <f t="shared" si="75"/>
        <v>0</v>
      </c>
    </row>
    <row r="4730" spans="7:7">
      <c r="G4730">
        <f t="shared" si="75"/>
        <v>0</v>
      </c>
    </row>
    <row r="4731" spans="7:7">
      <c r="G4731">
        <f t="shared" si="75"/>
        <v>0</v>
      </c>
    </row>
    <row r="4732" spans="7:7">
      <c r="G4732">
        <f t="shared" si="75"/>
        <v>0</v>
      </c>
    </row>
    <row r="4733" spans="7:7">
      <c r="G4733">
        <f t="shared" si="75"/>
        <v>0</v>
      </c>
    </row>
    <row r="4734" spans="7:7">
      <c r="G4734">
        <f t="shared" si="75"/>
        <v>0</v>
      </c>
    </row>
    <row r="4735" spans="7:7">
      <c r="G4735">
        <f t="shared" si="75"/>
        <v>0</v>
      </c>
    </row>
    <row r="4736" spans="7:7">
      <c r="G4736">
        <f t="shared" si="75"/>
        <v>0</v>
      </c>
    </row>
    <row r="4737" spans="7:7">
      <c r="G4737">
        <f t="shared" si="75"/>
        <v>0</v>
      </c>
    </row>
    <row r="4738" spans="7:7">
      <c r="G4738">
        <f t="shared" si="75"/>
        <v>0</v>
      </c>
    </row>
    <row r="4739" spans="7:7">
      <c r="G4739">
        <f t="shared" si="75"/>
        <v>0</v>
      </c>
    </row>
    <row r="4740" spans="7:7">
      <c r="G4740">
        <f t="shared" si="75"/>
        <v>0</v>
      </c>
    </row>
    <row r="4741" spans="7:7">
      <c r="G4741">
        <f t="shared" si="75"/>
        <v>0</v>
      </c>
    </row>
    <row r="4742" spans="7:7">
      <c r="G4742">
        <f t="shared" si="75"/>
        <v>0</v>
      </c>
    </row>
    <row r="4743" spans="7:7">
      <c r="G4743">
        <f t="shared" si="75"/>
        <v>0</v>
      </c>
    </row>
    <row r="4744" spans="7:7">
      <c r="G4744">
        <f t="shared" si="75"/>
        <v>0</v>
      </c>
    </row>
    <row r="4745" spans="7:7">
      <c r="G4745">
        <f t="shared" si="75"/>
        <v>0</v>
      </c>
    </row>
    <row r="4746" spans="7:7">
      <c r="G4746">
        <f t="shared" si="75"/>
        <v>0</v>
      </c>
    </row>
    <row r="4747" spans="7:7">
      <c r="G4747">
        <f t="shared" si="75"/>
        <v>0</v>
      </c>
    </row>
    <row r="4748" spans="7:7">
      <c r="G4748">
        <f t="shared" si="75"/>
        <v>0</v>
      </c>
    </row>
    <row r="4749" spans="7:7">
      <c r="G4749">
        <f t="shared" si="75"/>
        <v>0</v>
      </c>
    </row>
    <row r="4750" spans="7:7">
      <c r="G4750">
        <f t="shared" si="75"/>
        <v>0</v>
      </c>
    </row>
    <row r="4751" spans="7:7">
      <c r="G4751">
        <f t="shared" si="75"/>
        <v>0</v>
      </c>
    </row>
    <row r="4752" spans="7:7">
      <c r="G4752">
        <f t="shared" si="75"/>
        <v>0</v>
      </c>
    </row>
    <row r="4753" spans="7:7">
      <c r="G4753">
        <f t="shared" si="75"/>
        <v>0</v>
      </c>
    </row>
    <row r="4754" spans="7:7">
      <c r="G4754">
        <f t="shared" si="75"/>
        <v>0</v>
      </c>
    </row>
    <row r="4755" spans="7:7">
      <c r="G4755">
        <f t="shared" si="75"/>
        <v>0</v>
      </c>
    </row>
    <row r="4756" spans="7:7">
      <c r="G4756">
        <f t="shared" si="75"/>
        <v>0</v>
      </c>
    </row>
    <row r="4757" spans="7:7">
      <c r="G4757">
        <f t="shared" si="75"/>
        <v>0</v>
      </c>
    </row>
    <row r="4758" spans="7:7">
      <c r="G4758">
        <f t="shared" si="75"/>
        <v>0</v>
      </c>
    </row>
    <row r="4759" spans="7:7">
      <c r="G4759">
        <f t="shared" si="75"/>
        <v>0</v>
      </c>
    </row>
    <row r="4760" spans="7:7">
      <c r="G4760">
        <f t="shared" si="75"/>
        <v>0</v>
      </c>
    </row>
    <row r="4761" spans="7:7">
      <c r="G4761">
        <f t="shared" si="75"/>
        <v>0</v>
      </c>
    </row>
    <row r="4762" spans="7:7">
      <c r="G4762">
        <f t="shared" si="75"/>
        <v>0</v>
      </c>
    </row>
    <row r="4763" spans="7:7">
      <c r="G4763">
        <f t="shared" si="75"/>
        <v>0</v>
      </c>
    </row>
    <row r="4764" spans="7:7">
      <c r="G4764">
        <f t="shared" si="75"/>
        <v>0</v>
      </c>
    </row>
    <row r="4765" spans="7:7">
      <c r="G4765">
        <f t="shared" si="75"/>
        <v>0</v>
      </c>
    </row>
    <row r="4766" spans="7:7">
      <c r="G4766">
        <f t="shared" si="75"/>
        <v>0</v>
      </c>
    </row>
    <row r="4767" spans="7:7">
      <c r="G4767">
        <f t="shared" si="75"/>
        <v>0</v>
      </c>
    </row>
    <row r="4768" spans="7:7">
      <c r="G4768">
        <f t="shared" si="75"/>
        <v>0</v>
      </c>
    </row>
    <row r="4769" spans="7:7">
      <c r="G4769">
        <f t="shared" si="75"/>
        <v>0</v>
      </c>
    </row>
    <row r="4770" spans="7:7">
      <c r="G4770">
        <f t="shared" si="75"/>
        <v>0</v>
      </c>
    </row>
    <row r="4771" spans="7:7">
      <c r="G4771">
        <f t="shared" si="75"/>
        <v>0</v>
      </c>
    </row>
    <row r="4772" spans="7:7">
      <c r="G4772">
        <f t="shared" si="75"/>
        <v>0</v>
      </c>
    </row>
    <row r="4773" spans="7:7">
      <c r="G4773">
        <f t="shared" si="75"/>
        <v>0</v>
      </c>
    </row>
    <row r="4774" spans="7:7">
      <c r="G4774">
        <f t="shared" si="75"/>
        <v>0</v>
      </c>
    </row>
    <row r="4775" spans="7:7">
      <c r="G4775">
        <f t="shared" si="75"/>
        <v>0</v>
      </c>
    </row>
    <row r="4776" spans="7:7">
      <c r="G4776">
        <f t="shared" si="75"/>
        <v>0</v>
      </c>
    </row>
    <row r="4777" spans="7:7">
      <c r="G4777">
        <f t="shared" si="75"/>
        <v>0</v>
      </c>
    </row>
    <row r="4778" spans="7:7">
      <c r="G4778">
        <f t="shared" si="75"/>
        <v>0</v>
      </c>
    </row>
    <row r="4779" spans="7:7">
      <c r="G4779">
        <f t="shared" si="75"/>
        <v>0</v>
      </c>
    </row>
    <row r="4780" spans="7:7">
      <c r="G4780">
        <f t="shared" si="75"/>
        <v>0</v>
      </c>
    </row>
    <row r="4781" spans="7:7">
      <c r="G4781">
        <f t="shared" si="75"/>
        <v>0</v>
      </c>
    </row>
    <row r="4782" spans="7:7">
      <c r="G4782">
        <f t="shared" ref="G4782:G4841" si="76">+D4782-E4782</f>
        <v>0</v>
      </c>
    </row>
    <row r="4783" spans="7:7">
      <c r="G4783">
        <f t="shared" si="76"/>
        <v>0</v>
      </c>
    </row>
    <row r="4784" spans="7:7">
      <c r="G4784">
        <f t="shared" si="76"/>
        <v>0</v>
      </c>
    </row>
    <row r="4785" spans="7:7">
      <c r="G4785">
        <f t="shared" si="76"/>
        <v>0</v>
      </c>
    </row>
    <row r="4786" spans="7:7">
      <c r="G4786">
        <f t="shared" si="76"/>
        <v>0</v>
      </c>
    </row>
    <row r="4787" spans="7:7">
      <c r="G4787">
        <f t="shared" si="76"/>
        <v>0</v>
      </c>
    </row>
    <row r="4788" spans="7:7">
      <c r="G4788">
        <f t="shared" si="76"/>
        <v>0</v>
      </c>
    </row>
    <row r="4789" spans="7:7">
      <c r="G4789">
        <f t="shared" si="76"/>
        <v>0</v>
      </c>
    </row>
    <row r="4790" spans="7:7">
      <c r="G4790">
        <f t="shared" si="76"/>
        <v>0</v>
      </c>
    </row>
    <row r="4791" spans="7:7">
      <c r="G4791">
        <f t="shared" si="76"/>
        <v>0</v>
      </c>
    </row>
    <row r="4792" spans="7:7">
      <c r="G4792">
        <f t="shared" si="76"/>
        <v>0</v>
      </c>
    </row>
    <row r="4793" spans="7:7">
      <c r="G4793">
        <f t="shared" si="76"/>
        <v>0</v>
      </c>
    </row>
    <row r="4794" spans="7:7">
      <c r="G4794">
        <f t="shared" si="76"/>
        <v>0</v>
      </c>
    </row>
    <row r="4795" spans="7:7">
      <c r="G4795">
        <f t="shared" si="76"/>
        <v>0</v>
      </c>
    </row>
    <row r="4796" spans="7:7">
      <c r="G4796">
        <f t="shared" si="76"/>
        <v>0</v>
      </c>
    </row>
    <row r="4797" spans="7:7">
      <c r="G4797">
        <f t="shared" si="76"/>
        <v>0</v>
      </c>
    </row>
    <row r="4798" spans="7:7">
      <c r="G4798">
        <f t="shared" si="76"/>
        <v>0</v>
      </c>
    </row>
    <row r="4799" spans="7:7">
      <c r="G4799">
        <f t="shared" si="76"/>
        <v>0</v>
      </c>
    </row>
    <row r="4800" spans="7:7">
      <c r="G4800">
        <f t="shared" si="76"/>
        <v>0</v>
      </c>
    </row>
    <row r="4801" spans="7:7">
      <c r="G4801">
        <f t="shared" si="76"/>
        <v>0</v>
      </c>
    </row>
    <row r="4802" spans="7:7">
      <c r="G4802">
        <f t="shared" si="76"/>
        <v>0</v>
      </c>
    </row>
    <row r="4803" spans="7:7">
      <c r="G4803">
        <f t="shared" si="76"/>
        <v>0</v>
      </c>
    </row>
    <row r="4804" spans="7:7">
      <c r="G4804">
        <f t="shared" si="76"/>
        <v>0</v>
      </c>
    </row>
    <row r="4805" spans="7:7">
      <c r="G4805">
        <f t="shared" si="76"/>
        <v>0</v>
      </c>
    </row>
    <row r="4806" spans="7:7">
      <c r="G4806">
        <f t="shared" si="76"/>
        <v>0</v>
      </c>
    </row>
    <row r="4807" spans="7:7">
      <c r="G4807">
        <f t="shared" si="76"/>
        <v>0</v>
      </c>
    </row>
    <row r="4808" spans="7:7">
      <c r="G4808">
        <f t="shared" si="76"/>
        <v>0</v>
      </c>
    </row>
    <row r="4809" spans="7:7">
      <c r="G4809">
        <f t="shared" si="76"/>
        <v>0</v>
      </c>
    </row>
    <row r="4810" spans="7:7">
      <c r="G4810">
        <f t="shared" si="76"/>
        <v>0</v>
      </c>
    </row>
    <row r="4811" spans="7:7">
      <c r="G4811">
        <f t="shared" si="76"/>
        <v>0</v>
      </c>
    </row>
    <row r="4812" spans="7:7">
      <c r="G4812">
        <f t="shared" si="76"/>
        <v>0</v>
      </c>
    </row>
    <row r="4813" spans="7:7">
      <c r="G4813">
        <f t="shared" si="76"/>
        <v>0</v>
      </c>
    </row>
    <row r="4814" spans="7:7">
      <c r="G4814">
        <f t="shared" si="76"/>
        <v>0</v>
      </c>
    </row>
    <row r="4815" spans="7:7">
      <c r="G4815">
        <f t="shared" si="76"/>
        <v>0</v>
      </c>
    </row>
    <row r="4816" spans="7:7">
      <c r="G4816">
        <f t="shared" si="76"/>
        <v>0</v>
      </c>
    </row>
    <row r="4817" spans="7:7">
      <c r="G4817">
        <f t="shared" si="76"/>
        <v>0</v>
      </c>
    </row>
    <row r="4818" spans="7:7">
      <c r="G4818">
        <f t="shared" si="76"/>
        <v>0</v>
      </c>
    </row>
    <row r="4819" spans="7:7">
      <c r="G4819">
        <f t="shared" si="76"/>
        <v>0</v>
      </c>
    </row>
    <row r="4820" spans="7:7">
      <c r="G4820">
        <f t="shared" si="76"/>
        <v>0</v>
      </c>
    </row>
    <row r="4821" spans="7:7">
      <c r="G4821">
        <f t="shared" si="76"/>
        <v>0</v>
      </c>
    </row>
    <row r="4822" spans="7:7">
      <c r="G4822">
        <f t="shared" si="76"/>
        <v>0</v>
      </c>
    </row>
    <row r="4823" spans="7:7">
      <c r="G4823">
        <f t="shared" si="76"/>
        <v>0</v>
      </c>
    </row>
    <row r="4824" spans="7:7">
      <c r="G4824">
        <f t="shared" si="76"/>
        <v>0</v>
      </c>
    </row>
    <row r="4825" spans="7:7">
      <c r="G4825">
        <f t="shared" si="76"/>
        <v>0</v>
      </c>
    </row>
    <row r="4826" spans="7:7">
      <c r="G4826">
        <f t="shared" si="76"/>
        <v>0</v>
      </c>
    </row>
    <row r="4827" spans="7:7">
      <c r="G4827">
        <f t="shared" si="76"/>
        <v>0</v>
      </c>
    </row>
    <row r="4828" spans="7:7">
      <c r="G4828">
        <f t="shared" si="76"/>
        <v>0</v>
      </c>
    </row>
    <row r="4829" spans="7:7">
      <c r="G4829">
        <f t="shared" si="76"/>
        <v>0</v>
      </c>
    </row>
    <row r="4830" spans="7:7">
      <c r="G4830">
        <f t="shared" si="76"/>
        <v>0</v>
      </c>
    </row>
    <row r="4831" spans="7:7">
      <c r="G4831">
        <f t="shared" si="76"/>
        <v>0</v>
      </c>
    </row>
    <row r="4832" spans="7:7">
      <c r="G4832">
        <f t="shared" si="76"/>
        <v>0</v>
      </c>
    </row>
    <row r="4833" spans="7:7">
      <c r="G4833">
        <f t="shared" si="76"/>
        <v>0</v>
      </c>
    </row>
    <row r="4834" spans="7:7">
      <c r="G4834">
        <f t="shared" si="76"/>
        <v>0</v>
      </c>
    </row>
    <row r="4835" spans="7:7">
      <c r="G4835">
        <f t="shared" si="76"/>
        <v>0</v>
      </c>
    </row>
    <row r="4836" spans="7:7">
      <c r="G4836">
        <f t="shared" si="76"/>
        <v>0</v>
      </c>
    </row>
    <row r="4837" spans="7:7">
      <c r="G4837">
        <f t="shared" si="76"/>
        <v>0</v>
      </c>
    </row>
    <row r="4838" spans="7:7">
      <c r="G4838">
        <f t="shared" si="76"/>
        <v>0</v>
      </c>
    </row>
    <row r="4839" spans="7:7">
      <c r="G4839">
        <f t="shared" si="76"/>
        <v>0</v>
      </c>
    </row>
    <row r="4840" spans="7:7">
      <c r="G4840">
        <f t="shared" si="76"/>
        <v>0</v>
      </c>
    </row>
    <row r="4841" spans="7:7">
      <c r="G4841">
        <f t="shared" si="76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A1:Z3792"/>
  <sheetViews>
    <sheetView workbookViewId="0">
      <selection sqref="A1:Z65536"/>
    </sheetView>
  </sheetViews>
  <sheetFormatPr defaultRowHeight="12.75"/>
  <cols>
    <col min="1" max="1" width="10.85546875" bestFit="1" customWidth="1"/>
    <col min="2" max="2" width="61.7109375" style="1" customWidth="1"/>
    <col min="3" max="3" width="14.28515625" style="16" customWidth="1"/>
    <col min="4" max="5" width="15" style="13" bestFit="1" customWidth="1"/>
    <col min="6" max="6" width="18" customWidth="1"/>
    <col min="7" max="7" width="14" style="15" bestFit="1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26">
      <c r="A1" s="20" t="s">
        <v>1389</v>
      </c>
    </row>
    <row r="2" spans="1:26">
      <c r="B2" s="1" t="s">
        <v>1527</v>
      </c>
      <c r="C2"/>
    </row>
    <row r="3" spans="1:26">
      <c r="B3" s="1" t="s">
        <v>912</v>
      </c>
      <c r="C3"/>
    </row>
    <row r="4" spans="1:26">
      <c r="B4" s="1" t="s">
        <v>913</v>
      </c>
      <c r="C4"/>
    </row>
    <row r="5" spans="1:26">
      <c r="B5" s="1" t="s">
        <v>1027</v>
      </c>
      <c r="C5"/>
    </row>
    <row r="6" spans="1:26">
      <c r="B6" s="1" t="s">
        <v>914</v>
      </c>
      <c r="C6"/>
    </row>
    <row r="7" spans="1:26">
      <c r="B7" s="1" t="s">
        <v>915</v>
      </c>
      <c r="C7"/>
    </row>
    <row r="8" spans="1:26">
      <c r="B8" s="1" t="s">
        <v>916</v>
      </c>
      <c r="C8"/>
    </row>
    <row r="9" spans="1:26">
      <c r="B9" s="1" t="s">
        <v>917</v>
      </c>
      <c r="C9"/>
    </row>
    <row r="10" spans="1:26">
      <c r="B10" s="1" t="s">
        <v>1528</v>
      </c>
      <c r="C10"/>
    </row>
    <row r="11" spans="1:26" s="21" customFormat="1">
      <c r="A11" t="s">
        <v>709</v>
      </c>
      <c r="B11" s="1" t="s">
        <v>702</v>
      </c>
      <c r="C11" t="s">
        <v>698</v>
      </c>
      <c r="D11" s="13" t="s">
        <v>699</v>
      </c>
      <c r="E11" s="13" t="s">
        <v>700</v>
      </c>
      <c r="F11" t="s">
        <v>701</v>
      </c>
      <c r="G11" s="15" t="s">
        <v>710</v>
      </c>
      <c r="H11" s="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s="21" customFormat="1">
      <c r="A12">
        <v>10020101</v>
      </c>
      <c r="B12" s="1" t="s">
        <v>1164</v>
      </c>
      <c r="C12" t="s">
        <v>1028</v>
      </c>
      <c r="D12" s="13">
        <v>29414.84</v>
      </c>
      <c r="E12" s="13">
        <v>0</v>
      </c>
      <c r="F12" t="s">
        <v>1028</v>
      </c>
      <c r="G12" s="13">
        <f>+D12-E12</f>
        <v>29414.84</v>
      </c>
      <c r="H12" s="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s="21" customFormat="1">
      <c r="A13">
        <v>11010101</v>
      </c>
      <c r="B13" s="1" t="s">
        <v>1029</v>
      </c>
      <c r="C13" t="s">
        <v>1028</v>
      </c>
      <c r="D13" s="13">
        <v>123406.1</v>
      </c>
      <c r="E13" s="13">
        <v>123406.1</v>
      </c>
      <c r="F13" t="s">
        <v>1028</v>
      </c>
      <c r="G13" s="13">
        <f t="shared" ref="G13:G76" si="0">+D13-E13</f>
        <v>0</v>
      </c>
      <c r="H13" s="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s="21" customFormat="1">
      <c r="A14">
        <v>11010151</v>
      </c>
      <c r="B14" s="1" t="s">
        <v>1165</v>
      </c>
      <c r="C14" t="s">
        <v>1028</v>
      </c>
      <c r="D14" s="13">
        <v>123406.1</v>
      </c>
      <c r="E14" s="13">
        <v>123406.1</v>
      </c>
      <c r="F14" t="s">
        <v>1028</v>
      </c>
      <c r="G14" s="13">
        <f t="shared" si="0"/>
        <v>0</v>
      </c>
      <c r="H14" s="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21" customFormat="1">
      <c r="A15">
        <v>11010301</v>
      </c>
      <c r="B15" s="1" t="s">
        <v>1166</v>
      </c>
      <c r="C15" t="s">
        <v>1028</v>
      </c>
      <c r="D15" s="13">
        <v>850114.5</v>
      </c>
      <c r="E15" s="13">
        <v>0</v>
      </c>
      <c r="F15" t="s">
        <v>1028</v>
      </c>
      <c r="G15" s="13">
        <f t="shared" si="0"/>
        <v>850114.5</v>
      </c>
      <c r="H15" s="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21" customFormat="1">
      <c r="A16">
        <v>11010351</v>
      </c>
      <c r="B16" s="1" t="s">
        <v>1167</v>
      </c>
      <c r="C16" t="s">
        <v>1028</v>
      </c>
      <c r="D16" s="13">
        <v>0</v>
      </c>
      <c r="E16" s="13">
        <v>726010.08</v>
      </c>
      <c r="F16" t="s">
        <v>1028</v>
      </c>
      <c r="G16" s="13">
        <f t="shared" si="0"/>
        <v>-726010.08</v>
      </c>
      <c r="H16" s="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s="21" customFormat="1">
      <c r="A17">
        <v>11010501</v>
      </c>
      <c r="B17" s="1" t="s">
        <v>1030</v>
      </c>
      <c r="C17" t="s">
        <v>1028</v>
      </c>
      <c r="D17" s="13">
        <v>1041.9000000000001</v>
      </c>
      <c r="E17" s="13">
        <v>0</v>
      </c>
      <c r="F17" t="s">
        <v>1028</v>
      </c>
      <c r="G17" s="13">
        <f t="shared" si="0"/>
        <v>1041.9000000000001</v>
      </c>
      <c r="H17" s="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21" customFormat="1">
      <c r="A18">
        <v>11010503</v>
      </c>
      <c r="B18" s="1" t="s">
        <v>1031</v>
      </c>
      <c r="C18" t="s">
        <v>1028</v>
      </c>
      <c r="D18" s="13">
        <v>7344.68</v>
      </c>
      <c r="E18" s="13">
        <v>0</v>
      </c>
      <c r="F18" t="s">
        <v>1028</v>
      </c>
      <c r="G18" s="13">
        <f t="shared" si="0"/>
        <v>7344.68</v>
      </c>
      <c r="H18" s="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21" customFormat="1">
      <c r="A19">
        <v>11010551</v>
      </c>
      <c r="B19" s="1" t="s">
        <v>1168</v>
      </c>
      <c r="C19" t="s">
        <v>1028</v>
      </c>
      <c r="D19" s="13">
        <v>0</v>
      </c>
      <c r="E19" s="13">
        <v>1041.9000000000001</v>
      </c>
      <c r="F19" t="s">
        <v>1028</v>
      </c>
      <c r="G19" s="13">
        <f t="shared" si="0"/>
        <v>-1041.9000000000001</v>
      </c>
      <c r="H19" s="3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21" customFormat="1">
      <c r="A20">
        <v>11010553</v>
      </c>
      <c r="B20" s="1" t="s">
        <v>1169</v>
      </c>
      <c r="C20" t="s">
        <v>1028</v>
      </c>
      <c r="D20" s="13">
        <v>0</v>
      </c>
      <c r="E20" s="13">
        <v>7344.68</v>
      </c>
      <c r="F20" t="s">
        <v>1028</v>
      </c>
      <c r="G20" s="13">
        <f t="shared" si="0"/>
        <v>-7344.68</v>
      </c>
      <c r="H20" s="3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21" customFormat="1">
      <c r="A21">
        <v>11010601</v>
      </c>
      <c r="B21" s="1" t="s">
        <v>1170</v>
      </c>
      <c r="C21" t="s">
        <v>1028</v>
      </c>
      <c r="D21" s="13">
        <v>218961.27</v>
      </c>
      <c r="E21" s="13">
        <v>218961.27</v>
      </c>
      <c r="F21" t="s">
        <v>1028</v>
      </c>
      <c r="G21" s="13">
        <f t="shared" si="0"/>
        <v>0</v>
      </c>
      <c r="H21" s="3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21" customFormat="1">
      <c r="A22">
        <v>11010701</v>
      </c>
      <c r="B22" s="1" t="s">
        <v>1171</v>
      </c>
      <c r="C22" t="s">
        <v>1028</v>
      </c>
      <c r="D22" s="13">
        <v>23790.29</v>
      </c>
      <c r="E22" s="13">
        <v>23790.29</v>
      </c>
      <c r="F22" t="s">
        <v>1028</v>
      </c>
      <c r="G22" s="13">
        <f t="shared" si="0"/>
        <v>0</v>
      </c>
      <c r="H22" s="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21" customFormat="1">
      <c r="A23">
        <v>11010702</v>
      </c>
      <c r="B23" s="1" t="s">
        <v>786</v>
      </c>
      <c r="C23" t="s">
        <v>1028</v>
      </c>
      <c r="D23" s="13">
        <v>521133.95</v>
      </c>
      <c r="E23" s="13">
        <v>0</v>
      </c>
      <c r="F23" t="s">
        <v>1028</v>
      </c>
      <c r="G23" s="13">
        <f t="shared" si="0"/>
        <v>521133.95</v>
      </c>
      <c r="H23" s="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21" customFormat="1">
      <c r="A24">
        <v>11010708</v>
      </c>
      <c r="B24" s="1" t="s">
        <v>1032</v>
      </c>
      <c r="C24" t="s">
        <v>1028</v>
      </c>
      <c r="D24" s="13">
        <v>16510</v>
      </c>
      <c r="E24" s="13">
        <v>0</v>
      </c>
      <c r="F24" t="s">
        <v>1028</v>
      </c>
      <c r="G24" s="13">
        <f t="shared" si="0"/>
        <v>16510</v>
      </c>
      <c r="H24" s="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21" customFormat="1">
      <c r="A25">
        <v>11010709</v>
      </c>
      <c r="B25" s="1" t="s">
        <v>787</v>
      </c>
      <c r="C25" t="s">
        <v>1028</v>
      </c>
      <c r="D25" s="13">
        <v>741969.03</v>
      </c>
      <c r="E25" s="13">
        <v>0</v>
      </c>
      <c r="F25" t="s">
        <v>1028</v>
      </c>
      <c r="G25" s="13">
        <f t="shared" si="0"/>
        <v>741969.03</v>
      </c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s="21" customFormat="1">
      <c r="A26">
        <v>11010751</v>
      </c>
      <c r="B26" s="1" t="s">
        <v>1172</v>
      </c>
      <c r="C26" t="s">
        <v>1028</v>
      </c>
      <c r="D26" s="13">
        <v>23790.29</v>
      </c>
      <c r="E26" s="13">
        <v>23790.29</v>
      </c>
      <c r="F26" t="s">
        <v>1028</v>
      </c>
      <c r="G26" s="13">
        <f t="shared" si="0"/>
        <v>0</v>
      </c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21" customFormat="1">
      <c r="A27">
        <v>11010752</v>
      </c>
      <c r="B27" s="1" t="s">
        <v>1173</v>
      </c>
      <c r="C27" t="s">
        <v>1028</v>
      </c>
      <c r="D27" s="13">
        <v>0</v>
      </c>
      <c r="E27" s="13">
        <v>395258.81</v>
      </c>
      <c r="F27" t="s">
        <v>1028</v>
      </c>
      <c r="G27" s="13">
        <f t="shared" si="0"/>
        <v>-395258.81</v>
      </c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21" customFormat="1">
      <c r="A28">
        <v>11010758</v>
      </c>
      <c r="B28" s="1" t="s">
        <v>1174</v>
      </c>
      <c r="C28" t="s">
        <v>1028</v>
      </c>
      <c r="D28" s="13">
        <v>0</v>
      </c>
      <c r="E28" s="13">
        <v>10053</v>
      </c>
      <c r="F28" t="s">
        <v>1028</v>
      </c>
      <c r="G28" s="13">
        <f t="shared" si="0"/>
        <v>-10053</v>
      </c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s="21" customFormat="1">
      <c r="A29">
        <v>11010759</v>
      </c>
      <c r="B29" s="1" t="s">
        <v>1175</v>
      </c>
      <c r="C29" t="s">
        <v>1028</v>
      </c>
      <c r="D29" s="13">
        <v>0</v>
      </c>
      <c r="E29" s="13">
        <v>200434.31</v>
      </c>
      <c r="F29" t="s">
        <v>1028</v>
      </c>
      <c r="G29" s="13">
        <f t="shared" si="0"/>
        <v>-200434.31</v>
      </c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s="21" customFormat="1">
      <c r="A30">
        <v>11020101</v>
      </c>
      <c r="B30" s="1" t="s">
        <v>1176</v>
      </c>
      <c r="C30" t="s">
        <v>1028</v>
      </c>
      <c r="D30" s="13">
        <v>4845896.21</v>
      </c>
      <c r="E30" s="13">
        <v>0</v>
      </c>
      <c r="F30" t="s">
        <v>1028</v>
      </c>
      <c r="G30" s="13">
        <f t="shared" si="0"/>
        <v>4845896.21</v>
      </c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21" customFormat="1">
      <c r="A31">
        <v>11020201</v>
      </c>
      <c r="B31" s="1" t="s">
        <v>788</v>
      </c>
      <c r="C31" t="s">
        <v>1028</v>
      </c>
      <c r="D31" s="13">
        <v>20360358.66</v>
      </c>
      <c r="E31" s="13">
        <v>9034.75</v>
      </c>
      <c r="F31" t="s">
        <v>1028</v>
      </c>
      <c r="G31" s="13">
        <f t="shared" si="0"/>
        <v>20351323.91</v>
      </c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21" customFormat="1">
      <c r="A32">
        <v>11020301</v>
      </c>
      <c r="B32" s="1" t="s">
        <v>1177</v>
      </c>
      <c r="C32" t="s">
        <v>1028</v>
      </c>
      <c r="D32" s="13">
        <v>59696838.899999999</v>
      </c>
      <c r="E32" s="13">
        <v>0</v>
      </c>
      <c r="F32" t="s">
        <v>1028</v>
      </c>
      <c r="G32" s="13">
        <f t="shared" si="0"/>
        <v>59696838.899999999</v>
      </c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21" customFormat="1">
      <c r="A33">
        <v>11020351</v>
      </c>
      <c r="B33" s="1" t="s">
        <v>1178</v>
      </c>
      <c r="C33" t="s">
        <v>1028</v>
      </c>
      <c r="D33" s="13">
        <v>0</v>
      </c>
      <c r="E33" s="13">
        <v>19923157.48</v>
      </c>
      <c r="F33" t="s">
        <v>1028</v>
      </c>
      <c r="G33" s="13">
        <f t="shared" si="0"/>
        <v>-19923157.48</v>
      </c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21" customFormat="1">
      <c r="A34">
        <v>11020401</v>
      </c>
      <c r="B34" s="1" t="s">
        <v>1179</v>
      </c>
      <c r="C34" t="s">
        <v>1028</v>
      </c>
      <c r="D34" s="13">
        <v>100892584.15000001</v>
      </c>
      <c r="E34" s="13">
        <v>60755.12</v>
      </c>
      <c r="F34" t="s">
        <v>1028</v>
      </c>
      <c r="G34" s="13">
        <f t="shared" si="0"/>
        <v>100831829.03</v>
      </c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21" customFormat="1">
      <c r="A35">
        <v>11020451</v>
      </c>
      <c r="B35" s="1" t="s">
        <v>1180</v>
      </c>
      <c r="C35" t="s">
        <v>1028</v>
      </c>
      <c r="D35" s="13">
        <v>20246.53</v>
      </c>
      <c r="E35" s="13">
        <v>39323505.590000004</v>
      </c>
      <c r="F35" t="s">
        <v>1028</v>
      </c>
      <c r="G35" s="13">
        <f t="shared" si="0"/>
        <v>-39303259.060000002</v>
      </c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21" customFormat="1">
      <c r="A36">
        <v>11020501</v>
      </c>
      <c r="B36" s="1" t="s">
        <v>789</v>
      </c>
      <c r="C36" t="s">
        <v>1028</v>
      </c>
      <c r="D36" s="13">
        <v>4080844.79</v>
      </c>
      <c r="E36" s="13">
        <v>0</v>
      </c>
      <c r="F36" t="s">
        <v>1028</v>
      </c>
      <c r="G36" s="13">
        <f t="shared" si="0"/>
        <v>4080844.79</v>
      </c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21" customFormat="1">
      <c r="A37">
        <v>11020551</v>
      </c>
      <c r="B37" s="1" t="s">
        <v>1181</v>
      </c>
      <c r="C37" t="s">
        <v>1028</v>
      </c>
      <c r="D37" s="13">
        <v>0</v>
      </c>
      <c r="E37" s="13">
        <v>1233512.24</v>
      </c>
      <c r="F37" t="s">
        <v>1028</v>
      </c>
      <c r="G37" s="13">
        <f t="shared" si="0"/>
        <v>-1233512.24</v>
      </c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21" customFormat="1">
      <c r="A38">
        <v>11020601</v>
      </c>
      <c r="B38" s="1" t="s">
        <v>790</v>
      </c>
      <c r="C38" t="s">
        <v>1028</v>
      </c>
      <c r="D38" s="13">
        <v>10099760.949999999</v>
      </c>
      <c r="E38" s="13">
        <v>0</v>
      </c>
      <c r="F38" t="s">
        <v>1028</v>
      </c>
      <c r="G38" s="13">
        <f t="shared" si="0"/>
        <v>10099760.949999999</v>
      </c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s="21" customFormat="1">
      <c r="A39">
        <v>11020651</v>
      </c>
      <c r="B39" s="1" t="s">
        <v>1182</v>
      </c>
      <c r="C39" t="s">
        <v>1028</v>
      </c>
      <c r="D39" s="13">
        <v>0</v>
      </c>
      <c r="E39" s="13">
        <v>4309335.3</v>
      </c>
      <c r="F39" t="s">
        <v>1028</v>
      </c>
      <c r="G39" s="13">
        <f t="shared" si="0"/>
        <v>-4309335.3</v>
      </c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21" customFormat="1">
      <c r="A40">
        <v>11020701</v>
      </c>
      <c r="B40" s="1" t="s">
        <v>791</v>
      </c>
      <c r="C40" t="s">
        <v>1028</v>
      </c>
      <c r="D40" s="13">
        <v>2888599.96</v>
      </c>
      <c r="E40" s="13">
        <v>0</v>
      </c>
      <c r="F40" t="s">
        <v>1028</v>
      </c>
      <c r="G40" s="13">
        <f t="shared" si="0"/>
        <v>2888599.96</v>
      </c>
      <c r="H40" s="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21" customFormat="1">
      <c r="A41">
        <v>11020740</v>
      </c>
      <c r="B41" s="1" t="s">
        <v>1183</v>
      </c>
      <c r="C41" t="s">
        <v>1028</v>
      </c>
      <c r="D41" s="13">
        <v>95946.44</v>
      </c>
      <c r="E41" s="13">
        <v>0</v>
      </c>
      <c r="F41" t="s">
        <v>1028</v>
      </c>
      <c r="G41" s="13">
        <f t="shared" si="0"/>
        <v>95946.44</v>
      </c>
      <c r="H41" s="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21" customFormat="1">
      <c r="A42">
        <v>11020751</v>
      </c>
      <c r="B42" s="1" t="s">
        <v>1184</v>
      </c>
      <c r="C42" t="s">
        <v>1028</v>
      </c>
      <c r="D42" s="13">
        <v>0</v>
      </c>
      <c r="E42" s="13">
        <v>2029958.8</v>
      </c>
      <c r="F42" t="s">
        <v>1028</v>
      </c>
      <c r="G42" s="13">
        <f t="shared" si="0"/>
        <v>-2029958.8</v>
      </c>
      <c r="H42" s="3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21" customFormat="1">
      <c r="A43">
        <v>11020790</v>
      </c>
      <c r="B43" s="1" t="s">
        <v>1185</v>
      </c>
      <c r="C43" t="s">
        <v>1028</v>
      </c>
      <c r="D43" s="13">
        <v>0</v>
      </c>
      <c r="E43" s="13">
        <v>95946.44</v>
      </c>
      <c r="F43" t="s">
        <v>1028</v>
      </c>
      <c r="G43" s="13">
        <f t="shared" si="0"/>
        <v>-95946.44</v>
      </c>
      <c r="H43" s="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s="21" customFormat="1">
      <c r="A44">
        <v>11020801</v>
      </c>
      <c r="B44" s="1" t="s">
        <v>1186</v>
      </c>
      <c r="C44" t="s">
        <v>1028</v>
      </c>
      <c r="D44" s="13">
        <v>1396335.57</v>
      </c>
      <c r="E44" s="13">
        <v>0</v>
      </c>
      <c r="F44" t="s">
        <v>1028</v>
      </c>
      <c r="G44" s="13">
        <f t="shared" si="0"/>
        <v>1396335.57</v>
      </c>
      <c r="H44" s="3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s="21" customFormat="1">
      <c r="A45">
        <v>11020851</v>
      </c>
      <c r="B45" s="1" t="s">
        <v>1187</v>
      </c>
      <c r="C45" t="s">
        <v>1028</v>
      </c>
      <c r="D45" s="13">
        <v>0</v>
      </c>
      <c r="E45" s="13">
        <v>1239009.68</v>
      </c>
      <c r="F45" t="s">
        <v>1028</v>
      </c>
      <c r="G45" s="13">
        <f t="shared" si="0"/>
        <v>-1239009.68</v>
      </c>
      <c r="H45" s="3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1:26" s="21" customFormat="1">
      <c r="A46">
        <v>11020901</v>
      </c>
      <c r="B46" s="1" t="s">
        <v>792</v>
      </c>
      <c r="C46" t="s">
        <v>1028</v>
      </c>
      <c r="D46" s="13">
        <v>4231788.12</v>
      </c>
      <c r="E46" s="13">
        <v>1924.53</v>
      </c>
      <c r="F46" t="s">
        <v>1028</v>
      </c>
      <c r="G46" s="13">
        <f t="shared" si="0"/>
        <v>4229863.59</v>
      </c>
      <c r="H46" s="3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26" s="21" customFormat="1">
      <c r="A47">
        <v>11020951</v>
      </c>
      <c r="B47" s="1" t="s">
        <v>793</v>
      </c>
      <c r="C47" t="s">
        <v>1028</v>
      </c>
      <c r="D47" s="13">
        <v>1924.53</v>
      </c>
      <c r="E47" s="13">
        <v>4016754.04</v>
      </c>
      <c r="F47" t="s">
        <v>1028</v>
      </c>
      <c r="G47" s="13">
        <f t="shared" si="0"/>
        <v>-4014829.5100000002</v>
      </c>
      <c r="H47" s="3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26" s="21" customFormat="1">
      <c r="A48">
        <v>11021001</v>
      </c>
      <c r="B48" s="1" t="s">
        <v>794</v>
      </c>
      <c r="C48" t="s">
        <v>1028</v>
      </c>
      <c r="D48" s="13">
        <v>10888950.699999999</v>
      </c>
      <c r="E48" s="13">
        <v>0</v>
      </c>
      <c r="F48" t="s">
        <v>1028</v>
      </c>
      <c r="G48" s="13">
        <f t="shared" si="0"/>
        <v>10888950.699999999</v>
      </c>
      <c r="H48" s="3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6" s="21" customFormat="1">
      <c r="A49">
        <v>11021101</v>
      </c>
      <c r="B49" s="1" t="s">
        <v>1188</v>
      </c>
      <c r="C49" t="s">
        <v>1028</v>
      </c>
      <c r="D49" s="13">
        <v>820725.37</v>
      </c>
      <c r="E49" s="13">
        <v>8118.08</v>
      </c>
      <c r="F49" t="s">
        <v>1028</v>
      </c>
      <c r="G49" s="13">
        <f t="shared" si="0"/>
        <v>812607.29</v>
      </c>
      <c r="H49" s="3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21" customFormat="1">
      <c r="A50">
        <v>11021151</v>
      </c>
      <c r="B50" s="1" t="s">
        <v>1189</v>
      </c>
      <c r="C50" t="s">
        <v>1028</v>
      </c>
      <c r="D50" s="13">
        <v>7737.92</v>
      </c>
      <c r="E50" s="13">
        <v>751394.79</v>
      </c>
      <c r="F50" t="s">
        <v>1028</v>
      </c>
      <c r="G50" s="13">
        <f t="shared" si="0"/>
        <v>-743656.87</v>
      </c>
      <c r="H50" s="3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6" s="21" customFormat="1">
      <c r="A51">
        <v>11021201</v>
      </c>
      <c r="B51" s="1" t="s">
        <v>795</v>
      </c>
      <c r="C51" t="s">
        <v>1028</v>
      </c>
      <c r="D51" s="13">
        <v>607576.04</v>
      </c>
      <c r="E51" s="13">
        <v>0</v>
      </c>
      <c r="F51" t="s">
        <v>1028</v>
      </c>
      <c r="G51" s="13">
        <f t="shared" si="0"/>
        <v>607576.04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6" s="21" customFormat="1">
      <c r="A52">
        <v>11021240</v>
      </c>
      <c r="B52" s="1" t="s">
        <v>1033</v>
      </c>
      <c r="C52" t="s">
        <v>1028</v>
      </c>
      <c r="D52" s="13">
        <v>76704.2</v>
      </c>
      <c r="E52" s="13">
        <v>0</v>
      </c>
      <c r="F52" t="s">
        <v>1028</v>
      </c>
      <c r="G52" s="13">
        <f t="shared" si="0"/>
        <v>76704.2</v>
      </c>
      <c r="H52" s="3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21" customFormat="1">
      <c r="A53">
        <v>11021251</v>
      </c>
      <c r="B53" s="1" t="s">
        <v>796</v>
      </c>
      <c r="C53" t="s">
        <v>1028</v>
      </c>
      <c r="D53" s="13">
        <v>0</v>
      </c>
      <c r="E53" s="13">
        <v>539001.81999999995</v>
      </c>
      <c r="F53" t="s">
        <v>1028</v>
      </c>
      <c r="G53" s="13">
        <f t="shared" si="0"/>
        <v>-539001.81999999995</v>
      </c>
      <c r="H53" s="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6" s="21" customFormat="1">
      <c r="A54">
        <v>11021290</v>
      </c>
      <c r="B54" s="1" t="s">
        <v>1190</v>
      </c>
      <c r="C54" t="s">
        <v>1028</v>
      </c>
      <c r="D54" s="13">
        <v>9576.4</v>
      </c>
      <c r="E54" s="13">
        <v>80780.600000000006</v>
      </c>
      <c r="F54" t="s">
        <v>1028</v>
      </c>
      <c r="G54" s="13">
        <f t="shared" si="0"/>
        <v>-71204.200000000012</v>
      </c>
      <c r="H54" s="3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6" s="21" customFormat="1">
      <c r="A55">
        <v>11021301</v>
      </c>
      <c r="B55" s="1" t="s">
        <v>797</v>
      </c>
      <c r="C55" t="s">
        <v>1028</v>
      </c>
      <c r="D55" s="13">
        <v>1261329.2</v>
      </c>
      <c r="E55" s="13">
        <v>915.03</v>
      </c>
      <c r="F55" t="s">
        <v>1028</v>
      </c>
      <c r="G55" s="13">
        <f t="shared" si="0"/>
        <v>1260414.17</v>
      </c>
      <c r="H55" s="3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6" s="21" customFormat="1">
      <c r="A56">
        <v>11021340</v>
      </c>
      <c r="B56" s="1" t="s">
        <v>1191</v>
      </c>
      <c r="C56" t="s">
        <v>1028</v>
      </c>
      <c r="D56" s="13">
        <v>83076.58</v>
      </c>
      <c r="E56" s="13">
        <v>61021.91</v>
      </c>
      <c r="F56" t="s">
        <v>1028</v>
      </c>
      <c r="G56" s="13">
        <f t="shared" si="0"/>
        <v>22054.67</v>
      </c>
      <c r="H56" s="3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6" s="21" customFormat="1">
      <c r="A57">
        <v>11021341</v>
      </c>
      <c r="B57" s="1" t="s">
        <v>1192</v>
      </c>
      <c r="C57" t="s">
        <v>1028</v>
      </c>
      <c r="D57" s="13">
        <v>185624.77</v>
      </c>
      <c r="E57" s="13">
        <v>185624.77</v>
      </c>
      <c r="F57" t="s">
        <v>1028</v>
      </c>
      <c r="G57" s="13">
        <f t="shared" si="0"/>
        <v>0</v>
      </c>
      <c r="H57" s="3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6" s="21" customFormat="1">
      <c r="A58">
        <v>11021342</v>
      </c>
      <c r="B58" s="1" t="s">
        <v>1193</v>
      </c>
      <c r="C58" t="s">
        <v>1028</v>
      </c>
      <c r="D58" s="13">
        <v>11000</v>
      </c>
      <c r="E58" s="13">
        <v>6000</v>
      </c>
      <c r="F58" t="s">
        <v>1028</v>
      </c>
      <c r="G58" s="13">
        <f t="shared" si="0"/>
        <v>5000</v>
      </c>
      <c r="H58" s="3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6" s="21" customFormat="1">
      <c r="A59">
        <v>11021343</v>
      </c>
      <c r="B59" s="1" t="s">
        <v>1034</v>
      </c>
      <c r="C59" t="s">
        <v>1028</v>
      </c>
      <c r="D59" s="13">
        <v>8552.51</v>
      </c>
      <c r="E59" s="13">
        <v>0</v>
      </c>
      <c r="F59" t="s">
        <v>1028</v>
      </c>
      <c r="G59" s="13">
        <f t="shared" si="0"/>
        <v>8552.51</v>
      </c>
      <c r="H59" s="3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6" s="21" customFormat="1">
      <c r="A60">
        <v>11021351</v>
      </c>
      <c r="B60" s="1" t="s">
        <v>1194</v>
      </c>
      <c r="C60" t="s">
        <v>1028</v>
      </c>
      <c r="D60" s="13">
        <v>915.03</v>
      </c>
      <c r="E60" s="13">
        <v>1195459.47</v>
      </c>
      <c r="F60" t="s">
        <v>1028</v>
      </c>
      <c r="G60" s="13">
        <f t="shared" si="0"/>
        <v>-1194544.44</v>
      </c>
      <c r="H60" s="3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6" s="21" customFormat="1">
      <c r="A61">
        <v>11021390</v>
      </c>
      <c r="B61" s="1" t="s">
        <v>1195</v>
      </c>
      <c r="C61" t="s">
        <v>1028</v>
      </c>
      <c r="D61" s="13">
        <v>51599.62</v>
      </c>
      <c r="E61" s="13">
        <v>73654.289999999994</v>
      </c>
      <c r="F61" t="s">
        <v>1028</v>
      </c>
      <c r="G61" s="13">
        <f t="shared" si="0"/>
        <v>-22054.669999999991</v>
      </c>
      <c r="H61" s="3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6" s="21" customFormat="1">
      <c r="A62">
        <v>11021391</v>
      </c>
      <c r="B62" s="1" t="s">
        <v>1196</v>
      </c>
      <c r="C62" t="s">
        <v>1028</v>
      </c>
      <c r="D62" s="13">
        <v>150585.1</v>
      </c>
      <c r="E62" s="13">
        <v>150585.1</v>
      </c>
      <c r="F62" t="s">
        <v>1028</v>
      </c>
      <c r="G62" s="13">
        <f t="shared" si="0"/>
        <v>0</v>
      </c>
      <c r="H62" s="3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6" s="21" customFormat="1">
      <c r="A63">
        <v>11021392</v>
      </c>
      <c r="B63" s="1" t="s">
        <v>1197</v>
      </c>
      <c r="C63" t="s">
        <v>1028</v>
      </c>
      <c r="D63" s="13">
        <v>6000</v>
      </c>
      <c r="E63" s="13">
        <v>11000</v>
      </c>
      <c r="F63" t="s">
        <v>1028</v>
      </c>
      <c r="G63" s="13">
        <f t="shared" si="0"/>
        <v>-5000</v>
      </c>
      <c r="H63" s="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6" s="21" customFormat="1">
      <c r="A64">
        <v>11021393</v>
      </c>
      <c r="B64" s="1" t="s">
        <v>1198</v>
      </c>
      <c r="C64" t="s">
        <v>1028</v>
      </c>
      <c r="D64" s="13">
        <v>0</v>
      </c>
      <c r="E64" s="13">
        <v>8552.51</v>
      </c>
      <c r="F64" t="s">
        <v>1028</v>
      </c>
      <c r="G64" s="13">
        <f t="shared" si="0"/>
        <v>-8552.51</v>
      </c>
      <c r="H64" s="3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s="21" customFormat="1">
      <c r="A65">
        <v>11021401</v>
      </c>
      <c r="B65" s="1" t="s">
        <v>1199</v>
      </c>
      <c r="C65" t="s">
        <v>1028</v>
      </c>
      <c r="D65" s="13">
        <v>5633542.5</v>
      </c>
      <c r="E65" s="13">
        <v>1415974.13</v>
      </c>
      <c r="F65" t="s">
        <v>1028</v>
      </c>
      <c r="G65" s="13">
        <f t="shared" si="0"/>
        <v>4217568.37</v>
      </c>
      <c r="H65" s="3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s="21" customFormat="1">
      <c r="A66">
        <v>11021402</v>
      </c>
      <c r="B66" s="1" t="s">
        <v>1200</v>
      </c>
      <c r="C66" t="s">
        <v>1028</v>
      </c>
      <c r="D66" s="13">
        <v>308610.03999999998</v>
      </c>
      <c r="E66" s="13">
        <v>250631.89</v>
      </c>
      <c r="F66" t="s">
        <v>1028</v>
      </c>
      <c r="G66" s="13">
        <f t="shared" si="0"/>
        <v>57978.149999999965</v>
      </c>
      <c r="H66" s="3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s="21" customFormat="1">
      <c r="A67">
        <v>11030101</v>
      </c>
      <c r="B67" s="1" t="s">
        <v>1201</v>
      </c>
      <c r="C67" t="s">
        <v>1028</v>
      </c>
      <c r="D67" s="13">
        <v>1000</v>
      </c>
      <c r="E67" s="13">
        <v>0</v>
      </c>
      <c r="F67" t="s">
        <v>1028</v>
      </c>
      <c r="G67" s="13">
        <f t="shared" si="0"/>
        <v>1000</v>
      </c>
      <c r="H67" s="3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s="21" customFormat="1">
      <c r="A68">
        <v>11030202</v>
      </c>
      <c r="B68" s="1" t="s">
        <v>1035</v>
      </c>
      <c r="C68" t="s">
        <v>1028</v>
      </c>
      <c r="D68" s="13">
        <v>6956.3</v>
      </c>
      <c r="E68" s="13">
        <v>700.84</v>
      </c>
      <c r="F68" t="s">
        <v>1028</v>
      </c>
      <c r="G68" s="13">
        <f t="shared" si="0"/>
        <v>6255.46</v>
      </c>
      <c r="H68" s="3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s="21" customFormat="1">
      <c r="A69">
        <v>12010101</v>
      </c>
      <c r="B69" s="1" t="s">
        <v>798</v>
      </c>
      <c r="C69" t="s">
        <v>1028</v>
      </c>
      <c r="D69" s="13">
        <v>628917.07999999996</v>
      </c>
      <c r="E69" s="13">
        <v>331506</v>
      </c>
      <c r="F69" t="s">
        <v>1028</v>
      </c>
      <c r="G69" s="13">
        <f t="shared" si="0"/>
        <v>297411.07999999996</v>
      </c>
      <c r="H69" s="3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s="21" customFormat="1">
      <c r="A70">
        <v>12010201</v>
      </c>
      <c r="B70" s="1" t="s">
        <v>799</v>
      </c>
      <c r="C70" t="s">
        <v>1028</v>
      </c>
      <c r="D70" s="13">
        <v>168239.96</v>
      </c>
      <c r="E70" s="13">
        <v>74087.73</v>
      </c>
      <c r="F70" t="s">
        <v>1028</v>
      </c>
      <c r="G70" s="13">
        <f t="shared" si="0"/>
        <v>94152.23</v>
      </c>
      <c r="H70" s="3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s="21" customFormat="1">
      <c r="A71">
        <v>12020101</v>
      </c>
      <c r="B71" s="1" t="s">
        <v>800</v>
      </c>
      <c r="C71" t="s">
        <v>1028</v>
      </c>
      <c r="D71" s="13">
        <v>11275604.109999999</v>
      </c>
      <c r="E71" s="13">
        <v>9551135.6400000006</v>
      </c>
      <c r="F71" t="s">
        <v>1028</v>
      </c>
      <c r="G71" s="13">
        <f t="shared" si="0"/>
        <v>1724468.4699999988</v>
      </c>
      <c r="H71" s="3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s="21" customFormat="1">
      <c r="A72">
        <v>12020141</v>
      </c>
      <c r="B72" s="1" t="s">
        <v>1202</v>
      </c>
      <c r="C72" t="s">
        <v>1028</v>
      </c>
      <c r="D72" s="13">
        <v>6758.26</v>
      </c>
      <c r="E72" s="13">
        <v>441751.82</v>
      </c>
      <c r="F72" t="s">
        <v>1028</v>
      </c>
      <c r="G72" s="13">
        <f t="shared" si="0"/>
        <v>-434993.56</v>
      </c>
      <c r="H72" s="3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s="21" customFormat="1">
      <c r="A73">
        <v>12020401</v>
      </c>
      <c r="B73" s="1" t="s">
        <v>801</v>
      </c>
      <c r="C73" t="s">
        <v>1028</v>
      </c>
      <c r="D73" s="13">
        <v>65645446.270000003</v>
      </c>
      <c r="E73" s="13">
        <v>63877577.060000002</v>
      </c>
      <c r="F73" t="s">
        <v>1028</v>
      </c>
      <c r="G73" s="13">
        <f t="shared" si="0"/>
        <v>1767869.2100000009</v>
      </c>
      <c r="H73" s="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s="21" customFormat="1">
      <c r="A74">
        <v>12020402</v>
      </c>
      <c r="B74" s="1" t="s">
        <v>1203</v>
      </c>
      <c r="C74" t="s">
        <v>1028</v>
      </c>
      <c r="D74" s="13">
        <v>92910.17</v>
      </c>
      <c r="E74" s="13">
        <v>73776.149999999994</v>
      </c>
      <c r="F74" t="s">
        <v>1028</v>
      </c>
      <c r="G74" s="13">
        <f t="shared" si="0"/>
        <v>19134.020000000004</v>
      </c>
      <c r="H74" s="3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s="21" customFormat="1">
      <c r="A75">
        <v>12020501</v>
      </c>
      <c r="B75" s="1" t="s">
        <v>802</v>
      </c>
      <c r="C75" t="s">
        <v>1028</v>
      </c>
      <c r="D75" s="13">
        <v>16357966.6</v>
      </c>
      <c r="E75" s="13">
        <v>14933499.949999999</v>
      </c>
      <c r="F75" t="s">
        <v>1028</v>
      </c>
      <c r="G75" s="13">
        <f t="shared" si="0"/>
        <v>1424466.6500000004</v>
      </c>
      <c r="H75" s="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s="21" customFormat="1">
      <c r="A76">
        <v>12020541</v>
      </c>
      <c r="B76" s="1" t="s">
        <v>1204</v>
      </c>
      <c r="C76" t="s">
        <v>1028</v>
      </c>
      <c r="D76" s="13">
        <v>6966</v>
      </c>
      <c r="E76" s="13">
        <v>13932</v>
      </c>
      <c r="F76" t="s">
        <v>1028</v>
      </c>
      <c r="G76" s="13">
        <f t="shared" si="0"/>
        <v>-6966</v>
      </c>
      <c r="H76" s="3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s="21" customFormat="1">
      <c r="A77">
        <v>12020601</v>
      </c>
      <c r="B77" s="1" t="s">
        <v>1205</v>
      </c>
      <c r="C77" t="s">
        <v>1028</v>
      </c>
      <c r="D77" s="13">
        <v>1971618.13</v>
      </c>
      <c r="E77" s="13">
        <v>1109377.94</v>
      </c>
      <c r="F77" t="s">
        <v>1028</v>
      </c>
      <c r="G77" s="13">
        <f t="shared" ref="G77:G140" si="1">+D77-E77</f>
        <v>862240.19</v>
      </c>
      <c r="H77" s="3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s="21" customFormat="1">
      <c r="A78">
        <v>12020641</v>
      </c>
      <c r="B78" s="1" t="s">
        <v>1206</v>
      </c>
      <c r="C78" t="s">
        <v>1028</v>
      </c>
      <c r="D78" s="13">
        <v>67</v>
      </c>
      <c r="E78" s="13">
        <v>15931.79</v>
      </c>
      <c r="F78" t="s">
        <v>1028</v>
      </c>
      <c r="G78" s="13">
        <f t="shared" si="1"/>
        <v>-15864.79</v>
      </c>
      <c r="H78" s="3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s="21" customFormat="1">
      <c r="A79">
        <v>12020801</v>
      </c>
      <c r="B79" s="1" t="s">
        <v>1207</v>
      </c>
      <c r="C79" t="s">
        <v>1028</v>
      </c>
      <c r="D79" s="13">
        <v>1303.72</v>
      </c>
      <c r="E79" s="13">
        <v>1303.72</v>
      </c>
      <c r="F79" t="s">
        <v>1028</v>
      </c>
      <c r="G79" s="13">
        <f t="shared" si="1"/>
        <v>0</v>
      </c>
      <c r="H79" s="3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s="21" customFormat="1">
      <c r="A80">
        <v>12020805</v>
      </c>
      <c r="B80" s="1" t="s">
        <v>1529</v>
      </c>
      <c r="C80" t="s">
        <v>1028</v>
      </c>
      <c r="D80" s="13">
        <v>227292</v>
      </c>
      <c r="E80" s="13">
        <v>227292</v>
      </c>
      <c r="F80" t="s">
        <v>1028</v>
      </c>
      <c r="G80" s="13">
        <f t="shared" si="1"/>
        <v>0</v>
      </c>
      <c r="H80" s="3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s="21" customFormat="1">
      <c r="A81">
        <v>12020809</v>
      </c>
      <c r="B81" s="1" t="s">
        <v>803</v>
      </c>
      <c r="C81" t="s">
        <v>1028</v>
      </c>
      <c r="D81" s="13">
        <v>6302.46</v>
      </c>
      <c r="E81" s="13">
        <v>0</v>
      </c>
      <c r="F81" t="s">
        <v>1028</v>
      </c>
      <c r="G81" s="13">
        <f t="shared" si="1"/>
        <v>6302.46</v>
      </c>
      <c r="H81" s="3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s="21" customFormat="1">
      <c r="A82">
        <v>12021001</v>
      </c>
      <c r="B82" s="1" t="s">
        <v>804</v>
      </c>
      <c r="C82" t="s">
        <v>1028</v>
      </c>
      <c r="D82" s="13">
        <v>12357318.82</v>
      </c>
      <c r="E82" s="13">
        <v>8877932.4000000004</v>
      </c>
      <c r="F82" t="s">
        <v>1028</v>
      </c>
      <c r="G82" s="13">
        <f t="shared" si="1"/>
        <v>3479386.42</v>
      </c>
      <c r="H82" s="3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s="21" customFormat="1">
      <c r="A83">
        <v>12021002</v>
      </c>
      <c r="B83" s="1" t="s">
        <v>929</v>
      </c>
      <c r="C83" t="s">
        <v>1028</v>
      </c>
      <c r="D83" s="13">
        <v>21799.83</v>
      </c>
      <c r="E83" s="13">
        <v>3510.93</v>
      </c>
      <c r="F83" t="s">
        <v>1028</v>
      </c>
      <c r="G83" s="13">
        <f t="shared" si="1"/>
        <v>18288.900000000001</v>
      </c>
      <c r="H83" s="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s="21" customFormat="1">
      <c r="A84">
        <v>12021003</v>
      </c>
      <c r="B84" s="1" t="s">
        <v>1208</v>
      </c>
      <c r="C84" t="s">
        <v>1028</v>
      </c>
      <c r="D84" s="13">
        <v>2709558.93</v>
      </c>
      <c r="E84" s="13">
        <v>2233832.56</v>
      </c>
      <c r="F84" t="s">
        <v>1028</v>
      </c>
      <c r="G84" s="13">
        <f t="shared" si="1"/>
        <v>475726.37000000011</v>
      </c>
      <c r="H84" s="3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s="21" customFormat="1">
      <c r="A85">
        <v>12021009</v>
      </c>
      <c r="B85" s="1" t="s">
        <v>1127</v>
      </c>
      <c r="C85" t="s">
        <v>1028</v>
      </c>
      <c r="D85" s="13">
        <v>1226964.3500000001</v>
      </c>
      <c r="E85" s="13">
        <v>12754.68</v>
      </c>
      <c r="F85" t="s">
        <v>1028</v>
      </c>
      <c r="G85" s="13">
        <f t="shared" si="1"/>
        <v>1214209.6700000002</v>
      </c>
      <c r="H85" s="3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s="21" customFormat="1">
      <c r="A86">
        <v>12021010</v>
      </c>
      <c r="B86" s="1" t="s">
        <v>1157</v>
      </c>
      <c r="C86" t="s">
        <v>1028</v>
      </c>
      <c r="D86" s="13">
        <v>921.13</v>
      </c>
      <c r="E86" s="13">
        <v>0</v>
      </c>
      <c r="F86" t="s">
        <v>1028</v>
      </c>
      <c r="G86" s="13">
        <f t="shared" si="1"/>
        <v>921.13</v>
      </c>
      <c r="H86" s="3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s="21" customFormat="1">
      <c r="A87">
        <v>12021011</v>
      </c>
      <c r="B87" s="1" t="s">
        <v>1045</v>
      </c>
      <c r="C87" t="s">
        <v>1028</v>
      </c>
      <c r="D87" s="13">
        <v>31910.67</v>
      </c>
      <c r="E87" s="13">
        <v>2518.0100000000002</v>
      </c>
      <c r="F87" t="s">
        <v>1028</v>
      </c>
      <c r="G87" s="13">
        <f t="shared" si="1"/>
        <v>29392.659999999996</v>
      </c>
      <c r="H87" s="3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s="21" customFormat="1">
      <c r="A88">
        <v>12021041</v>
      </c>
      <c r="B88" s="1" t="s">
        <v>1209</v>
      </c>
      <c r="C88" t="s">
        <v>1028</v>
      </c>
      <c r="D88" s="13">
        <v>228679.57</v>
      </c>
      <c r="E88" s="13">
        <v>2264373.34</v>
      </c>
      <c r="F88" t="s">
        <v>1028</v>
      </c>
      <c r="G88" s="13">
        <f t="shared" si="1"/>
        <v>-2035693.7699999998</v>
      </c>
      <c r="H88" s="3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s="21" customFormat="1">
      <c r="A89">
        <v>12021042</v>
      </c>
      <c r="B89" s="1" t="s">
        <v>1210</v>
      </c>
      <c r="C89" t="s">
        <v>1028</v>
      </c>
      <c r="D89" s="13">
        <v>59.42</v>
      </c>
      <c r="E89" s="13">
        <v>5309.42</v>
      </c>
      <c r="F89" t="s">
        <v>1028</v>
      </c>
      <c r="G89" s="13">
        <f t="shared" si="1"/>
        <v>-5250</v>
      </c>
      <c r="H89" s="3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21" customFormat="1">
      <c r="A90">
        <v>12021043</v>
      </c>
      <c r="B90" s="1" t="s">
        <v>1211</v>
      </c>
      <c r="C90" t="s">
        <v>1028</v>
      </c>
      <c r="D90" s="13">
        <v>0</v>
      </c>
      <c r="E90" s="13">
        <v>135531.51</v>
      </c>
      <c r="F90" t="s">
        <v>1028</v>
      </c>
      <c r="G90" s="13">
        <f t="shared" si="1"/>
        <v>-135531.51</v>
      </c>
      <c r="H90" s="3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21" customFormat="1">
      <c r="A91">
        <v>12021044</v>
      </c>
      <c r="B91" s="1" t="s">
        <v>1212</v>
      </c>
      <c r="C91" t="s">
        <v>1028</v>
      </c>
      <c r="D91" s="13">
        <v>6450</v>
      </c>
      <c r="E91" s="13">
        <v>79729.039999999994</v>
      </c>
      <c r="F91" t="s">
        <v>1028</v>
      </c>
      <c r="G91" s="13">
        <f t="shared" si="1"/>
        <v>-73279.039999999994</v>
      </c>
      <c r="H91" s="3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s="21" customFormat="1">
      <c r="A92">
        <v>12021045</v>
      </c>
      <c r="B92" s="1" t="s">
        <v>1213</v>
      </c>
      <c r="C92" t="s">
        <v>1028</v>
      </c>
      <c r="D92" s="13">
        <v>1450</v>
      </c>
      <c r="E92" s="13">
        <v>18435.88</v>
      </c>
      <c r="F92" t="s">
        <v>1028</v>
      </c>
      <c r="G92" s="13">
        <f t="shared" si="1"/>
        <v>-16985.88</v>
      </c>
      <c r="H92" s="3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s="21" customFormat="1">
      <c r="A93">
        <v>12021046</v>
      </c>
      <c r="B93" s="1" t="s">
        <v>1214</v>
      </c>
      <c r="C93" t="s">
        <v>1028</v>
      </c>
      <c r="D93" s="13">
        <v>18323.91</v>
      </c>
      <c r="E93" s="13">
        <v>76606.25</v>
      </c>
      <c r="F93" t="s">
        <v>1028</v>
      </c>
      <c r="G93" s="13">
        <f t="shared" si="1"/>
        <v>-58282.34</v>
      </c>
      <c r="H93" s="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s="21" customFormat="1">
      <c r="A94">
        <v>12021047</v>
      </c>
      <c r="B94" s="1" t="s">
        <v>1351</v>
      </c>
      <c r="C94" t="s">
        <v>1028</v>
      </c>
      <c r="D94" s="13">
        <v>4454.93</v>
      </c>
      <c r="E94" s="13">
        <v>15259.93</v>
      </c>
      <c r="F94" t="s">
        <v>1028</v>
      </c>
      <c r="G94" s="13">
        <f t="shared" si="1"/>
        <v>-10805</v>
      </c>
      <c r="H94" s="3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s="21" customFormat="1">
      <c r="A95">
        <v>12021048</v>
      </c>
      <c r="B95" s="1" t="s">
        <v>1530</v>
      </c>
      <c r="C95" t="s">
        <v>1028</v>
      </c>
      <c r="D95" s="13">
        <v>0</v>
      </c>
      <c r="E95" s="13">
        <v>51348.36</v>
      </c>
      <c r="F95" t="s">
        <v>1028</v>
      </c>
      <c r="G95" s="13">
        <f t="shared" si="1"/>
        <v>-51348.36</v>
      </c>
      <c r="H95" s="3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s="21" customFormat="1">
      <c r="A96">
        <v>12021049</v>
      </c>
      <c r="B96" s="1" t="s">
        <v>1531</v>
      </c>
      <c r="C96" t="s">
        <v>1028</v>
      </c>
      <c r="D96" s="13">
        <v>0</v>
      </c>
      <c r="E96" s="13">
        <v>330</v>
      </c>
      <c r="F96" t="s">
        <v>1028</v>
      </c>
      <c r="G96" s="13">
        <f t="shared" si="1"/>
        <v>-330</v>
      </c>
      <c r="H96" s="3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21" customFormat="1">
      <c r="A97">
        <v>12021050</v>
      </c>
      <c r="B97" s="1" t="s">
        <v>1532</v>
      </c>
      <c r="C97" t="s">
        <v>1028</v>
      </c>
      <c r="D97" s="13">
        <v>0</v>
      </c>
      <c r="E97" s="13">
        <v>4236.3900000000003</v>
      </c>
      <c r="F97" t="s">
        <v>1028</v>
      </c>
      <c r="G97" s="13">
        <f t="shared" si="1"/>
        <v>-4236.3900000000003</v>
      </c>
      <c r="H97" s="3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21" customFormat="1">
      <c r="A98">
        <v>12021051</v>
      </c>
      <c r="B98" s="1" t="s">
        <v>1533</v>
      </c>
      <c r="C98" t="s">
        <v>1028</v>
      </c>
      <c r="D98" s="13">
        <v>0</v>
      </c>
      <c r="E98" s="13">
        <v>316.64999999999998</v>
      </c>
      <c r="F98" t="s">
        <v>1028</v>
      </c>
      <c r="G98" s="13">
        <f t="shared" si="1"/>
        <v>-316.64999999999998</v>
      </c>
      <c r="H98" s="3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21" customFormat="1">
      <c r="A99">
        <v>12021101</v>
      </c>
      <c r="B99" s="1" t="s">
        <v>1215</v>
      </c>
      <c r="C99" t="s">
        <v>1028</v>
      </c>
      <c r="D99" s="13">
        <v>47067348.090000004</v>
      </c>
      <c r="E99" s="13">
        <v>25168209.149999999</v>
      </c>
      <c r="F99" t="s">
        <v>1028</v>
      </c>
      <c r="G99" s="13">
        <f t="shared" si="1"/>
        <v>21899138.940000005</v>
      </c>
      <c r="H99" s="3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21" customFormat="1">
      <c r="A100">
        <v>12021102</v>
      </c>
      <c r="B100" s="1" t="s">
        <v>805</v>
      </c>
      <c r="C100" t="s">
        <v>1028</v>
      </c>
      <c r="D100" s="13">
        <v>1126078.28</v>
      </c>
      <c r="E100" s="13">
        <v>796973.27</v>
      </c>
      <c r="F100" t="s">
        <v>1028</v>
      </c>
      <c r="G100" s="13">
        <f t="shared" si="1"/>
        <v>329105.01</v>
      </c>
      <c r="H100" s="3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21" customFormat="1">
      <c r="A101">
        <v>12030203</v>
      </c>
      <c r="B101" s="1" t="s">
        <v>806</v>
      </c>
      <c r="C101" t="s">
        <v>1028</v>
      </c>
      <c r="D101" s="13">
        <v>1546999.17</v>
      </c>
      <c r="E101" s="13">
        <v>0</v>
      </c>
      <c r="F101" t="s">
        <v>1028</v>
      </c>
      <c r="G101" s="13">
        <f t="shared" si="1"/>
        <v>1546999.17</v>
      </c>
      <c r="H101" s="3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21" customFormat="1">
      <c r="A102">
        <v>12030205</v>
      </c>
      <c r="B102" s="1" t="s">
        <v>1216</v>
      </c>
      <c r="C102" t="s">
        <v>1028</v>
      </c>
      <c r="D102" s="13">
        <v>597.95000000000005</v>
      </c>
      <c r="E102" s="13">
        <v>597.95000000000005</v>
      </c>
      <c r="F102" t="s">
        <v>1028</v>
      </c>
      <c r="G102" s="13">
        <f t="shared" si="1"/>
        <v>0</v>
      </c>
      <c r="H102" s="3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21" customFormat="1">
      <c r="A103">
        <v>12030241</v>
      </c>
      <c r="B103" s="1" t="s">
        <v>1534</v>
      </c>
      <c r="C103" t="s">
        <v>1028</v>
      </c>
      <c r="D103" s="13">
        <v>0</v>
      </c>
      <c r="E103" s="13">
        <v>3380.32</v>
      </c>
      <c r="F103" t="s">
        <v>1028</v>
      </c>
      <c r="G103" s="13">
        <f t="shared" si="1"/>
        <v>-3380.32</v>
      </c>
      <c r="H103" s="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21" customFormat="1">
      <c r="A104">
        <v>12040101</v>
      </c>
      <c r="B104" s="1" t="s">
        <v>807</v>
      </c>
      <c r="C104" t="s">
        <v>1028</v>
      </c>
      <c r="D104" s="13">
        <v>122499.42</v>
      </c>
      <c r="E104" s="13">
        <v>117970.06</v>
      </c>
      <c r="F104" t="s">
        <v>1028</v>
      </c>
      <c r="G104" s="13">
        <f t="shared" si="1"/>
        <v>4529.3600000000006</v>
      </c>
      <c r="H104" s="3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21" customFormat="1">
      <c r="A105">
        <v>12040102</v>
      </c>
      <c r="B105" s="1" t="s">
        <v>1036</v>
      </c>
      <c r="C105" t="s">
        <v>1028</v>
      </c>
      <c r="D105" s="13">
        <v>2250.7800000000002</v>
      </c>
      <c r="E105" s="13">
        <v>2250.7800000000002</v>
      </c>
      <c r="F105" t="s">
        <v>1028</v>
      </c>
      <c r="G105" s="13">
        <f t="shared" si="1"/>
        <v>0</v>
      </c>
      <c r="H105" s="3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21" customFormat="1">
      <c r="A106">
        <v>12040112</v>
      </c>
      <c r="B106" s="1" t="s">
        <v>808</v>
      </c>
      <c r="C106" t="s">
        <v>1028</v>
      </c>
      <c r="D106" s="13">
        <v>47844.5</v>
      </c>
      <c r="E106" s="13">
        <v>41866.31</v>
      </c>
      <c r="F106" t="s">
        <v>1028</v>
      </c>
      <c r="G106" s="13">
        <f t="shared" si="1"/>
        <v>5978.1900000000023</v>
      </c>
      <c r="H106" s="3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21" customFormat="1">
      <c r="A107">
        <v>12040201</v>
      </c>
      <c r="B107" s="1" t="s">
        <v>1037</v>
      </c>
      <c r="C107" t="s">
        <v>1028</v>
      </c>
      <c r="D107" s="13">
        <v>86666610.359999999</v>
      </c>
      <c r="E107" s="13">
        <v>82715284.549999997</v>
      </c>
      <c r="F107" t="s">
        <v>1028</v>
      </c>
      <c r="G107" s="13">
        <f t="shared" si="1"/>
        <v>3951325.8100000024</v>
      </c>
      <c r="H107" s="3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21" customFormat="1">
      <c r="A108">
        <v>12040205</v>
      </c>
      <c r="B108" s="1" t="s">
        <v>1038</v>
      </c>
      <c r="C108" t="s">
        <v>1028</v>
      </c>
      <c r="D108" s="13">
        <v>37487.160000000003</v>
      </c>
      <c r="E108" s="13">
        <v>33254.269999999997</v>
      </c>
      <c r="F108" t="s">
        <v>1028</v>
      </c>
      <c r="G108" s="13">
        <f t="shared" si="1"/>
        <v>4232.8900000000067</v>
      </c>
      <c r="H108" s="3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21" customFormat="1">
      <c r="A109">
        <v>12040210</v>
      </c>
      <c r="B109" s="1" t="s">
        <v>809</v>
      </c>
      <c r="C109" t="s">
        <v>1028</v>
      </c>
      <c r="D109" s="13">
        <v>90378984.730000004</v>
      </c>
      <c r="E109" s="13">
        <v>90378984.730000004</v>
      </c>
      <c r="F109" t="s">
        <v>1028</v>
      </c>
      <c r="G109" s="13">
        <f t="shared" si="1"/>
        <v>0</v>
      </c>
      <c r="H109" s="3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21" customFormat="1">
      <c r="A110">
        <v>12040220</v>
      </c>
      <c r="B110" s="1" t="s">
        <v>810</v>
      </c>
      <c r="C110" t="s">
        <v>1028</v>
      </c>
      <c r="D110" s="13">
        <v>82511529.359999999</v>
      </c>
      <c r="E110" s="13">
        <v>82511529.359999999</v>
      </c>
      <c r="F110" t="s">
        <v>1028</v>
      </c>
      <c r="G110" s="13">
        <f t="shared" si="1"/>
        <v>0</v>
      </c>
      <c r="H110" s="3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21" customFormat="1">
      <c r="A111">
        <v>12040230</v>
      </c>
      <c r="B111" s="1" t="s">
        <v>811</v>
      </c>
      <c r="C111" t="s">
        <v>1028</v>
      </c>
      <c r="D111" s="13">
        <v>3763354.67</v>
      </c>
      <c r="E111" s="13">
        <v>3763354.67</v>
      </c>
      <c r="F111" t="s">
        <v>1028</v>
      </c>
      <c r="G111" s="13">
        <f t="shared" si="1"/>
        <v>0</v>
      </c>
      <c r="H111" s="3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21" customFormat="1">
      <c r="A112">
        <v>12040301</v>
      </c>
      <c r="B112" s="1" t="s">
        <v>812</v>
      </c>
      <c r="C112" t="s">
        <v>1028</v>
      </c>
      <c r="D112" s="13">
        <v>196788.17</v>
      </c>
      <c r="E112" s="13">
        <v>1986.05</v>
      </c>
      <c r="F112" t="s">
        <v>1028</v>
      </c>
      <c r="G112" s="13">
        <f t="shared" si="1"/>
        <v>194802.12000000002</v>
      </c>
      <c r="H112" s="3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21" customFormat="1">
      <c r="A113">
        <v>12040303</v>
      </c>
      <c r="B113" s="1" t="s">
        <v>1128</v>
      </c>
      <c r="C113" t="s">
        <v>1028</v>
      </c>
      <c r="D113" s="13">
        <v>64976.79</v>
      </c>
      <c r="E113" s="13">
        <v>951.62</v>
      </c>
      <c r="F113" t="s">
        <v>1028</v>
      </c>
      <c r="G113" s="13">
        <f t="shared" si="1"/>
        <v>64025.17</v>
      </c>
      <c r="H113" s="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21" customFormat="1">
      <c r="A114">
        <v>13010101</v>
      </c>
      <c r="B114" s="1" t="s">
        <v>1039</v>
      </c>
      <c r="C114" t="s">
        <v>1028</v>
      </c>
      <c r="D114" s="13">
        <v>817038.43</v>
      </c>
      <c r="E114" s="13">
        <v>367610.9</v>
      </c>
      <c r="F114" t="s">
        <v>1028</v>
      </c>
      <c r="G114" s="13">
        <f t="shared" si="1"/>
        <v>449427.53</v>
      </c>
      <c r="H114" s="3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21" customFormat="1">
      <c r="A115">
        <v>13020101</v>
      </c>
      <c r="B115" s="1" t="s">
        <v>813</v>
      </c>
      <c r="C115" t="s">
        <v>1028</v>
      </c>
      <c r="D115" s="13">
        <v>336005.44</v>
      </c>
      <c r="E115" s="13">
        <v>103965.9</v>
      </c>
      <c r="F115" t="s">
        <v>1028</v>
      </c>
      <c r="G115" s="13">
        <f t="shared" si="1"/>
        <v>232039.54</v>
      </c>
      <c r="H115" s="3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21" customFormat="1">
      <c r="A116">
        <v>20010101</v>
      </c>
      <c r="B116" s="1" t="s">
        <v>1040</v>
      </c>
      <c r="C116" t="s">
        <v>1028</v>
      </c>
      <c r="D116" s="13">
        <v>0</v>
      </c>
      <c r="E116" s="13">
        <v>46727128.729999997</v>
      </c>
      <c r="F116" t="s">
        <v>1028</v>
      </c>
      <c r="G116" s="13">
        <f t="shared" si="1"/>
        <v>-46727128.729999997</v>
      </c>
      <c r="H116" s="3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21" customFormat="1">
      <c r="A117">
        <v>20010201</v>
      </c>
      <c r="B117" s="1" t="s">
        <v>814</v>
      </c>
      <c r="C117" t="s">
        <v>1028</v>
      </c>
      <c r="D117" s="13">
        <v>9510704.6999999993</v>
      </c>
      <c r="E117" s="13">
        <v>0</v>
      </c>
      <c r="F117" t="s">
        <v>1028</v>
      </c>
      <c r="G117" s="13">
        <f t="shared" si="1"/>
        <v>9510704.6999999993</v>
      </c>
      <c r="H117" s="3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21" customFormat="1">
      <c r="A118">
        <v>20020101</v>
      </c>
      <c r="B118" s="1" t="s">
        <v>1217</v>
      </c>
      <c r="C118" t="s">
        <v>1028</v>
      </c>
      <c r="D118" s="13">
        <v>3757579.78</v>
      </c>
      <c r="E118" s="13">
        <v>83770719.640000001</v>
      </c>
      <c r="F118" t="s">
        <v>1028</v>
      </c>
      <c r="G118" s="13">
        <f t="shared" si="1"/>
        <v>-80013139.859999999</v>
      </c>
      <c r="H118" s="3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21" customFormat="1">
      <c r="A119">
        <v>20030103</v>
      </c>
      <c r="B119" s="1" t="s">
        <v>1218</v>
      </c>
      <c r="C119" t="s">
        <v>1028</v>
      </c>
      <c r="D119" s="13">
        <v>26687.34</v>
      </c>
      <c r="E119" s="13">
        <v>1176895.32</v>
      </c>
      <c r="F119" t="s">
        <v>1028</v>
      </c>
      <c r="G119" s="13">
        <f t="shared" si="1"/>
        <v>-1150207.98</v>
      </c>
      <c r="H119" s="3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21" customFormat="1">
      <c r="A120">
        <v>20030201</v>
      </c>
      <c r="B120" s="1" t="s">
        <v>1219</v>
      </c>
      <c r="C120" t="s">
        <v>1028</v>
      </c>
      <c r="D120" s="13">
        <v>779213.41</v>
      </c>
      <c r="E120" s="13">
        <v>20320484.469999999</v>
      </c>
      <c r="F120" t="s">
        <v>1028</v>
      </c>
      <c r="G120" s="13">
        <f t="shared" si="1"/>
        <v>-19541271.059999999</v>
      </c>
      <c r="H120" s="3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21" customFormat="1">
      <c r="A121">
        <v>20030202</v>
      </c>
      <c r="B121" s="1" t="s">
        <v>1220</v>
      </c>
      <c r="C121" t="s">
        <v>1028</v>
      </c>
      <c r="D121" s="13">
        <v>1251259.83</v>
      </c>
      <c r="E121" s="13">
        <v>8411747.5899999999</v>
      </c>
      <c r="F121" t="s">
        <v>1028</v>
      </c>
      <c r="G121" s="13">
        <f t="shared" si="1"/>
        <v>-7160487.7599999998</v>
      </c>
      <c r="H121" s="3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21" customFormat="1">
      <c r="A122">
        <v>20040101</v>
      </c>
      <c r="B122" s="1" t="s">
        <v>1221</v>
      </c>
      <c r="C122" t="s">
        <v>1028</v>
      </c>
      <c r="D122" s="13">
        <v>32712.41</v>
      </c>
      <c r="E122" s="13">
        <v>909294.21</v>
      </c>
      <c r="F122" t="s">
        <v>1028</v>
      </c>
      <c r="G122" s="13">
        <f t="shared" si="1"/>
        <v>-876581.79999999993</v>
      </c>
      <c r="H122" s="3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21" customFormat="1">
      <c r="A123">
        <v>20040102</v>
      </c>
      <c r="B123" s="1" t="s">
        <v>1222</v>
      </c>
      <c r="C123" t="s">
        <v>1028</v>
      </c>
      <c r="D123" s="13">
        <v>0</v>
      </c>
      <c r="E123" s="13">
        <v>346226.61</v>
      </c>
      <c r="F123" t="s">
        <v>1028</v>
      </c>
      <c r="G123" s="13">
        <f t="shared" si="1"/>
        <v>-346226.61</v>
      </c>
      <c r="H123" s="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21" customFormat="1">
      <c r="A124">
        <v>20050101</v>
      </c>
      <c r="B124" s="1" t="s">
        <v>815</v>
      </c>
      <c r="C124" t="s">
        <v>1028</v>
      </c>
      <c r="D124" s="13">
        <v>28835.18</v>
      </c>
      <c r="E124" s="13">
        <v>645168.14</v>
      </c>
      <c r="F124" t="s">
        <v>1028</v>
      </c>
      <c r="G124" s="13">
        <f t="shared" si="1"/>
        <v>-616332.96</v>
      </c>
      <c r="H124" s="3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21" customFormat="1">
      <c r="A125">
        <v>20070102</v>
      </c>
      <c r="B125" s="1" t="s">
        <v>1042</v>
      </c>
      <c r="C125" t="s">
        <v>1028</v>
      </c>
      <c r="D125" s="13">
        <v>1155690.99</v>
      </c>
      <c r="E125" s="13">
        <v>41715.550000000003</v>
      </c>
      <c r="F125" t="s">
        <v>1028</v>
      </c>
      <c r="G125" s="13">
        <f t="shared" si="1"/>
        <v>1113975.44</v>
      </c>
      <c r="H125" s="3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21" customFormat="1">
      <c r="A126">
        <v>20080101</v>
      </c>
      <c r="B126" s="1" t="s">
        <v>816</v>
      </c>
      <c r="C126" t="s">
        <v>1028</v>
      </c>
      <c r="D126" s="13">
        <v>325399.53999999998</v>
      </c>
      <c r="E126" s="13">
        <v>325399.53999999998</v>
      </c>
      <c r="F126" t="s">
        <v>1028</v>
      </c>
      <c r="G126" s="13">
        <f t="shared" si="1"/>
        <v>0</v>
      </c>
      <c r="H126" s="3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21" customFormat="1">
      <c r="A127">
        <v>21010101</v>
      </c>
      <c r="B127" s="1" t="s">
        <v>1223</v>
      </c>
      <c r="C127" t="s">
        <v>1028</v>
      </c>
      <c r="D127" s="13">
        <v>100889.65</v>
      </c>
      <c r="E127" s="13">
        <v>120889.65</v>
      </c>
      <c r="F127" t="s">
        <v>1028</v>
      </c>
      <c r="G127" s="13">
        <f t="shared" si="1"/>
        <v>-20000</v>
      </c>
      <c r="H127" s="3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21" customFormat="1">
      <c r="A128">
        <v>21020101</v>
      </c>
      <c r="B128" s="1" t="s">
        <v>1224</v>
      </c>
      <c r="C128" t="s">
        <v>1028</v>
      </c>
      <c r="D128" s="13">
        <v>476217.75</v>
      </c>
      <c r="E128" s="13">
        <v>511112.77</v>
      </c>
      <c r="F128" t="s">
        <v>1028</v>
      </c>
      <c r="G128" s="13">
        <f t="shared" si="1"/>
        <v>-34895.020000000019</v>
      </c>
      <c r="H128" s="3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21" customFormat="1">
      <c r="A129">
        <v>21020102</v>
      </c>
      <c r="B129" s="1" t="s">
        <v>1225</v>
      </c>
      <c r="C129" t="s">
        <v>1028</v>
      </c>
      <c r="D129" s="13">
        <v>10385.5</v>
      </c>
      <c r="E129" s="13">
        <v>10385.5</v>
      </c>
      <c r="F129" t="s">
        <v>1028</v>
      </c>
      <c r="G129" s="13">
        <f t="shared" si="1"/>
        <v>0</v>
      </c>
      <c r="H129" s="3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21" customFormat="1">
      <c r="A130">
        <v>21030101</v>
      </c>
      <c r="B130" s="1" t="s">
        <v>1226</v>
      </c>
      <c r="C130" t="s">
        <v>1028</v>
      </c>
      <c r="D130" s="13">
        <v>29063.57</v>
      </c>
      <c r="E130" s="13">
        <v>369972.23</v>
      </c>
      <c r="F130" t="s">
        <v>1028</v>
      </c>
      <c r="G130" s="13">
        <f t="shared" si="1"/>
        <v>-340908.66</v>
      </c>
      <c r="H130" s="3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21" customFormat="1">
      <c r="A131">
        <v>21030102</v>
      </c>
      <c r="B131" s="1" t="s">
        <v>1227</v>
      </c>
      <c r="C131" t="s">
        <v>1028</v>
      </c>
      <c r="D131" s="13">
        <v>77666.86</v>
      </c>
      <c r="E131" s="13">
        <v>275371.39</v>
      </c>
      <c r="F131" t="s">
        <v>1028</v>
      </c>
      <c r="G131" s="13">
        <f t="shared" si="1"/>
        <v>-197704.53000000003</v>
      </c>
      <c r="H131" s="3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21" customFormat="1">
      <c r="A132">
        <v>21030103</v>
      </c>
      <c r="B132" s="1" t="s">
        <v>1228</v>
      </c>
      <c r="C132" t="s">
        <v>1028</v>
      </c>
      <c r="D132" s="13">
        <v>46108.58</v>
      </c>
      <c r="E132" s="13">
        <v>46108.58</v>
      </c>
      <c r="F132" t="s">
        <v>1028</v>
      </c>
      <c r="G132" s="13">
        <f t="shared" si="1"/>
        <v>0</v>
      </c>
      <c r="H132" s="3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21" customFormat="1">
      <c r="A133">
        <v>21030105</v>
      </c>
      <c r="B133" s="1" t="s">
        <v>1229</v>
      </c>
      <c r="C133" t="s">
        <v>1028</v>
      </c>
      <c r="D133" s="13">
        <v>9029.9</v>
      </c>
      <c r="E133" s="13">
        <v>594258.41</v>
      </c>
      <c r="F133" t="s">
        <v>1028</v>
      </c>
      <c r="G133" s="13">
        <f t="shared" si="1"/>
        <v>-585228.51</v>
      </c>
      <c r="H133" s="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21" customFormat="1">
      <c r="A134">
        <v>21030106</v>
      </c>
      <c r="B134" s="1" t="s">
        <v>817</v>
      </c>
      <c r="C134" t="s">
        <v>1028</v>
      </c>
      <c r="D134" s="13">
        <v>113366.12</v>
      </c>
      <c r="E134" s="13">
        <v>493046.24</v>
      </c>
      <c r="F134" t="s">
        <v>1028</v>
      </c>
      <c r="G134" s="13">
        <f t="shared" si="1"/>
        <v>-379680.12</v>
      </c>
      <c r="H134" s="3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21" customFormat="1">
      <c r="A135">
        <v>21030109</v>
      </c>
      <c r="B135" s="1" t="s">
        <v>818</v>
      </c>
      <c r="C135" t="s">
        <v>1028</v>
      </c>
      <c r="D135" s="13">
        <v>308600.36</v>
      </c>
      <c r="E135" s="13">
        <v>435589.39</v>
      </c>
      <c r="F135" t="s">
        <v>1028</v>
      </c>
      <c r="G135" s="13">
        <f t="shared" si="1"/>
        <v>-126989.03000000003</v>
      </c>
      <c r="H135" s="3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21" customFormat="1">
      <c r="A136">
        <v>21030111</v>
      </c>
      <c r="B136" s="1" t="s">
        <v>1230</v>
      </c>
      <c r="C136" t="s">
        <v>1028</v>
      </c>
      <c r="D136" s="13">
        <v>470205.34</v>
      </c>
      <c r="E136" s="13">
        <v>632455.34</v>
      </c>
      <c r="F136" t="s">
        <v>1028</v>
      </c>
      <c r="G136" s="13">
        <f t="shared" si="1"/>
        <v>-162249.99999999994</v>
      </c>
      <c r="H136" s="3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21" customFormat="1">
      <c r="A137">
        <v>21030112</v>
      </c>
      <c r="B137" s="1" t="s">
        <v>1231</v>
      </c>
      <c r="C137" t="s">
        <v>1028</v>
      </c>
      <c r="D137" s="13">
        <v>271323.87</v>
      </c>
      <c r="E137" s="13">
        <v>604673.87</v>
      </c>
      <c r="F137" t="s">
        <v>1028</v>
      </c>
      <c r="G137" s="13">
        <f t="shared" si="1"/>
        <v>-333350</v>
      </c>
      <c r="H137" s="3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s="21" customFormat="1">
      <c r="A138">
        <v>21030114</v>
      </c>
      <c r="B138" s="1" t="s">
        <v>1232</v>
      </c>
      <c r="C138" t="s">
        <v>1028</v>
      </c>
      <c r="D138" s="13">
        <v>23680.04</v>
      </c>
      <c r="E138" s="13">
        <v>50671.14</v>
      </c>
      <c r="F138" t="s">
        <v>1028</v>
      </c>
      <c r="G138" s="13">
        <f t="shared" si="1"/>
        <v>-26991.1</v>
      </c>
      <c r="H138" s="3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s="21" customFormat="1">
      <c r="A139">
        <v>21030116</v>
      </c>
      <c r="B139" s="1" t="s">
        <v>1352</v>
      </c>
      <c r="C139" t="s">
        <v>1028</v>
      </c>
      <c r="D139" s="13">
        <v>27435.759999999998</v>
      </c>
      <c r="E139" s="13">
        <v>27435.759999999998</v>
      </c>
      <c r="F139" t="s">
        <v>1028</v>
      </c>
      <c r="G139" s="13">
        <f t="shared" si="1"/>
        <v>0</v>
      </c>
      <c r="H139" s="3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s="21" customFormat="1">
      <c r="A140">
        <v>23020101</v>
      </c>
      <c r="B140" s="1" t="s">
        <v>1043</v>
      </c>
      <c r="C140" t="s">
        <v>1028</v>
      </c>
      <c r="D140" s="13">
        <v>208071.69</v>
      </c>
      <c r="E140" s="13">
        <v>1082851.18</v>
      </c>
      <c r="F140" t="s">
        <v>1028</v>
      </c>
      <c r="G140" s="13">
        <f t="shared" si="1"/>
        <v>-874779.49</v>
      </c>
      <c r="H140" s="3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s="21" customFormat="1">
      <c r="A141">
        <v>23020102</v>
      </c>
      <c r="B141" s="1" t="s">
        <v>1233</v>
      </c>
      <c r="C141" t="s">
        <v>1028</v>
      </c>
      <c r="D141" s="13">
        <v>312782.71000000002</v>
      </c>
      <c r="E141" s="13">
        <v>1755453.8</v>
      </c>
      <c r="F141" t="s">
        <v>1028</v>
      </c>
      <c r="G141" s="13">
        <f t="shared" ref="G141:G204" si="2">+D141-E141</f>
        <v>-1442671.09</v>
      </c>
      <c r="H141" s="3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s="21" customFormat="1">
      <c r="A142">
        <v>23040101</v>
      </c>
      <c r="B142" s="1" t="s">
        <v>1044</v>
      </c>
      <c r="C142" t="s">
        <v>1028</v>
      </c>
      <c r="D142" s="13">
        <v>21888.09</v>
      </c>
      <c r="E142" s="13">
        <v>81160.69</v>
      </c>
      <c r="F142" t="s">
        <v>1028</v>
      </c>
      <c r="G142" s="13">
        <f t="shared" si="2"/>
        <v>-59272.600000000006</v>
      </c>
      <c r="H142" s="3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s="21" customFormat="1">
      <c r="A143">
        <v>23050101</v>
      </c>
      <c r="B143" s="1" t="s">
        <v>819</v>
      </c>
      <c r="C143" t="s">
        <v>1028</v>
      </c>
      <c r="D143" s="13">
        <v>65502254.759999998</v>
      </c>
      <c r="E143" s="13">
        <v>83951451.129999995</v>
      </c>
      <c r="F143" t="s">
        <v>1028</v>
      </c>
      <c r="G143" s="13">
        <f t="shared" si="2"/>
        <v>-18449196.369999997</v>
      </c>
      <c r="H143" s="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s="21" customFormat="1">
      <c r="A144">
        <v>23050102</v>
      </c>
      <c r="B144" s="1" t="s">
        <v>1045</v>
      </c>
      <c r="C144" t="s">
        <v>1028</v>
      </c>
      <c r="D144" s="13">
        <v>67606.210000000006</v>
      </c>
      <c r="E144" s="13">
        <v>67606.210000000006</v>
      </c>
      <c r="F144" t="s">
        <v>1028</v>
      </c>
      <c r="G144" s="13">
        <f t="shared" si="2"/>
        <v>0</v>
      </c>
      <c r="H144" s="3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21" customFormat="1">
      <c r="A145">
        <v>23070101</v>
      </c>
      <c r="B145" s="1" t="s">
        <v>1234</v>
      </c>
      <c r="C145" t="s">
        <v>1028</v>
      </c>
      <c r="D145" s="13">
        <v>1497.37</v>
      </c>
      <c r="E145" s="13">
        <v>1497.37</v>
      </c>
      <c r="F145" t="s">
        <v>1028</v>
      </c>
      <c r="G145" s="13">
        <f t="shared" si="2"/>
        <v>0</v>
      </c>
      <c r="H145" s="3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s="21" customFormat="1">
      <c r="A146">
        <v>23090101</v>
      </c>
      <c r="B146" s="1" t="s">
        <v>820</v>
      </c>
      <c r="C146" t="s">
        <v>1028</v>
      </c>
      <c r="D146" s="13">
        <v>532960.37</v>
      </c>
      <c r="E146" s="13">
        <v>1506011.66</v>
      </c>
      <c r="F146" t="s">
        <v>1028</v>
      </c>
      <c r="G146" s="13">
        <f t="shared" si="2"/>
        <v>-973051.28999999992</v>
      </c>
      <c r="H146" s="3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s="21" customFormat="1">
      <c r="A147">
        <v>23090102</v>
      </c>
      <c r="B147" s="1" t="s">
        <v>1046</v>
      </c>
      <c r="C147" t="s">
        <v>1028</v>
      </c>
      <c r="D147" s="13">
        <v>7639.44</v>
      </c>
      <c r="E147" s="13">
        <v>7639.44</v>
      </c>
      <c r="F147" t="s">
        <v>1028</v>
      </c>
      <c r="G147" s="13">
        <f t="shared" si="2"/>
        <v>0</v>
      </c>
      <c r="H147" s="3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s="21" customFormat="1">
      <c r="A148">
        <v>23090109</v>
      </c>
      <c r="B148" s="1" t="s">
        <v>1235</v>
      </c>
      <c r="C148" t="s">
        <v>1028</v>
      </c>
      <c r="D148" s="13">
        <v>0</v>
      </c>
      <c r="E148" s="13">
        <v>350541.97</v>
      </c>
      <c r="F148" t="s">
        <v>1028</v>
      </c>
      <c r="G148" s="13">
        <f t="shared" si="2"/>
        <v>-350541.97</v>
      </c>
      <c r="H148" s="3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s="21" customFormat="1">
      <c r="A149">
        <v>23100101</v>
      </c>
      <c r="B149" s="1" t="s">
        <v>1236</v>
      </c>
      <c r="C149" t="s">
        <v>1028</v>
      </c>
      <c r="D149" s="13">
        <v>12890.59</v>
      </c>
      <c r="E149" s="13">
        <v>16703.91</v>
      </c>
      <c r="F149" t="s">
        <v>1028</v>
      </c>
      <c r="G149" s="13">
        <f t="shared" si="2"/>
        <v>-3813.3199999999997</v>
      </c>
      <c r="H149" s="3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s="21" customFormat="1">
      <c r="A150">
        <v>23110101</v>
      </c>
      <c r="B150" s="1" t="s">
        <v>1237</v>
      </c>
      <c r="C150" t="s">
        <v>1028</v>
      </c>
      <c r="D150" s="13">
        <v>70929.87</v>
      </c>
      <c r="E150" s="13">
        <v>107225.45</v>
      </c>
      <c r="F150" t="s">
        <v>1028</v>
      </c>
      <c r="G150" s="13">
        <f t="shared" si="2"/>
        <v>-36295.58</v>
      </c>
      <c r="H150" s="3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s="21" customFormat="1">
      <c r="A151">
        <v>23120101</v>
      </c>
      <c r="B151" s="1" t="s">
        <v>821</v>
      </c>
      <c r="C151" t="s">
        <v>1028</v>
      </c>
      <c r="D151" s="13">
        <v>12263.03</v>
      </c>
      <c r="E151" s="13">
        <v>12263.03</v>
      </c>
      <c r="F151" t="s">
        <v>1028</v>
      </c>
      <c r="G151" s="13">
        <f t="shared" si="2"/>
        <v>0</v>
      </c>
      <c r="H151" s="3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s="21" customFormat="1">
      <c r="A152">
        <v>23120102</v>
      </c>
      <c r="B152" s="1" t="s">
        <v>1370</v>
      </c>
      <c r="C152" t="s">
        <v>1028</v>
      </c>
      <c r="D152" s="13">
        <v>24656.84</v>
      </c>
      <c r="E152" s="13">
        <v>24659.34</v>
      </c>
      <c r="F152" t="s">
        <v>1028</v>
      </c>
      <c r="G152" s="13">
        <f t="shared" si="2"/>
        <v>-2.5</v>
      </c>
      <c r="H152" s="3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s="21" customFormat="1">
      <c r="A153">
        <v>23120103</v>
      </c>
      <c r="B153" s="1" t="s">
        <v>1130</v>
      </c>
      <c r="C153" t="s">
        <v>1028</v>
      </c>
      <c r="D153" s="13">
        <v>2987684.37</v>
      </c>
      <c r="E153" s="13">
        <v>3326863.24</v>
      </c>
      <c r="F153" t="s">
        <v>1028</v>
      </c>
      <c r="G153" s="13">
        <f t="shared" si="2"/>
        <v>-339178.87000000011</v>
      </c>
      <c r="H153" s="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s="21" customFormat="1">
      <c r="A154">
        <v>23120104</v>
      </c>
      <c r="B154" s="1" t="s">
        <v>1238</v>
      </c>
      <c r="C154" t="s">
        <v>1028</v>
      </c>
      <c r="D154" s="13">
        <v>3.23</v>
      </c>
      <c r="E154" s="13">
        <v>3.23</v>
      </c>
      <c r="F154" t="s">
        <v>1028</v>
      </c>
      <c r="G154" s="13">
        <f t="shared" si="2"/>
        <v>0</v>
      </c>
      <c r="H154" s="3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s="21" customFormat="1">
      <c r="A155">
        <v>23120111</v>
      </c>
      <c r="B155" s="1" t="s">
        <v>1239</v>
      </c>
      <c r="C155" t="s">
        <v>1028</v>
      </c>
      <c r="D155" s="13">
        <v>150447.79</v>
      </c>
      <c r="E155" s="13">
        <v>172813.63</v>
      </c>
      <c r="F155" t="s">
        <v>1028</v>
      </c>
      <c r="G155" s="13">
        <f t="shared" si="2"/>
        <v>-22365.839999999997</v>
      </c>
      <c r="H155" s="3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s="21" customFormat="1">
      <c r="A156">
        <v>23120112</v>
      </c>
      <c r="B156" s="1" t="s">
        <v>1240</v>
      </c>
      <c r="C156" t="s">
        <v>1028</v>
      </c>
      <c r="D156" s="13">
        <v>1603381.23</v>
      </c>
      <c r="E156" s="13">
        <v>1859952.6</v>
      </c>
      <c r="F156" t="s">
        <v>1028</v>
      </c>
      <c r="G156" s="13">
        <f t="shared" si="2"/>
        <v>-256571.37000000011</v>
      </c>
      <c r="H156" s="3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s="21" customFormat="1">
      <c r="A157">
        <v>23120121</v>
      </c>
      <c r="B157" s="1" t="s">
        <v>822</v>
      </c>
      <c r="C157" t="s">
        <v>1028</v>
      </c>
      <c r="D157" s="13">
        <v>1425850.72</v>
      </c>
      <c r="E157" s="13">
        <v>1784847.52</v>
      </c>
      <c r="F157" t="s">
        <v>1028</v>
      </c>
      <c r="G157" s="13">
        <f t="shared" si="2"/>
        <v>-358996.80000000005</v>
      </c>
      <c r="H157" s="3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s="21" customFormat="1">
      <c r="A158">
        <v>23120122</v>
      </c>
      <c r="B158" s="1" t="s">
        <v>823</v>
      </c>
      <c r="C158" t="s">
        <v>1028</v>
      </c>
      <c r="D158" s="13">
        <v>10000</v>
      </c>
      <c r="E158" s="13">
        <v>41350</v>
      </c>
      <c r="F158" t="s">
        <v>1028</v>
      </c>
      <c r="G158" s="13">
        <f t="shared" si="2"/>
        <v>-31350</v>
      </c>
      <c r="H158" s="3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s="21" customFormat="1">
      <c r="A159">
        <v>23120131</v>
      </c>
      <c r="B159" s="1" t="s">
        <v>1241</v>
      </c>
      <c r="C159" t="s">
        <v>1028</v>
      </c>
      <c r="D159" s="13">
        <v>2624</v>
      </c>
      <c r="E159" s="13">
        <v>2998</v>
      </c>
      <c r="F159" t="s">
        <v>1028</v>
      </c>
      <c r="G159" s="13">
        <f t="shared" si="2"/>
        <v>-374</v>
      </c>
      <c r="H159" s="3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s="21" customFormat="1">
      <c r="A160">
        <v>23120188</v>
      </c>
      <c r="B160" s="1" t="s">
        <v>824</v>
      </c>
      <c r="C160" t="s">
        <v>1028</v>
      </c>
      <c r="D160" s="13">
        <v>2489235.39</v>
      </c>
      <c r="E160" s="13">
        <v>2507026.09</v>
      </c>
      <c r="F160" t="s">
        <v>1028</v>
      </c>
      <c r="G160" s="13">
        <f t="shared" si="2"/>
        <v>-17790.699999999721</v>
      </c>
      <c r="H160" s="3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s="21" customFormat="1">
      <c r="A161">
        <v>23130101</v>
      </c>
      <c r="B161" s="1" t="s">
        <v>825</v>
      </c>
      <c r="C161" t="s">
        <v>1028</v>
      </c>
      <c r="D161" s="13">
        <v>30799.88</v>
      </c>
      <c r="E161" s="13">
        <v>34775.910000000003</v>
      </c>
      <c r="F161" t="s">
        <v>1028</v>
      </c>
      <c r="G161" s="13">
        <f t="shared" si="2"/>
        <v>-3976.0300000000025</v>
      </c>
      <c r="H161" s="3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s="21" customFormat="1">
      <c r="A162">
        <v>23130102</v>
      </c>
      <c r="B162" s="1" t="s">
        <v>826</v>
      </c>
      <c r="C162" t="s">
        <v>1028</v>
      </c>
      <c r="D162" s="13">
        <v>4402744.41</v>
      </c>
      <c r="E162" s="13">
        <v>5009631.75</v>
      </c>
      <c r="F162" t="s">
        <v>1028</v>
      </c>
      <c r="G162" s="13">
        <f t="shared" si="2"/>
        <v>-606887.33999999985</v>
      </c>
      <c r="H162" s="3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s="21" customFormat="1">
      <c r="A163">
        <v>23130103</v>
      </c>
      <c r="B163" s="1" t="s">
        <v>827</v>
      </c>
      <c r="C163" t="s">
        <v>1028</v>
      </c>
      <c r="D163" s="13">
        <v>110731.63</v>
      </c>
      <c r="E163" s="13">
        <v>110777.71</v>
      </c>
      <c r="F163" t="s">
        <v>1028</v>
      </c>
      <c r="G163" s="13">
        <f t="shared" si="2"/>
        <v>-46.080000000001746</v>
      </c>
      <c r="H163" s="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s="21" customFormat="1">
      <c r="A164">
        <v>23130105</v>
      </c>
      <c r="B164" s="1" t="s">
        <v>1047</v>
      </c>
      <c r="C164" t="s">
        <v>1028</v>
      </c>
      <c r="D164" s="13">
        <v>22292.44</v>
      </c>
      <c r="E164" s="13">
        <v>25976.37</v>
      </c>
      <c r="F164" t="s">
        <v>1028</v>
      </c>
      <c r="G164" s="13">
        <f t="shared" si="2"/>
        <v>-3683.9300000000003</v>
      </c>
      <c r="H164" s="3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s="21" customFormat="1">
      <c r="A165">
        <v>23140100</v>
      </c>
      <c r="B165" s="1" t="s">
        <v>1242</v>
      </c>
      <c r="C165" t="s">
        <v>1028</v>
      </c>
      <c r="D165" s="13">
        <v>58600.44</v>
      </c>
      <c r="E165" s="13">
        <v>156770.56</v>
      </c>
      <c r="F165" t="s">
        <v>1028</v>
      </c>
      <c r="G165" s="13">
        <f t="shared" si="2"/>
        <v>-98170.12</v>
      </c>
      <c r="H165" s="3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s="21" customFormat="1">
      <c r="A166">
        <v>23140101</v>
      </c>
      <c r="B166" s="1" t="s">
        <v>828</v>
      </c>
      <c r="C166" t="s">
        <v>1028</v>
      </c>
      <c r="D166" s="13">
        <v>12328704.23</v>
      </c>
      <c r="E166" s="13">
        <v>12333707.23</v>
      </c>
      <c r="F166" t="s">
        <v>1028</v>
      </c>
      <c r="G166" s="13">
        <f t="shared" si="2"/>
        <v>-5003</v>
      </c>
      <c r="H166" s="3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s="21" customFormat="1">
      <c r="A167">
        <v>23140102</v>
      </c>
      <c r="B167" s="1" t="s">
        <v>1243</v>
      </c>
      <c r="C167" t="s">
        <v>1028</v>
      </c>
      <c r="D167" s="13">
        <v>742202.23</v>
      </c>
      <c r="E167" s="13">
        <v>1250101.46</v>
      </c>
      <c r="F167" t="s">
        <v>1028</v>
      </c>
      <c r="G167" s="13">
        <f t="shared" si="2"/>
        <v>-507899.23</v>
      </c>
      <c r="H167" s="3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s="21" customFormat="1">
      <c r="A168">
        <v>23150101</v>
      </c>
      <c r="B168" s="1" t="s">
        <v>829</v>
      </c>
      <c r="C168" t="s">
        <v>1028</v>
      </c>
      <c r="D168" s="13">
        <v>208804.4</v>
      </c>
      <c r="E168" s="13">
        <v>688471.42</v>
      </c>
      <c r="F168" t="s">
        <v>1028</v>
      </c>
      <c r="G168" s="13">
        <f t="shared" si="2"/>
        <v>-479667.02</v>
      </c>
      <c r="H168" s="3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s="21" customFormat="1">
      <c r="A169">
        <v>23150102</v>
      </c>
      <c r="B169" s="1" t="s">
        <v>1371</v>
      </c>
      <c r="C169" t="s">
        <v>1028</v>
      </c>
      <c r="D169" s="13">
        <v>571369.16</v>
      </c>
      <c r="E169" s="13">
        <v>879442.57</v>
      </c>
      <c r="F169" t="s">
        <v>1028</v>
      </c>
      <c r="G169" s="13">
        <f t="shared" si="2"/>
        <v>-308073.40999999992</v>
      </c>
      <c r="H169" s="3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s="21" customFormat="1">
      <c r="A170">
        <v>23150103</v>
      </c>
      <c r="B170" s="1" t="s">
        <v>1048</v>
      </c>
      <c r="C170" t="s">
        <v>1028</v>
      </c>
      <c r="D170" s="13">
        <v>95</v>
      </c>
      <c r="E170" s="13">
        <v>2245</v>
      </c>
      <c r="F170" t="s">
        <v>1028</v>
      </c>
      <c r="G170" s="13">
        <f t="shared" si="2"/>
        <v>-2150</v>
      </c>
      <c r="H170" s="3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s="21" customFormat="1">
      <c r="A171">
        <v>23150104</v>
      </c>
      <c r="B171" s="1" t="s">
        <v>1049</v>
      </c>
      <c r="C171" t="s">
        <v>1028</v>
      </c>
      <c r="D171" s="13">
        <v>190194.3</v>
      </c>
      <c r="E171" s="13">
        <v>1156891.24</v>
      </c>
      <c r="F171" t="s">
        <v>1028</v>
      </c>
      <c r="G171" s="13">
        <f t="shared" si="2"/>
        <v>-966696.94</v>
      </c>
      <c r="H171" s="3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s="21" customFormat="1">
      <c r="A172">
        <v>23150105</v>
      </c>
      <c r="B172" s="1" t="s">
        <v>830</v>
      </c>
      <c r="C172" t="s">
        <v>1028</v>
      </c>
      <c r="D172" s="13">
        <v>37968.92</v>
      </c>
      <c r="E172" s="13">
        <v>37968.92</v>
      </c>
      <c r="F172" t="s">
        <v>1028</v>
      </c>
      <c r="G172" s="13">
        <f t="shared" si="2"/>
        <v>0</v>
      </c>
      <c r="H172" s="3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s="21" customFormat="1">
      <c r="A173">
        <v>23150106</v>
      </c>
      <c r="B173" s="1" t="s">
        <v>831</v>
      </c>
      <c r="C173" t="s">
        <v>1028</v>
      </c>
      <c r="D173" s="13">
        <v>39819.39</v>
      </c>
      <c r="E173" s="13">
        <v>42741.97</v>
      </c>
      <c r="F173" t="s">
        <v>1028</v>
      </c>
      <c r="G173" s="13">
        <f t="shared" si="2"/>
        <v>-2922.5800000000017</v>
      </c>
      <c r="H173" s="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s="21" customFormat="1">
      <c r="A174">
        <v>23150107</v>
      </c>
      <c r="B174" s="1" t="s">
        <v>832</v>
      </c>
      <c r="C174" t="s">
        <v>1028</v>
      </c>
      <c r="D174" s="13">
        <v>904241.95</v>
      </c>
      <c r="E174" s="13">
        <v>925302.66</v>
      </c>
      <c r="F174" t="s">
        <v>1028</v>
      </c>
      <c r="G174" s="13">
        <f t="shared" si="2"/>
        <v>-21060.710000000079</v>
      </c>
      <c r="H174" s="3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s="21" customFormat="1">
      <c r="A175">
        <v>23150108</v>
      </c>
      <c r="B175" s="1" t="s">
        <v>1372</v>
      </c>
      <c r="C175" t="s">
        <v>1028</v>
      </c>
      <c r="D175" s="13">
        <v>16698.21</v>
      </c>
      <c r="E175" s="13">
        <v>413487.02</v>
      </c>
      <c r="F175" t="s">
        <v>1028</v>
      </c>
      <c r="G175" s="13">
        <f t="shared" si="2"/>
        <v>-396788.81</v>
      </c>
      <c r="H175" s="3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:26" s="21" customFormat="1">
      <c r="A176">
        <v>23150109</v>
      </c>
      <c r="B176" s="1" t="s">
        <v>1244</v>
      </c>
      <c r="C176" t="s">
        <v>1028</v>
      </c>
      <c r="D176" s="13">
        <v>216284.13</v>
      </c>
      <c r="E176" s="13">
        <v>239055.53</v>
      </c>
      <c r="F176" t="s">
        <v>1028</v>
      </c>
      <c r="G176" s="13">
        <f t="shared" si="2"/>
        <v>-22771.399999999994</v>
      </c>
      <c r="H176" s="3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26" s="21" customFormat="1">
      <c r="A177">
        <v>23150120</v>
      </c>
      <c r="B177" s="1" t="s">
        <v>1050</v>
      </c>
      <c r="C177" t="s">
        <v>1028</v>
      </c>
      <c r="D177" s="13">
        <v>0</v>
      </c>
      <c r="E177" s="13">
        <v>1301.81</v>
      </c>
      <c r="F177" t="s">
        <v>1028</v>
      </c>
      <c r="G177" s="13">
        <f t="shared" si="2"/>
        <v>-1301.81</v>
      </c>
      <c r="H177" s="3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:26" s="21" customFormat="1">
      <c r="A178">
        <v>23150151</v>
      </c>
      <c r="B178" s="1" t="s">
        <v>1245</v>
      </c>
      <c r="C178" t="s">
        <v>1028</v>
      </c>
      <c r="D178" s="13">
        <v>232671.32</v>
      </c>
      <c r="E178" s="13">
        <v>242431.4</v>
      </c>
      <c r="F178" t="s">
        <v>1028</v>
      </c>
      <c r="G178" s="13">
        <f t="shared" si="2"/>
        <v>-9760.0799999999872</v>
      </c>
      <c r="H178" s="3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:26" s="21" customFormat="1">
      <c r="A179">
        <v>23150188</v>
      </c>
      <c r="B179" s="1" t="s">
        <v>833</v>
      </c>
      <c r="C179" t="s">
        <v>1028</v>
      </c>
      <c r="D179" s="13">
        <v>858504.45</v>
      </c>
      <c r="E179" s="13">
        <v>867943.21</v>
      </c>
      <c r="F179" t="s">
        <v>1028</v>
      </c>
      <c r="G179" s="13">
        <f t="shared" si="2"/>
        <v>-9438.7600000000093</v>
      </c>
      <c r="H179" s="3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:26" s="21" customFormat="1">
      <c r="A180">
        <v>23160116</v>
      </c>
      <c r="B180" s="1" t="s">
        <v>1246</v>
      </c>
      <c r="C180" t="s">
        <v>1028</v>
      </c>
      <c r="D180" s="13">
        <v>3598.4</v>
      </c>
      <c r="E180" s="13">
        <v>3598.4</v>
      </c>
      <c r="F180" t="s">
        <v>1028</v>
      </c>
      <c r="G180" s="13">
        <f t="shared" si="2"/>
        <v>0</v>
      </c>
      <c r="H180" s="3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:26" s="21" customFormat="1">
      <c r="A181">
        <v>23160117</v>
      </c>
      <c r="B181" s="1" t="s">
        <v>1247</v>
      </c>
      <c r="C181" t="s">
        <v>1028</v>
      </c>
      <c r="D181" s="13">
        <v>30897.95</v>
      </c>
      <c r="E181" s="13">
        <v>30897.95</v>
      </c>
      <c r="F181" t="s">
        <v>1028</v>
      </c>
      <c r="G181" s="13">
        <f t="shared" si="2"/>
        <v>0</v>
      </c>
      <c r="H181" s="3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s="21" customFormat="1">
      <c r="A182">
        <v>23160118</v>
      </c>
      <c r="B182" s="1" t="s">
        <v>1248</v>
      </c>
      <c r="C182" t="s">
        <v>1028</v>
      </c>
      <c r="D182" s="13">
        <v>317.33</v>
      </c>
      <c r="E182" s="13">
        <v>317.33</v>
      </c>
      <c r="F182" t="s">
        <v>1028</v>
      </c>
      <c r="G182" s="13">
        <f t="shared" si="2"/>
        <v>0</v>
      </c>
      <c r="H182" s="3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:26" s="21" customFormat="1">
      <c r="A183">
        <v>23160121</v>
      </c>
      <c r="B183" s="1" t="s">
        <v>1249</v>
      </c>
      <c r="C183" t="s">
        <v>1028</v>
      </c>
      <c r="D183" s="13">
        <v>6940.3</v>
      </c>
      <c r="E183" s="13">
        <v>6940.3</v>
      </c>
      <c r="F183" t="s">
        <v>1028</v>
      </c>
      <c r="G183" s="13">
        <f t="shared" si="2"/>
        <v>0</v>
      </c>
      <c r="H183" s="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:26" s="21" customFormat="1">
      <c r="A184">
        <v>23160122</v>
      </c>
      <c r="B184" s="1" t="s">
        <v>1250</v>
      </c>
      <c r="C184" t="s">
        <v>1028</v>
      </c>
      <c r="D184" s="13">
        <v>13882.39</v>
      </c>
      <c r="E184" s="13">
        <v>13882.39</v>
      </c>
      <c r="F184" t="s">
        <v>1028</v>
      </c>
      <c r="G184" s="13">
        <f t="shared" si="2"/>
        <v>0</v>
      </c>
      <c r="H184" s="3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:26" s="21" customFormat="1">
      <c r="A185">
        <v>23160123</v>
      </c>
      <c r="B185" s="1" t="s">
        <v>1251</v>
      </c>
      <c r="C185" t="s">
        <v>1028</v>
      </c>
      <c r="D185" s="13">
        <v>23310.9</v>
      </c>
      <c r="E185" s="13">
        <v>23310.9</v>
      </c>
      <c r="F185" t="s">
        <v>1028</v>
      </c>
      <c r="G185" s="13">
        <f t="shared" si="2"/>
        <v>0</v>
      </c>
      <c r="H185" s="3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26" s="21" customFormat="1">
      <c r="A186">
        <v>23160124</v>
      </c>
      <c r="B186" s="1" t="s">
        <v>1252</v>
      </c>
      <c r="C186" t="s">
        <v>1028</v>
      </c>
      <c r="D186" s="13">
        <v>1836.93</v>
      </c>
      <c r="E186" s="13">
        <v>1836.93</v>
      </c>
      <c r="F186" t="s">
        <v>1028</v>
      </c>
      <c r="G186" s="13">
        <f t="shared" si="2"/>
        <v>0</v>
      </c>
      <c r="H186" s="3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:26" s="21" customFormat="1">
      <c r="A187">
        <v>23160126</v>
      </c>
      <c r="B187" s="1" t="s">
        <v>1253</v>
      </c>
      <c r="C187" t="s">
        <v>1028</v>
      </c>
      <c r="D187" s="13">
        <v>65335.87</v>
      </c>
      <c r="E187" s="13">
        <v>72948.67</v>
      </c>
      <c r="F187" t="s">
        <v>1028</v>
      </c>
      <c r="G187" s="13">
        <f t="shared" si="2"/>
        <v>-7612.7999999999956</v>
      </c>
      <c r="H187" s="3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:26" s="21" customFormat="1">
      <c r="A188">
        <v>23160127</v>
      </c>
      <c r="B188" s="1" t="s">
        <v>1254</v>
      </c>
      <c r="C188" t="s">
        <v>1028</v>
      </c>
      <c r="D188" s="13">
        <v>50046.31</v>
      </c>
      <c r="E188" s="13">
        <v>61032.05</v>
      </c>
      <c r="F188" t="s">
        <v>1028</v>
      </c>
      <c r="G188" s="13">
        <f t="shared" si="2"/>
        <v>-10985.740000000005</v>
      </c>
      <c r="H188" s="3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:26" s="21" customFormat="1">
      <c r="A189">
        <v>23160128</v>
      </c>
      <c r="B189" s="1" t="s">
        <v>1255</v>
      </c>
      <c r="C189" t="s">
        <v>1028</v>
      </c>
      <c r="D189" s="13">
        <v>173718.37</v>
      </c>
      <c r="E189" s="13">
        <v>173718.37</v>
      </c>
      <c r="F189" t="s">
        <v>1028</v>
      </c>
      <c r="G189" s="13">
        <f t="shared" si="2"/>
        <v>0</v>
      </c>
      <c r="H189" s="3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:26" s="21" customFormat="1">
      <c r="A190">
        <v>23160129</v>
      </c>
      <c r="B190" s="1" t="s">
        <v>1353</v>
      </c>
      <c r="C190" t="s">
        <v>1028</v>
      </c>
      <c r="D190" s="13">
        <v>162050.01</v>
      </c>
      <c r="E190" s="13">
        <v>220839.26</v>
      </c>
      <c r="F190" t="s">
        <v>1028</v>
      </c>
      <c r="G190" s="13">
        <f t="shared" si="2"/>
        <v>-58789.25</v>
      </c>
      <c r="H190" s="3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:26" s="21" customFormat="1">
      <c r="A191">
        <v>23160130</v>
      </c>
      <c r="B191" s="1" t="s">
        <v>1373</v>
      </c>
      <c r="C191" t="s">
        <v>1028</v>
      </c>
      <c r="D191" s="13">
        <v>12415325.5</v>
      </c>
      <c r="E191" s="13">
        <v>12614030.039999999</v>
      </c>
      <c r="F191" t="s">
        <v>1028</v>
      </c>
      <c r="G191" s="13">
        <f t="shared" si="2"/>
        <v>-198704.53999999911</v>
      </c>
      <c r="H191" s="3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:26" s="21" customFormat="1">
      <c r="A192">
        <v>23160131</v>
      </c>
      <c r="B192" s="1" t="s">
        <v>1535</v>
      </c>
      <c r="C192" t="s">
        <v>1028</v>
      </c>
      <c r="D192" s="13">
        <v>9762.69</v>
      </c>
      <c r="E192" s="13">
        <v>13524867.26</v>
      </c>
      <c r="F192" t="s">
        <v>1028</v>
      </c>
      <c r="G192" s="13">
        <f t="shared" si="2"/>
        <v>-13515104.57</v>
      </c>
      <c r="H192" s="3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:26" s="21" customFormat="1">
      <c r="A193">
        <v>23160201</v>
      </c>
      <c r="B193" s="1" t="s">
        <v>834</v>
      </c>
      <c r="C193" t="s">
        <v>1028</v>
      </c>
      <c r="D193" s="13">
        <v>3599139.21</v>
      </c>
      <c r="E193" s="13">
        <v>3675544.2</v>
      </c>
      <c r="F193" t="s">
        <v>1028</v>
      </c>
      <c r="G193" s="13">
        <f t="shared" si="2"/>
        <v>-76404.990000000224</v>
      </c>
      <c r="H193" s="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:26" s="21" customFormat="1">
      <c r="A194">
        <v>24010101</v>
      </c>
      <c r="B194" s="1" t="s">
        <v>1051</v>
      </c>
      <c r="C194" t="s">
        <v>1028</v>
      </c>
      <c r="D194" s="13">
        <v>54329.43</v>
      </c>
      <c r="E194" s="13">
        <v>95960.74</v>
      </c>
      <c r="F194" t="s">
        <v>1028</v>
      </c>
      <c r="G194" s="13">
        <f t="shared" si="2"/>
        <v>-41631.310000000005</v>
      </c>
      <c r="H194" s="3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:26" s="21" customFormat="1">
      <c r="A195">
        <v>24020101</v>
      </c>
      <c r="B195" s="1" t="s">
        <v>835</v>
      </c>
      <c r="C195" t="s">
        <v>1028</v>
      </c>
      <c r="D195" s="13">
        <v>1396761.1</v>
      </c>
      <c r="E195" s="13">
        <v>2460027.11</v>
      </c>
      <c r="F195" t="s">
        <v>1028</v>
      </c>
      <c r="G195" s="13">
        <f t="shared" si="2"/>
        <v>-1063266.0099999998</v>
      </c>
      <c r="H195" s="3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:26" s="21" customFormat="1">
      <c r="A196">
        <v>30010101</v>
      </c>
      <c r="B196" s="1" t="s">
        <v>836</v>
      </c>
      <c r="C196" t="s">
        <v>1028</v>
      </c>
      <c r="D196" s="13">
        <v>3262.5</v>
      </c>
      <c r="E196" s="13">
        <v>6708732.3399999999</v>
      </c>
      <c r="F196" t="s">
        <v>1028</v>
      </c>
      <c r="G196" s="13">
        <f t="shared" si="2"/>
        <v>-6705469.8399999999</v>
      </c>
      <c r="H196" s="3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:26" s="21" customFormat="1">
      <c r="A197">
        <v>30010102</v>
      </c>
      <c r="B197" s="1" t="s">
        <v>837</v>
      </c>
      <c r="C197" t="s">
        <v>1028</v>
      </c>
      <c r="D197" s="13">
        <v>338.25</v>
      </c>
      <c r="E197" s="13">
        <v>179350.59</v>
      </c>
      <c r="F197" t="s">
        <v>1028</v>
      </c>
      <c r="G197" s="13">
        <f t="shared" si="2"/>
        <v>-179012.34</v>
      </c>
      <c r="H197" s="3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s="21" customFormat="1">
      <c r="A198">
        <v>30010103</v>
      </c>
      <c r="B198" s="1" t="s">
        <v>1052</v>
      </c>
      <c r="C198" t="s">
        <v>1028</v>
      </c>
      <c r="D198" s="13">
        <v>1294.21</v>
      </c>
      <c r="E198" s="13">
        <v>872342.93</v>
      </c>
      <c r="F198" t="s">
        <v>1028</v>
      </c>
      <c r="G198" s="13">
        <f t="shared" si="2"/>
        <v>-871048.72000000009</v>
      </c>
      <c r="H198" s="3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s="21" customFormat="1">
      <c r="A199">
        <v>30010104</v>
      </c>
      <c r="B199" s="1" t="s">
        <v>1053</v>
      </c>
      <c r="C199" t="s">
        <v>1028</v>
      </c>
      <c r="D199" s="13">
        <v>180613.9</v>
      </c>
      <c r="E199" s="13">
        <v>180613.9</v>
      </c>
      <c r="F199" t="s">
        <v>1028</v>
      </c>
      <c r="G199" s="13">
        <f t="shared" si="2"/>
        <v>0</v>
      </c>
      <c r="H199" s="3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s="21" customFormat="1">
      <c r="A200">
        <v>30010106</v>
      </c>
      <c r="B200" s="1" t="s">
        <v>1256</v>
      </c>
      <c r="C200" t="s">
        <v>1028</v>
      </c>
      <c r="D200" s="13">
        <v>6756.99</v>
      </c>
      <c r="E200" s="13">
        <v>153508.74</v>
      </c>
      <c r="F200" t="s">
        <v>1028</v>
      </c>
      <c r="G200" s="13">
        <f t="shared" si="2"/>
        <v>-146751.75</v>
      </c>
      <c r="H200" s="3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:26" s="21" customFormat="1">
      <c r="A201">
        <v>30010107</v>
      </c>
      <c r="B201" s="1" t="s">
        <v>1257</v>
      </c>
      <c r="C201" t="s">
        <v>1028</v>
      </c>
      <c r="D201" s="13">
        <v>1120</v>
      </c>
      <c r="E201" s="13">
        <v>256690</v>
      </c>
      <c r="F201" t="s">
        <v>1028</v>
      </c>
      <c r="G201" s="13">
        <f t="shared" si="2"/>
        <v>-255570</v>
      </c>
      <c r="H201" s="3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s="21" customFormat="1">
      <c r="A202">
        <v>30010188</v>
      </c>
      <c r="B202" s="1" t="s">
        <v>1258</v>
      </c>
      <c r="C202" t="s">
        <v>1028</v>
      </c>
      <c r="D202" s="13">
        <v>0</v>
      </c>
      <c r="E202" s="13">
        <v>7530</v>
      </c>
      <c r="F202" t="s">
        <v>1028</v>
      </c>
      <c r="G202" s="13">
        <f t="shared" si="2"/>
        <v>-7530</v>
      </c>
      <c r="H202" s="3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s="21" customFormat="1">
      <c r="A203">
        <v>30010201</v>
      </c>
      <c r="B203" s="1" t="s">
        <v>838</v>
      </c>
      <c r="C203" t="s">
        <v>1028</v>
      </c>
      <c r="D203" s="13">
        <v>0</v>
      </c>
      <c r="E203" s="13">
        <v>5545269.5800000001</v>
      </c>
      <c r="F203" t="s">
        <v>1028</v>
      </c>
      <c r="G203" s="13">
        <f t="shared" si="2"/>
        <v>-5545269.5800000001</v>
      </c>
      <c r="H203" s="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:26" s="21" customFormat="1">
      <c r="A204">
        <v>30010301</v>
      </c>
      <c r="B204" s="1" t="s">
        <v>839</v>
      </c>
      <c r="C204" t="s">
        <v>1028</v>
      </c>
      <c r="D204" s="13">
        <v>24944.99</v>
      </c>
      <c r="E204" s="13">
        <v>3016050.68</v>
      </c>
      <c r="F204" t="s">
        <v>1028</v>
      </c>
      <c r="G204" s="13">
        <f t="shared" si="2"/>
        <v>-2991105.69</v>
      </c>
      <c r="H204" s="3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s="21" customFormat="1">
      <c r="A205">
        <v>30010303</v>
      </c>
      <c r="B205" s="1" t="s">
        <v>840</v>
      </c>
      <c r="C205" t="s">
        <v>1028</v>
      </c>
      <c r="D205" s="13">
        <v>0</v>
      </c>
      <c r="E205" s="13">
        <v>14250.1</v>
      </c>
      <c r="F205" t="s">
        <v>1028</v>
      </c>
      <c r="G205" s="13">
        <f t="shared" ref="G205:G268" si="3">+D205-E205</f>
        <v>-14250.1</v>
      </c>
      <c r="H205" s="3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s="21" customFormat="1">
      <c r="A206">
        <v>30010308</v>
      </c>
      <c r="B206" s="1" t="s">
        <v>1354</v>
      </c>
      <c r="C206" t="s">
        <v>1028</v>
      </c>
      <c r="D206" s="13">
        <v>942495.41</v>
      </c>
      <c r="E206" s="13">
        <v>4659929.38</v>
      </c>
      <c r="F206" t="s">
        <v>1028</v>
      </c>
      <c r="G206" s="13">
        <f t="shared" si="3"/>
        <v>-3717433.9699999997</v>
      </c>
      <c r="H206" s="3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s="21" customFormat="1">
      <c r="A207">
        <v>30010310</v>
      </c>
      <c r="B207" s="1" t="s">
        <v>1131</v>
      </c>
      <c r="C207" t="s">
        <v>1028</v>
      </c>
      <c r="D207" s="13">
        <v>2414580.2000000002</v>
      </c>
      <c r="E207" s="13">
        <v>15268645.5</v>
      </c>
      <c r="F207" t="s">
        <v>1028</v>
      </c>
      <c r="G207" s="13">
        <f t="shared" si="3"/>
        <v>-12854065.300000001</v>
      </c>
      <c r="H207" s="3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:26" s="21" customFormat="1">
      <c r="A208">
        <v>30010312</v>
      </c>
      <c r="B208" s="1" t="s">
        <v>1054</v>
      </c>
      <c r="C208" t="s">
        <v>1028</v>
      </c>
      <c r="D208" s="13">
        <v>125333.28</v>
      </c>
      <c r="E208" s="13">
        <v>6178614.4100000001</v>
      </c>
      <c r="F208" t="s">
        <v>1028</v>
      </c>
      <c r="G208" s="13">
        <f t="shared" si="3"/>
        <v>-6053281.1299999999</v>
      </c>
      <c r="H208" s="3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:26" s="21" customFormat="1">
      <c r="A209">
        <v>30010314</v>
      </c>
      <c r="B209" s="1" t="s">
        <v>1259</v>
      </c>
      <c r="C209" t="s">
        <v>1028</v>
      </c>
      <c r="D209" s="13">
        <v>3629514.06</v>
      </c>
      <c r="E209" s="13">
        <v>28344449.329999998</v>
      </c>
      <c r="F209" t="s">
        <v>1028</v>
      </c>
      <c r="G209" s="13">
        <f t="shared" si="3"/>
        <v>-24714935.27</v>
      </c>
      <c r="H209" s="3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:26" s="21" customFormat="1">
      <c r="A210">
        <v>30010315</v>
      </c>
      <c r="B210" s="1" t="s">
        <v>1158</v>
      </c>
      <c r="C210" t="s">
        <v>1028</v>
      </c>
      <c r="D210" s="13">
        <v>189150.26</v>
      </c>
      <c r="E210" s="13">
        <v>2794278.67</v>
      </c>
      <c r="F210" t="s">
        <v>1028</v>
      </c>
      <c r="G210" s="13">
        <f t="shared" si="3"/>
        <v>-2605128.41</v>
      </c>
      <c r="H210" s="3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:26" s="21" customFormat="1">
      <c r="A211">
        <v>30010316</v>
      </c>
      <c r="B211" s="1" t="s">
        <v>1260</v>
      </c>
      <c r="C211" t="s">
        <v>1028</v>
      </c>
      <c r="D211" s="13">
        <v>0</v>
      </c>
      <c r="E211" s="13">
        <v>404287.13</v>
      </c>
      <c r="F211" t="s">
        <v>1028</v>
      </c>
      <c r="G211" s="13">
        <f t="shared" si="3"/>
        <v>-404287.13</v>
      </c>
      <c r="H211" s="3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:26" s="21" customFormat="1">
      <c r="A212">
        <v>30010388</v>
      </c>
      <c r="B212" s="1" t="s">
        <v>841</v>
      </c>
      <c r="C212" t="s">
        <v>1028</v>
      </c>
      <c r="D212" s="13">
        <v>370.4</v>
      </c>
      <c r="E212" s="13">
        <v>2116174.7799999998</v>
      </c>
      <c r="F212" t="s">
        <v>1028</v>
      </c>
      <c r="G212" s="13">
        <f t="shared" si="3"/>
        <v>-2115804.38</v>
      </c>
      <c r="H212" s="3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:26" s="21" customFormat="1">
      <c r="A213">
        <v>30010488</v>
      </c>
      <c r="B213" s="1" t="s">
        <v>842</v>
      </c>
      <c r="C213" t="s">
        <v>1028</v>
      </c>
      <c r="D213" s="13">
        <v>14</v>
      </c>
      <c r="E213" s="13">
        <v>27817.66</v>
      </c>
      <c r="F213" t="s">
        <v>1028</v>
      </c>
      <c r="G213" s="13">
        <f t="shared" si="3"/>
        <v>-27803.66</v>
      </c>
      <c r="H213" s="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:26" s="21" customFormat="1">
      <c r="A214">
        <v>30010499</v>
      </c>
      <c r="B214" s="1" t="s">
        <v>1055</v>
      </c>
      <c r="C214" t="s">
        <v>1028</v>
      </c>
      <c r="D214" s="13">
        <v>0</v>
      </c>
      <c r="E214" s="13">
        <v>0.13</v>
      </c>
      <c r="F214" t="s">
        <v>1028</v>
      </c>
      <c r="G214" s="13">
        <f t="shared" si="3"/>
        <v>-0.13</v>
      </c>
      <c r="H214" s="3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26" s="21" customFormat="1">
      <c r="A215">
        <v>30020101</v>
      </c>
      <c r="B215" s="1" t="s">
        <v>1536</v>
      </c>
      <c r="C215" t="s">
        <v>1028</v>
      </c>
      <c r="D215" s="13">
        <v>0</v>
      </c>
      <c r="E215" s="13">
        <v>598548.93000000005</v>
      </c>
      <c r="F215" t="s">
        <v>1028</v>
      </c>
      <c r="G215" s="13">
        <f t="shared" si="3"/>
        <v>-598548.93000000005</v>
      </c>
      <c r="H215" s="3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:26" s="21" customFormat="1">
      <c r="A216">
        <v>30020201</v>
      </c>
      <c r="B216" s="1" t="s">
        <v>1261</v>
      </c>
      <c r="C216" t="s">
        <v>1028</v>
      </c>
      <c r="D216" s="13">
        <v>0</v>
      </c>
      <c r="E216" s="13">
        <v>4584519.53</v>
      </c>
      <c r="F216" t="s">
        <v>1028</v>
      </c>
      <c r="G216" s="13">
        <f t="shared" si="3"/>
        <v>-4584519.53</v>
      </c>
      <c r="H216" s="3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s="21" customFormat="1">
      <c r="A217">
        <v>30040101</v>
      </c>
      <c r="B217" s="1" t="s">
        <v>843</v>
      </c>
      <c r="C217" t="s">
        <v>1028</v>
      </c>
      <c r="D217" s="13">
        <v>198750.96</v>
      </c>
      <c r="E217" s="13">
        <v>1606090.53</v>
      </c>
      <c r="F217" t="s">
        <v>1028</v>
      </c>
      <c r="G217" s="13">
        <f t="shared" si="3"/>
        <v>-1407339.57</v>
      </c>
      <c r="H217" s="3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s="21" customFormat="1">
      <c r="A218">
        <v>30040102</v>
      </c>
      <c r="B218" s="1" t="s">
        <v>844</v>
      </c>
      <c r="C218" t="s">
        <v>1028</v>
      </c>
      <c r="D218" s="13">
        <v>184486.89</v>
      </c>
      <c r="E218" s="13">
        <v>6216589.0300000003</v>
      </c>
      <c r="F218" t="s">
        <v>1028</v>
      </c>
      <c r="G218" s="13">
        <f t="shared" si="3"/>
        <v>-6032102.1400000006</v>
      </c>
      <c r="H218" s="3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:26" s="21" customFormat="1">
      <c r="A219">
        <v>30040103</v>
      </c>
      <c r="B219" s="1" t="s">
        <v>845</v>
      </c>
      <c r="C219" t="s">
        <v>1028</v>
      </c>
      <c r="D219" s="13">
        <v>7390.43</v>
      </c>
      <c r="E219" s="13">
        <v>446071.38</v>
      </c>
      <c r="F219" t="s">
        <v>1028</v>
      </c>
      <c r="G219" s="13">
        <f t="shared" si="3"/>
        <v>-438680.95</v>
      </c>
      <c r="H219" s="3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:26" s="21" customFormat="1">
      <c r="A220">
        <v>30040202</v>
      </c>
      <c r="B220" s="1" t="s">
        <v>1262</v>
      </c>
      <c r="C220" t="s">
        <v>1028</v>
      </c>
      <c r="D220" s="13">
        <v>2075.8200000000002</v>
      </c>
      <c r="E220" s="13">
        <v>601858.93999999994</v>
      </c>
      <c r="F220" t="s">
        <v>1028</v>
      </c>
      <c r="G220" s="13">
        <f t="shared" si="3"/>
        <v>-599783.12</v>
      </c>
      <c r="H220" s="3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:26" s="21" customFormat="1">
      <c r="A221">
        <v>30040203</v>
      </c>
      <c r="B221" s="1" t="s">
        <v>846</v>
      </c>
      <c r="C221" t="s">
        <v>1028</v>
      </c>
      <c r="D221" s="13">
        <v>0</v>
      </c>
      <c r="E221" s="13">
        <v>2003.76</v>
      </c>
      <c r="F221" t="s">
        <v>1028</v>
      </c>
      <c r="G221" s="13">
        <f t="shared" si="3"/>
        <v>-2003.76</v>
      </c>
      <c r="H221" s="3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:26" s="21" customFormat="1">
      <c r="A222">
        <v>30040204</v>
      </c>
      <c r="B222" s="1" t="s">
        <v>1263</v>
      </c>
      <c r="C222" t="s">
        <v>1028</v>
      </c>
      <c r="D222" s="13">
        <v>0</v>
      </c>
      <c r="E222" s="13">
        <v>2298.0700000000002</v>
      </c>
      <c r="F222" t="s">
        <v>1028</v>
      </c>
      <c r="G222" s="13">
        <f t="shared" si="3"/>
        <v>-2298.0700000000002</v>
      </c>
      <c r="H222" s="3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:26" s="21" customFormat="1">
      <c r="A223">
        <v>30040205</v>
      </c>
      <c r="B223" s="1" t="s">
        <v>847</v>
      </c>
      <c r="C223" t="s">
        <v>1028</v>
      </c>
      <c r="D223" s="13">
        <v>0</v>
      </c>
      <c r="E223" s="13">
        <v>13824.67</v>
      </c>
      <c r="F223" t="s">
        <v>1028</v>
      </c>
      <c r="G223" s="13">
        <f t="shared" si="3"/>
        <v>-13824.67</v>
      </c>
      <c r="H223" s="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:26" s="21" customFormat="1">
      <c r="A224">
        <v>30040207</v>
      </c>
      <c r="B224" s="1" t="s">
        <v>918</v>
      </c>
      <c r="C224" t="s">
        <v>1028</v>
      </c>
      <c r="D224" s="13">
        <v>31213.02</v>
      </c>
      <c r="E224" s="13">
        <v>31561.1</v>
      </c>
      <c r="F224" t="s">
        <v>1028</v>
      </c>
      <c r="G224" s="13">
        <f t="shared" si="3"/>
        <v>-348.07999999999811</v>
      </c>
      <c r="H224" s="3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:26" s="21" customFormat="1">
      <c r="A225">
        <v>30040208</v>
      </c>
      <c r="B225" s="1" t="s">
        <v>848</v>
      </c>
      <c r="C225" t="s">
        <v>1028</v>
      </c>
      <c r="D225" s="13">
        <v>2334.21</v>
      </c>
      <c r="E225" s="13">
        <v>45563.61</v>
      </c>
      <c r="F225" t="s">
        <v>1028</v>
      </c>
      <c r="G225" s="13">
        <f t="shared" si="3"/>
        <v>-43229.4</v>
      </c>
      <c r="H225" s="3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26" s="21" customFormat="1">
      <c r="A226">
        <v>30040210</v>
      </c>
      <c r="B226" s="1" t="s">
        <v>849</v>
      </c>
      <c r="C226" t="s">
        <v>1028</v>
      </c>
      <c r="D226" s="13">
        <v>0</v>
      </c>
      <c r="E226" s="13">
        <v>28720.15</v>
      </c>
      <c r="F226" t="s">
        <v>1028</v>
      </c>
      <c r="G226" s="13">
        <f t="shared" si="3"/>
        <v>-28720.15</v>
      </c>
      <c r="H226" s="3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:26" s="21" customFormat="1">
      <c r="A227">
        <v>30040211</v>
      </c>
      <c r="B227" s="1" t="s">
        <v>1264</v>
      </c>
      <c r="C227" t="s">
        <v>1028</v>
      </c>
      <c r="D227" s="13">
        <v>31884.81</v>
      </c>
      <c r="E227" s="13">
        <v>99231.15</v>
      </c>
      <c r="F227" t="s">
        <v>1028</v>
      </c>
      <c r="G227" s="13">
        <f t="shared" si="3"/>
        <v>-67346.34</v>
      </c>
      <c r="H227" s="3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:26" s="21" customFormat="1">
      <c r="A228">
        <v>30040213</v>
      </c>
      <c r="B228" s="1" t="s">
        <v>1159</v>
      </c>
      <c r="C228" t="s">
        <v>1028</v>
      </c>
      <c r="D228" s="13">
        <v>0</v>
      </c>
      <c r="E228" s="13">
        <v>27485.03</v>
      </c>
      <c r="F228" t="s">
        <v>1028</v>
      </c>
      <c r="G228" s="13">
        <f t="shared" si="3"/>
        <v>-27485.03</v>
      </c>
      <c r="H228" s="3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:26" s="21" customFormat="1">
      <c r="A229">
        <v>30040288</v>
      </c>
      <c r="B229" s="1" t="s">
        <v>1265</v>
      </c>
      <c r="C229" t="s">
        <v>1028</v>
      </c>
      <c r="D229" s="13">
        <v>0</v>
      </c>
      <c r="E229" s="13">
        <v>350046.34</v>
      </c>
      <c r="F229" t="s">
        <v>1028</v>
      </c>
      <c r="G229" s="13">
        <f t="shared" si="3"/>
        <v>-350046.34</v>
      </c>
      <c r="H229" s="3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s="21" customFormat="1">
      <c r="A230">
        <v>30040299</v>
      </c>
      <c r="B230" s="1" t="s">
        <v>850</v>
      </c>
      <c r="C230" t="s">
        <v>1028</v>
      </c>
      <c r="D230" s="13">
        <v>0</v>
      </c>
      <c r="E230" s="13">
        <v>0.52</v>
      </c>
      <c r="F230" t="s">
        <v>1028</v>
      </c>
      <c r="G230" s="13">
        <f t="shared" si="3"/>
        <v>-0.52</v>
      </c>
      <c r="H230" s="3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:26" s="21" customFormat="1">
      <c r="A231">
        <v>30040401</v>
      </c>
      <c r="B231" s="1" t="s">
        <v>1266</v>
      </c>
      <c r="C231" t="s">
        <v>1028</v>
      </c>
      <c r="D231" s="13">
        <v>0</v>
      </c>
      <c r="E231" s="13">
        <v>83874.91</v>
      </c>
      <c r="F231" t="s">
        <v>1028</v>
      </c>
      <c r="G231" s="13">
        <f t="shared" si="3"/>
        <v>-83874.91</v>
      </c>
      <c r="H231" s="3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:26" s="21" customFormat="1">
      <c r="A232">
        <v>30040402</v>
      </c>
      <c r="B232" s="1" t="s">
        <v>1267</v>
      </c>
      <c r="C232" t="s">
        <v>1028</v>
      </c>
      <c r="D232" s="13">
        <v>0</v>
      </c>
      <c r="E232" s="13">
        <v>337939.99</v>
      </c>
      <c r="F232" t="s">
        <v>1028</v>
      </c>
      <c r="G232" s="13">
        <f t="shared" si="3"/>
        <v>-337939.99</v>
      </c>
      <c r="H232" s="3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:26" s="21" customFormat="1">
      <c r="A233">
        <v>30040403</v>
      </c>
      <c r="B233" s="1" t="s">
        <v>1355</v>
      </c>
      <c r="C233" t="s">
        <v>1028</v>
      </c>
      <c r="D233" s="13">
        <v>30621.8</v>
      </c>
      <c r="E233" s="13">
        <v>47733.84</v>
      </c>
      <c r="F233" t="s">
        <v>1028</v>
      </c>
      <c r="G233" s="13">
        <f t="shared" si="3"/>
        <v>-17112.039999999997</v>
      </c>
      <c r="H233" s="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:26" s="21" customFormat="1">
      <c r="A234">
        <v>30040404</v>
      </c>
      <c r="B234" s="1" t="s">
        <v>1537</v>
      </c>
      <c r="C234" t="s">
        <v>1028</v>
      </c>
      <c r="D234" s="13">
        <v>0</v>
      </c>
      <c r="E234" s="13">
        <v>101869.84</v>
      </c>
      <c r="F234" t="s">
        <v>1028</v>
      </c>
      <c r="G234" s="13">
        <f t="shared" si="3"/>
        <v>-101869.84</v>
      </c>
      <c r="H234" s="3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:26" s="21" customFormat="1">
      <c r="A235">
        <v>30040405</v>
      </c>
      <c r="B235" s="1" t="s">
        <v>1268</v>
      </c>
      <c r="C235" t="s">
        <v>1028</v>
      </c>
      <c r="D235" s="13">
        <v>0</v>
      </c>
      <c r="E235" s="13">
        <v>2208324.5299999998</v>
      </c>
      <c r="F235" t="s">
        <v>1028</v>
      </c>
      <c r="G235" s="13">
        <f t="shared" si="3"/>
        <v>-2208324.5299999998</v>
      </c>
      <c r="H235" s="3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26" s="21" customFormat="1">
      <c r="A236">
        <v>30040406</v>
      </c>
      <c r="B236" s="1" t="s">
        <v>1269</v>
      </c>
      <c r="C236" t="s">
        <v>1028</v>
      </c>
      <c r="D236" s="13">
        <v>0</v>
      </c>
      <c r="E236" s="13">
        <v>170200.85</v>
      </c>
      <c r="F236" t="s">
        <v>1028</v>
      </c>
      <c r="G236" s="13">
        <f t="shared" si="3"/>
        <v>-170200.85</v>
      </c>
      <c r="H236" s="3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:26" s="21" customFormat="1">
      <c r="A237">
        <v>30040588</v>
      </c>
      <c r="B237" s="1" t="s">
        <v>851</v>
      </c>
      <c r="C237" t="s">
        <v>1028</v>
      </c>
      <c r="D237" s="13">
        <v>0</v>
      </c>
      <c r="E237" s="13">
        <v>52722.76</v>
      </c>
      <c r="F237" t="s">
        <v>1028</v>
      </c>
      <c r="G237" s="13">
        <f t="shared" si="3"/>
        <v>-52722.76</v>
      </c>
      <c r="H237" s="3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</row>
    <row r="238" spans="1:26" s="21" customFormat="1">
      <c r="A238">
        <v>30040603</v>
      </c>
      <c r="B238" s="1" t="s">
        <v>1270</v>
      </c>
      <c r="C238" t="s">
        <v>1028</v>
      </c>
      <c r="D238" s="13">
        <v>740</v>
      </c>
      <c r="E238" s="13">
        <v>41342.639999999999</v>
      </c>
      <c r="F238" t="s">
        <v>1028</v>
      </c>
      <c r="G238" s="13">
        <f t="shared" si="3"/>
        <v>-40602.639999999999</v>
      </c>
      <c r="H238" s="3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</row>
    <row r="239" spans="1:26" s="21" customFormat="1">
      <c r="A239">
        <v>30040606</v>
      </c>
      <c r="B239" s="1" t="s">
        <v>1056</v>
      </c>
      <c r="C239" t="s">
        <v>1028</v>
      </c>
      <c r="D239" s="13">
        <v>0</v>
      </c>
      <c r="E239" s="13">
        <v>50565.62</v>
      </c>
      <c r="F239" t="s">
        <v>1028</v>
      </c>
      <c r="G239" s="13">
        <f t="shared" si="3"/>
        <v>-50565.62</v>
      </c>
      <c r="H239" s="3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</row>
    <row r="240" spans="1:26" s="21" customFormat="1">
      <c r="A240">
        <v>30040688</v>
      </c>
      <c r="B240" s="1" t="s">
        <v>1271</v>
      </c>
      <c r="C240" t="s">
        <v>1028</v>
      </c>
      <c r="D240" s="13">
        <v>0</v>
      </c>
      <c r="E240" s="13">
        <v>39085.589999999997</v>
      </c>
      <c r="F240" t="s">
        <v>1028</v>
      </c>
      <c r="G240" s="13">
        <f t="shared" si="3"/>
        <v>-39085.589999999997</v>
      </c>
      <c r="H240" s="3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</row>
    <row r="241" spans="1:26" s="21" customFormat="1">
      <c r="A241">
        <v>30050101</v>
      </c>
      <c r="B241" s="1" t="s">
        <v>1538</v>
      </c>
      <c r="C241" t="s">
        <v>1028</v>
      </c>
      <c r="D241" s="13">
        <v>0</v>
      </c>
      <c r="E241" s="13">
        <v>402284.97</v>
      </c>
      <c r="F241" t="s">
        <v>1028</v>
      </c>
      <c r="G241" s="13">
        <f t="shared" si="3"/>
        <v>-402284.97</v>
      </c>
      <c r="H241" s="3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s="21" customFormat="1">
      <c r="A242">
        <v>30050301</v>
      </c>
      <c r="B242" s="1" t="s">
        <v>1539</v>
      </c>
      <c r="C242" t="s">
        <v>1028</v>
      </c>
      <c r="D242" s="13">
        <v>0</v>
      </c>
      <c r="E242" s="13">
        <v>1130000</v>
      </c>
      <c r="F242" t="s">
        <v>1028</v>
      </c>
      <c r="G242" s="13">
        <f t="shared" si="3"/>
        <v>-1130000</v>
      </c>
      <c r="H242" s="3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s="21" customFormat="1">
      <c r="A243">
        <v>30050501</v>
      </c>
      <c r="B243" s="1" t="s">
        <v>1272</v>
      </c>
      <c r="C243" t="s">
        <v>1028</v>
      </c>
      <c r="D243" s="13">
        <v>0</v>
      </c>
      <c r="E243" s="13">
        <v>565079.85</v>
      </c>
      <c r="F243" t="s">
        <v>1028</v>
      </c>
      <c r="G243" s="13">
        <f t="shared" si="3"/>
        <v>-565079.85</v>
      </c>
      <c r="H243" s="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s="21" customFormat="1">
      <c r="A244">
        <v>30050688</v>
      </c>
      <c r="B244" s="1" t="s">
        <v>1132</v>
      </c>
      <c r="C244" t="s">
        <v>1028</v>
      </c>
      <c r="D244" s="13">
        <v>0</v>
      </c>
      <c r="E244" s="13">
        <v>14181.22</v>
      </c>
      <c r="F244" t="s">
        <v>1028</v>
      </c>
      <c r="G244" s="13">
        <f t="shared" si="3"/>
        <v>-14181.22</v>
      </c>
      <c r="H244" s="3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s="21" customFormat="1">
      <c r="A245">
        <v>40060101</v>
      </c>
      <c r="B245" s="1" t="s">
        <v>853</v>
      </c>
      <c r="C245" t="s">
        <v>1028</v>
      </c>
      <c r="D245" s="13">
        <v>24768</v>
      </c>
      <c r="E245" s="13">
        <v>0</v>
      </c>
      <c r="F245" t="s">
        <v>1028</v>
      </c>
      <c r="G245" s="13">
        <f t="shared" si="3"/>
        <v>24768</v>
      </c>
      <c r="H245" s="3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s="21" customFormat="1">
      <c r="A246">
        <v>40060102</v>
      </c>
      <c r="B246" s="1" t="s">
        <v>854</v>
      </c>
      <c r="C246" t="s">
        <v>1028</v>
      </c>
      <c r="D246" s="13">
        <v>216182.96</v>
      </c>
      <c r="E246" s="13">
        <v>54394.41</v>
      </c>
      <c r="F246" t="s">
        <v>1028</v>
      </c>
      <c r="G246" s="13">
        <f t="shared" si="3"/>
        <v>161788.54999999999</v>
      </c>
      <c r="H246" s="3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s="21" customFormat="1">
      <c r="A247">
        <v>40060103</v>
      </c>
      <c r="B247" s="1" t="s">
        <v>1273</v>
      </c>
      <c r="C247" t="s">
        <v>1028</v>
      </c>
      <c r="D247" s="13">
        <v>35457.480000000003</v>
      </c>
      <c r="E247" s="13">
        <v>0</v>
      </c>
      <c r="F247" t="s">
        <v>1028</v>
      </c>
      <c r="G247" s="13">
        <f t="shared" si="3"/>
        <v>35457.480000000003</v>
      </c>
      <c r="H247" s="3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</row>
    <row r="248" spans="1:26" s="21" customFormat="1">
      <c r="A248">
        <v>40060104</v>
      </c>
      <c r="B248" s="1" t="s">
        <v>1356</v>
      </c>
      <c r="C248" t="s">
        <v>1028</v>
      </c>
      <c r="D248" s="13">
        <v>372279.31</v>
      </c>
      <c r="E248" s="13">
        <v>0</v>
      </c>
      <c r="F248" t="s">
        <v>1028</v>
      </c>
      <c r="G248" s="13">
        <f t="shared" si="3"/>
        <v>372279.31</v>
      </c>
      <c r="H248" s="3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s="21" customFormat="1">
      <c r="A249">
        <v>40060188</v>
      </c>
      <c r="B249" s="1" t="s">
        <v>855</v>
      </c>
      <c r="C249" t="s">
        <v>1028</v>
      </c>
      <c r="D249" s="13">
        <v>14631.97</v>
      </c>
      <c r="E249" s="13">
        <v>720.55</v>
      </c>
      <c r="F249" t="s">
        <v>1028</v>
      </c>
      <c r="G249" s="13">
        <f t="shared" si="3"/>
        <v>13911.42</v>
      </c>
      <c r="H249" s="3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</row>
    <row r="250" spans="1:26" s="21" customFormat="1">
      <c r="A250">
        <v>40060201</v>
      </c>
      <c r="B250" s="1" t="s">
        <v>856</v>
      </c>
      <c r="C250" t="s">
        <v>1028</v>
      </c>
      <c r="D250" s="13">
        <v>20.47</v>
      </c>
      <c r="E250" s="13">
        <v>0</v>
      </c>
      <c r="F250" t="s">
        <v>1028</v>
      </c>
      <c r="G250" s="13">
        <f t="shared" si="3"/>
        <v>20.47</v>
      </c>
      <c r="H250" s="3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</row>
    <row r="251" spans="1:26" s="21" customFormat="1">
      <c r="A251">
        <v>40060202</v>
      </c>
      <c r="B251" s="1" t="s">
        <v>1057</v>
      </c>
      <c r="C251" t="s">
        <v>1028</v>
      </c>
      <c r="D251" s="13">
        <v>5082.3999999999996</v>
      </c>
      <c r="E251" s="13">
        <v>0</v>
      </c>
      <c r="F251" t="s">
        <v>1028</v>
      </c>
      <c r="G251" s="13">
        <f t="shared" si="3"/>
        <v>5082.3999999999996</v>
      </c>
      <c r="H251" s="3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</row>
    <row r="252" spans="1:26" s="21" customFormat="1">
      <c r="A252">
        <v>40060203</v>
      </c>
      <c r="B252" s="1" t="s">
        <v>1058</v>
      </c>
      <c r="C252" t="s">
        <v>1028</v>
      </c>
      <c r="D252" s="13">
        <v>36394.480000000003</v>
      </c>
      <c r="E252" s="13">
        <v>0</v>
      </c>
      <c r="F252" t="s">
        <v>1028</v>
      </c>
      <c r="G252" s="13">
        <f t="shared" si="3"/>
        <v>36394.480000000003</v>
      </c>
      <c r="H252" s="3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</row>
    <row r="253" spans="1:26" s="21" customFormat="1">
      <c r="A253">
        <v>40060204</v>
      </c>
      <c r="B253" s="1" t="s">
        <v>857</v>
      </c>
      <c r="C253" t="s">
        <v>1028</v>
      </c>
      <c r="D253" s="13">
        <v>42315.45</v>
      </c>
      <c r="E253" s="13">
        <v>609.02</v>
      </c>
      <c r="F253" t="s">
        <v>1028</v>
      </c>
      <c r="G253" s="13">
        <f t="shared" si="3"/>
        <v>41706.43</v>
      </c>
      <c r="H253" s="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</row>
    <row r="254" spans="1:26">
      <c r="A254">
        <v>40060205</v>
      </c>
      <c r="B254" s="1" t="s">
        <v>1274</v>
      </c>
      <c r="C254" t="s">
        <v>1028</v>
      </c>
      <c r="D254" s="13">
        <v>12965.88</v>
      </c>
      <c r="E254" s="13">
        <v>0</v>
      </c>
      <c r="F254" t="s">
        <v>1028</v>
      </c>
      <c r="G254" s="13">
        <f t="shared" si="3"/>
        <v>12965.88</v>
      </c>
    </row>
    <row r="255" spans="1:26">
      <c r="A255">
        <v>40060208</v>
      </c>
      <c r="B255" s="1" t="s">
        <v>1275</v>
      </c>
      <c r="C255" t="s">
        <v>1028</v>
      </c>
      <c r="D255" s="13">
        <v>3626.41</v>
      </c>
      <c r="E255" s="13">
        <v>0</v>
      </c>
      <c r="F255" t="s">
        <v>1028</v>
      </c>
      <c r="G255" s="13">
        <f t="shared" si="3"/>
        <v>3626.41</v>
      </c>
    </row>
    <row r="256" spans="1:26">
      <c r="A256">
        <v>40060209</v>
      </c>
      <c r="B256" s="1" t="s">
        <v>1276</v>
      </c>
      <c r="C256" t="s">
        <v>1028</v>
      </c>
      <c r="D256" s="13">
        <v>7703.03</v>
      </c>
      <c r="E256" s="13">
        <v>0</v>
      </c>
      <c r="F256" t="s">
        <v>1028</v>
      </c>
      <c r="G256" s="13">
        <f t="shared" si="3"/>
        <v>7703.03</v>
      </c>
    </row>
    <row r="257" spans="1:7">
      <c r="A257">
        <v>40060210</v>
      </c>
      <c r="B257" s="1" t="s">
        <v>859</v>
      </c>
      <c r="C257" t="s">
        <v>1028</v>
      </c>
      <c r="D257" s="13">
        <v>5606.1</v>
      </c>
      <c r="E257" s="13">
        <v>0</v>
      </c>
      <c r="F257" t="s">
        <v>1028</v>
      </c>
      <c r="G257" s="13">
        <f t="shared" si="3"/>
        <v>5606.1</v>
      </c>
    </row>
    <row r="258" spans="1:7">
      <c r="A258">
        <v>40060211</v>
      </c>
      <c r="B258" s="1" t="s">
        <v>1277</v>
      </c>
      <c r="C258" t="s">
        <v>1028</v>
      </c>
      <c r="D258" s="13">
        <v>21203.27</v>
      </c>
      <c r="E258" s="13">
        <v>398.35</v>
      </c>
      <c r="F258" t="s">
        <v>1028</v>
      </c>
      <c r="G258" s="13">
        <f t="shared" si="3"/>
        <v>20804.920000000002</v>
      </c>
    </row>
    <row r="259" spans="1:7">
      <c r="A259">
        <v>40060212</v>
      </c>
      <c r="B259" s="1" t="s">
        <v>860</v>
      </c>
      <c r="C259" t="s">
        <v>1028</v>
      </c>
      <c r="D259" s="13">
        <v>81724</v>
      </c>
      <c r="E259" s="13">
        <v>0</v>
      </c>
      <c r="F259" t="s">
        <v>1028</v>
      </c>
      <c r="G259" s="13">
        <f t="shared" si="3"/>
        <v>81724</v>
      </c>
    </row>
    <row r="260" spans="1:7">
      <c r="A260">
        <v>40060213</v>
      </c>
      <c r="B260" s="1" t="s">
        <v>1278</v>
      </c>
      <c r="C260" t="s">
        <v>1028</v>
      </c>
      <c r="D260" s="13">
        <v>3857.64</v>
      </c>
      <c r="E260" s="13">
        <v>0</v>
      </c>
      <c r="F260" t="s">
        <v>1028</v>
      </c>
      <c r="G260" s="13">
        <f t="shared" si="3"/>
        <v>3857.64</v>
      </c>
    </row>
    <row r="261" spans="1:7">
      <c r="A261">
        <v>40060288</v>
      </c>
      <c r="B261" s="1" t="s">
        <v>861</v>
      </c>
      <c r="C261" t="s">
        <v>1028</v>
      </c>
      <c r="D261" s="13">
        <v>27076.25</v>
      </c>
      <c r="E261" s="13">
        <v>4160.2</v>
      </c>
      <c r="F261" t="s">
        <v>1028</v>
      </c>
      <c r="G261" s="13">
        <f t="shared" si="3"/>
        <v>22916.05</v>
      </c>
    </row>
    <row r="262" spans="1:7">
      <c r="A262">
        <v>40060289</v>
      </c>
      <c r="B262" s="1" t="s">
        <v>1374</v>
      </c>
      <c r="C262" t="s">
        <v>1028</v>
      </c>
      <c r="D262" s="13">
        <v>1347.89</v>
      </c>
      <c r="E262" s="13">
        <v>0</v>
      </c>
      <c r="F262" t="s">
        <v>1028</v>
      </c>
      <c r="G262" s="13">
        <f t="shared" si="3"/>
        <v>1347.89</v>
      </c>
    </row>
    <row r="263" spans="1:7">
      <c r="A263">
        <v>40070101</v>
      </c>
      <c r="B263" s="1" t="s">
        <v>1279</v>
      </c>
      <c r="C263" t="s">
        <v>1028</v>
      </c>
      <c r="D263" s="13">
        <v>143999.93</v>
      </c>
      <c r="E263" s="13">
        <v>0</v>
      </c>
      <c r="F263" t="s">
        <v>1028</v>
      </c>
      <c r="G263" s="13">
        <f t="shared" si="3"/>
        <v>143999.93</v>
      </c>
    </row>
    <row r="264" spans="1:7">
      <c r="A264">
        <v>40070103</v>
      </c>
      <c r="B264" s="1" t="s">
        <v>1059</v>
      </c>
      <c r="C264" t="s">
        <v>1028</v>
      </c>
      <c r="D264" s="13">
        <v>5640643.0599999996</v>
      </c>
      <c r="E264" s="13">
        <v>257005.28</v>
      </c>
      <c r="F264" t="s">
        <v>1028</v>
      </c>
      <c r="G264" s="13">
        <f t="shared" si="3"/>
        <v>5383637.7799999993</v>
      </c>
    </row>
    <row r="265" spans="1:7">
      <c r="A265">
        <v>40070106</v>
      </c>
      <c r="B265" s="1" t="s">
        <v>1280</v>
      </c>
      <c r="C265" t="s">
        <v>1028</v>
      </c>
      <c r="D265" s="13">
        <v>2369833.21</v>
      </c>
      <c r="E265" s="13">
        <v>7109.6</v>
      </c>
      <c r="F265" t="s">
        <v>1028</v>
      </c>
      <c r="G265" s="13">
        <f t="shared" si="3"/>
        <v>2362723.61</v>
      </c>
    </row>
    <row r="266" spans="1:7">
      <c r="A266">
        <v>40070109</v>
      </c>
      <c r="B266" s="1" t="s">
        <v>1375</v>
      </c>
      <c r="C266" t="s">
        <v>1028</v>
      </c>
      <c r="D266" s="13">
        <v>11265381.109999999</v>
      </c>
      <c r="E266" s="13">
        <v>154813.88</v>
      </c>
      <c r="F266" t="s">
        <v>1028</v>
      </c>
      <c r="G266" s="13">
        <f t="shared" si="3"/>
        <v>11110567.229999999</v>
      </c>
    </row>
    <row r="267" spans="1:7">
      <c r="A267">
        <v>40070110</v>
      </c>
      <c r="B267" s="1" t="s">
        <v>1376</v>
      </c>
      <c r="C267" t="s">
        <v>1028</v>
      </c>
      <c r="D267" s="13">
        <v>392641.31</v>
      </c>
      <c r="E267" s="13">
        <v>2198.35</v>
      </c>
      <c r="F267" t="s">
        <v>1028</v>
      </c>
      <c r="G267" s="13">
        <f t="shared" si="3"/>
        <v>390442.96</v>
      </c>
    </row>
    <row r="268" spans="1:7">
      <c r="A268">
        <v>40070111</v>
      </c>
      <c r="B268" s="1" t="s">
        <v>1060</v>
      </c>
      <c r="C268" t="s">
        <v>1028</v>
      </c>
      <c r="D268" s="13">
        <v>73325.77</v>
      </c>
      <c r="E268" s="13">
        <v>0</v>
      </c>
      <c r="F268" t="s">
        <v>1028</v>
      </c>
      <c r="G268" s="13">
        <f t="shared" si="3"/>
        <v>73325.77</v>
      </c>
    </row>
    <row r="269" spans="1:7">
      <c r="A269">
        <v>40070112</v>
      </c>
      <c r="B269" s="1" t="s">
        <v>1281</v>
      </c>
      <c r="C269" t="s">
        <v>1028</v>
      </c>
      <c r="D269" s="13">
        <v>160392.1</v>
      </c>
      <c r="E269" s="13">
        <v>0</v>
      </c>
      <c r="F269" t="s">
        <v>1028</v>
      </c>
      <c r="G269" s="13">
        <f t="shared" ref="G269:G332" si="4">+D269-E269</f>
        <v>160392.1</v>
      </c>
    </row>
    <row r="270" spans="1:7">
      <c r="A270">
        <v>40070114</v>
      </c>
      <c r="B270" s="1" t="s">
        <v>1282</v>
      </c>
      <c r="C270" t="s">
        <v>1028</v>
      </c>
      <c r="D270" s="13">
        <v>1663862.5</v>
      </c>
      <c r="E270" s="13">
        <v>53818.720000000001</v>
      </c>
      <c r="F270" t="s">
        <v>1028</v>
      </c>
      <c r="G270" s="13">
        <f t="shared" si="4"/>
        <v>1610043.78</v>
      </c>
    </row>
    <row r="271" spans="1:7">
      <c r="A271">
        <v>40070115</v>
      </c>
      <c r="B271" s="1" t="s">
        <v>1160</v>
      </c>
      <c r="C271" t="s">
        <v>1028</v>
      </c>
      <c r="D271" s="13">
        <v>11870487.800000001</v>
      </c>
      <c r="E271" s="13">
        <v>474640.6</v>
      </c>
      <c r="F271" t="s">
        <v>1028</v>
      </c>
      <c r="G271" s="13">
        <f t="shared" si="4"/>
        <v>11395847.200000001</v>
      </c>
    </row>
    <row r="272" spans="1:7">
      <c r="A272">
        <v>40070116</v>
      </c>
      <c r="B272" s="1" t="s">
        <v>1283</v>
      </c>
      <c r="C272" t="s">
        <v>1028</v>
      </c>
      <c r="D272" s="13">
        <v>6675495.1399999997</v>
      </c>
      <c r="E272" s="13">
        <v>26786.36</v>
      </c>
      <c r="F272" t="s">
        <v>1028</v>
      </c>
      <c r="G272" s="13">
        <f t="shared" si="4"/>
        <v>6648708.7799999993</v>
      </c>
    </row>
    <row r="273" spans="1:7">
      <c r="A273">
        <v>40070117</v>
      </c>
      <c r="B273" s="1" t="s">
        <v>1284</v>
      </c>
      <c r="C273" t="s">
        <v>1028</v>
      </c>
      <c r="D273" s="13">
        <v>1864309.69</v>
      </c>
      <c r="E273" s="13">
        <v>7790.22</v>
      </c>
      <c r="F273" t="s">
        <v>1028</v>
      </c>
      <c r="G273" s="13">
        <f t="shared" si="4"/>
        <v>1856519.47</v>
      </c>
    </row>
    <row r="274" spans="1:7">
      <c r="A274">
        <v>40070118</v>
      </c>
      <c r="B274" s="1" t="s">
        <v>1357</v>
      </c>
      <c r="C274" t="s">
        <v>1028</v>
      </c>
      <c r="D274" s="13">
        <v>554927.72</v>
      </c>
      <c r="E274" s="13">
        <v>0</v>
      </c>
      <c r="F274" t="s">
        <v>1028</v>
      </c>
      <c r="G274" s="13">
        <f t="shared" si="4"/>
        <v>554927.72</v>
      </c>
    </row>
    <row r="275" spans="1:7">
      <c r="A275">
        <v>40070120</v>
      </c>
      <c r="B275" s="1" t="s">
        <v>1377</v>
      </c>
      <c r="C275" t="s">
        <v>1028</v>
      </c>
      <c r="D275" s="13">
        <v>1965609.7</v>
      </c>
      <c r="E275" s="13">
        <v>172514.76</v>
      </c>
      <c r="F275" t="s">
        <v>1028</v>
      </c>
      <c r="G275" s="13">
        <f t="shared" si="4"/>
        <v>1793094.94</v>
      </c>
    </row>
    <row r="276" spans="1:7">
      <c r="A276">
        <v>40070121</v>
      </c>
      <c r="B276" s="1" t="s">
        <v>1378</v>
      </c>
      <c r="C276" t="s">
        <v>1028</v>
      </c>
      <c r="D276" s="13">
        <v>1643347.6</v>
      </c>
      <c r="E276" s="13">
        <v>43363.81</v>
      </c>
      <c r="F276" t="s">
        <v>1028</v>
      </c>
      <c r="G276" s="13">
        <f t="shared" si="4"/>
        <v>1599983.79</v>
      </c>
    </row>
    <row r="277" spans="1:7">
      <c r="A277">
        <v>40070201</v>
      </c>
      <c r="B277" s="1" t="s">
        <v>862</v>
      </c>
      <c r="C277" t="s">
        <v>1028</v>
      </c>
      <c r="D277" s="13">
        <v>41899.800000000003</v>
      </c>
      <c r="E277" s="13">
        <v>625.04</v>
      </c>
      <c r="F277" t="s">
        <v>1028</v>
      </c>
      <c r="G277" s="13">
        <f t="shared" si="4"/>
        <v>41274.76</v>
      </c>
    </row>
    <row r="278" spans="1:7">
      <c r="A278">
        <v>40070202</v>
      </c>
      <c r="B278" s="1" t="s">
        <v>863</v>
      </c>
      <c r="C278" t="s">
        <v>1028</v>
      </c>
      <c r="D278" s="13">
        <v>608158.25</v>
      </c>
      <c r="E278" s="13">
        <v>0</v>
      </c>
      <c r="F278" t="s">
        <v>1028</v>
      </c>
      <c r="G278" s="13">
        <f t="shared" si="4"/>
        <v>608158.25</v>
      </c>
    </row>
    <row r="279" spans="1:7">
      <c r="A279">
        <v>40070203</v>
      </c>
      <c r="B279" s="1" t="s">
        <v>1285</v>
      </c>
      <c r="C279" t="s">
        <v>1028</v>
      </c>
      <c r="D279" s="13">
        <v>1061303.69</v>
      </c>
      <c r="E279" s="13">
        <v>27784.98</v>
      </c>
      <c r="F279" t="s">
        <v>1028</v>
      </c>
      <c r="G279" s="13">
        <f t="shared" si="4"/>
        <v>1033518.71</v>
      </c>
    </row>
    <row r="280" spans="1:7">
      <c r="A280">
        <v>40070204</v>
      </c>
      <c r="B280" s="1" t="s">
        <v>864</v>
      </c>
      <c r="C280" t="s">
        <v>1028</v>
      </c>
      <c r="D280" s="13">
        <v>1594604.68</v>
      </c>
      <c r="E280" s="13">
        <v>7363.06</v>
      </c>
      <c r="F280" t="s">
        <v>1028</v>
      </c>
      <c r="G280" s="13">
        <f t="shared" si="4"/>
        <v>1587241.6199999999</v>
      </c>
    </row>
    <row r="281" spans="1:7">
      <c r="A281">
        <v>40070205</v>
      </c>
      <c r="B281" s="1" t="s">
        <v>1150</v>
      </c>
      <c r="C281" t="s">
        <v>1028</v>
      </c>
      <c r="D281" s="13">
        <v>5504.33</v>
      </c>
      <c r="E281" s="13">
        <v>0</v>
      </c>
      <c r="F281" t="s">
        <v>1028</v>
      </c>
      <c r="G281" s="13">
        <f t="shared" si="4"/>
        <v>5504.33</v>
      </c>
    </row>
    <row r="282" spans="1:7">
      <c r="A282">
        <v>40070206</v>
      </c>
      <c r="B282" s="1" t="s">
        <v>1540</v>
      </c>
      <c r="C282" t="s">
        <v>1028</v>
      </c>
      <c r="D282" s="13">
        <v>23536.240000000002</v>
      </c>
      <c r="E282" s="13">
        <v>0</v>
      </c>
      <c r="F282" t="s">
        <v>1028</v>
      </c>
      <c r="G282" s="13">
        <f t="shared" si="4"/>
        <v>23536.240000000002</v>
      </c>
    </row>
    <row r="283" spans="1:7">
      <c r="A283">
        <v>40070288</v>
      </c>
      <c r="B283" s="1" t="s">
        <v>919</v>
      </c>
      <c r="C283" t="s">
        <v>1028</v>
      </c>
      <c r="D283" s="13">
        <v>34782.35</v>
      </c>
      <c r="E283" s="13">
        <v>4465.2</v>
      </c>
      <c r="F283" t="s">
        <v>1028</v>
      </c>
      <c r="G283" s="13">
        <f t="shared" si="4"/>
        <v>30317.149999999998</v>
      </c>
    </row>
    <row r="284" spans="1:7">
      <c r="A284">
        <v>40070301</v>
      </c>
      <c r="B284" s="1" t="s">
        <v>865</v>
      </c>
      <c r="C284" t="s">
        <v>1028</v>
      </c>
      <c r="D284" s="13">
        <v>265334.90000000002</v>
      </c>
      <c r="E284" s="13">
        <v>1005.21</v>
      </c>
      <c r="F284" t="s">
        <v>1028</v>
      </c>
      <c r="G284" s="13">
        <f t="shared" si="4"/>
        <v>264329.69</v>
      </c>
    </row>
    <row r="285" spans="1:7">
      <c r="A285">
        <v>40070401</v>
      </c>
      <c r="B285" s="1" t="s">
        <v>1286</v>
      </c>
      <c r="C285" t="s">
        <v>1028</v>
      </c>
      <c r="D285" s="13">
        <v>182375.1</v>
      </c>
      <c r="E285" s="13">
        <v>2578.12</v>
      </c>
      <c r="F285" t="s">
        <v>1028</v>
      </c>
      <c r="G285" s="13">
        <f t="shared" si="4"/>
        <v>179796.98</v>
      </c>
    </row>
    <row r="286" spans="1:7">
      <c r="A286">
        <v>40070402</v>
      </c>
      <c r="B286" s="1" t="s">
        <v>1061</v>
      </c>
      <c r="C286" t="s">
        <v>1028</v>
      </c>
      <c r="D286" s="13">
        <v>486186.1</v>
      </c>
      <c r="E286" s="13">
        <v>0</v>
      </c>
      <c r="F286" t="s">
        <v>1028</v>
      </c>
      <c r="G286" s="13">
        <f t="shared" si="4"/>
        <v>486186.1</v>
      </c>
    </row>
    <row r="287" spans="1:7">
      <c r="A287">
        <v>40070403</v>
      </c>
      <c r="B287" s="1" t="s">
        <v>866</v>
      </c>
      <c r="C287" t="s">
        <v>1028</v>
      </c>
      <c r="D287" s="13">
        <v>536746.97</v>
      </c>
      <c r="E287" s="13">
        <v>4903.6400000000003</v>
      </c>
      <c r="F287" t="s">
        <v>1028</v>
      </c>
      <c r="G287" s="13">
        <f t="shared" si="4"/>
        <v>531843.32999999996</v>
      </c>
    </row>
    <row r="288" spans="1:7">
      <c r="A288">
        <v>40070488</v>
      </c>
      <c r="B288" s="1" t="s">
        <v>1287</v>
      </c>
      <c r="C288" t="s">
        <v>1028</v>
      </c>
      <c r="D288" s="13">
        <v>14958.5</v>
      </c>
      <c r="E288" s="13">
        <v>0</v>
      </c>
      <c r="F288" t="s">
        <v>1028</v>
      </c>
      <c r="G288" s="13">
        <f t="shared" si="4"/>
        <v>14958.5</v>
      </c>
    </row>
    <row r="289" spans="1:7">
      <c r="A289">
        <v>40070501</v>
      </c>
      <c r="B289" s="1" t="s">
        <v>867</v>
      </c>
      <c r="C289" t="s">
        <v>1028</v>
      </c>
      <c r="D289" s="13">
        <v>148871.78</v>
      </c>
      <c r="E289" s="13">
        <v>0</v>
      </c>
      <c r="F289" t="s">
        <v>1028</v>
      </c>
      <c r="G289" s="13">
        <f t="shared" si="4"/>
        <v>148871.78</v>
      </c>
    </row>
    <row r="290" spans="1:7">
      <c r="A290">
        <v>40070502</v>
      </c>
      <c r="B290" s="1" t="s">
        <v>868</v>
      </c>
      <c r="C290" t="s">
        <v>1028</v>
      </c>
      <c r="D290" s="13">
        <v>97241.84</v>
      </c>
      <c r="E290" s="13">
        <v>6344</v>
      </c>
      <c r="F290" t="s">
        <v>1028</v>
      </c>
      <c r="G290" s="13">
        <f t="shared" si="4"/>
        <v>90897.84</v>
      </c>
    </row>
    <row r="291" spans="1:7">
      <c r="A291">
        <v>40070503</v>
      </c>
      <c r="B291" s="1" t="s">
        <v>1062</v>
      </c>
      <c r="C291" t="s">
        <v>1028</v>
      </c>
      <c r="D291" s="13">
        <v>95623.15</v>
      </c>
      <c r="E291" s="13">
        <v>0</v>
      </c>
      <c r="F291" t="s">
        <v>1028</v>
      </c>
      <c r="G291" s="13">
        <f t="shared" si="4"/>
        <v>95623.15</v>
      </c>
    </row>
    <row r="292" spans="1:7">
      <c r="A292">
        <v>40070504</v>
      </c>
      <c r="B292" s="1" t="s">
        <v>869</v>
      </c>
      <c r="C292" t="s">
        <v>1028</v>
      </c>
      <c r="D292" s="13">
        <v>159076.82</v>
      </c>
      <c r="E292" s="13">
        <v>0</v>
      </c>
      <c r="F292" t="s">
        <v>1028</v>
      </c>
      <c r="G292" s="13">
        <f t="shared" si="4"/>
        <v>159076.82</v>
      </c>
    </row>
    <row r="293" spans="1:7">
      <c r="A293">
        <v>40070601</v>
      </c>
      <c r="B293" s="1" t="s">
        <v>1288</v>
      </c>
      <c r="C293" t="s">
        <v>1028</v>
      </c>
      <c r="D293" s="13">
        <v>4030705.82</v>
      </c>
      <c r="E293" s="13">
        <v>564770.32999999996</v>
      </c>
      <c r="F293" t="s">
        <v>1028</v>
      </c>
      <c r="G293" s="13">
        <f t="shared" si="4"/>
        <v>3465935.4899999998</v>
      </c>
    </row>
    <row r="294" spans="1:7">
      <c r="A294">
        <v>40070602</v>
      </c>
      <c r="B294" s="1" t="s">
        <v>1289</v>
      </c>
      <c r="C294" t="s">
        <v>1028</v>
      </c>
      <c r="D294" s="13">
        <v>2218515.1</v>
      </c>
      <c r="E294" s="13">
        <v>147033.48000000001</v>
      </c>
      <c r="F294" t="s">
        <v>1028</v>
      </c>
      <c r="G294" s="13">
        <f t="shared" si="4"/>
        <v>2071481.62</v>
      </c>
    </row>
    <row r="295" spans="1:7">
      <c r="A295">
        <v>40070603</v>
      </c>
      <c r="B295" s="1" t="s">
        <v>1151</v>
      </c>
      <c r="C295" t="s">
        <v>1028</v>
      </c>
      <c r="D295" s="13">
        <v>341346.79</v>
      </c>
      <c r="E295" s="13">
        <v>50027.47</v>
      </c>
      <c r="F295" t="s">
        <v>1028</v>
      </c>
      <c r="G295" s="13">
        <f t="shared" si="4"/>
        <v>291319.31999999995</v>
      </c>
    </row>
    <row r="296" spans="1:7">
      <c r="A296">
        <v>40070604</v>
      </c>
      <c r="B296" s="1" t="s">
        <v>1063</v>
      </c>
      <c r="C296" t="s">
        <v>1028</v>
      </c>
      <c r="D296" s="13">
        <v>423723.82</v>
      </c>
      <c r="E296" s="13">
        <v>86802.95</v>
      </c>
      <c r="F296" t="s">
        <v>1028</v>
      </c>
      <c r="G296" s="13">
        <f t="shared" si="4"/>
        <v>336920.87</v>
      </c>
    </row>
    <row r="297" spans="1:7">
      <c r="A297">
        <v>40070605</v>
      </c>
      <c r="B297" s="1" t="s">
        <v>1064</v>
      </c>
      <c r="C297" t="s">
        <v>1028</v>
      </c>
      <c r="D297" s="13">
        <v>114534.03</v>
      </c>
      <c r="E297" s="13">
        <v>16889.36</v>
      </c>
      <c r="F297" t="s">
        <v>1028</v>
      </c>
      <c r="G297" s="13">
        <f t="shared" si="4"/>
        <v>97644.67</v>
      </c>
    </row>
    <row r="298" spans="1:7">
      <c r="A298">
        <v>40070607</v>
      </c>
      <c r="B298" s="1" t="s">
        <v>1541</v>
      </c>
      <c r="C298" t="s">
        <v>1028</v>
      </c>
      <c r="D298" s="13">
        <v>11614.03</v>
      </c>
      <c r="E298" s="13">
        <v>0</v>
      </c>
      <c r="F298" t="s">
        <v>1028</v>
      </c>
      <c r="G298" s="13">
        <f t="shared" si="4"/>
        <v>11614.03</v>
      </c>
    </row>
    <row r="299" spans="1:7">
      <c r="A299">
        <v>40070609</v>
      </c>
      <c r="B299" s="1" t="s">
        <v>1379</v>
      </c>
      <c r="C299" t="s">
        <v>1028</v>
      </c>
      <c r="D299" s="13">
        <v>251244.53</v>
      </c>
      <c r="E299" s="13">
        <v>30595.1</v>
      </c>
      <c r="F299" t="s">
        <v>1028</v>
      </c>
      <c r="G299" s="13">
        <f t="shared" si="4"/>
        <v>220649.43</v>
      </c>
    </row>
    <row r="300" spans="1:7">
      <c r="A300">
        <v>40070610</v>
      </c>
      <c r="B300" s="1" t="s">
        <v>1065</v>
      </c>
      <c r="C300" t="s">
        <v>1028</v>
      </c>
      <c r="D300" s="13">
        <v>346236.34</v>
      </c>
      <c r="E300" s="13">
        <v>43185.34</v>
      </c>
      <c r="F300" t="s">
        <v>1028</v>
      </c>
      <c r="G300" s="13">
        <f t="shared" si="4"/>
        <v>303051</v>
      </c>
    </row>
    <row r="301" spans="1:7">
      <c r="A301">
        <v>40070611</v>
      </c>
      <c r="B301" s="1" t="s">
        <v>1380</v>
      </c>
      <c r="C301" t="s">
        <v>1028</v>
      </c>
      <c r="D301" s="13">
        <v>59822.15</v>
      </c>
      <c r="E301" s="13">
        <v>8862.15</v>
      </c>
      <c r="F301" t="s">
        <v>1028</v>
      </c>
      <c r="G301" s="13">
        <f t="shared" si="4"/>
        <v>50960</v>
      </c>
    </row>
    <row r="302" spans="1:7">
      <c r="A302">
        <v>40070701</v>
      </c>
      <c r="B302" s="1" t="s">
        <v>870</v>
      </c>
      <c r="C302" t="s">
        <v>1028</v>
      </c>
      <c r="D302" s="13">
        <v>83025.460000000006</v>
      </c>
      <c r="E302" s="13">
        <v>73.2</v>
      </c>
      <c r="F302" t="s">
        <v>1028</v>
      </c>
      <c r="G302" s="13">
        <f t="shared" si="4"/>
        <v>82952.260000000009</v>
      </c>
    </row>
    <row r="303" spans="1:7">
      <c r="A303">
        <v>40070702</v>
      </c>
      <c r="B303" s="1" t="s">
        <v>871</v>
      </c>
      <c r="C303" t="s">
        <v>1028</v>
      </c>
      <c r="D303" s="13">
        <v>883863.16</v>
      </c>
      <c r="E303" s="13">
        <v>1914.48</v>
      </c>
      <c r="F303" t="s">
        <v>1028</v>
      </c>
      <c r="G303" s="13">
        <f t="shared" si="4"/>
        <v>881948.68</v>
      </c>
    </row>
    <row r="304" spans="1:7">
      <c r="A304">
        <v>40070703</v>
      </c>
      <c r="B304" s="1" t="s">
        <v>872</v>
      </c>
      <c r="C304" t="s">
        <v>1028</v>
      </c>
      <c r="D304" s="13">
        <v>668620.78</v>
      </c>
      <c r="E304" s="13">
        <v>8793.98</v>
      </c>
      <c r="F304" t="s">
        <v>1028</v>
      </c>
      <c r="G304" s="13">
        <f t="shared" si="4"/>
        <v>659826.80000000005</v>
      </c>
    </row>
    <row r="305" spans="1:7">
      <c r="A305">
        <v>40070704</v>
      </c>
      <c r="B305" s="1" t="s">
        <v>873</v>
      </c>
      <c r="C305" t="s">
        <v>1028</v>
      </c>
      <c r="D305" s="13">
        <v>274209.67</v>
      </c>
      <c r="E305" s="13">
        <v>12881.21</v>
      </c>
      <c r="F305" t="s">
        <v>1028</v>
      </c>
      <c r="G305" s="13">
        <f t="shared" si="4"/>
        <v>261328.46</v>
      </c>
    </row>
    <row r="306" spans="1:7">
      <c r="A306">
        <v>40070801</v>
      </c>
      <c r="B306" s="1" t="s">
        <v>1290</v>
      </c>
      <c r="C306" t="s">
        <v>1028</v>
      </c>
      <c r="D306" s="13">
        <v>512318.07</v>
      </c>
      <c r="E306" s="13">
        <v>308812.18</v>
      </c>
      <c r="F306" t="s">
        <v>1028</v>
      </c>
      <c r="G306" s="13">
        <f t="shared" si="4"/>
        <v>203505.89</v>
      </c>
    </row>
    <row r="307" spans="1:7">
      <c r="A307">
        <v>40070802</v>
      </c>
      <c r="B307" s="1" t="s">
        <v>1291</v>
      </c>
      <c r="C307" t="s">
        <v>1028</v>
      </c>
      <c r="D307" s="13">
        <v>203349.15</v>
      </c>
      <c r="E307" s="13">
        <v>64156.67</v>
      </c>
      <c r="F307" t="s">
        <v>1028</v>
      </c>
      <c r="G307" s="13">
        <f t="shared" si="4"/>
        <v>139192.47999999998</v>
      </c>
    </row>
    <row r="308" spans="1:7">
      <c r="A308">
        <v>40070803</v>
      </c>
      <c r="B308" s="1" t="s">
        <v>1066</v>
      </c>
      <c r="C308" t="s">
        <v>1028</v>
      </c>
      <c r="D308" s="13">
        <v>1098</v>
      </c>
      <c r="E308" s="13">
        <v>0</v>
      </c>
      <c r="F308" t="s">
        <v>1028</v>
      </c>
      <c r="G308" s="13">
        <f t="shared" si="4"/>
        <v>1098</v>
      </c>
    </row>
    <row r="309" spans="1:7">
      <c r="A309">
        <v>40070804</v>
      </c>
      <c r="B309" s="1" t="s">
        <v>1292</v>
      </c>
      <c r="C309" t="s">
        <v>1028</v>
      </c>
      <c r="D309" s="13">
        <v>430203.93</v>
      </c>
      <c r="E309" s="13">
        <v>8498.9500000000007</v>
      </c>
      <c r="F309" t="s">
        <v>1028</v>
      </c>
      <c r="G309" s="13">
        <f t="shared" si="4"/>
        <v>421704.98</v>
      </c>
    </row>
    <row r="310" spans="1:7">
      <c r="A310">
        <v>40070805</v>
      </c>
      <c r="B310" s="1" t="s">
        <v>1293</v>
      </c>
      <c r="C310" t="s">
        <v>1028</v>
      </c>
      <c r="D310" s="13">
        <v>164602.79999999999</v>
      </c>
      <c r="E310" s="13">
        <v>7826.97</v>
      </c>
      <c r="F310" t="s">
        <v>1028</v>
      </c>
      <c r="G310" s="13">
        <f t="shared" si="4"/>
        <v>156775.82999999999</v>
      </c>
    </row>
    <row r="311" spans="1:7">
      <c r="A311">
        <v>40070806</v>
      </c>
      <c r="B311" s="1" t="s">
        <v>1294</v>
      </c>
      <c r="C311" t="s">
        <v>1028</v>
      </c>
      <c r="D311" s="13">
        <v>25136.880000000001</v>
      </c>
      <c r="E311" s="13">
        <v>0</v>
      </c>
      <c r="F311" t="s">
        <v>1028</v>
      </c>
      <c r="G311" s="13">
        <f t="shared" si="4"/>
        <v>25136.880000000001</v>
      </c>
    </row>
    <row r="312" spans="1:7">
      <c r="A312">
        <v>40070807</v>
      </c>
      <c r="B312" s="1" t="s">
        <v>1295</v>
      </c>
      <c r="C312" t="s">
        <v>1028</v>
      </c>
      <c r="D312" s="13">
        <v>10857.28</v>
      </c>
      <c r="E312" s="13">
        <v>0</v>
      </c>
      <c r="F312" t="s">
        <v>1028</v>
      </c>
      <c r="G312" s="13">
        <f t="shared" si="4"/>
        <v>10857.28</v>
      </c>
    </row>
    <row r="313" spans="1:7">
      <c r="A313">
        <v>40070809</v>
      </c>
      <c r="B313" s="1" t="s">
        <v>1296</v>
      </c>
      <c r="C313" t="s">
        <v>1028</v>
      </c>
      <c r="D313" s="13">
        <v>29197.11</v>
      </c>
      <c r="E313" s="13">
        <v>178.51</v>
      </c>
      <c r="F313" t="s">
        <v>1028</v>
      </c>
      <c r="G313" s="13">
        <f t="shared" si="4"/>
        <v>29018.600000000002</v>
      </c>
    </row>
    <row r="314" spans="1:7">
      <c r="A314">
        <v>40070810</v>
      </c>
      <c r="B314" s="1" t="s">
        <v>1297</v>
      </c>
      <c r="C314" t="s">
        <v>1028</v>
      </c>
      <c r="D314" s="13">
        <v>13066.33</v>
      </c>
      <c r="E314" s="13">
        <v>347.8</v>
      </c>
      <c r="F314" t="s">
        <v>1028</v>
      </c>
      <c r="G314" s="13">
        <f t="shared" si="4"/>
        <v>12718.53</v>
      </c>
    </row>
    <row r="315" spans="1:7">
      <c r="A315">
        <v>40070811</v>
      </c>
      <c r="B315" s="1" t="s">
        <v>1067</v>
      </c>
      <c r="C315" t="s">
        <v>1028</v>
      </c>
      <c r="D315" s="13">
        <v>109551.2</v>
      </c>
      <c r="E315" s="13">
        <v>20528.05</v>
      </c>
      <c r="F315" t="s">
        <v>1028</v>
      </c>
      <c r="G315" s="13">
        <f t="shared" si="4"/>
        <v>89023.15</v>
      </c>
    </row>
    <row r="316" spans="1:7">
      <c r="A316">
        <v>40070814</v>
      </c>
      <c r="B316" s="1" t="s">
        <v>1381</v>
      </c>
      <c r="C316" t="s">
        <v>1028</v>
      </c>
      <c r="D316" s="13">
        <v>383411.95</v>
      </c>
      <c r="E316" s="13">
        <v>125303.51</v>
      </c>
      <c r="F316" t="s">
        <v>1028</v>
      </c>
      <c r="G316" s="13">
        <f t="shared" si="4"/>
        <v>258108.44</v>
      </c>
    </row>
    <row r="317" spans="1:7">
      <c r="A317">
        <v>40070888</v>
      </c>
      <c r="B317" s="1" t="s">
        <v>874</v>
      </c>
      <c r="C317" t="s">
        <v>1028</v>
      </c>
      <c r="D317" s="13">
        <v>7313.93</v>
      </c>
      <c r="E317" s="13">
        <v>0</v>
      </c>
      <c r="F317" t="s">
        <v>1028</v>
      </c>
      <c r="G317" s="13">
        <f t="shared" si="4"/>
        <v>7313.93</v>
      </c>
    </row>
    <row r="318" spans="1:7">
      <c r="A318">
        <v>40070901</v>
      </c>
      <c r="B318" s="1" t="s">
        <v>1298</v>
      </c>
      <c r="C318" t="s">
        <v>1028</v>
      </c>
      <c r="D318" s="13">
        <v>42067.26</v>
      </c>
      <c r="E318" s="13">
        <v>0</v>
      </c>
      <c r="F318" t="s">
        <v>1028</v>
      </c>
      <c r="G318" s="13">
        <f t="shared" si="4"/>
        <v>42067.26</v>
      </c>
    </row>
    <row r="319" spans="1:7">
      <c r="A319">
        <v>40070902</v>
      </c>
      <c r="B319" s="1" t="s">
        <v>1299</v>
      </c>
      <c r="C319" t="s">
        <v>1028</v>
      </c>
      <c r="D319" s="13">
        <v>32481.279999999999</v>
      </c>
      <c r="E319" s="13">
        <v>0</v>
      </c>
      <c r="F319" t="s">
        <v>1028</v>
      </c>
      <c r="G319" s="13">
        <f t="shared" si="4"/>
        <v>32481.279999999999</v>
      </c>
    </row>
    <row r="320" spans="1:7">
      <c r="A320">
        <v>40071001</v>
      </c>
      <c r="B320" s="1" t="s">
        <v>1300</v>
      </c>
      <c r="C320" t="s">
        <v>1028</v>
      </c>
      <c r="D320" s="13">
        <v>157914.57</v>
      </c>
      <c r="E320" s="13">
        <v>0</v>
      </c>
      <c r="F320" t="s">
        <v>1028</v>
      </c>
      <c r="G320" s="13">
        <f t="shared" si="4"/>
        <v>157914.57</v>
      </c>
    </row>
    <row r="321" spans="1:7">
      <c r="A321">
        <v>40071002</v>
      </c>
      <c r="B321" s="1" t="s">
        <v>1301</v>
      </c>
      <c r="C321" t="s">
        <v>1028</v>
      </c>
      <c r="D321" s="13">
        <v>199228.98</v>
      </c>
      <c r="E321" s="13">
        <v>0</v>
      </c>
      <c r="F321" t="s">
        <v>1028</v>
      </c>
      <c r="G321" s="13">
        <f t="shared" si="4"/>
        <v>199228.98</v>
      </c>
    </row>
    <row r="322" spans="1:7">
      <c r="A322">
        <v>40071003</v>
      </c>
      <c r="B322" s="1" t="s">
        <v>875</v>
      </c>
      <c r="C322" t="s">
        <v>1028</v>
      </c>
      <c r="D322" s="13">
        <v>30813.23</v>
      </c>
      <c r="E322" s="13">
        <v>0</v>
      </c>
      <c r="F322" t="s">
        <v>1028</v>
      </c>
      <c r="G322" s="13">
        <f t="shared" si="4"/>
        <v>30813.23</v>
      </c>
    </row>
    <row r="323" spans="1:7">
      <c r="A323">
        <v>40071004</v>
      </c>
      <c r="B323" s="1" t="s">
        <v>1302</v>
      </c>
      <c r="C323" t="s">
        <v>1028</v>
      </c>
      <c r="D323" s="13">
        <v>10345</v>
      </c>
      <c r="E323" s="13">
        <v>0</v>
      </c>
      <c r="F323" t="s">
        <v>1028</v>
      </c>
      <c r="G323" s="13">
        <f t="shared" si="4"/>
        <v>10345</v>
      </c>
    </row>
    <row r="324" spans="1:7">
      <c r="A324">
        <v>40071005</v>
      </c>
      <c r="B324" s="1" t="s">
        <v>876</v>
      </c>
      <c r="C324" t="s">
        <v>1028</v>
      </c>
      <c r="D324" s="13">
        <v>28000</v>
      </c>
      <c r="E324" s="13">
        <v>0</v>
      </c>
      <c r="F324" t="s">
        <v>1028</v>
      </c>
      <c r="G324" s="13">
        <f t="shared" si="4"/>
        <v>28000</v>
      </c>
    </row>
    <row r="325" spans="1:7">
      <c r="A325">
        <v>40071006</v>
      </c>
      <c r="B325" s="1" t="s">
        <v>1068</v>
      </c>
      <c r="C325" t="s">
        <v>1028</v>
      </c>
      <c r="D325" s="13">
        <v>11900</v>
      </c>
      <c r="E325" s="13">
        <v>0</v>
      </c>
      <c r="F325" t="s">
        <v>1028</v>
      </c>
      <c r="G325" s="13">
        <f t="shared" si="4"/>
        <v>11900</v>
      </c>
    </row>
    <row r="326" spans="1:7">
      <c r="A326">
        <v>40071101</v>
      </c>
      <c r="B326" s="1" t="s">
        <v>1303</v>
      </c>
      <c r="C326" t="s">
        <v>1028</v>
      </c>
      <c r="D326" s="13">
        <v>40.549999999999997</v>
      </c>
      <c r="E326" s="13">
        <v>0</v>
      </c>
      <c r="F326" t="s">
        <v>1028</v>
      </c>
      <c r="G326" s="13">
        <f t="shared" si="4"/>
        <v>40.549999999999997</v>
      </c>
    </row>
    <row r="327" spans="1:7">
      <c r="A327">
        <v>40071104</v>
      </c>
      <c r="B327" s="1" t="s">
        <v>1304</v>
      </c>
      <c r="C327" t="s">
        <v>1028</v>
      </c>
      <c r="D327" s="13">
        <v>4744.34</v>
      </c>
      <c r="E327" s="13">
        <v>0</v>
      </c>
      <c r="F327" t="s">
        <v>1028</v>
      </c>
      <c r="G327" s="13">
        <f t="shared" si="4"/>
        <v>4744.34</v>
      </c>
    </row>
    <row r="328" spans="1:7">
      <c r="A328">
        <v>40071106</v>
      </c>
      <c r="B328" s="1" t="s">
        <v>1305</v>
      </c>
      <c r="C328" t="s">
        <v>1028</v>
      </c>
      <c r="D328" s="13">
        <v>12907.9</v>
      </c>
      <c r="E328" s="13">
        <v>1619.7</v>
      </c>
      <c r="F328" t="s">
        <v>1028</v>
      </c>
      <c r="G328" s="13">
        <f t="shared" si="4"/>
        <v>11288.199999999999</v>
      </c>
    </row>
    <row r="329" spans="1:7">
      <c r="A329">
        <v>40071107</v>
      </c>
      <c r="B329" s="1" t="s">
        <v>1069</v>
      </c>
      <c r="C329" t="s">
        <v>1028</v>
      </c>
      <c r="D329" s="13">
        <v>882066.29</v>
      </c>
      <c r="E329" s="13">
        <v>5415.2</v>
      </c>
      <c r="F329" t="s">
        <v>1028</v>
      </c>
      <c r="G329" s="13">
        <f t="shared" si="4"/>
        <v>876651.09000000008</v>
      </c>
    </row>
    <row r="330" spans="1:7">
      <c r="A330">
        <v>40071109</v>
      </c>
      <c r="B330" s="1" t="s">
        <v>1070</v>
      </c>
      <c r="C330" t="s">
        <v>1028</v>
      </c>
      <c r="D330" s="13">
        <v>3444.06</v>
      </c>
      <c r="E330" s="13">
        <v>0</v>
      </c>
      <c r="F330" t="s">
        <v>1028</v>
      </c>
      <c r="G330" s="13">
        <f t="shared" si="4"/>
        <v>3444.06</v>
      </c>
    </row>
    <row r="331" spans="1:7">
      <c r="A331">
        <v>40071188</v>
      </c>
      <c r="B331" s="1" t="s">
        <v>877</v>
      </c>
      <c r="C331" t="s">
        <v>1028</v>
      </c>
      <c r="D331" s="13">
        <v>107061.01</v>
      </c>
      <c r="E331" s="13">
        <v>55.2</v>
      </c>
      <c r="F331" t="s">
        <v>1028</v>
      </c>
      <c r="G331" s="13">
        <f t="shared" si="4"/>
        <v>107005.81</v>
      </c>
    </row>
    <row r="332" spans="1:7">
      <c r="A332">
        <v>40080101</v>
      </c>
      <c r="B332" s="1" t="s">
        <v>1071</v>
      </c>
      <c r="C332" t="s">
        <v>1028</v>
      </c>
      <c r="D332" s="13">
        <v>60675.23</v>
      </c>
      <c r="E332" s="13">
        <v>0</v>
      </c>
      <c r="F332" t="s">
        <v>1028</v>
      </c>
      <c r="G332" s="13">
        <f t="shared" si="4"/>
        <v>60675.23</v>
      </c>
    </row>
    <row r="333" spans="1:7">
      <c r="A333">
        <v>40080301</v>
      </c>
      <c r="B333" s="1" t="s">
        <v>1072</v>
      </c>
      <c r="C333" t="s">
        <v>1028</v>
      </c>
      <c r="D333" s="13">
        <v>47495.07</v>
      </c>
      <c r="E333" s="13">
        <v>0</v>
      </c>
      <c r="F333" t="s">
        <v>1028</v>
      </c>
      <c r="G333" s="13">
        <f t="shared" ref="G333:G396" si="5">+D333-E333</f>
        <v>47495.07</v>
      </c>
    </row>
    <row r="334" spans="1:7">
      <c r="A334">
        <v>40080302</v>
      </c>
      <c r="B334" s="1" t="s">
        <v>878</v>
      </c>
      <c r="C334" t="s">
        <v>1028</v>
      </c>
      <c r="D334" s="13">
        <v>130160.02</v>
      </c>
      <c r="E334" s="13">
        <v>2415.33</v>
      </c>
      <c r="F334" t="s">
        <v>1028</v>
      </c>
      <c r="G334" s="13">
        <f t="shared" si="5"/>
        <v>127744.69</v>
      </c>
    </row>
    <row r="335" spans="1:7">
      <c r="A335">
        <v>40090101</v>
      </c>
      <c r="B335" s="1" t="s">
        <v>1306</v>
      </c>
      <c r="C335" t="s">
        <v>1028</v>
      </c>
      <c r="D335" s="13">
        <v>10717522.630000001</v>
      </c>
      <c r="E335" s="13">
        <v>391.81</v>
      </c>
      <c r="F335" t="s">
        <v>1028</v>
      </c>
      <c r="G335" s="13">
        <f t="shared" si="5"/>
        <v>10717130.82</v>
      </c>
    </row>
    <row r="336" spans="1:7">
      <c r="A336">
        <v>40090102</v>
      </c>
      <c r="B336" s="1" t="s">
        <v>879</v>
      </c>
      <c r="C336" t="s">
        <v>1028</v>
      </c>
      <c r="D336" s="13">
        <v>39309.19</v>
      </c>
      <c r="E336" s="13">
        <v>2292.7600000000002</v>
      </c>
      <c r="F336" t="s">
        <v>1028</v>
      </c>
      <c r="G336" s="13">
        <f t="shared" si="5"/>
        <v>37016.43</v>
      </c>
    </row>
    <row r="337" spans="1:7">
      <c r="A337">
        <v>40090103</v>
      </c>
      <c r="B337" s="1" t="s">
        <v>1307</v>
      </c>
      <c r="C337" t="s">
        <v>1028</v>
      </c>
      <c r="D337" s="13">
        <v>835896.1</v>
      </c>
      <c r="E337" s="13">
        <v>7413.85</v>
      </c>
      <c r="F337" t="s">
        <v>1028</v>
      </c>
      <c r="G337" s="13">
        <f t="shared" si="5"/>
        <v>828482.25</v>
      </c>
    </row>
    <row r="338" spans="1:7">
      <c r="A338">
        <v>40090130</v>
      </c>
      <c r="B338" s="1" t="s">
        <v>1308</v>
      </c>
      <c r="C338" t="s">
        <v>1028</v>
      </c>
      <c r="D338" s="13">
        <v>230831.81</v>
      </c>
      <c r="E338" s="13">
        <v>0</v>
      </c>
      <c r="F338" t="s">
        <v>1028</v>
      </c>
      <c r="G338" s="13">
        <f t="shared" si="5"/>
        <v>230831.81</v>
      </c>
    </row>
    <row r="339" spans="1:7">
      <c r="A339">
        <v>40090150</v>
      </c>
      <c r="B339" s="1" t="s">
        <v>1309</v>
      </c>
      <c r="C339" t="s">
        <v>1028</v>
      </c>
      <c r="D339" s="13">
        <v>0</v>
      </c>
      <c r="E339" s="13">
        <v>172327.78</v>
      </c>
      <c r="F339" t="s">
        <v>1028</v>
      </c>
      <c r="G339" s="13">
        <f t="shared" si="5"/>
        <v>-172327.78</v>
      </c>
    </row>
    <row r="340" spans="1:7">
      <c r="A340">
        <v>40090201</v>
      </c>
      <c r="B340" s="1" t="s">
        <v>1310</v>
      </c>
      <c r="C340" t="s">
        <v>1028</v>
      </c>
      <c r="D340" s="13">
        <v>3072690.96</v>
      </c>
      <c r="E340" s="13">
        <v>0</v>
      </c>
      <c r="F340" t="s">
        <v>1028</v>
      </c>
      <c r="G340" s="13">
        <f t="shared" si="5"/>
        <v>3072690.96</v>
      </c>
    </row>
    <row r="341" spans="1:7">
      <c r="A341">
        <v>40090202</v>
      </c>
      <c r="B341" s="1" t="s">
        <v>880</v>
      </c>
      <c r="C341" t="s">
        <v>1028</v>
      </c>
      <c r="D341" s="13">
        <v>110770.13</v>
      </c>
      <c r="E341" s="13">
        <v>10096.27</v>
      </c>
      <c r="F341" t="s">
        <v>1028</v>
      </c>
      <c r="G341" s="13">
        <f t="shared" si="5"/>
        <v>100673.86</v>
      </c>
    </row>
    <row r="342" spans="1:7">
      <c r="A342">
        <v>40090230</v>
      </c>
      <c r="B342" s="1" t="s">
        <v>1073</v>
      </c>
      <c r="C342" t="s">
        <v>1028</v>
      </c>
      <c r="D342" s="13">
        <v>74601.38</v>
      </c>
      <c r="E342" s="13">
        <v>0</v>
      </c>
      <c r="F342" t="s">
        <v>1028</v>
      </c>
      <c r="G342" s="13">
        <f t="shared" si="5"/>
        <v>74601.38</v>
      </c>
    </row>
    <row r="343" spans="1:7">
      <c r="A343">
        <v>40090250</v>
      </c>
      <c r="B343" s="1" t="s">
        <v>1311</v>
      </c>
      <c r="C343" t="s">
        <v>1028</v>
      </c>
      <c r="D343" s="13">
        <v>0</v>
      </c>
      <c r="E343" s="13">
        <v>46581.57</v>
      </c>
      <c r="F343" t="s">
        <v>1028</v>
      </c>
      <c r="G343" s="13">
        <f t="shared" si="5"/>
        <v>-46581.57</v>
      </c>
    </row>
    <row r="344" spans="1:7">
      <c r="A344">
        <v>40090401</v>
      </c>
      <c r="B344" s="1" t="s">
        <v>1312</v>
      </c>
      <c r="C344" t="s">
        <v>1028</v>
      </c>
      <c r="D344" s="13">
        <v>44131.71</v>
      </c>
      <c r="E344" s="13">
        <v>0</v>
      </c>
      <c r="F344" t="s">
        <v>1028</v>
      </c>
      <c r="G344" s="13">
        <f t="shared" si="5"/>
        <v>44131.71</v>
      </c>
    </row>
    <row r="345" spans="1:7">
      <c r="A345">
        <v>40090403</v>
      </c>
      <c r="B345" s="1" t="s">
        <v>1313</v>
      </c>
      <c r="C345" t="s">
        <v>1028</v>
      </c>
      <c r="D345" s="13">
        <v>20215.79</v>
      </c>
      <c r="E345" s="13">
        <v>137</v>
      </c>
      <c r="F345" t="s">
        <v>1028</v>
      </c>
      <c r="G345" s="13">
        <f t="shared" si="5"/>
        <v>20078.79</v>
      </c>
    </row>
    <row r="346" spans="1:7">
      <c r="A346">
        <v>40090404</v>
      </c>
      <c r="B346" s="1" t="s">
        <v>1314</v>
      </c>
      <c r="C346" t="s">
        <v>1028</v>
      </c>
      <c r="D346" s="13">
        <v>100147.27</v>
      </c>
      <c r="E346" s="13">
        <v>98146.62</v>
      </c>
      <c r="F346" t="s">
        <v>1028</v>
      </c>
      <c r="G346" s="13">
        <f t="shared" si="5"/>
        <v>2000.6500000000087</v>
      </c>
    </row>
    <row r="347" spans="1:7">
      <c r="A347">
        <v>40090405</v>
      </c>
      <c r="B347" s="1" t="s">
        <v>1315</v>
      </c>
      <c r="C347" t="s">
        <v>1028</v>
      </c>
      <c r="D347" s="13">
        <v>1522.19</v>
      </c>
      <c r="E347" s="13">
        <v>0</v>
      </c>
      <c r="F347" t="s">
        <v>1028</v>
      </c>
      <c r="G347" s="13">
        <f t="shared" si="5"/>
        <v>1522.19</v>
      </c>
    </row>
    <row r="348" spans="1:7">
      <c r="A348">
        <v>40090406</v>
      </c>
      <c r="B348" s="1" t="s">
        <v>1074</v>
      </c>
      <c r="C348" t="s">
        <v>1028</v>
      </c>
      <c r="D348" s="13">
        <v>116947.57</v>
      </c>
      <c r="E348" s="13">
        <v>0</v>
      </c>
      <c r="F348" t="s">
        <v>1028</v>
      </c>
      <c r="G348" s="13">
        <f t="shared" si="5"/>
        <v>116947.57</v>
      </c>
    </row>
    <row r="349" spans="1:7">
      <c r="A349">
        <v>40090488</v>
      </c>
      <c r="B349" s="1" t="s">
        <v>1075</v>
      </c>
      <c r="C349" t="s">
        <v>1028</v>
      </c>
      <c r="D349" s="13">
        <v>25928</v>
      </c>
      <c r="E349" s="13">
        <v>0</v>
      </c>
      <c r="F349" t="s">
        <v>1028</v>
      </c>
      <c r="G349" s="13">
        <f t="shared" si="5"/>
        <v>25928</v>
      </c>
    </row>
    <row r="350" spans="1:7">
      <c r="A350">
        <v>40100131</v>
      </c>
      <c r="B350" s="1" t="s">
        <v>1316</v>
      </c>
      <c r="C350" t="s">
        <v>1028</v>
      </c>
      <c r="D350" s="13">
        <v>43117.22</v>
      </c>
      <c r="E350" s="13">
        <v>0</v>
      </c>
      <c r="F350" t="s">
        <v>1028</v>
      </c>
      <c r="G350" s="13">
        <f t="shared" si="5"/>
        <v>43117.22</v>
      </c>
    </row>
    <row r="351" spans="1:7">
      <c r="A351">
        <v>40100172</v>
      </c>
      <c r="B351" s="1" t="s">
        <v>1317</v>
      </c>
      <c r="C351" t="s">
        <v>1028</v>
      </c>
      <c r="D351" s="13">
        <v>30904.62</v>
      </c>
      <c r="E351" s="13">
        <v>0</v>
      </c>
      <c r="F351" t="s">
        <v>1028</v>
      </c>
      <c r="G351" s="13">
        <f t="shared" si="5"/>
        <v>30904.62</v>
      </c>
    </row>
    <row r="352" spans="1:7">
      <c r="A352">
        <v>40100178</v>
      </c>
      <c r="B352" s="1" t="s">
        <v>1318</v>
      </c>
      <c r="C352" t="s">
        <v>1028</v>
      </c>
      <c r="D352" s="13">
        <v>825.5</v>
      </c>
      <c r="E352" s="13">
        <v>0</v>
      </c>
      <c r="F352" t="s">
        <v>1028</v>
      </c>
      <c r="G352" s="13">
        <f t="shared" si="5"/>
        <v>825.5</v>
      </c>
    </row>
    <row r="353" spans="1:7">
      <c r="A353">
        <v>40100179</v>
      </c>
      <c r="B353" s="1" t="s">
        <v>1319</v>
      </c>
      <c r="C353" t="s">
        <v>1028</v>
      </c>
      <c r="D353" s="13">
        <v>57014.21</v>
      </c>
      <c r="E353" s="13">
        <v>0</v>
      </c>
      <c r="F353" t="s">
        <v>1028</v>
      </c>
      <c r="G353" s="13">
        <f t="shared" si="5"/>
        <v>57014.21</v>
      </c>
    </row>
    <row r="354" spans="1:7">
      <c r="A354">
        <v>40100203</v>
      </c>
      <c r="B354" s="1" t="s">
        <v>1320</v>
      </c>
      <c r="C354" t="s">
        <v>1028</v>
      </c>
      <c r="D354" s="13">
        <v>1247448.1100000001</v>
      </c>
      <c r="E354" s="13">
        <v>0</v>
      </c>
      <c r="F354" t="s">
        <v>1028</v>
      </c>
      <c r="G354" s="13">
        <f t="shared" si="5"/>
        <v>1247448.1100000001</v>
      </c>
    </row>
    <row r="355" spans="1:7">
      <c r="A355">
        <v>40100204</v>
      </c>
      <c r="B355" s="1" t="s">
        <v>1321</v>
      </c>
      <c r="C355" t="s">
        <v>1028</v>
      </c>
      <c r="D355" s="13">
        <v>3048482.39</v>
      </c>
      <c r="E355" s="13">
        <v>0</v>
      </c>
      <c r="F355" t="s">
        <v>1028</v>
      </c>
      <c r="G355" s="13">
        <f t="shared" si="5"/>
        <v>3048482.39</v>
      </c>
    </row>
    <row r="356" spans="1:7">
      <c r="A356">
        <v>40100205</v>
      </c>
      <c r="B356" s="1" t="s">
        <v>1322</v>
      </c>
      <c r="C356" t="s">
        <v>1028</v>
      </c>
      <c r="D356" s="13">
        <v>123649.60000000001</v>
      </c>
      <c r="E356" s="13">
        <v>0</v>
      </c>
      <c r="F356" t="s">
        <v>1028</v>
      </c>
      <c r="G356" s="13">
        <f t="shared" si="5"/>
        <v>123649.60000000001</v>
      </c>
    </row>
    <row r="357" spans="1:7">
      <c r="A357">
        <v>40100206</v>
      </c>
      <c r="B357" s="1" t="s">
        <v>1323</v>
      </c>
      <c r="C357" t="s">
        <v>1028</v>
      </c>
      <c r="D357" s="13">
        <v>305870.81</v>
      </c>
      <c r="E357" s="13">
        <v>0</v>
      </c>
      <c r="F357" t="s">
        <v>1028</v>
      </c>
      <c r="G357" s="13">
        <f t="shared" si="5"/>
        <v>305870.81</v>
      </c>
    </row>
    <row r="358" spans="1:7">
      <c r="A358">
        <v>40100207</v>
      </c>
      <c r="B358" s="1" t="s">
        <v>881</v>
      </c>
      <c r="C358" t="s">
        <v>1028</v>
      </c>
      <c r="D358" s="13">
        <v>121646.99</v>
      </c>
      <c r="E358" s="13">
        <v>0</v>
      </c>
      <c r="F358" t="s">
        <v>1028</v>
      </c>
      <c r="G358" s="13">
        <f t="shared" si="5"/>
        <v>121646.99</v>
      </c>
    </row>
    <row r="359" spans="1:7">
      <c r="A359">
        <v>40100208</v>
      </c>
      <c r="B359" s="1" t="s">
        <v>1324</v>
      </c>
      <c r="C359" t="s">
        <v>1028</v>
      </c>
      <c r="D359" s="13">
        <v>37310.85</v>
      </c>
      <c r="E359" s="13">
        <v>0</v>
      </c>
      <c r="F359" t="s">
        <v>1028</v>
      </c>
      <c r="G359" s="13">
        <f t="shared" si="5"/>
        <v>37310.85</v>
      </c>
    </row>
    <row r="360" spans="1:7">
      <c r="A360">
        <v>40100209</v>
      </c>
      <c r="B360" s="1" t="s">
        <v>882</v>
      </c>
      <c r="C360" t="s">
        <v>1028</v>
      </c>
      <c r="D360" s="13">
        <v>86266.23</v>
      </c>
      <c r="E360" s="13">
        <v>0</v>
      </c>
      <c r="F360" t="s">
        <v>1028</v>
      </c>
      <c r="G360" s="13">
        <f t="shared" si="5"/>
        <v>86266.23</v>
      </c>
    </row>
    <row r="361" spans="1:7">
      <c r="A361">
        <v>40100211</v>
      </c>
      <c r="B361" s="1" t="s">
        <v>1325</v>
      </c>
      <c r="C361" t="s">
        <v>1028</v>
      </c>
      <c r="D361" s="13">
        <v>46768.46</v>
      </c>
      <c r="E361" s="13">
        <v>0</v>
      </c>
      <c r="F361" t="s">
        <v>1028</v>
      </c>
      <c r="G361" s="13">
        <f t="shared" si="5"/>
        <v>46768.46</v>
      </c>
    </row>
    <row r="362" spans="1:7">
      <c r="A362">
        <v>40100212</v>
      </c>
      <c r="B362" s="1" t="s">
        <v>883</v>
      </c>
      <c r="C362" t="s">
        <v>1028</v>
      </c>
      <c r="D362" s="13">
        <v>37294.269999999997</v>
      </c>
      <c r="E362" s="13">
        <v>0</v>
      </c>
      <c r="F362" t="s">
        <v>1028</v>
      </c>
      <c r="G362" s="13">
        <f t="shared" si="5"/>
        <v>37294.269999999997</v>
      </c>
    </row>
    <row r="363" spans="1:7">
      <c r="A363">
        <v>40100213</v>
      </c>
      <c r="B363" s="1" t="s">
        <v>1326</v>
      </c>
      <c r="C363" t="s">
        <v>1028</v>
      </c>
      <c r="D363" s="13">
        <v>20739.36</v>
      </c>
      <c r="E363" s="13">
        <v>0</v>
      </c>
      <c r="F363" t="s">
        <v>1028</v>
      </c>
      <c r="G363" s="13">
        <f t="shared" si="5"/>
        <v>20739.36</v>
      </c>
    </row>
    <row r="364" spans="1:7">
      <c r="A364">
        <v>40100290</v>
      </c>
      <c r="B364" s="1" t="s">
        <v>1358</v>
      </c>
      <c r="C364" t="s">
        <v>1028</v>
      </c>
      <c r="D364" s="13">
        <v>5500</v>
      </c>
      <c r="E364" s="13">
        <v>0</v>
      </c>
      <c r="F364" t="s">
        <v>1028</v>
      </c>
      <c r="G364" s="13">
        <f t="shared" si="5"/>
        <v>5500</v>
      </c>
    </row>
    <row r="365" spans="1:7">
      <c r="A365">
        <v>40100294</v>
      </c>
      <c r="B365" s="1" t="s">
        <v>1076</v>
      </c>
      <c r="C365" t="s">
        <v>1028</v>
      </c>
      <c r="D365" s="13">
        <v>2168.5</v>
      </c>
      <c r="E365" s="13">
        <v>0</v>
      </c>
      <c r="F365" t="s">
        <v>1028</v>
      </c>
      <c r="G365" s="13">
        <f t="shared" si="5"/>
        <v>2168.5</v>
      </c>
    </row>
    <row r="366" spans="1:7">
      <c r="A366">
        <v>40110101</v>
      </c>
      <c r="B366" s="1" t="s">
        <v>1328</v>
      </c>
      <c r="C366" t="s">
        <v>1028</v>
      </c>
      <c r="D366" s="13">
        <v>331506</v>
      </c>
      <c r="E366" s="13">
        <v>0</v>
      </c>
      <c r="F366" t="s">
        <v>1028</v>
      </c>
      <c r="G366" s="13">
        <f t="shared" si="5"/>
        <v>331506</v>
      </c>
    </row>
    <row r="367" spans="1:7">
      <c r="A367">
        <v>40110102</v>
      </c>
      <c r="B367" s="1" t="s">
        <v>884</v>
      </c>
      <c r="C367" t="s">
        <v>1028</v>
      </c>
      <c r="D367" s="13">
        <v>0</v>
      </c>
      <c r="E367" s="13">
        <v>297411.08</v>
      </c>
      <c r="F367" t="s">
        <v>1028</v>
      </c>
      <c r="G367" s="13">
        <f t="shared" si="5"/>
        <v>-297411.08</v>
      </c>
    </row>
    <row r="368" spans="1:7">
      <c r="A368">
        <v>40110201</v>
      </c>
      <c r="B368" s="1" t="s">
        <v>1329</v>
      </c>
      <c r="C368" t="s">
        <v>1028</v>
      </c>
      <c r="D368" s="13">
        <v>74087.73</v>
      </c>
      <c r="E368" s="13">
        <v>0</v>
      </c>
      <c r="F368" t="s">
        <v>1028</v>
      </c>
      <c r="G368" s="13">
        <f t="shared" si="5"/>
        <v>74087.73</v>
      </c>
    </row>
    <row r="369" spans="1:7">
      <c r="A369">
        <v>40110202</v>
      </c>
      <c r="B369" s="1" t="s">
        <v>1330</v>
      </c>
      <c r="C369" t="s">
        <v>1028</v>
      </c>
      <c r="D369" s="13">
        <v>0</v>
      </c>
      <c r="E369" s="13">
        <v>94152.23</v>
      </c>
      <c r="F369" t="s">
        <v>1028</v>
      </c>
      <c r="G369" s="13">
        <f t="shared" si="5"/>
        <v>-94152.23</v>
      </c>
    </row>
    <row r="370" spans="1:7">
      <c r="A370">
        <v>40120121</v>
      </c>
      <c r="B370" s="1" t="s">
        <v>1331</v>
      </c>
      <c r="C370" t="s">
        <v>1028</v>
      </c>
      <c r="D370" s="13">
        <v>6281.11</v>
      </c>
      <c r="E370" s="13">
        <v>0</v>
      </c>
      <c r="F370" t="s">
        <v>1028</v>
      </c>
      <c r="G370" s="13">
        <f t="shared" si="5"/>
        <v>6281.11</v>
      </c>
    </row>
    <row r="371" spans="1:7">
      <c r="A371">
        <v>40120122</v>
      </c>
      <c r="B371" s="1" t="s">
        <v>1542</v>
      </c>
      <c r="C371" t="s">
        <v>1028</v>
      </c>
      <c r="D371" s="13">
        <v>400</v>
      </c>
      <c r="E371" s="13">
        <v>0</v>
      </c>
      <c r="F371" t="s">
        <v>1028</v>
      </c>
      <c r="G371" s="13">
        <f t="shared" si="5"/>
        <v>400</v>
      </c>
    </row>
    <row r="372" spans="1:7">
      <c r="A372">
        <v>40130109</v>
      </c>
      <c r="B372" s="1" t="s">
        <v>885</v>
      </c>
      <c r="C372" t="s">
        <v>1028</v>
      </c>
      <c r="D372" s="13">
        <v>48193.97</v>
      </c>
      <c r="E372" s="13">
        <v>0</v>
      </c>
      <c r="F372" t="s">
        <v>1028</v>
      </c>
      <c r="G372" s="13">
        <f t="shared" si="5"/>
        <v>48193.97</v>
      </c>
    </row>
    <row r="373" spans="1:7">
      <c r="A373">
        <v>40140101</v>
      </c>
      <c r="B373" s="1" t="s">
        <v>1333</v>
      </c>
      <c r="C373" t="s">
        <v>1028</v>
      </c>
      <c r="D373" s="13">
        <v>10456.31</v>
      </c>
      <c r="E373" s="13">
        <v>0</v>
      </c>
      <c r="F373" t="s">
        <v>1028</v>
      </c>
      <c r="G373" s="13">
        <f t="shared" si="5"/>
        <v>10456.31</v>
      </c>
    </row>
    <row r="374" spans="1:7">
      <c r="A374">
        <v>40140102</v>
      </c>
      <c r="B374" s="1" t="s">
        <v>886</v>
      </c>
      <c r="C374" t="s">
        <v>1028</v>
      </c>
      <c r="D374" s="13">
        <v>7612.62</v>
      </c>
      <c r="E374" s="13">
        <v>0</v>
      </c>
      <c r="F374" t="s">
        <v>1028</v>
      </c>
      <c r="G374" s="13">
        <f t="shared" si="5"/>
        <v>7612.62</v>
      </c>
    </row>
    <row r="375" spans="1:7">
      <c r="A375">
        <v>40140103</v>
      </c>
      <c r="B375" s="1" t="s">
        <v>887</v>
      </c>
      <c r="C375" t="s">
        <v>1028</v>
      </c>
      <c r="D375" s="13">
        <v>346209.44</v>
      </c>
      <c r="E375" s="13">
        <v>70408.61</v>
      </c>
      <c r="F375" t="s">
        <v>1028</v>
      </c>
      <c r="G375" s="13">
        <f t="shared" si="5"/>
        <v>275800.83</v>
      </c>
    </row>
    <row r="376" spans="1:7">
      <c r="A376">
        <v>40140104</v>
      </c>
      <c r="B376" s="1" t="s">
        <v>888</v>
      </c>
      <c r="C376" t="s">
        <v>1028</v>
      </c>
      <c r="D376" s="13">
        <v>4440</v>
      </c>
      <c r="E376" s="13">
        <v>0</v>
      </c>
      <c r="F376" t="s">
        <v>1028</v>
      </c>
      <c r="G376" s="13">
        <f t="shared" si="5"/>
        <v>4440</v>
      </c>
    </row>
    <row r="377" spans="1:7">
      <c r="A377">
        <v>40140105</v>
      </c>
      <c r="B377" s="1" t="s">
        <v>889</v>
      </c>
      <c r="C377" t="s">
        <v>1028</v>
      </c>
      <c r="D377" s="13">
        <v>42684.99</v>
      </c>
      <c r="E377" s="13">
        <v>10.54</v>
      </c>
      <c r="F377" t="s">
        <v>1028</v>
      </c>
      <c r="G377" s="13">
        <f t="shared" si="5"/>
        <v>42674.45</v>
      </c>
    </row>
    <row r="378" spans="1:7">
      <c r="A378">
        <v>40140106</v>
      </c>
      <c r="B378" s="1" t="s">
        <v>858</v>
      </c>
      <c r="C378" t="s">
        <v>1028</v>
      </c>
      <c r="D378" s="13">
        <v>10536.39</v>
      </c>
      <c r="E378" s="13">
        <v>240</v>
      </c>
      <c r="F378" t="s">
        <v>1028</v>
      </c>
      <c r="G378" s="13">
        <f t="shared" si="5"/>
        <v>10296.39</v>
      </c>
    </row>
    <row r="379" spans="1:7">
      <c r="A379">
        <v>40140188</v>
      </c>
      <c r="B379" s="1" t="s">
        <v>890</v>
      </c>
      <c r="C379" t="s">
        <v>1028</v>
      </c>
      <c r="D379" s="13">
        <v>56941.94</v>
      </c>
      <c r="E379" s="13">
        <v>30.27</v>
      </c>
      <c r="F379" t="s">
        <v>1028</v>
      </c>
      <c r="G379" s="13">
        <f t="shared" si="5"/>
        <v>56911.670000000006</v>
      </c>
    </row>
    <row r="380" spans="1:7">
      <c r="A380">
        <v>40140201</v>
      </c>
      <c r="B380" s="1" t="s">
        <v>930</v>
      </c>
      <c r="C380" t="s">
        <v>1028</v>
      </c>
      <c r="D380" s="13">
        <v>1567255</v>
      </c>
      <c r="E380" s="13">
        <v>0</v>
      </c>
      <c r="F380" t="s">
        <v>1028</v>
      </c>
      <c r="G380" s="13">
        <f t="shared" si="5"/>
        <v>1567255</v>
      </c>
    </row>
    <row r="381" spans="1:7">
      <c r="A381">
        <v>40140203</v>
      </c>
      <c r="B381" s="1" t="s">
        <v>892</v>
      </c>
      <c r="C381" t="s">
        <v>1028</v>
      </c>
      <c r="D381" s="13">
        <v>197126.35</v>
      </c>
      <c r="E381" s="13">
        <v>65814.48</v>
      </c>
      <c r="F381" t="s">
        <v>1028</v>
      </c>
      <c r="G381" s="13">
        <f t="shared" si="5"/>
        <v>131311.87</v>
      </c>
    </row>
    <row r="382" spans="1:7">
      <c r="A382">
        <v>40140204</v>
      </c>
      <c r="B382" s="1" t="s">
        <v>893</v>
      </c>
      <c r="C382" t="s">
        <v>1028</v>
      </c>
      <c r="D382" s="13">
        <v>17192.71</v>
      </c>
      <c r="E382" s="13">
        <v>0</v>
      </c>
      <c r="F382" t="s">
        <v>1028</v>
      </c>
      <c r="G382" s="13">
        <f t="shared" si="5"/>
        <v>17192.71</v>
      </c>
    </row>
    <row r="383" spans="1:7">
      <c r="A383">
        <v>40140301</v>
      </c>
      <c r="B383" s="1" t="s">
        <v>894</v>
      </c>
      <c r="C383" t="s">
        <v>1028</v>
      </c>
      <c r="D383" s="13">
        <v>247600</v>
      </c>
      <c r="E383" s="13">
        <v>0</v>
      </c>
      <c r="F383" t="s">
        <v>1028</v>
      </c>
      <c r="G383" s="13">
        <f t="shared" si="5"/>
        <v>247600</v>
      </c>
    </row>
    <row r="384" spans="1:7">
      <c r="A384">
        <v>40140302</v>
      </c>
      <c r="B384" s="1" t="s">
        <v>895</v>
      </c>
      <c r="C384" t="s">
        <v>1028</v>
      </c>
      <c r="D384" s="13">
        <v>4408.6899999999996</v>
      </c>
      <c r="E384" s="13">
        <v>1058.68</v>
      </c>
      <c r="F384" t="s">
        <v>1028</v>
      </c>
      <c r="G384" s="13">
        <f t="shared" si="5"/>
        <v>3350.0099999999993</v>
      </c>
    </row>
    <row r="385" spans="1:7">
      <c r="A385">
        <v>40140303</v>
      </c>
      <c r="B385" s="1" t="s">
        <v>891</v>
      </c>
      <c r="C385" t="s">
        <v>1028</v>
      </c>
      <c r="D385" s="13">
        <v>116038.56</v>
      </c>
      <c r="E385" s="13">
        <v>0</v>
      </c>
      <c r="F385" t="s">
        <v>1028</v>
      </c>
      <c r="G385" s="13">
        <f t="shared" si="5"/>
        <v>116038.56</v>
      </c>
    </row>
    <row r="386" spans="1:7">
      <c r="A386">
        <v>40140388</v>
      </c>
      <c r="B386" s="1" t="s">
        <v>896</v>
      </c>
      <c r="C386" t="s">
        <v>1028</v>
      </c>
      <c r="D386" s="13">
        <v>6050.64</v>
      </c>
      <c r="E386" s="13">
        <v>0</v>
      </c>
      <c r="F386" t="s">
        <v>1028</v>
      </c>
      <c r="G386" s="13">
        <f t="shared" si="5"/>
        <v>6050.64</v>
      </c>
    </row>
    <row r="387" spans="1:7">
      <c r="A387">
        <v>40140402</v>
      </c>
      <c r="B387" s="1" t="s">
        <v>1334</v>
      </c>
      <c r="C387" t="s">
        <v>1028</v>
      </c>
      <c r="D387" s="13">
        <v>5.04</v>
      </c>
      <c r="E387" s="13">
        <v>0</v>
      </c>
      <c r="F387" t="s">
        <v>1028</v>
      </c>
      <c r="G387" s="13">
        <f t="shared" si="5"/>
        <v>5.04</v>
      </c>
    </row>
    <row r="388" spans="1:7">
      <c r="A388">
        <v>40140404</v>
      </c>
      <c r="B388" s="1" t="s">
        <v>1077</v>
      </c>
      <c r="C388" t="s">
        <v>1028</v>
      </c>
      <c r="D388" s="13">
        <v>14745.69</v>
      </c>
      <c r="E388" s="13">
        <v>0</v>
      </c>
      <c r="F388" t="s">
        <v>1028</v>
      </c>
      <c r="G388" s="13">
        <f t="shared" si="5"/>
        <v>14745.69</v>
      </c>
    </row>
    <row r="389" spans="1:7">
      <c r="A389">
        <v>40140405</v>
      </c>
      <c r="B389" s="1" t="s">
        <v>1335</v>
      </c>
      <c r="C389" t="s">
        <v>1028</v>
      </c>
      <c r="D389" s="13">
        <v>5840.49</v>
      </c>
      <c r="E389" s="13">
        <v>0</v>
      </c>
      <c r="F389" t="s">
        <v>1028</v>
      </c>
      <c r="G389" s="13">
        <f t="shared" si="5"/>
        <v>5840.49</v>
      </c>
    </row>
    <row r="390" spans="1:7">
      <c r="A390">
        <v>40140406</v>
      </c>
      <c r="B390" s="1" t="s">
        <v>1543</v>
      </c>
      <c r="C390" t="s">
        <v>1028</v>
      </c>
      <c r="D390" s="13">
        <v>49095.9</v>
      </c>
      <c r="E390" s="13">
        <v>0</v>
      </c>
      <c r="F390" t="s">
        <v>1028</v>
      </c>
      <c r="G390" s="13">
        <f t="shared" si="5"/>
        <v>49095.9</v>
      </c>
    </row>
    <row r="391" spans="1:7">
      <c r="A391">
        <v>40140501</v>
      </c>
      <c r="B391" s="1" t="s">
        <v>920</v>
      </c>
      <c r="C391" t="s">
        <v>1028</v>
      </c>
      <c r="D391" s="13">
        <v>380.16</v>
      </c>
      <c r="E391" s="13">
        <v>0</v>
      </c>
      <c r="F391" t="s">
        <v>1028</v>
      </c>
      <c r="G391" s="13">
        <f t="shared" si="5"/>
        <v>380.16</v>
      </c>
    </row>
    <row r="392" spans="1:7">
      <c r="A392">
        <v>40140601</v>
      </c>
      <c r="B392" s="1" t="s">
        <v>1336</v>
      </c>
      <c r="C392" t="s">
        <v>1028</v>
      </c>
      <c r="D392" s="13">
        <v>65778.05</v>
      </c>
      <c r="E392" s="13">
        <v>2468.67</v>
      </c>
      <c r="F392" t="s">
        <v>1028</v>
      </c>
      <c r="G392" s="13">
        <f t="shared" si="5"/>
        <v>63309.380000000005</v>
      </c>
    </row>
    <row r="393" spans="1:7">
      <c r="A393">
        <v>40140602</v>
      </c>
      <c r="B393" s="1" t="s">
        <v>1337</v>
      </c>
      <c r="C393" t="s">
        <v>1028</v>
      </c>
      <c r="D393" s="13">
        <v>18103.52</v>
      </c>
      <c r="E393" s="13">
        <v>0</v>
      </c>
      <c r="F393" t="s">
        <v>1028</v>
      </c>
      <c r="G393" s="13">
        <f t="shared" si="5"/>
        <v>18103.52</v>
      </c>
    </row>
    <row r="394" spans="1:7">
      <c r="A394">
        <v>40140603</v>
      </c>
      <c r="B394" s="1" t="s">
        <v>1338</v>
      </c>
      <c r="C394" t="s">
        <v>1028</v>
      </c>
      <c r="D394" s="13">
        <v>55974.76</v>
      </c>
      <c r="E394" s="13">
        <v>0</v>
      </c>
      <c r="F394" t="s">
        <v>1028</v>
      </c>
      <c r="G394" s="13">
        <f t="shared" si="5"/>
        <v>55974.76</v>
      </c>
    </row>
    <row r="395" spans="1:7">
      <c r="A395">
        <v>40140604</v>
      </c>
      <c r="B395" s="1" t="s">
        <v>1361</v>
      </c>
      <c r="C395" t="s">
        <v>1028</v>
      </c>
      <c r="D395" s="13">
        <v>5942.9</v>
      </c>
      <c r="E395" s="13">
        <v>0</v>
      </c>
      <c r="F395" t="s">
        <v>1028</v>
      </c>
      <c r="G395" s="13">
        <f t="shared" si="5"/>
        <v>5942.9</v>
      </c>
    </row>
    <row r="396" spans="1:7">
      <c r="A396">
        <v>40140605</v>
      </c>
      <c r="B396" s="1" t="s">
        <v>1339</v>
      </c>
      <c r="C396" t="s">
        <v>1028</v>
      </c>
      <c r="D396" s="13">
        <v>239227.37</v>
      </c>
      <c r="E396" s="13">
        <v>0</v>
      </c>
      <c r="F396" t="s">
        <v>1028</v>
      </c>
      <c r="G396" s="13">
        <f t="shared" si="5"/>
        <v>239227.37</v>
      </c>
    </row>
    <row r="397" spans="1:7">
      <c r="A397">
        <v>40140701</v>
      </c>
      <c r="B397" s="1" t="s">
        <v>1340</v>
      </c>
      <c r="C397" t="s">
        <v>1028</v>
      </c>
      <c r="D397" s="13">
        <v>195560.89</v>
      </c>
      <c r="E397" s="13">
        <v>0</v>
      </c>
      <c r="F397" t="s">
        <v>1028</v>
      </c>
      <c r="G397" s="13">
        <f t="shared" ref="G397:G462" si="6">+D397-E397</f>
        <v>195560.89</v>
      </c>
    </row>
    <row r="398" spans="1:7">
      <c r="A398">
        <v>50160101</v>
      </c>
      <c r="B398" s="1" t="s">
        <v>1362</v>
      </c>
      <c r="C398" t="s">
        <v>1028</v>
      </c>
      <c r="D398" s="13">
        <v>0</v>
      </c>
      <c r="E398" s="13">
        <v>75567.179999999993</v>
      </c>
      <c r="F398" t="s">
        <v>1028</v>
      </c>
      <c r="G398" s="13">
        <f t="shared" si="6"/>
        <v>-75567.179999999993</v>
      </c>
    </row>
    <row r="399" spans="1:7">
      <c r="A399">
        <v>50160201</v>
      </c>
      <c r="B399" s="1" t="s">
        <v>900</v>
      </c>
      <c r="C399" t="s">
        <v>1028</v>
      </c>
      <c r="D399" s="13">
        <v>0</v>
      </c>
      <c r="E399" s="13">
        <v>31.16</v>
      </c>
      <c r="F399" t="s">
        <v>1028</v>
      </c>
      <c r="G399" s="13">
        <f t="shared" si="6"/>
        <v>-31.16</v>
      </c>
    </row>
    <row r="400" spans="1:7">
      <c r="A400">
        <v>50160301</v>
      </c>
      <c r="B400" s="1" t="s">
        <v>1341</v>
      </c>
      <c r="C400" t="s">
        <v>1028</v>
      </c>
      <c r="D400" s="13">
        <v>0</v>
      </c>
      <c r="E400" s="13">
        <v>442.16</v>
      </c>
      <c r="F400" t="s">
        <v>1028</v>
      </c>
      <c r="G400" s="13">
        <f t="shared" si="6"/>
        <v>-442.16</v>
      </c>
    </row>
    <row r="401" spans="1:7">
      <c r="A401">
        <v>50170101</v>
      </c>
      <c r="B401" s="1" t="s">
        <v>1081</v>
      </c>
      <c r="C401" t="s">
        <v>1028</v>
      </c>
      <c r="D401" s="13">
        <v>12025.02</v>
      </c>
      <c r="E401" s="13">
        <v>0</v>
      </c>
      <c r="F401" t="s">
        <v>1028</v>
      </c>
      <c r="G401" s="13">
        <f t="shared" si="6"/>
        <v>12025.02</v>
      </c>
    </row>
    <row r="402" spans="1:7">
      <c r="A402">
        <v>50170301</v>
      </c>
      <c r="B402" s="1" t="s">
        <v>1083</v>
      </c>
      <c r="C402" t="s">
        <v>1028</v>
      </c>
      <c r="D402" s="13">
        <v>19447.669999999998</v>
      </c>
      <c r="E402" s="13">
        <v>0.09</v>
      </c>
      <c r="F402" t="s">
        <v>1028</v>
      </c>
      <c r="G402" s="13">
        <f t="shared" si="6"/>
        <v>19447.579999999998</v>
      </c>
    </row>
    <row r="403" spans="1:7">
      <c r="A403">
        <v>50170302</v>
      </c>
      <c r="B403" s="1" t="s">
        <v>1383</v>
      </c>
      <c r="C403" t="s">
        <v>1028</v>
      </c>
      <c r="D403" s="13">
        <v>1.02</v>
      </c>
      <c r="E403" s="13">
        <v>0</v>
      </c>
      <c r="F403" t="s">
        <v>1028</v>
      </c>
      <c r="G403" s="13">
        <f t="shared" si="6"/>
        <v>1.02</v>
      </c>
    </row>
    <row r="404" spans="1:7">
      <c r="A404">
        <v>70200101</v>
      </c>
      <c r="B404" s="1" t="s">
        <v>1342</v>
      </c>
      <c r="C404" t="s">
        <v>1028</v>
      </c>
      <c r="D404" s="13">
        <v>0</v>
      </c>
      <c r="E404" s="13">
        <v>646.20000000000005</v>
      </c>
      <c r="F404" t="s">
        <v>1028</v>
      </c>
      <c r="G404" s="13">
        <f t="shared" si="6"/>
        <v>-646.20000000000005</v>
      </c>
    </row>
    <row r="405" spans="1:7">
      <c r="A405">
        <v>70200102</v>
      </c>
      <c r="B405" s="1" t="s">
        <v>1084</v>
      </c>
      <c r="C405" t="s">
        <v>1028</v>
      </c>
      <c r="D405" s="13">
        <v>350</v>
      </c>
      <c r="E405" s="13">
        <v>2950</v>
      </c>
      <c r="F405" t="s">
        <v>1028</v>
      </c>
      <c r="G405" s="13">
        <f t="shared" si="6"/>
        <v>-2600</v>
      </c>
    </row>
    <row r="406" spans="1:7">
      <c r="A406">
        <v>70200103</v>
      </c>
      <c r="B406" s="1" t="s">
        <v>1384</v>
      </c>
      <c r="C406" t="s">
        <v>1028</v>
      </c>
      <c r="D406" s="13">
        <v>0</v>
      </c>
      <c r="E406" s="13">
        <v>1690</v>
      </c>
      <c r="F406" t="s">
        <v>1028</v>
      </c>
      <c r="G406" s="13">
        <f t="shared" si="6"/>
        <v>-1690</v>
      </c>
    </row>
    <row r="407" spans="1:7">
      <c r="A407">
        <v>70200201</v>
      </c>
      <c r="B407" s="1" t="s">
        <v>1135</v>
      </c>
      <c r="C407" t="s">
        <v>1028</v>
      </c>
      <c r="D407" s="13">
        <v>0</v>
      </c>
      <c r="E407" s="13">
        <v>78.33</v>
      </c>
      <c r="F407" t="s">
        <v>1028</v>
      </c>
      <c r="G407" s="13">
        <f t="shared" si="6"/>
        <v>-78.33</v>
      </c>
    </row>
    <row r="408" spans="1:7">
      <c r="A408">
        <v>80220101</v>
      </c>
      <c r="B408" s="1" t="s">
        <v>901</v>
      </c>
      <c r="C408" t="s">
        <v>1028</v>
      </c>
      <c r="D408" s="13">
        <v>936742.68</v>
      </c>
      <c r="E408" s="13">
        <v>0</v>
      </c>
      <c r="F408" t="s">
        <v>1028</v>
      </c>
      <c r="G408" s="13">
        <f t="shared" si="6"/>
        <v>936742.68</v>
      </c>
    </row>
    <row r="409" spans="1:7">
      <c r="A409">
        <v>80220102</v>
      </c>
      <c r="B409" s="1" t="s">
        <v>902</v>
      </c>
      <c r="C409" t="s">
        <v>1028</v>
      </c>
      <c r="D409" s="13">
        <v>401479.19</v>
      </c>
      <c r="E409" s="13">
        <v>0</v>
      </c>
      <c r="F409" t="s">
        <v>1028</v>
      </c>
      <c r="G409" s="13">
        <f t="shared" si="6"/>
        <v>401479.19</v>
      </c>
    </row>
    <row r="410" spans="1:7">
      <c r="A410">
        <v>80220201</v>
      </c>
      <c r="B410" s="1" t="s">
        <v>903</v>
      </c>
      <c r="C410" t="s">
        <v>1028</v>
      </c>
      <c r="D410" s="13">
        <v>599943</v>
      </c>
      <c r="E410" s="13">
        <v>0</v>
      </c>
      <c r="F410" t="s">
        <v>1028</v>
      </c>
      <c r="G410" s="13">
        <f t="shared" si="6"/>
        <v>599943</v>
      </c>
    </row>
    <row r="411" spans="1:7">
      <c r="A411">
        <v>91020101</v>
      </c>
      <c r="B411" s="1" t="s">
        <v>904</v>
      </c>
      <c r="C411" t="s">
        <v>1028</v>
      </c>
      <c r="D411" s="13">
        <v>2881979.24</v>
      </c>
      <c r="E411" s="13">
        <v>0</v>
      </c>
      <c r="F411" t="s">
        <v>1028</v>
      </c>
      <c r="G411" s="13">
        <f t="shared" si="6"/>
        <v>2881979.24</v>
      </c>
    </row>
    <row r="412" spans="1:7">
      <c r="A412">
        <v>91050102</v>
      </c>
      <c r="B412" s="1" t="s">
        <v>905</v>
      </c>
      <c r="C412" t="s">
        <v>1028</v>
      </c>
      <c r="D412" s="13">
        <v>1497229.42</v>
      </c>
      <c r="E412" s="13">
        <v>0</v>
      </c>
      <c r="F412" t="s">
        <v>1028</v>
      </c>
      <c r="G412" s="13">
        <f t="shared" si="6"/>
        <v>1497229.42</v>
      </c>
    </row>
    <row r="413" spans="1:7">
      <c r="A413">
        <v>91050103</v>
      </c>
      <c r="B413" s="1" t="s">
        <v>1343</v>
      </c>
      <c r="C413" t="s">
        <v>1028</v>
      </c>
      <c r="D413" s="13">
        <v>5124963.3</v>
      </c>
      <c r="E413" s="13">
        <v>0</v>
      </c>
      <c r="F413" t="s">
        <v>1028</v>
      </c>
      <c r="G413" s="13">
        <f t="shared" si="6"/>
        <v>5124963.3</v>
      </c>
    </row>
    <row r="414" spans="1:7">
      <c r="A414">
        <v>92020101</v>
      </c>
      <c r="B414" s="1" t="s">
        <v>904</v>
      </c>
      <c r="C414" t="s">
        <v>1028</v>
      </c>
      <c r="D414" s="13">
        <v>0</v>
      </c>
      <c r="E414" s="13">
        <v>2881979.24</v>
      </c>
      <c r="F414" t="s">
        <v>1028</v>
      </c>
      <c r="G414" s="13">
        <f t="shared" si="6"/>
        <v>-2881979.24</v>
      </c>
    </row>
    <row r="415" spans="1:7">
      <c r="A415">
        <v>92050102</v>
      </c>
      <c r="B415" s="1" t="s">
        <v>905</v>
      </c>
      <c r="C415" t="s">
        <v>1028</v>
      </c>
      <c r="D415" s="13">
        <v>0</v>
      </c>
      <c r="E415" s="13">
        <v>1497229.42</v>
      </c>
      <c r="F415" t="s">
        <v>1028</v>
      </c>
      <c r="G415" s="13">
        <f t="shared" si="6"/>
        <v>-1497229.42</v>
      </c>
    </row>
    <row r="416" spans="1:7">
      <c r="A416">
        <v>92050103</v>
      </c>
      <c r="B416" s="1" t="s">
        <v>1343</v>
      </c>
      <c r="C416" t="s">
        <v>1028</v>
      </c>
      <c r="D416" s="13">
        <v>0</v>
      </c>
      <c r="E416" s="13">
        <v>5124963.3</v>
      </c>
      <c r="F416" t="s">
        <v>1028</v>
      </c>
      <c r="G416" s="13">
        <f t="shared" si="6"/>
        <v>-5124963.3</v>
      </c>
    </row>
    <row r="417" spans="1:7">
      <c r="A417">
        <v>99999999</v>
      </c>
      <c r="B417" s="1" t="s">
        <v>906</v>
      </c>
      <c r="C417" t="s">
        <v>1028</v>
      </c>
      <c r="D417" s="13">
        <v>297241193.61000001</v>
      </c>
      <c r="E417" s="13">
        <v>297241193.61000001</v>
      </c>
      <c r="F417" t="s">
        <v>1028</v>
      </c>
      <c r="G417" s="13">
        <f t="shared" si="6"/>
        <v>0</v>
      </c>
    </row>
    <row r="418" spans="1:7">
      <c r="A418">
        <v>50170201</v>
      </c>
      <c r="B418" s="1" t="s">
        <v>1082</v>
      </c>
      <c r="C418" t="s">
        <v>1028</v>
      </c>
      <c r="F418" t="s">
        <v>1028</v>
      </c>
      <c r="G418" s="13">
        <f t="shared" si="6"/>
        <v>0</v>
      </c>
    </row>
    <row r="419" spans="1:7">
      <c r="A419">
        <v>50170301</v>
      </c>
      <c r="B419" s="1" t="s">
        <v>1083</v>
      </c>
      <c r="C419" t="s">
        <v>1028</v>
      </c>
      <c r="F419" t="s">
        <v>1028</v>
      </c>
      <c r="G419" s="13">
        <f t="shared" si="6"/>
        <v>0</v>
      </c>
    </row>
    <row r="420" spans="1:7">
      <c r="A420">
        <v>70200101</v>
      </c>
      <c r="B420" s="1" t="s">
        <v>921</v>
      </c>
      <c r="C420" t="s">
        <v>1028</v>
      </c>
      <c r="F420" t="s">
        <v>1028</v>
      </c>
      <c r="G420" s="13">
        <f t="shared" si="6"/>
        <v>0</v>
      </c>
    </row>
    <row r="421" spans="1:7">
      <c r="A421">
        <v>70200102</v>
      </c>
      <c r="B421" s="1" t="s">
        <v>1084</v>
      </c>
      <c r="C421" t="s">
        <v>1028</v>
      </c>
      <c r="F421" t="s">
        <v>1028</v>
      </c>
      <c r="G421" s="13">
        <f t="shared" si="6"/>
        <v>0</v>
      </c>
    </row>
    <row r="422" spans="1:7">
      <c r="A422">
        <v>80220101</v>
      </c>
      <c r="B422" s="1" t="s">
        <v>901</v>
      </c>
      <c r="C422" t="s">
        <v>1028</v>
      </c>
      <c r="F422" t="s">
        <v>1028</v>
      </c>
      <c r="G422" s="13">
        <f t="shared" si="6"/>
        <v>0</v>
      </c>
    </row>
    <row r="423" spans="1:7">
      <c r="A423">
        <v>80220102</v>
      </c>
      <c r="B423" s="1" t="s">
        <v>902</v>
      </c>
      <c r="C423" t="s">
        <v>1028</v>
      </c>
      <c r="F423" t="s">
        <v>1028</v>
      </c>
      <c r="G423" s="13">
        <f t="shared" si="6"/>
        <v>0</v>
      </c>
    </row>
    <row r="424" spans="1:7">
      <c r="A424">
        <v>80220201</v>
      </c>
      <c r="B424" s="1" t="s">
        <v>903</v>
      </c>
      <c r="C424" t="s">
        <v>1028</v>
      </c>
      <c r="F424" t="s">
        <v>1028</v>
      </c>
      <c r="G424" s="13">
        <f t="shared" si="6"/>
        <v>0</v>
      </c>
    </row>
    <row r="425" spans="1:7">
      <c r="A425">
        <v>91020101</v>
      </c>
      <c r="B425" s="1" t="s">
        <v>904</v>
      </c>
      <c r="C425" t="s">
        <v>1028</v>
      </c>
      <c r="F425" t="s">
        <v>1028</v>
      </c>
      <c r="G425" s="13">
        <f t="shared" si="6"/>
        <v>0</v>
      </c>
    </row>
    <row r="426" spans="1:7">
      <c r="A426">
        <v>91040101</v>
      </c>
      <c r="B426" s="1" t="s">
        <v>1388</v>
      </c>
      <c r="C426" t="s">
        <v>1028</v>
      </c>
      <c r="F426" t="s">
        <v>1028</v>
      </c>
      <c r="G426" s="13">
        <f t="shared" si="6"/>
        <v>0</v>
      </c>
    </row>
    <row r="427" spans="1:7">
      <c r="A427">
        <v>91050101</v>
      </c>
      <c r="B427" s="1" t="s">
        <v>1136</v>
      </c>
      <c r="C427" t="s">
        <v>1028</v>
      </c>
      <c r="F427" t="s">
        <v>1028</v>
      </c>
      <c r="G427" s="13">
        <f t="shared" si="6"/>
        <v>0</v>
      </c>
    </row>
    <row r="428" spans="1:7">
      <c r="A428">
        <v>91050102</v>
      </c>
      <c r="B428" s="1" t="s">
        <v>905</v>
      </c>
      <c r="C428" t="s">
        <v>1028</v>
      </c>
      <c r="F428" t="s">
        <v>1028</v>
      </c>
      <c r="G428" s="13">
        <f t="shared" si="6"/>
        <v>0</v>
      </c>
    </row>
    <row r="429" spans="1:7">
      <c r="A429">
        <v>91050103</v>
      </c>
      <c r="B429" s="1" t="s">
        <v>1085</v>
      </c>
      <c r="C429" t="s">
        <v>1028</v>
      </c>
      <c r="F429" t="s">
        <v>1028</v>
      </c>
      <c r="G429" s="13">
        <f t="shared" si="6"/>
        <v>0</v>
      </c>
    </row>
    <row r="430" spans="1:7">
      <c r="A430">
        <v>92020101</v>
      </c>
      <c r="B430" s="1" t="s">
        <v>904</v>
      </c>
      <c r="C430" t="s">
        <v>1028</v>
      </c>
      <c r="F430" t="s">
        <v>1028</v>
      </c>
      <c r="G430" s="13">
        <f t="shared" si="6"/>
        <v>0</v>
      </c>
    </row>
    <row r="431" spans="1:7">
      <c r="A431">
        <v>92040101</v>
      </c>
      <c r="B431" s="1" t="s">
        <v>1388</v>
      </c>
      <c r="C431" t="s">
        <v>1028</v>
      </c>
      <c r="F431" t="s">
        <v>1028</v>
      </c>
      <c r="G431" s="13">
        <f t="shared" si="6"/>
        <v>0</v>
      </c>
    </row>
    <row r="432" spans="1:7">
      <c r="A432">
        <v>92050101</v>
      </c>
      <c r="B432" s="1" t="s">
        <v>1137</v>
      </c>
      <c r="C432" t="s">
        <v>1028</v>
      </c>
      <c r="F432" t="s">
        <v>1028</v>
      </c>
      <c r="G432" s="13">
        <f t="shared" si="6"/>
        <v>0</v>
      </c>
    </row>
    <row r="433" spans="1:7">
      <c r="A433">
        <v>92050102</v>
      </c>
      <c r="B433" s="1" t="s">
        <v>905</v>
      </c>
      <c r="C433" t="s">
        <v>1028</v>
      </c>
      <c r="F433" t="s">
        <v>1028</v>
      </c>
      <c r="G433" s="13">
        <f t="shared" si="6"/>
        <v>0</v>
      </c>
    </row>
    <row r="434" spans="1:7">
      <c r="A434">
        <v>92050103</v>
      </c>
      <c r="B434" s="1" t="s">
        <v>1085</v>
      </c>
      <c r="C434" t="s">
        <v>1028</v>
      </c>
      <c r="F434" t="s">
        <v>1028</v>
      </c>
      <c r="G434" s="13">
        <f t="shared" si="6"/>
        <v>0</v>
      </c>
    </row>
    <row r="435" spans="1:7">
      <c r="A435">
        <v>99999999</v>
      </c>
      <c r="B435" s="1" t="s">
        <v>906</v>
      </c>
      <c r="C435" t="s">
        <v>1028</v>
      </c>
      <c r="F435" t="s">
        <v>1028</v>
      </c>
      <c r="G435" s="13">
        <f t="shared" si="6"/>
        <v>0</v>
      </c>
    </row>
    <row r="436" spans="1:7">
      <c r="C436"/>
      <c r="G436" s="13">
        <f t="shared" si="6"/>
        <v>0</v>
      </c>
    </row>
    <row r="437" spans="1:7">
      <c r="C437"/>
      <c r="G437" s="13">
        <f t="shared" si="6"/>
        <v>0</v>
      </c>
    </row>
    <row r="438" spans="1:7">
      <c r="C438"/>
      <c r="G438" s="13">
        <f t="shared" si="6"/>
        <v>0</v>
      </c>
    </row>
    <row r="439" spans="1:7">
      <c r="C439"/>
      <c r="G439" s="13">
        <f t="shared" si="6"/>
        <v>0</v>
      </c>
    </row>
    <row r="440" spans="1:7">
      <c r="C440"/>
      <c r="G440" s="13">
        <f t="shared" si="6"/>
        <v>0</v>
      </c>
    </row>
    <row r="441" spans="1:7">
      <c r="C441"/>
      <c r="G441" s="13">
        <f t="shared" si="6"/>
        <v>0</v>
      </c>
    </row>
    <row r="442" spans="1:7">
      <c r="C442"/>
      <c r="G442" s="13">
        <f t="shared" si="6"/>
        <v>0</v>
      </c>
    </row>
    <row r="443" spans="1:7">
      <c r="C443"/>
      <c r="G443" s="13">
        <f t="shared" si="6"/>
        <v>0</v>
      </c>
    </row>
    <row r="444" spans="1:7">
      <c r="C444"/>
      <c r="G444" s="13">
        <f t="shared" si="6"/>
        <v>0</v>
      </c>
    </row>
    <row r="445" spans="1:7">
      <c r="C445"/>
      <c r="G445" s="13">
        <f t="shared" si="6"/>
        <v>0</v>
      </c>
    </row>
    <row r="446" spans="1:7">
      <c r="C446"/>
      <c r="G446" s="13">
        <f t="shared" si="6"/>
        <v>0</v>
      </c>
    </row>
    <row r="447" spans="1:7">
      <c r="C447"/>
      <c r="G447" s="13">
        <f t="shared" si="6"/>
        <v>0</v>
      </c>
    </row>
    <row r="448" spans="1:7">
      <c r="C448"/>
      <c r="G448" s="13">
        <f t="shared" si="6"/>
        <v>0</v>
      </c>
    </row>
    <row r="449" spans="3:7">
      <c r="C449"/>
      <c r="G449" s="13">
        <f t="shared" si="6"/>
        <v>0</v>
      </c>
    </row>
    <row r="450" spans="3:7">
      <c r="C450"/>
      <c r="G450" s="13">
        <f t="shared" si="6"/>
        <v>0</v>
      </c>
    </row>
    <row r="451" spans="3:7">
      <c r="C451"/>
      <c r="G451" s="13">
        <f t="shared" si="6"/>
        <v>0</v>
      </c>
    </row>
    <row r="452" spans="3:7">
      <c r="C452"/>
      <c r="G452" s="13">
        <f t="shared" si="6"/>
        <v>0</v>
      </c>
    </row>
    <row r="453" spans="3:7">
      <c r="C453"/>
      <c r="G453" s="13">
        <f t="shared" si="6"/>
        <v>0</v>
      </c>
    </row>
    <row r="454" spans="3:7">
      <c r="C454"/>
      <c r="G454" s="13">
        <f t="shared" si="6"/>
        <v>0</v>
      </c>
    </row>
    <row r="455" spans="3:7">
      <c r="C455"/>
      <c r="G455" s="13">
        <f t="shared" si="6"/>
        <v>0</v>
      </c>
    </row>
    <row r="456" spans="3:7">
      <c r="C456"/>
      <c r="G456" s="13">
        <f t="shared" si="6"/>
        <v>0</v>
      </c>
    </row>
    <row r="457" spans="3:7">
      <c r="C457"/>
      <c r="G457" s="13">
        <f t="shared" si="6"/>
        <v>0</v>
      </c>
    </row>
    <row r="458" spans="3:7">
      <c r="C458"/>
      <c r="G458" s="13">
        <f t="shared" si="6"/>
        <v>0</v>
      </c>
    </row>
    <row r="459" spans="3:7">
      <c r="C459"/>
      <c r="G459" s="13">
        <f t="shared" si="6"/>
        <v>0</v>
      </c>
    </row>
    <row r="460" spans="3:7">
      <c r="C460"/>
      <c r="G460" s="13">
        <f t="shared" si="6"/>
        <v>0</v>
      </c>
    </row>
    <row r="461" spans="3:7">
      <c r="C461"/>
      <c r="G461" s="13">
        <f t="shared" si="6"/>
        <v>0</v>
      </c>
    </row>
    <row r="462" spans="3:7">
      <c r="C462"/>
      <c r="G462" s="13">
        <f t="shared" si="6"/>
        <v>0</v>
      </c>
    </row>
    <row r="463" spans="3:7">
      <c r="C463"/>
      <c r="G463" s="13">
        <f t="shared" ref="G463:G526" si="7">+D463-E463</f>
        <v>0</v>
      </c>
    </row>
    <row r="464" spans="3:7">
      <c r="C464"/>
      <c r="G464" s="13">
        <f t="shared" si="7"/>
        <v>0</v>
      </c>
    </row>
    <row r="465" spans="3:7">
      <c r="C465"/>
      <c r="G465" s="13">
        <f t="shared" si="7"/>
        <v>0</v>
      </c>
    </row>
    <row r="466" spans="3:7">
      <c r="C466"/>
      <c r="G466" s="13">
        <f t="shared" si="7"/>
        <v>0</v>
      </c>
    </row>
    <row r="467" spans="3:7">
      <c r="C467"/>
      <c r="G467" s="13">
        <f t="shared" si="7"/>
        <v>0</v>
      </c>
    </row>
    <row r="468" spans="3:7">
      <c r="C468"/>
      <c r="G468" s="13">
        <f t="shared" si="7"/>
        <v>0</v>
      </c>
    </row>
    <row r="469" spans="3:7">
      <c r="C469"/>
      <c r="G469" s="13">
        <f t="shared" si="7"/>
        <v>0</v>
      </c>
    </row>
    <row r="470" spans="3:7">
      <c r="C470"/>
      <c r="G470" s="13">
        <f t="shared" si="7"/>
        <v>0</v>
      </c>
    </row>
    <row r="471" spans="3:7">
      <c r="C471"/>
      <c r="G471" s="13">
        <f t="shared" si="7"/>
        <v>0</v>
      </c>
    </row>
    <row r="472" spans="3:7">
      <c r="C472"/>
      <c r="G472" s="13">
        <f t="shared" si="7"/>
        <v>0</v>
      </c>
    </row>
    <row r="473" spans="3:7">
      <c r="C473"/>
      <c r="G473" s="13">
        <f t="shared" si="7"/>
        <v>0</v>
      </c>
    </row>
    <row r="474" spans="3:7">
      <c r="C474"/>
      <c r="G474" s="13">
        <f t="shared" si="7"/>
        <v>0</v>
      </c>
    </row>
    <row r="475" spans="3:7">
      <c r="C475"/>
      <c r="G475" s="13">
        <f t="shared" si="7"/>
        <v>0</v>
      </c>
    </row>
    <row r="476" spans="3:7">
      <c r="C476"/>
      <c r="G476" s="13">
        <f t="shared" si="7"/>
        <v>0</v>
      </c>
    </row>
    <row r="477" spans="3:7">
      <c r="C477"/>
      <c r="G477" s="13">
        <f t="shared" si="7"/>
        <v>0</v>
      </c>
    </row>
    <row r="478" spans="3:7">
      <c r="C478"/>
      <c r="G478" s="13">
        <f t="shared" si="7"/>
        <v>0</v>
      </c>
    </row>
    <row r="479" spans="3:7">
      <c r="C479"/>
      <c r="G479" s="13">
        <f t="shared" si="7"/>
        <v>0</v>
      </c>
    </row>
    <row r="480" spans="3:7">
      <c r="C480"/>
      <c r="G480" s="13">
        <f t="shared" si="7"/>
        <v>0</v>
      </c>
    </row>
    <row r="481" spans="3:7">
      <c r="C481"/>
      <c r="G481" s="13">
        <f t="shared" si="7"/>
        <v>0</v>
      </c>
    </row>
    <row r="482" spans="3:7">
      <c r="C482"/>
      <c r="G482" s="13">
        <f t="shared" si="7"/>
        <v>0</v>
      </c>
    </row>
    <row r="483" spans="3:7">
      <c r="C483"/>
      <c r="G483" s="13">
        <f t="shared" si="7"/>
        <v>0</v>
      </c>
    </row>
    <row r="484" spans="3:7">
      <c r="C484"/>
      <c r="G484" s="13">
        <f t="shared" si="7"/>
        <v>0</v>
      </c>
    </row>
    <row r="485" spans="3:7">
      <c r="C485"/>
      <c r="G485" s="13">
        <f t="shared" si="7"/>
        <v>0</v>
      </c>
    </row>
    <row r="486" spans="3:7">
      <c r="C486"/>
      <c r="G486" s="13">
        <f t="shared" si="7"/>
        <v>0</v>
      </c>
    </row>
    <row r="487" spans="3:7">
      <c r="C487"/>
      <c r="G487" s="13">
        <f t="shared" si="7"/>
        <v>0</v>
      </c>
    </row>
    <row r="488" spans="3:7">
      <c r="C488"/>
      <c r="G488" s="13">
        <f t="shared" si="7"/>
        <v>0</v>
      </c>
    </row>
    <row r="489" spans="3:7">
      <c r="C489"/>
      <c r="G489" s="13">
        <f t="shared" si="7"/>
        <v>0</v>
      </c>
    </row>
    <row r="490" spans="3:7">
      <c r="C490"/>
      <c r="G490" s="13">
        <f t="shared" si="7"/>
        <v>0</v>
      </c>
    </row>
    <row r="491" spans="3:7">
      <c r="C491"/>
      <c r="G491" s="13">
        <f t="shared" si="7"/>
        <v>0</v>
      </c>
    </row>
    <row r="492" spans="3:7">
      <c r="C492"/>
      <c r="G492" s="13">
        <f t="shared" si="7"/>
        <v>0</v>
      </c>
    </row>
    <row r="493" spans="3:7">
      <c r="C493"/>
      <c r="G493" s="13">
        <f t="shared" si="7"/>
        <v>0</v>
      </c>
    </row>
    <row r="494" spans="3:7">
      <c r="C494"/>
      <c r="G494" s="13">
        <f t="shared" si="7"/>
        <v>0</v>
      </c>
    </row>
    <row r="495" spans="3:7">
      <c r="C495"/>
      <c r="G495" s="13">
        <f t="shared" si="7"/>
        <v>0</v>
      </c>
    </row>
    <row r="496" spans="3:7">
      <c r="C496"/>
      <c r="G496" s="13">
        <f t="shared" si="7"/>
        <v>0</v>
      </c>
    </row>
    <row r="497" spans="3:7">
      <c r="C497"/>
      <c r="G497" s="13">
        <f t="shared" si="7"/>
        <v>0</v>
      </c>
    </row>
    <row r="498" spans="3:7">
      <c r="C498"/>
      <c r="G498" s="13">
        <f t="shared" si="7"/>
        <v>0</v>
      </c>
    </row>
    <row r="499" spans="3:7">
      <c r="C499"/>
      <c r="G499" s="13">
        <f t="shared" si="7"/>
        <v>0</v>
      </c>
    </row>
    <row r="500" spans="3:7">
      <c r="C500"/>
      <c r="G500" s="13">
        <f t="shared" si="7"/>
        <v>0</v>
      </c>
    </row>
    <row r="501" spans="3:7">
      <c r="C501"/>
      <c r="G501" s="13">
        <f t="shared" si="7"/>
        <v>0</v>
      </c>
    </row>
    <row r="502" spans="3:7">
      <c r="C502"/>
      <c r="G502" s="13">
        <f t="shared" si="7"/>
        <v>0</v>
      </c>
    </row>
    <row r="503" spans="3:7">
      <c r="C503"/>
      <c r="G503" s="13">
        <f t="shared" si="7"/>
        <v>0</v>
      </c>
    </row>
    <row r="504" spans="3:7">
      <c r="C504"/>
      <c r="G504" s="13">
        <f t="shared" si="7"/>
        <v>0</v>
      </c>
    </row>
    <row r="505" spans="3:7">
      <c r="C505"/>
      <c r="G505" s="13">
        <f t="shared" si="7"/>
        <v>0</v>
      </c>
    </row>
    <row r="506" spans="3:7">
      <c r="C506"/>
      <c r="G506" s="13">
        <f t="shared" si="7"/>
        <v>0</v>
      </c>
    </row>
    <row r="507" spans="3:7">
      <c r="C507"/>
      <c r="G507" s="13">
        <f t="shared" si="7"/>
        <v>0</v>
      </c>
    </row>
    <row r="508" spans="3:7">
      <c r="C508"/>
      <c r="G508" s="13">
        <f t="shared" si="7"/>
        <v>0</v>
      </c>
    </row>
    <row r="509" spans="3:7">
      <c r="C509"/>
      <c r="G509" s="13">
        <f t="shared" si="7"/>
        <v>0</v>
      </c>
    </row>
    <row r="510" spans="3:7">
      <c r="C510"/>
      <c r="G510" s="13">
        <f t="shared" si="7"/>
        <v>0</v>
      </c>
    </row>
    <row r="511" spans="3:7">
      <c r="C511"/>
      <c r="G511" s="13">
        <f t="shared" si="7"/>
        <v>0</v>
      </c>
    </row>
    <row r="512" spans="3:7">
      <c r="C512"/>
      <c r="G512" s="13">
        <f t="shared" si="7"/>
        <v>0</v>
      </c>
    </row>
    <row r="513" spans="3:7">
      <c r="C513"/>
      <c r="G513" s="13">
        <f t="shared" si="7"/>
        <v>0</v>
      </c>
    </row>
    <row r="514" spans="3:7">
      <c r="C514"/>
      <c r="G514" s="13">
        <f t="shared" si="7"/>
        <v>0</v>
      </c>
    </row>
    <row r="515" spans="3:7">
      <c r="C515"/>
      <c r="G515" s="13">
        <f t="shared" si="7"/>
        <v>0</v>
      </c>
    </row>
    <row r="516" spans="3:7">
      <c r="C516"/>
      <c r="G516" s="13">
        <f t="shared" si="7"/>
        <v>0</v>
      </c>
    </row>
    <row r="517" spans="3:7">
      <c r="C517"/>
      <c r="G517" s="13">
        <f t="shared" si="7"/>
        <v>0</v>
      </c>
    </row>
    <row r="518" spans="3:7">
      <c r="C518"/>
      <c r="G518" s="13">
        <f t="shared" si="7"/>
        <v>0</v>
      </c>
    </row>
    <row r="519" spans="3:7">
      <c r="C519"/>
      <c r="G519" s="13">
        <f t="shared" si="7"/>
        <v>0</v>
      </c>
    </row>
    <row r="520" spans="3:7">
      <c r="C520"/>
      <c r="G520" s="13">
        <f t="shared" si="7"/>
        <v>0</v>
      </c>
    </row>
    <row r="521" spans="3:7">
      <c r="C521"/>
      <c r="G521" s="13">
        <f t="shared" si="7"/>
        <v>0</v>
      </c>
    </row>
    <row r="522" spans="3:7">
      <c r="C522"/>
      <c r="G522" s="13">
        <f t="shared" si="7"/>
        <v>0</v>
      </c>
    </row>
    <row r="523" spans="3:7">
      <c r="C523"/>
      <c r="G523" s="13">
        <f t="shared" si="7"/>
        <v>0</v>
      </c>
    </row>
    <row r="524" spans="3:7">
      <c r="C524"/>
      <c r="G524" s="13">
        <f t="shared" si="7"/>
        <v>0</v>
      </c>
    </row>
    <row r="525" spans="3:7">
      <c r="C525"/>
      <c r="G525" s="13">
        <f t="shared" si="7"/>
        <v>0</v>
      </c>
    </row>
    <row r="526" spans="3:7">
      <c r="C526"/>
      <c r="G526" s="13">
        <f t="shared" si="7"/>
        <v>0</v>
      </c>
    </row>
    <row r="527" spans="3:7">
      <c r="C527"/>
      <c r="G527" s="13">
        <f t="shared" ref="G527:G590" si="8">+D527-E527</f>
        <v>0</v>
      </c>
    </row>
    <row r="528" spans="3:7">
      <c r="C528"/>
      <c r="G528" s="13">
        <f t="shared" si="8"/>
        <v>0</v>
      </c>
    </row>
    <row r="529" spans="3:7">
      <c r="C529"/>
      <c r="G529" s="13">
        <f t="shared" si="8"/>
        <v>0</v>
      </c>
    </row>
    <row r="530" spans="3:7">
      <c r="C530"/>
      <c r="G530" s="13">
        <f t="shared" si="8"/>
        <v>0</v>
      </c>
    </row>
    <row r="531" spans="3:7">
      <c r="C531"/>
      <c r="G531" s="13">
        <f t="shared" si="8"/>
        <v>0</v>
      </c>
    </row>
    <row r="532" spans="3:7">
      <c r="C532"/>
      <c r="G532" s="13">
        <f t="shared" si="8"/>
        <v>0</v>
      </c>
    </row>
    <row r="533" spans="3:7">
      <c r="C533"/>
      <c r="G533" s="13">
        <f t="shared" si="8"/>
        <v>0</v>
      </c>
    </row>
    <row r="534" spans="3:7">
      <c r="C534"/>
      <c r="G534" s="13">
        <f t="shared" si="8"/>
        <v>0</v>
      </c>
    </row>
    <row r="535" spans="3:7">
      <c r="C535"/>
      <c r="G535" s="13">
        <f t="shared" si="8"/>
        <v>0</v>
      </c>
    </row>
    <row r="536" spans="3:7">
      <c r="C536"/>
      <c r="G536" s="13">
        <f t="shared" si="8"/>
        <v>0</v>
      </c>
    </row>
    <row r="537" spans="3:7">
      <c r="C537"/>
      <c r="G537" s="13">
        <f t="shared" si="8"/>
        <v>0</v>
      </c>
    </row>
    <row r="538" spans="3:7">
      <c r="C538"/>
      <c r="G538" s="13">
        <f t="shared" si="8"/>
        <v>0</v>
      </c>
    </row>
    <row r="539" spans="3:7">
      <c r="C539"/>
      <c r="G539" s="13">
        <f t="shared" si="8"/>
        <v>0</v>
      </c>
    </row>
    <row r="540" spans="3:7">
      <c r="C540"/>
      <c r="G540" s="13">
        <f t="shared" si="8"/>
        <v>0</v>
      </c>
    </row>
    <row r="541" spans="3:7">
      <c r="C541"/>
      <c r="G541" s="13">
        <f t="shared" si="8"/>
        <v>0</v>
      </c>
    </row>
    <row r="542" spans="3:7">
      <c r="C542"/>
      <c r="G542" s="13">
        <f t="shared" si="8"/>
        <v>0</v>
      </c>
    </row>
    <row r="543" spans="3:7">
      <c r="C543"/>
      <c r="G543" s="13">
        <f t="shared" si="8"/>
        <v>0</v>
      </c>
    </row>
    <row r="544" spans="3:7">
      <c r="C544"/>
      <c r="G544" s="13">
        <f t="shared" si="8"/>
        <v>0</v>
      </c>
    </row>
    <row r="545" spans="3:7">
      <c r="C545"/>
      <c r="G545" s="13">
        <f t="shared" si="8"/>
        <v>0</v>
      </c>
    </row>
    <row r="546" spans="3:7">
      <c r="C546"/>
      <c r="G546" s="13">
        <f t="shared" si="8"/>
        <v>0</v>
      </c>
    </row>
    <row r="547" spans="3:7">
      <c r="C547"/>
      <c r="G547" s="13">
        <f t="shared" si="8"/>
        <v>0</v>
      </c>
    </row>
    <row r="548" spans="3:7">
      <c r="C548"/>
      <c r="G548" s="13">
        <f t="shared" si="8"/>
        <v>0</v>
      </c>
    </row>
    <row r="549" spans="3:7">
      <c r="C549"/>
      <c r="G549" s="13">
        <f t="shared" si="8"/>
        <v>0</v>
      </c>
    </row>
    <row r="550" spans="3:7">
      <c r="C550"/>
      <c r="G550" s="13">
        <f t="shared" si="8"/>
        <v>0</v>
      </c>
    </row>
    <row r="551" spans="3:7">
      <c r="C551"/>
      <c r="G551" s="13">
        <f t="shared" si="8"/>
        <v>0</v>
      </c>
    </row>
    <row r="552" spans="3:7">
      <c r="C552"/>
      <c r="G552" s="13">
        <f t="shared" si="8"/>
        <v>0</v>
      </c>
    </row>
    <row r="553" spans="3:7">
      <c r="C553"/>
      <c r="G553" s="13">
        <f t="shared" si="8"/>
        <v>0</v>
      </c>
    </row>
    <row r="554" spans="3:7">
      <c r="C554"/>
      <c r="G554" s="13">
        <f t="shared" si="8"/>
        <v>0</v>
      </c>
    </row>
    <row r="555" spans="3:7">
      <c r="C555"/>
      <c r="G555" s="13">
        <f t="shared" si="8"/>
        <v>0</v>
      </c>
    </row>
    <row r="556" spans="3:7">
      <c r="C556"/>
      <c r="G556" s="13">
        <f t="shared" si="8"/>
        <v>0</v>
      </c>
    </row>
    <row r="557" spans="3:7">
      <c r="C557"/>
      <c r="G557" s="13">
        <f t="shared" si="8"/>
        <v>0</v>
      </c>
    </row>
    <row r="558" spans="3:7">
      <c r="C558"/>
      <c r="G558" s="13">
        <f t="shared" si="8"/>
        <v>0</v>
      </c>
    </row>
    <row r="559" spans="3:7">
      <c r="C559"/>
      <c r="G559" s="13">
        <f t="shared" si="8"/>
        <v>0</v>
      </c>
    </row>
    <row r="560" spans="3:7">
      <c r="C560"/>
      <c r="G560" s="13">
        <f t="shared" si="8"/>
        <v>0</v>
      </c>
    </row>
    <row r="561" spans="3:7">
      <c r="C561"/>
      <c r="G561" s="13">
        <f t="shared" si="8"/>
        <v>0</v>
      </c>
    </row>
    <row r="562" spans="3:7">
      <c r="C562"/>
      <c r="G562" s="13">
        <f t="shared" si="8"/>
        <v>0</v>
      </c>
    </row>
    <row r="563" spans="3:7">
      <c r="C563"/>
      <c r="G563" s="13">
        <f t="shared" si="8"/>
        <v>0</v>
      </c>
    </row>
    <row r="564" spans="3:7">
      <c r="C564"/>
      <c r="G564" s="13">
        <f t="shared" si="8"/>
        <v>0</v>
      </c>
    </row>
    <row r="565" spans="3:7">
      <c r="C565"/>
      <c r="G565" s="13">
        <f t="shared" si="8"/>
        <v>0</v>
      </c>
    </row>
    <row r="566" spans="3:7">
      <c r="C566"/>
      <c r="G566" s="13">
        <f t="shared" si="8"/>
        <v>0</v>
      </c>
    </row>
    <row r="567" spans="3:7">
      <c r="C567"/>
      <c r="G567" s="13">
        <f t="shared" si="8"/>
        <v>0</v>
      </c>
    </row>
    <row r="568" spans="3:7">
      <c r="C568"/>
      <c r="G568" s="13">
        <f t="shared" si="8"/>
        <v>0</v>
      </c>
    </row>
    <row r="569" spans="3:7">
      <c r="C569"/>
      <c r="G569" s="13">
        <f t="shared" si="8"/>
        <v>0</v>
      </c>
    </row>
    <row r="570" spans="3:7">
      <c r="C570"/>
      <c r="G570" s="13">
        <f t="shared" si="8"/>
        <v>0</v>
      </c>
    </row>
    <row r="571" spans="3:7">
      <c r="C571"/>
      <c r="G571" s="13">
        <f t="shared" si="8"/>
        <v>0</v>
      </c>
    </row>
    <row r="572" spans="3:7">
      <c r="C572"/>
      <c r="G572" s="13">
        <f t="shared" si="8"/>
        <v>0</v>
      </c>
    </row>
    <row r="573" spans="3:7">
      <c r="C573"/>
      <c r="G573" s="13">
        <f t="shared" si="8"/>
        <v>0</v>
      </c>
    </row>
    <row r="574" spans="3:7">
      <c r="C574"/>
      <c r="G574" s="13">
        <f t="shared" si="8"/>
        <v>0</v>
      </c>
    </row>
    <row r="575" spans="3:7">
      <c r="C575"/>
      <c r="G575" s="13">
        <f t="shared" si="8"/>
        <v>0</v>
      </c>
    </row>
    <row r="576" spans="3:7">
      <c r="C576"/>
      <c r="G576" s="13">
        <f t="shared" si="8"/>
        <v>0</v>
      </c>
    </row>
    <row r="577" spans="3:7">
      <c r="C577"/>
      <c r="G577" s="13">
        <f t="shared" si="8"/>
        <v>0</v>
      </c>
    </row>
    <row r="578" spans="3:7">
      <c r="C578"/>
      <c r="G578" s="13">
        <f t="shared" si="8"/>
        <v>0</v>
      </c>
    </row>
    <row r="579" spans="3:7">
      <c r="C579"/>
      <c r="G579" s="13">
        <f t="shared" si="8"/>
        <v>0</v>
      </c>
    </row>
    <row r="580" spans="3:7">
      <c r="C580"/>
      <c r="G580" s="13">
        <f t="shared" si="8"/>
        <v>0</v>
      </c>
    </row>
    <row r="581" spans="3:7">
      <c r="C581"/>
      <c r="G581" s="13">
        <f t="shared" si="8"/>
        <v>0</v>
      </c>
    </row>
    <row r="582" spans="3:7">
      <c r="C582"/>
      <c r="G582" s="13">
        <f t="shared" si="8"/>
        <v>0</v>
      </c>
    </row>
    <row r="583" spans="3:7">
      <c r="C583"/>
      <c r="G583" s="13">
        <f t="shared" si="8"/>
        <v>0</v>
      </c>
    </row>
    <row r="584" spans="3:7">
      <c r="C584"/>
      <c r="G584" s="13">
        <f t="shared" si="8"/>
        <v>0</v>
      </c>
    </row>
    <row r="585" spans="3:7">
      <c r="C585"/>
      <c r="G585" s="13">
        <f t="shared" si="8"/>
        <v>0</v>
      </c>
    </row>
    <row r="586" spans="3:7">
      <c r="C586"/>
      <c r="G586" s="13">
        <f t="shared" si="8"/>
        <v>0</v>
      </c>
    </row>
    <row r="587" spans="3:7">
      <c r="C587"/>
      <c r="G587" s="13">
        <f t="shared" si="8"/>
        <v>0</v>
      </c>
    </row>
    <row r="588" spans="3:7">
      <c r="C588"/>
      <c r="G588" s="13">
        <f t="shared" si="8"/>
        <v>0</v>
      </c>
    </row>
    <row r="589" spans="3:7">
      <c r="C589"/>
      <c r="G589" s="13">
        <f t="shared" si="8"/>
        <v>0</v>
      </c>
    </row>
    <row r="590" spans="3:7">
      <c r="C590"/>
      <c r="G590" s="13">
        <f t="shared" si="8"/>
        <v>0</v>
      </c>
    </row>
    <row r="591" spans="3:7">
      <c r="C591"/>
      <c r="G591" s="13">
        <f t="shared" ref="G591:G654" si="9">+D591-E591</f>
        <v>0</v>
      </c>
    </row>
    <row r="592" spans="3:7">
      <c r="C592"/>
      <c r="G592" s="13">
        <f t="shared" si="9"/>
        <v>0</v>
      </c>
    </row>
    <row r="593" spans="3:7">
      <c r="C593"/>
      <c r="G593" s="13">
        <f t="shared" si="9"/>
        <v>0</v>
      </c>
    </row>
    <row r="594" spans="3:7">
      <c r="C594"/>
      <c r="G594" s="13">
        <f t="shared" si="9"/>
        <v>0</v>
      </c>
    </row>
    <row r="595" spans="3:7">
      <c r="C595"/>
      <c r="G595" s="13">
        <f t="shared" si="9"/>
        <v>0</v>
      </c>
    </row>
    <row r="596" spans="3:7">
      <c r="C596"/>
      <c r="G596" s="13">
        <f t="shared" si="9"/>
        <v>0</v>
      </c>
    </row>
    <row r="597" spans="3:7">
      <c r="C597"/>
      <c r="G597" s="13">
        <f t="shared" si="9"/>
        <v>0</v>
      </c>
    </row>
    <row r="598" spans="3:7">
      <c r="C598"/>
      <c r="G598" s="13">
        <f t="shared" si="9"/>
        <v>0</v>
      </c>
    </row>
    <row r="599" spans="3:7">
      <c r="C599"/>
      <c r="G599" s="13">
        <f t="shared" si="9"/>
        <v>0</v>
      </c>
    </row>
    <row r="600" spans="3:7">
      <c r="C600"/>
      <c r="G600" s="13">
        <f t="shared" si="9"/>
        <v>0</v>
      </c>
    </row>
    <row r="601" spans="3:7">
      <c r="C601"/>
      <c r="G601" s="13">
        <f t="shared" si="9"/>
        <v>0</v>
      </c>
    </row>
    <row r="602" spans="3:7">
      <c r="C602"/>
      <c r="G602" s="13">
        <f t="shared" si="9"/>
        <v>0</v>
      </c>
    </row>
    <row r="603" spans="3:7">
      <c r="C603"/>
      <c r="G603" s="13">
        <f t="shared" si="9"/>
        <v>0</v>
      </c>
    </row>
    <row r="604" spans="3:7">
      <c r="C604"/>
      <c r="G604" s="13">
        <f t="shared" si="9"/>
        <v>0</v>
      </c>
    </row>
    <row r="605" spans="3:7">
      <c r="C605"/>
      <c r="G605" s="13">
        <f t="shared" si="9"/>
        <v>0</v>
      </c>
    </row>
    <row r="606" spans="3:7">
      <c r="C606"/>
      <c r="G606" s="13">
        <f t="shared" si="9"/>
        <v>0</v>
      </c>
    </row>
    <row r="607" spans="3:7">
      <c r="C607"/>
      <c r="G607" s="13">
        <f t="shared" si="9"/>
        <v>0</v>
      </c>
    </row>
    <row r="608" spans="3:7">
      <c r="C608"/>
      <c r="G608" s="13">
        <f t="shared" si="9"/>
        <v>0</v>
      </c>
    </row>
    <row r="609" spans="3:7">
      <c r="C609"/>
      <c r="G609" s="13">
        <f t="shared" si="9"/>
        <v>0</v>
      </c>
    </row>
    <row r="610" spans="3:7">
      <c r="C610"/>
      <c r="G610" s="13">
        <f t="shared" si="9"/>
        <v>0</v>
      </c>
    </row>
    <row r="611" spans="3:7">
      <c r="C611"/>
      <c r="G611" s="13">
        <f t="shared" si="9"/>
        <v>0</v>
      </c>
    </row>
    <row r="612" spans="3:7">
      <c r="C612"/>
      <c r="G612" s="13">
        <f t="shared" si="9"/>
        <v>0</v>
      </c>
    </row>
    <row r="613" spans="3:7">
      <c r="C613"/>
      <c r="G613" s="13">
        <f t="shared" si="9"/>
        <v>0</v>
      </c>
    </row>
    <row r="614" spans="3:7">
      <c r="C614"/>
      <c r="G614" s="13">
        <f t="shared" si="9"/>
        <v>0</v>
      </c>
    </row>
    <row r="615" spans="3:7">
      <c r="C615"/>
      <c r="G615" s="13">
        <f t="shared" si="9"/>
        <v>0</v>
      </c>
    </row>
    <row r="616" spans="3:7">
      <c r="C616"/>
      <c r="G616" s="13">
        <f t="shared" si="9"/>
        <v>0</v>
      </c>
    </row>
    <row r="617" spans="3:7">
      <c r="C617"/>
      <c r="G617" s="13">
        <f t="shared" si="9"/>
        <v>0</v>
      </c>
    </row>
    <row r="618" spans="3:7">
      <c r="C618"/>
      <c r="G618" s="13">
        <f t="shared" si="9"/>
        <v>0</v>
      </c>
    </row>
    <row r="619" spans="3:7">
      <c r="C619"/>
      <c r="G619" s="13">
        <f t="shared" si="9"/>
        <v>0</v>
      </c>
    </row>
    <row r="620" spans="3:7">
      <c r="C620"/>
      <c r="G620" s="13">
        <f t="shared" si="9"/>
        <v>0</v>
      </c>
    </row>
    <row r="621" spans="3:7">
      <c r="C621"/>
      <c r="G621" s="13">
        <f t="shared" si="9"/>
        <v>0</v>
      </c>
    </row>
    <row r="622" spans="3:7">
      <c r="C622"/>
      <c r="G622" s="13">
        <f t="shared" si="9"/>
        <v>0</v>
      </c>
    </row>
    <row r="623" spans="3:7">
      <c r="C623"/>
      <c r="G623" s="13">
        <f t="shared" si="9"/>
        <v>0</v>
      </c>
    </row>
    <row r="624" spans="3:7">
      <c r="C624"/>
      <c r="G624" s="13">
        <f t="shared" si="9"/>
        <v>0</v>
      </c>
    </row>
    <row r="625" spans="3:7">
      <c r="C625"/>
      <c r="G625" s="13">
        <f t="shared" si="9"/>
        <v>0</v>
      </c>
    </row>
    <row r="626" spans="3:7">
      <c r="C626"/>
      <c r="G626" s="13">
        <f t="shared" si="9"/>
        <v>0</v>
      </c>
    </row>
    <row r="627" spans="3:7">
      <c r="C627"/>
      <c r="G627" s="13">
        <f t="shared" si="9"/>
        <v>0</v>
      </c>
    </row>
    <row r="628" spans="3:7">
      <c r="C628"/>
      <c r="G628" s="13">
        <f t="shared" si="9"/>
        <v>0</v>
      </c>
    </row>
    <row r="629" spans="3:7">
      <c r="C629"/>
      <c r="G629" s="13">
        <f t="shared" si="9"/>
        <v>0</v>
      </c>
    </row>
    <row r="630" spans="3:7">
      <c r="C630"/>
      <c r="G630" s="13">
        <f t="shared" si="9"/>
        <v>0</v>
      </c>
    </row>
    <row r="631" spans="3:7">
      <c r="C631"/>
      <c r="G631" s="13">
        <f t="shared" si="9"/>
        <v>0</v>
      </c>
    </row>
    <row r="632" spans="3:7">
      <c r="C632"/>
      <c r="G632" s="13">
        <f t="shared" si="9"/>
        <v>0</v>
      </c>
    </row>
    <row r="633" spans="3:7">
      <c r="C633"/>
      <c r="G633" s="13">
        <f t="shared" si="9"/>
        <v>0</v>
      </c>
    </row>
    <row r="634" spans="3:7">
      <c r="C634"/>
      <c r="G634" s="13">
        <f t="shared" si="9"/>
        <v>0</v>
      </c>
    </row>
    <row r="635" spans="3:7">
      <c r="C635"/>
      <c r="G635" s="13">
        <f t="shared" si="9"/>
        <v>0</v>
      </c>
    </row>
    <row r="636" spans="3:7">
      <c r="C636"/>
      <c r="G636" s="13">
        <f t="shared" si="9"/>
        <v>0</v>
      </c>
    </row>
    <row r="637" spans="3:7">
      <c r="C637"/>
      <c r="G637" s="13">
        <f t="shared" si="9"/>
        <v>0</v>
      </c>
    </row>
    <row r="638" spans="3:7">
      <c r="C638"/>
      <c r="G638" s="13">
        <f t="shared" si="9"/>
        <v>0</v>
      </c>
    </row>
    <row r="639" spans="3:7">
      <c r="C639"/>
      <c r="G639" s="13">
        <f t="shared" si="9"/>
        <v>0</v>
      </c>
    </row>
    <row r="640" spans="3:7">
      <c r="C640"/>
      <c r="G640" s="13">
        <f t="shared" si="9"/>
        <v>0</v>
      </c>
    </row>
    <row r="641" spans="3:7">
      <c r="C641"/>
      <c r="G641" s="13">
        <f t="shared" si="9"/>
        <v>0</v>
      </c>
    </row>
    <row r="642" spans="3:7">
      <c r="C642"/>
      <c r="G642" s="13">
        <f t="shared" si="9"/>
        <v>0</v>
      </c>
    </row>
    <row r="643" spans="3:7">
      <c r="C643"/>
      <c r="G643" s="13">
        <f t="shared" si="9"/>
        <v>0</v>
      </c>
    </row>
    <row r="644" spans="3:7">
      <c r="C644"/>
      <c r="G644" s="13">
        <f t="shared" si="9"/>
        <v>0</v>
      </c>
    </row>
    <row r="645" spans="3:7">
      <c r="C645"/>
      <c r="G645" s="13">
        <f t="shared" si="9"/>
        <v>0</v>
      </c>
    </row>
    <row r="646" spans="3:7">
      <c r="C646"/>
      <c r="G646" s="13">
        <f t="shared" si="9"/>
        <v>0</v>
      </c>
    </row>
    <row r="647" spans="3:7">
      <c r="C647"/>
      <c r="G647" s="13">
        <f t="shared" si="9"/>
        <v>0</v>
      </c>
    </row>
    <row r="648" spans="3:7">
      <c r="C648"/>
      <c r="G648" s="13">
        <f t="shared" si="9"/>
        <v>0</v>
      </c>
    </row>
    <row r="649" spans="3:7">
      <c r="C649"/>
      <c r="G649" s="13">
        <f t="shared" si="9"/>
        <v>0</v>
      </c>
    </row>
    <row r="650" spans="3:7">
      <c r="C650"/>
      <c r="G650" s="13">
        <f t="shared" si="9"/>
        <v>0</v>
      </c>
    </row>
    <row r="651" spans="3:7">
      <c r="C651"/>
      <c r="G651" s="13">
        <f t="shared" si="9"/>
        <v>0</v>
      </c>
    </row>
    <row r="652" spans="3:7">
      <c r="C652"/>
      <c r="G652" s="13">
        <f t="shared" si="9"/>
        <v>0</v>
      </c>
    </row>
    <row r="653" spans="3:7">
      <c r="C653"/>
      <c r="G653" s="13">
        <f t="shared" si="9"/>
        <v>0</v>
      </c>
    </row>
    <row r="654" spans="3:7">
      <c r="C654"/>
      <c r="G654" s="13">
        <f t="shared" si="9"/>
        <v>0</v>
      </c>
    </row>
    <row r="655" spans="3:7">
      <c r="C655"/>
      <c r="G655" s="13">
        <f t="shared" ref="G655:G718" si="10">+D655-E655</f>
        <v>0</v>
      </c>
    </row>
    <row r="656" spans="3:7">
      <c r="C656"/>
      <c r="G656" s="13">
        <f t="shared" si="10"/>
        <v>0</v>
      </c>
    </row>
    <row r="657" spans="3:7">
      <c r="C657"/>
      <c r="G657" s="13">
        <f t="shared" si="10"/>
        <v>0</v>
      </c>
    </row>
    <row r="658" spans="3:7">
      <c r="C658"/>
      <c r="G658" s="13">
        <f t="shared" si="10"/>
        <v>0</v>
      </c>
    </row>
    <row r="659" spans="3:7">
      <c r="C659"/>
      <c r="G659" s="13">
        <f t="shared" si="10"/>
        <v>0</v>
      </c>
    </row>
    <row r="660" spans="3:7">
      <c r="C660"/>
      <c r="G660" s="13">
        <f t="shared" si="10"/>
        <v>0</v>
      </c>
    </row>
    <row r="661" spans="3:7">
      <c r="C661"/>
      <c r="G661" s="13">
        <f t="shared" si="10"/>
        <v>0</v>
      </c>
    </row>
    <row r="662" spans="3:7">
      <c r="C662"/>
      <c r="G662" s="13">
        <f t="shared" si="10"/>
        <v>0</v>
      </c>
    </row>
    <row r="663" spans="3:7">
      <c r="C663"/>
      <c r="G663" s="13">
        <f t="shared" si="10"/>
        <v>0</v>
      </c>
    </row>
    <row r="664" spans="3:7">
      <c r="C664"/>
      <c r="G664" s="13">
        <f t="shared" si="10"/>
        <v>0</v>
      </c>
    </row>
    <row r="665" spans="3:7">
      <c r="C665"/>
      <c r="G665" s="13">
        <f t="shared" si="10"/>
        <v>0</v>
      </c>
    </row>
    <row r="666" spans="3:7">
      <c r="C666"/>
      <c r="G666" s="13">
        <f t="shared" si="10"/>
        <v>0</v>
      </c>
    </row>
    <row r="667" spans="3:7">
      <c r="C667"/>
      <c r="G667" s="13">
        <f t="shared" si="10"/>
        <v>0</v>
      </c>
    </row>
    <row r="668" spans="3:7">
      <c r="C668"/>
      <c r="G668" s="13">
        <f t="shared" si="10"/>
        <v>0</v>
      </c>
    </row>
    <row r="669" spans="3:7">
      <c r="C669"/>
      <c r="G669" s="13">
        <f t="shared" si="10"/>
        <v>0</v>
      </c>
    </row>
    <row r="670" spans="3:7">
      <c r="C670"/>
      <c r="G670" s="13">
        <f t="shared" si="10"/>
        <v>0</v>
      </c>
    </row>
    <row r="671" spans="3:7">
      <c r="C671"/>
      <c r="G671" s="13">
        <f t="shared" si="10"/>
        <v>0</v>
      </c>
    </row>
    <row r="672" spans="3:7">
      <c r="C672"/>
      <c r="G672" s="13">
        <f t="shared" si="10"/>
        <v>0</v>
      </c>
    </row>
    <row r="673" spans="3:7">
      <c r="C673"/>
      <c r="G673" s="13">
        <f t="shared" si="10"/>
        <v>0</v>
      </c>
    </row>
    <row r="674" spans="3:7">
      <c r="C674"/>
      <c r="G674" s="13">
        <f t="shared" si="10"/>
        <v>0</v>
      </c>
    </row>
    <row r="675" spans="3:7">
      <c r="C675"/>
      <c r="G675" s="13">
        <f t="shared" si="10"/>
        <v>0</v>
      </c>
    </row>
    <row r="676" spans="3:7">
      <c r="C676"/>
      <c r="G676" s="13">
        <f t="shared" si="10"/>
        <v>0</v>
      </c>
    </row>
    <row r="677" spans="3:7">
      <c r="C677"/>
      <c r="G677" s="13">
        <f t="shared" si="10"/>
        <v>0</v>
      </c>
    </row>
    <row r="678" spans="3:7">
      <c r="C678"/>
      <c r="G678" s="13">
        <f t="shared" si="10"/>
        <v>0</v>
      </c>
    </row>
    <row r="679" spans="3:7">
      <c r="C679"/>
      <c r="G679" s="13">
        <f t="shared" si="10"/>
        <v>0</v>
      </c>
    </row>
    <row r="680" spans="3:7">
      <c r="C680"/>
      <c r="G680" s="13">
        <f t="shared" si="10"/>
        <v>0</v>
      </c>
    </row>
    <row r="681" spans="3:7">
      <c r="C681"/>
      <c r="G681" s="13">
        <f t="shared" si="10"/>
        <v>0</v>
      </c>
    </row>
    <row r="682" spans="3:7">
      <c r="C682"/>
      <c r="G682" s="13">
        <f t="shared" si="10"/>
        <v>0</v>
      </c>
    </row>
    <row r="683" spans="3:7">
      <c r="C683"/>
      <c r="G683" s="13">
        <f t="shared" si="10"/>
        <v>0</v>
      </c>
    </row>
    <row r="684" spans="3:7">
      <c r="C684"/>
      <c r="G684" s="13">
        <f t="shared" si="10"/>
        <v>0</v>
      </c>
    </row>
    <row r="685" spans="3:7">
      <c r="C685"/>
      <c r="G685" s="13">
        <f t="shared" si="10"/>
        <v>0</v>
      </c>
    </row>
    <row r="686" spans="3:7">
      <c r="C686"/>
      <c r="G686" s="13">
        <f t="shared" si="10"/>
        <v>0</v>
      </c>
    </row>
    <row r="687" spans="3:7">
      <c r="C687"/>
      <c r="G687" s="13">
        <f t="shared" si="10"/>
        <v>0</v>
      </c>
    </row>
    <row r="688" spans="3:7">
      <c r="C688"/>
      <c r="G688" s="13">
        <f t="shared" si="10"/>
        <v>0</v>
      </c>
    </row>
    <row r="689" spans="3:7">
      <c r="C689"/>
      <c r="G689" s="13">
        <f t="shared" si="10"/>
        <v>0</v>
      </c>
    </row>
    <row r="690" spans="3:7">
      <c r="C690"/>
      <c r="G690" s="13">
        <f t="shared" si="10"/>
        <v>0</v>
      </c>
    </row>
    <row r="691" spans="3:7">
      <c r="C691"/>
      <c r="G691" s="13">
        <f t="shared" si="10"/>
        <v>0</v>
      </c>
    </row>
    <row r="692" spans="3:7">
      <c r="C692"/>
      <c r="G692" s="13">
        <f t="shared" si="10"/>
        <v>0</v>
      </c>
    </row>
    <row r="693" spans="3:7">
      <c r="C693"/>
      <c r="G693" s="13">
        <f t="shared" si="10"/>
        <v>0</v>
      </c>
    </row>
    <row r="694" spans="3:7">
      <c r="C694"/>
      <c r="G694" s="13">
        <f t="shared" si="10"/>
        <v>0</v>
      </c>
    </row>
    <row r="695" spans="3:7">
      <c r="C695"/>
      <c r="G695" s="13">
        <f t="shared" si="10"/>
        <v>0</v>
      </c>
    </row>
    <row r="696" spans="3:7">
      <c r="C696"/>
      <c r="G696" s="13">
        <f t="shared" si="10"/>
        <v>0</v>
      </c>
    </row>
    <row r="697" spans="3:7">
      <c r="C697"/>
      <c r="G697" s="13">
        <f t="shared" si="10"/>
        <v>0</v>
      </c>
    </row>
    <row r="698" spans="3:7">
      <c r="C698"/>
      <c r="G698" s="13">
        <f t="shared" si="10"/>
        <v>0</v>
      </c>
    </row>
    <row r="699" spans="3:7">
      <c r="C699"/>
      <c r="G699" s="13">
        <f t="shared" si="10"/>
        <v>0</v>
      </c>
    </row>
    <row r="700" spans="3:7">
      <c r="C700"/>
      <c r="G700" s="13">
        <f t="shared" si="10"/>
        <v>0</v>
      </c>
    </row>
    <row r="701" spans="3:7">
      <c r="C701"/>
      <c r="G701" s="13">
        <f t="shared" si="10"/>
        <v>0</v>
      </c>
    </row>
    <row r="702" spans="3:7">
      <c r="C702"/>
      <c r="G702" s="13">
        <f t="shared" si="10"/>
        <v>0</v>
      </c>
    </row>
    <row r="703" spans="3:7">
      <c r="C703"/>
      <c r="G703" s="13">
        <f t="shared" si="10"/>
        <v>0</v>
      </c>
    </row>
    <row r="704" spans="3:7">
      <c r="C704"/>
      <c r="G704" s="13">
        <f t="shared" si="10"/>
        <v>0</v>
      </c>
    </row>
    <row r="705" spans="3:7">
      <c r="C705"/>
      <c r="G705" s="13">
        <f t="shared" si="10"/>
        <v>0</v>
      </c>
    </row>
    <row r="706" spans="3:7">
      <c r="C706"/>
      <c r="G706" s="13">
        <f t="shared" si="10"/>
        <v>0</v>
      </c>
    </row>
    <row r="707" spans="3:7">
      <c r="C707"/>
      <c r="G707" s="13">
        <f t="shared" si="10"/>
        <v>0</v>
      </c>
    </row>
    <row r="708" spans="3:7">
      <c r="C708"/>
      <c r="G708" s="13">
        <f t="shared" si="10"/>
        <v>0</v>
      </c>
    </row>
    <row r="709" spans="3:7">
      <c r="C709"/>
      <c r="G709" s="13">
        <f t="shared" si="10"/>
        <v>0</v>
      </c>
    </row>
    <row r="710" spans="3:7">
      <c r="C710"/>
      <c r="G710" s="13">
        <f t="shared" si="10"/>
        <v>0</v>
      </c>
    </row>
    <row r="711" spans="3:7">
      <c r="C711"/>
      <c r="G711" s="13">
        <f t="shared" si="10"/>
        <v>0</v>
      </c>
    </row>
    <row r="712" spans="3:7">
      <c r="C712"/>
      <c r="G712" s="13">
        <f t="shared" si="10"/>
        <v>0</v>
      </c>
    </row>
    <row r="713" spans="3:7">
      <c r="C713"/>
      <c r="G713" s="13">
        <f t="shared" si="10"/>
        <v>0</v>
      </c>
    </row>
    <row r="714" spans="3:7">
      <c r="C714"/>
      <c r="G714" s="13">
        <f t="shared" si="10"/>
        <v>0</v>
      </c>
    </row>
    <row r="715" spans="3:7">
      <c r="C715"/>
      <c r="G715" s="13">
        <f t="shared" si="10"/>
        <v>0</v>
      </c>
    </row>
    <row r="716" spans="3:7">
      <c r="C716"/>
      <c r="G716" s="13">
        <f t="shared" si="10"/>
        <v>0</v>
      </c>
    </row>
    <row r="717" spans="3:7">
      <c r="C717"/>
      <c r="G717" s="13">
        <f t="shared" si="10"/>
        <v>0</v>
      </c>
    </row>
    <row r="718" spans="3:7">
      <c r="C718"/>
      <c r="G718" s="13">
        <f t="shared" si="10"/>
        <v>0</v>
      </c>
    </row>
    <row r="719" spans="3:7">
      <c r="C719"/>
      <c r="G719" s="13">
        <f t="shared" ref="G719:G782" si="11">+D719-E719</f>
        <v>0</v>
      </c>
    </row>
    <row r="720" spans="3:7">
      <c r="C720"/>
      <c r="G720" s="13">
        <f t="shared" si="11"/>
        <v>0</v>
      </c>
    </row>
    <row r="721" spans="3:7">
      <c r="C721"/>
      <c r="G721" s="13">
        <f t="shared" si="11"/>
        <v>0</v>
      </c>
    </row>
    <row r="722" spans="3:7">
      <c r="C722"/>
      <c r="G722" s="13">
        <f t="shared" si="11"/>
        <v>0</v>
      </c>
    </row>
    <row r="723" spans="3:7">
      <c r="C723"/>
      <c r="G723" s="13">
        <f t="shared" si="11"/>
        <v>0</v>
      </c>
    </row>
    <row r="724" spans="3:7">
      <c r="C724"/>
      <c r="G724" s="13">
        <f t="shared" si="11"/>
        <v>0</v>
      </c>
    </row>
    <row r="725" spans="3:7">
      <c r="C725"/>
      <c r="G725" s="13">
        <f t="shared" si="11"/>
        <v>0</v>
      </c>
    </row>
    <row r="726" spans="3:7">
      <c r="C726"/>
      <c r="G726" s="13">
        <f t="shared" si="11"/>
        <v>0</v>
      </c>
    </row>
    <row r="727" spans="3:7">
      <c r="C727"/>
      <c r="G727" s="13">
        <f t="shared" si="11"/>
        <v>0</v>
      </c>
    </row>
    <row r="728" spans="3:7">
      <c r="C728"/>
      <c r="G728" s="13">
        <f t="shared" si="11"/>
        <v>0</v>
      </c>
    </row>
    <row r="729" spans="3:7">
      <c r="C729"/>
      <c r="G729" s="13">
        <f t="shared" si="11"/>
        <v>0</v>
      </c>
    </row>
    <row r="730" spans="3:7">
      <c r="C730"/>
      <c r="G730" s="13">
        <f t="shared" si="11"/>
        <v>0</v>
      </c>
    </row>
    <row r="731" spans="3:7">
      <c r="C731"/>
      <c r="G731" s="13">
        <f t="shared" si="11"/>
        <v>0</v>
      </c>
    </row>
    <row r="732" spans="3:7">
      <c r="C732"/>
      <c r="G732" s="13">
        <f t="shared" si="11"/>
        <v>0</v>
      </c>
    </row>
    <row r="733" spans="3:7">
      <c r="C733"/>
      <c r="G733" s="13">
        <f t="shared" si="11"/>
        <v>0</v>
      </c>
    </row>
    <row r="734" spans="3:7">
      <c r="C734"/>
      <c r="G734" s="13">
        <f t="shared" si="11"/>
        <v>0</v>
      </c>
    </row>
    <row r="735" spans="3:7">
      <c r="C735"/>
      <c r="G735" s="13">
        <f t="shared" si="11"/>
        <v>0</v>
      </c>
    </row>
    <row r="736" spans="3:7">
      <c r="C736"/>
      <c r="G736" s="13">
        <f t="shared" si="11"/>
        <v>0</v>
      </c>
    </row>
    <row r="737" spans="3:7">
      <c r="C737"/>
      <c r="G737" s="13">
        <f t="shared" si="11"/>
        <v>0</v>
      </c>
    </row>
    <row r="738" spans="3:7">
      <c r="C738"/>
      <c r="G738" s="13">
        <f t="shared" si="11"/>
        <v>0</v>
      </c>
    </row>
    <row r="739" spans="3:7">
      <c r="C739"/>
      <c r="G739" s="13">
        <f t="shared" si="11"/>
        <v>0</v>
      </c>
    </row>
    <row r="740" spans="3:7">
      <c r="C740"/>
      <c r="G740" s="13">
        <f t="shared" si="11"/>
        <v>0</v>
      </c>
    </row>
    <row r="741" spans="3:7">
      <c r="C741"/>
      <c r="G741" s="13">
        <f t="shared" si="11"/>
        <v>0</v>
      </c>
    </row>
    <row r="742" spans="3:7">
      <c r="C742"/>
      <c r="G742" s="13">
        <f t="shared" si="11"/>
        <v>0</v>
      </c>
    </row>
    <row r="743" spans="3:7">
      <c r="C743"/>
      <c r="G743" s="13">
        <f t="shared" si="11"/>
        <v>0</v>
      </c>
    </row>
    <row r="744" spans="3:7">
      <c r="C744"/>
      <c r="G744" s="13">
        <f t="shared" si="11"/>
        <v>0</v>
      </c>
    </row>
    <row r="745" spans="3:7">
      <c r="C745"/>
      <c r="G745" s="13">
        <f t="shared" si="11"/>
        <v>0</v>
      </c>
    </row>
    <row r="746" spans="3:7">
      <c r="C746"/>
      <c r="G746" s="13">
        <f t="shared" si="11"/>
        <v>0</v>
      </c>
    </row>
    <row r="747" spans="3:7">
      <c r="C747"/>
      <c r="G747" s="13">
        <f t="shared" si="11"/>
        <v>0</v>
      </c>
    </row>
    <row r="748" spans="3:7">
      <c r="C748"/>
      <c r="G748" s="13">
        <f t="shared" si="11"/>
        <v>0</v>
      </c>
    </row>
    <row r="749" spans="3:7">
      <c r="C749"/>
      <c r="G749" s="13">
        <f t="shared" si="11"/>
        <v>0</v>
      </c>
    </row>
    <row r="750" spans="3:7">
      <c r="C750"/>
      <c r="G750" s="13">
        <f t="shared" si="11"/>
        <v>0</v>
      </c>
    </row>
    <row r="751" spans="3:7">
      <c r="C751"/>
      <c r="G751" s="13">
        <f t="shared" si="11"/>
        <v>0</v>
      </c>
    </row>
    <row r="752" spans="3:7">
      <c r="C752"/>
      <c r="G752" s="13">
        <f t="shared" si="11"/>
        <v>0</v>
      </c>
    </row>
    <row r="753" spans="3:7">
      <c r="C753"/>
      <c r="G753" s="13">
        <f t="shared" si="11"/>
        <v>0</v>
      </c>
    </row>
    <row r="754" spans="3:7">
      <c r="C754"/>
      <c r="G754" s="13">
        <f t="shared" si="11"/>
        <v>0</v>
      </c>
    </row>
    <row r="755" spans="3:7">
      <c r="C755"/>
      <c r="G755" s="13">
        <f t="shared" si="11"/>
        <v>0</v>
      </c>
    </row>
    <row r="756" spans="3:7">
      <c r="C756"/>
      <c r="G756" s="13">
        <f t="shared" si="11"/>
        <v>0</v>
      </c>
    </row>
    <row r="757" spans="3:7">
      <c r="C757"/>
      <c r="G757" s="13">
        <f t="shared" si="11"/>
        <v>0</v>
      </c>
    </row>
    <row r="758" spans="3:7">
      <c r="C758"/>
      <c r="G758" s="13">
        <f t="shared" si="11"/>
        <v>0</v>
      </c>
    </row>
    <row r="759" spans="3:7">
      <c r="C759"/>
      <c r="G759" s="13">
        <f t="shared" si="11"/>
        <v>0</v>
      </c>
    </row>
    <row r="760" spans="3:7">
      <c r="C760"/>
      <c r="G760" s="13">
        <f t="shared" si="11"/>
        <v>0</v>
      </c>
    </row>
    <row r="761" spans="3:7">
      <c r="C761"/>
      <c r="G761" s="13">
        <f t="shared" si="11"/>
        <v>0</v>
      </c>
    </row>
    <row r="762" spans="3:7">
      <c r="C762"/>
      <c r="G762" s="13">
        <f t="shared" si="11"/>
        <v>0</v>
      </c>
    </row>
    <row r="763" spans="3:7">
      <c r="C763"/>
      <c r="G763" s="13">
        <f t="shared" si="11"/>
        <v>0</v>
      </c>
    </row>
    <row r="764" spans="3:7">
      <c r="C764"/>
      <c r="G764" s="13">
        <f t="shared" si="11"/>
        <v>0</v>
      </c>
    </row>
    <row r="765" spans="3:7">
      <c r="C765"/>
      <c r="G765" s="13">
        <f t="shared" si="11"/>
        <v>0</v>
      </c>
    </row>
    <row r="766" spans="3:7">
      <c r="C766"/>
      <c r="G766" s="13">
        <f t="shared" si="11"/>
        <v>0</v>
      </c>
    </row>
    <row r="767" spans="3:7">
      <c r="C767"/>
      <c r="G767" s="13">
        <f t="shared" si="11"/>
        <v>0</v>
      </c>
    </row>
    <row r="768" spans="3:7">
      <c r="C768"/>
      <c r="G768" s="13">
        <f t="shared" si="11"/>
        <v>0</v>
      </c>
    </row>
    <row r="769" spans="3:7">
      <c r="C769"/>
      <c r="G769" s="13">
        <f t="shared" si="11"/>
        <v>0</v>
      </c>
    </row>
    <row r="770" spans="3:7">
      <c r="C770"/>
      <c r="G770" s="13">
        <f t="shared" si="11"/>
        <v>0</v>
      </c>
    </row>
    <row r="771" spans="3:7">
      <c r="C771"/>
      <c r="G771" s="13">
        <f t="shared" si="11"/>
        <v>0</v>
      </c>
    </row>
    <row r="772" spans="3:7">
      <c r="C772"/>
      <c r="G772" s="13">
        <f t="shared" si="11"/>
        <v>0</v>
      </c>
    </row>
    <row r="773" spans="3:7">
      <c r="C773"/>
      <c r="G773" s="13">
        <f t="shared" si="11"/>
        <v>0</v>
      </c>
    </row>
    <row r="774" spans="3:7">
      <c r="C774"/>
      <c r="G774" s="13">
        <f t="shared" si="11"/>
        <v>0</v>
      </c>
    </row>
    <row r="775" spans="3:7">
      <c r="C775"/>
      <c r="G775" s="13">
        <f t="shared" si="11"/>
        <v>0</v>
      </c>
    </row>
    <row r="776" spans="3:7">
      <c r="C776"/>
      <c r="G776" s="13">
        <f t="shared" si="11"/>
        <v>0</v>
      </c>
    </row>
    <row r="777" spans="3:7">
      <c r="C777"/>
      <c r="G777" s="13">
        <f t="shared" si="11"/>
        <v>0</v>
      </c>
    </row>
    <row r="778" spans="3:7">
      <c r="C778"/>
      <c r="G778" s="13">
        <f t="shared" si="11"/>
        <v>0</v>
      </c>
    </row>
    <row r="779" spans="3:7">
      <c r="C779"/>
      <c r="G779" s="13">
        <f t="shared" si="11"/>
        <v>0</v>
      </c>
    </row>
    <row r="780" spans="3:7">
      <c r="C780"/>
      <c r="G780" s="13">
        <f t="shared" si="11"/>
        <v>0</v>
      </c>
    </row>
    <row r="781" spans="3:7">
      <c r="C781"/>
      <c r="G781" s="13">
        <f t="shared" si="11"/>
        <v>0</v>
      </c>
    </row>
    <row r="782" spans="3:7">
      <c r="C782"/>
      <c r="G782" s="13">
        <f t="shared" si="11"/>
        <v>0</v>
      </c>
    </row>
    <row r="783" spans="3:7">
      <c r="C783"/>
      <c r="G783" s="13">
        <f t="shared" ref="G783:G846" si="12">+D783-E783</f>
        <v>0</v>
      </c>
    </row>
    <row r="784" spans="3:7">
      <c r="C784"/>
      <c r="G784" s="13">
        <f t="shared" si="12"/>
        <v>0</v>
      </c>
    </row>
    <row r="785" spans="3:7">
      <c r="C785"/>
      <c r="G785" s="13">
        <f t="shared" si="12"/>
        <v>0</v>
      </c>
    </row>
    <row r="786" spans="3:7">
      <c r="C786"/>
      <c r="G786" s="13">
        <f t="shared" si="12"/>
        <v>0</v>
      </c>
    </row>
    <row r="787" spans="3:7">
      <c r="C787"/>
      <c r="G787" s="13">
        <f t="shared" si="12"/>
        <v>0</v>
      </c>
    </row>
    <row r="788" spans="3:7">
      <c r="C788"/>
      <c r="G788" s="13">
        <f t="shared" si="12"/>
        <v>0</v>
      </c>
    </row>
    <row r="789" spans="3:7">
      <c r="C789"/>
      <c r="G789" s="13">
        <f t="shared" si="12"/>
        <v>0</v>
      </c>
    </row>
    <row r="790" spans="3:7">
      <c r="C790"/>
      <c r="G790" s="13">
        <f t="shared" si="12"/>
        <v>0</v>
      </c>
    </row>
    <row r="791" spans="3:7">
      <c r="C791"/>
      <c r="G791" s="13">
        <f t="shared" si="12"/>
        <v>0</v>
      </c>
    </row>
    <row r="792" spans="3:7">
      <c r="C792"/>
      <c r="G792" s="13">
        <f t="shared" si="12"/>
        <v>0</v>
      </c>
    </row>
    <row r="793" spans="3:7">
      <c r="C793"/>
      <c r="G793" s="13">
        <f t="shared" si="12"/>
        <v>0</v>
      </c>
    </row>
    <row r="794" spans="3:7">
      <c r="C794"/>
      <c r="G794" s="13">
        <f t="shared" si="12"/>
        <v>0</v>
      </c>
    </row>
    <row r="795" spans="3:7">
      <c r="C795"/>
      <c r="G795" s="13">
        <f t="shared" si="12"/>
        <v>0</v>
      </c>
    </row>
    <row r="796" spans="3:7">
      <c r="C796"/>
      <c r="G796" s="13">
        <f t="shared" si="12"/>
        <v>0</v>
      </c>
    </row>
    <row r="797" spans="3:7">
      <c r="C797"/>
      <c r="G797" s="13">
        <f t="shared" si="12"/>
        <v>0</v>
      </c>
    </row>
    <row r="798" spans="3:7">
      <c r="C798"/>
      <c r="G798" s="13">
        <f t="shared" si="12"/>
        <v>0</v>
      </c>
    </row>
    <row r="799" spans="3:7">
      <c r="C799"/>
      <c r="G799" s="13">
        <f t="shared" si="12"/>
        <v>0</v>
      </c>
    </row>
    <row r="800" spans="3:7">
      <c r="C800"/>
      <c r="G800" s="13">
        <f t="shared" si="12"/>
        <v>0</v>
      </c>
    </row>
    <row r="801" spans="3:7">
      <c r="C801"/>
      <c r="G801" s="13">
        <f t="shared" si="12"/>
        <v>0</v>
      </c>
    </row>
    <row r="802" spans="3:7">
      <c r="C802"/>
      <c r="G802" s="13">
        <f t="shared" si="12"/>
        <v>0</v>
      </c>
    </row>
    <row r="803" spans="3:7">
      <c r="C803"/>
      <c r="G803" s="13">
        <f t="shared" si="12"/>
        <v>0</v>
      </c>
    </row>
    <row r="804" spans="3:7">
      <c r="C804"/>
      <c r="G804" s="13">
        <f t="shared" si="12"/>
        <v>0</v>
      </c>
    </row>
    <row r="805" spans="3:7">
      <c r="C805"/>
      <c r="G805" s="13">
        <f t="shared" si="12"/>
        <v>0</v>
      </c>
    </row>
    <row r="806" spans="3:7">
      <c r="C806"/>
      <c r="G806" s="13">
        <f t="shared" si="12"/>
        <v>0</v>
      </c>
    </row>
    <row r="807" spans="3:7">
      <c r="C807"/>
      <c r="G807" s="13">
        <f t="shared" si="12"/>
        <v>0</v>
      </c>
    </row>
    <row r="808" spans="3:7">
      <c r="C808"/>
      <c r="G808" s="13">
        <f t="shared" si="12"/>
        <v>0</v>
      </c>
    </row>
    <row r="809" spans="3:7">
      <c r="C809"/>
      <c r="G809" s="13">
        <f t="shared" si="12"/>
        <v>0</v>
      </c>
    </row>
    <row r="810" spans="3:7">
      <c r="C810"/>
      <c r="G810" s="13">
        <f t="shared" si="12"/>
        <v>0</v>
      </c>
    </row>
    <row r="811" spans="3:7">
      <c r="C811"/>
      <c r="G811" s="13">
        <f t="shared" si="12"/>
        <v>0</v>
      </c>
    </row>
    <row r="812" spans="3:7">
      <c r="C812"/>
      <c r="G812" s="13">
        <f t="shared" si="12"/>
        <v>0</v>
      </c>
    </row>
    <row r="813" spans="3:7">
      <c r="C813"/>
      <c r="G813" s="13">
        <f t="shared" si="12"/>
        <v>0</v>
      </c>
    </row>
    <row r="814" spans="3:7">
      <c r="C814"/>
      <c r="G814" s="13">
        <f t="shared" si="12"/>
        <v>0</v>
      </c>
    </row>
    <row r="815" spans="3:7">
      <c r="C815"/>
      <c r="G815" s="13">
        <f t="shared" si="12"/>
        <v>0</v>
      </c>
    </row>
    <row r="816" spans="3:7">
      <c r="C816"/>
      <c r="G816" s="13">
        <f t="shared" si="12"/>
        <v>0</v>
      </c>
    </row>
    <row r="817" spans="3:7">
      <c r="C817"/>
      <c r="G817" s="13">
        <f t="shared" si="12"/>
        <v>0</v>
      </c>
    </row>
    <row r="818" spans="3:7">
      <c r="C818"/>
      <c r="G818" s="13">
        <f t="shared" si="12"/>
        <v>0</v>
      </c>
    </row>
    <row r="819" spans="3:7">
      <c r="C819"/>
      <c r="G819" s="13">
        <f t="shared" si="12"/>
        <v>0</v>
      </c>
    </row>
    <row r="820" spans="3:7">
      <c r="C820"/>
      <c r="G820" s="13">
        <f t="shared" si="12"/>
        <v>0</v>
      </c>
    </row>
    <row r="821" spans="3:7">
      <c r="C821"/>
      <c r="G821" s="13">
        <f t="shared" si="12"/>
        <v>0</v>
      </c>
    </row>
    <row r="822" spans="3:7">
      <c r="C822"/>
      <c r="G822" s="13">
        <f t="shared" si="12"/>
        <v>0</v>
      </c>
    </row>
    <row r="823" spans="3:7">
      <c r="C823"/>
      <c r="G823" s="13">
        <f t="shared" si="12"/>
        <v>0</v>
      </c>
    </row>
    <row r="824" spans="3:7">
      <c r="C824"/>
      <c r="G824" s="13">
        <f t="shared" si="12"/>
        <v>0</v>
      </c>
    </row>
    <row r="825" spans="3:7">
      <c r="C825"/>
      <c r="G825" s="13">
        <f t="shared" si="12"/>
        <v>0</v>
      </c>
    </row>
    <row r="826" spans="3:7">
      <c r="C826"/>
      <c r="G826" s="13">
        <f t="shared" si="12"/>
        <v>0</v>
      </c>
    </row>
    <row r="827" spans="3:7">
      <c r="C827"/>
      <c r="G827" s="13">
        <f t="shared" si="12"/>
        <v>0</v>
      </c>
    </row>
    <row r="828" spans="3:7">
      <c r="C828"/>
      <c r="G828" s="13">
        <f t="shared" si="12"/>
        <v>0</v>
      </c>
    </row>
    <row r="829" spans="3:7">
      <c r="C829"/>
      <c r="G829" s="13">
        <f t="shared" si="12"/>
        <v>0</v>
      </c>
    </row>
    <row r="830" spans="3:7">
      <c r="C830"/>
      <c r="G830" s="13">
        <f t="shared" si="12"/>
        <v>0</v>
      </c>
    </row>
    <row r="831" spans="3:7">
      <c r="C831"/>
      <c r="G831" s="13">
        <f t="shared" si="12"/>
        <v>0</v>
      </c>
    </row>
    <row r="832" spans="3:7">
      <c r="C832"/>
      <c r="G832" s="13">
        <f t="shared" si="12"/>
        <v>0</v>
      </c>
    </row>
    <row r="833" spans="3:7">
      <c r="C833"/>
      <c r="G833" s="13">
        <f t="shared" si="12"/>
        <v>0</v>
      </c>
    </row>
    <row r="834" spans="3:7">
      <c r="C834"/>
      <c r="G834" s="13">
        <f t="shared" si="12"/>
        <v>0</v>
      </c>
    </row>
    <row r="835" spans="3:7">
      <c r="C835"/>
      <c r="G835" s="13">
        <f t="shared" si="12"/>
        <v>0</v>
      </c>
    </row>
    <row r="836" spans="3:7">
      <c r="C836"/>
      <c r="G836" s="13">
        <f t="shared" si="12"/>
        <v>0</v>
      </c>
    </row>
    <row r="837" spans="3:7">
      <c r="C837"/>
      <c r="G837" s="13">
        <f t="shared" si="12"/>
        <v>0</v>
      </c>
    </row>
    <row r="838" spans="3:7">
      <c r="C838"/>
      <c r="G838" s="13">
        <f t="shared" si="12"/>
        <v>0</v>
      </c>
    </row>
    <row r="839" spans="3:7">
      <c r="C839"/>
      <c r="G839" s="13">
        <f t="shared" si="12"/>
        <v>0</v>
      </c>
    </row>
    <row r="840" spans="3:7">
      <c r="C840"/>
      <c r="G840" s="13">
        <f t="shared" si="12"/>
        <v>0</v>
      </c>
    </row>
    <row r="841" spans="3:7">
      <c r="C841"/>
      <c r="G841" s="13">
        <f t="shared" si="12"/>
        <v>0</v>
      </c>
    </row>
    <row r="842" spans="3:7">
      <c r="C842"/>
      <c r="G842" s="13">
        <f t="shared" si="12"/>
        <v>0</v>
      </c>
    </row>
    <row r="843" spans="3:7">
      <c r="C843"/>
      <c r="G843" s="13">
        <f t="shared" si="12"/>
        <v>0</v>
      </c>
    </row>
    <row r="844" spans="3:7">
      <c r="C844"/>
      <c r="G844" s="13">
        <f t="shared" si="12"/>
        <v>0</v>
      </c>
    </row>
    <row r="845" spans="3:7">
      <c r="C845"/>
      <c r="G845" s="13">
        <f t="shared" si="12"/>
        <v>0</v>
      </c>
    </row>
    <row r="846" spans="3:7">
      <c r="C846"/>
      <c r="G846" s="13">
        <f t="shared" si="12"/>
        <v>0</v>
      </c>
    </row>
    <row r="847" spans="3:7">
      <c r="C847"/>
      <c r="G847" s="13">
        <f t="shared" ref="G847:G910" si="13">+D847-E847</f>
        <v>0</v>
      </c>
    </row>
    <row r="848" spans="3:7">
      <c r="C848"/>
      <c r="G848" s="13">
        <f t="shared" si="13"/>
        <v>0</v>
      </c>
    </row>
    <row r="849" spans="3:7">
      <c r="C849"/>
      <c r="G849" s="13">
        <f t="shared" si="13"/>
        <v>0</v>
      </c>
    </row>
    <row r="850" spans="3:7">
      <c r="C850"/>
      <c r="G850" s="13">
        <f t="shared" si="13"/>
        <v>0</v>
      </c>
    </row>
    <row r="851" spans="3:7">
      <c r="C851"/>
      <c r="G851" s="13">
        <f t="shared" si="13"/>
        <v>0</v>
      </c>
    </row>
    <row r="852" spans="3:7">
      <c r="C852"/>
      <c r="G852" s="13">
        <f t="shared" si="13"/>
        <v>0</v>
      </c>
    </row>
    <row r="853" spans="3:7">
      <c r="C853"/>
      <c r="G853" s="13">
        <f t="shared" si="13"/>
        <v>0</v>
      </c>
    </row>
    <row r="854" spans="3:7">
      <c r="C854"/>
      <c r="G854" s="13">
        <f t="shared" si="13"/>
        <v>0</v>
      </c>
    </row>
    <row r="855" spans="3:7">
      <c r="C855"/>
      <c r="G855" s="13">
        <f t="shared" si="13"/>
        <v>0</v>
      </c>
    </row>
    <row r="856" spans="3:7">
      <c r="C856"/>
      <c r="G856" s="13">
        <f t="shared" si="13"/>
        <v>0</v>
      </c>
    </row>
    <row r="857" spans="3:7">
      <c r="C857"/>
      <c r="G857" s="13">
        <f t="shared" si="13"/>
        <v>0</v>
      </c>
    </row>
    <row r="858" spans="3:7">
      <c r="C858"/>
      <c r="G858" s="13">
        <f t="shared" si="13"/>
        <v>0</v>
      </c>
    </row>
    <row r="859" spans="3:7">
      <c r="C859"/>
      <c r="G859" s="13">
        <f t="shared" si="13"/>
        <v>0</v>
      </c>
    </row>
    <row r="860" spans="3:7">
      <c r="C860"/>
      <c r="G860" s="13">
        <f t="shared" si="13"/>
        <v>0</v>
      </c>
    </row>
    <row r="861" spans="3:7">
      <c r="C861"/>
      <c r="G861" s="13">
        <f t="shared" si="13"/>
        <v>0</v>
      </c>
    </row>
    <row r="862" spans="3:7">
      <c r="C862"/>
      <c r="G862" s="13">
        <f t="shared" si="13"/>
        <v>0</v>
      </c>
    </row>
    <row r="863" spans="3:7">
      <c r="C863"/>
      <c r="G863" s="13">
        <f t="shared" si="13"/>
        <v>0</v>
      </c>
    </row>
    <row r="864" spans="3:7">
      <c r="C864"/>
      <c r="G864" s="13">
        <f t="shared" si="13"/>
        <v>0</v>
      </c>
    </row>
    <row r="865" spans="3:7">
      <c r="C865"/>
      <c r="G865" s="13">
        <f t="shared" si="13"/>
        <v>0</v>
      </c>
    </row>
    <row r="866" spans="3:7">
      <c r="C866"/>
      <c r="G866" s="13">
        <f t="shared" si="13"/>
        <v>0</v>
      </c>
    </row>
    <row r="867" spans="3:7">
      <c r="C867"/>
      <c r="G867" s="13">
        <f t="shared" si="13"/>
        <v>0</v>
      </c>
    </row>
    <row r="868" spans="3:7">
      <c r="C868"/>
      <c r="G868" s="13">
        <f t="shared" si="13"/>
        <v>0</v>
      </c>
    </row>
    <row r="869" spans="3:7">
      <c r="C869"/>
      <c r="G869" s="13">
        <f t="shared" si="13"/>
        <v>0</v>
      </c>
    </row>
    <row r="870" spans="3:7">
      <c r="C870"/>
      <c r="G870" s="13">
        <f t="shared" si="13"/>
        <v>0</v>
      </c>
    </row>
    <row r="871" spans="3:7">
      <c r="C871"/>
      <c r="G871" s="13">
        <f t="shared" si="13"/>
        <v>0</v>
      </c>
    </row>
    <row r="872" spans="3:7">
      <c r="C872"/>
      <c r="G872" s="13">
        <f t="shared" si="13"/>
        <v>0</v>
      </c>
    </row>
    <row r="873" spans="3:7">
      <c r="C873"/>
      <c r="G873" s="13">
        <f t="shared" si="13"/>
        <v>0</v>
      </c>
    </row>
    <row r="874" spans="3:7">
      <c r="C874"/>
      <c r="G874" s="13">
        <f t="shared" si="13"/>
        <v>0</v>
      </c>
    </row>
    <row r="875" spans="3:7">
      <c r="C875"/>
      <c r="G875" s="13">
        <f t="shared" si="13"/>
        <v>0</v>
      </c>
    </row>
    <row r="876" spans="3:7">
      <c r="C876"/>
      <c r="G876" s="13">
        <f t="shared" si="13"/>
        <v>0</v>
      </c>
    </row>
    <row r="877" spans="3:7">
      <c r="C877"/>
      <c r="G877" s="13">
        <f t="shared" si="13"/>
        <v>0</v>
      </c>
    </row>
    <row r="878" spans="3:7">
      <c r="C878"/>
      <c r="G878" s="13">
        <f t="shared" si="13"/>
        <v>0</v>
      </c>
    </row>
    <row r="879" spans="3:7">
      <c r="C879"/>
      <c r="G879" s="13">
        <f t="shared" si="13"/>
        <v>0</v>
      </c>
    </row>
    <row r="880" spans="3:7">
      <c r="C880"/>
      <c r="G880" s="13">
        <f t="shared" si="13"/>
        <v>0</v>
      </c>
    </row>
    <row r="881" spans="3:7">
      <c r="C881"/>
      <c r="G881" s="13">
        <f t="shared" si="13"/>
        <v>0</v>
      </c>
    </row>
    <row r="882" spans="3:7">
      <c r="C882"/>
      <c r="G882" s="13">
        <f t="shared" si="13"/>
        <v>0</v>
      </c>
    </row>
    <row r="883" spans="3:7">
      <c r="C883"/>
      <c r="G883" s="13">
        <f t="shared" si="13"/>
        <v>0</v>
      </c>
    </row>
    <row r="884" spans="3:7">
      <c r="C884"/>
      <c r="G884" s="13">
        <f t="shared" si="13"/>
        <v>0</v>
      </c>
    </row>
    <row r="885" spans="3:7">
      <c r="C885"/>
      <c r="G885" s="13">
        <f t="shared" si="13"/>
        <v>0</v>
      </c>
    </row>
    <row r="886" spans="3:7">
      <c r="C886"/>
      <c r="G886" s="13">
        <f t="shared" si="13"/>
        <v>0</v>
      </c>
    </row>
    <row r="887" spans="3:7">
      <c r="C887"/>
      <c r="G887" s="13">
        <f t="shared" si="13"/>
        <v>0</v>
      </c>
    </row>
    <row r="888" spans="3:7">
      <c r="C888"/>
      <c r="G888" s="13">
        <f t="shared" si="13"/>
        <v>0</v>
      </c>
    </row>
    <row r="889" spans="3:7">
      <c r="C889"/>
      <c r="G889" s="13">
        <f t="shared" si="13"/>
        <v>0</v>
      </c>
    </row>
    <row r="890" spans="3:7">
      <c r="C890"/>
      <c r="G890" s="13">
        <f t="shared" si="13"/>
        <v>0</v>
      </c>
    </row>
    <row r="891" spans="3:7">
      <c r="C891"/>
      <c r="G891" s="13">
        <f t="shared" si="13"/>
        <v>0</v>
      </c>
    </row>
    <row r="892" spans="3:7">
      <c r="C892"/>
      <c r="G892" s="13">
        <f t="shared" si="13"/>
        <v>0</v>
      </c>
    </row>
    <row r="893" spans="3:7">
      <c r="C893"/>
      <c r="G893" s="13">
        <f t="shared" si="13"/>
        <v>0</v>
      </c>
    </row>
    <row r="894" spans="3:7">
      <c r="C894"/>
      <c r="G894" s="13">
        <f t="shared" si="13"/>
        <v>0</v>
      </c>
    </row>
    <row r="895" spans="3:7">
      <c r="C895"/>
      <c r="G895" s="13">
        <f t="shared" si="13"/>
        <v>0</v>
      </c>
    </row>
    <row r="896" spans="3:7">
      <c r="C896"/>
      <c r="G896" s="13">
        <f t="shared" si="13"/>
        <v>0</v>
      </c>
    </row>
    <row r="897" spans="3:7">
      <c r="C897"/>
      <c r="G897" s="13">
        <f t="shared" si="13"/>
        <v>0</v>
      </c>
    </row>
    <row r="898" spans="3:7">
      <c r="C898"/>
      <c r="G898" s="13">
        <f t="shared" si="13"/>
        <v>0</v>
      </c>
    </row>
    <row r="899" spans="3:7">
      <c r="C899"/>
      <c r="G899" s="13">
        <f t="shared" si="13"/>
        <v>0</v>
      </c>
    </row>
    <row r="900" spans="3:7">
      <c r="C900"/>
      <c r="G900" s="13">
        <f t="shared" si="13"/>
        <v>0</v>
      </c>
    </row>
    <row r="901" spans="3:7">
      <c r="C901"/>
      <c r="G901" s="13">
        <f t="shared" si="13"/>
        <v>0</v>
      </c>
    </row>
    <row r="902" spans="3:7">
      <c r="C902"/>
      <c r="G902" s="13">
        <f t="shared" si="13"/>
        <v>0</v>
      </c>
    </row>
    <row r="903" spans="3:7">
      <c r="C903"/>
      <c r="G903" s="13">
        <f t="shared" si="13"/>
        <v>0</v>
      </c>
    </row>
    <row r="904" spans="3:7">
      <c r="C904"/>
      <c r="G904" s="13">
        <f t="shared" si="13"/>
        <v>0</v>
      </c>
    </row>
    <row r="905" spans="3:7">
      <c r="C905"/>
      <c r="G905" s="13">
        <f t="shared" si="13"/>
        <v>0</v>
      </c>
    </row>
    <row r="906" spans="3:7">
      <c r="C906"/>
      <c r="G906" s="13">
        <f t="shared" si="13"/>
        <v>0</v>
      </c>
    </row>
    <row r="907" spans="3:7">
      <c r="C907"/>
      <c r="G907" s="13">
        <f t="shared" si="13"/>
        <v>0</v>
      </c>
    </row>
    <row r="908" spans="3:7">
      <c r="C908"/>
      <c r="G908" s="13">
        <f t="shared" si="13"/>
        <v>0</v>
      </c>
    </row>
    <row r="909" spans="3:7">
      <c r="C909"/>
      <c r="G909" s="13">
        <f t="shared" si="13"/>
        <v>0</v>
      </c>
    </row>
    <row r="910" spans="3:7">
      <c r="C910"/>
      <c r="G910" s="13">
        <f t="shared" si="13"/>
        <v>0</v>
      </c>
    </row>
    <row r="911" spans="3:7">
      <c r="C911"/>
      <c r="G911" s="13">
        <f t="shared" ref="G911:G974" si="14">+D911-E911</f>
        <v>0</v>
      </c>
    </row>
    <row r="912" spans="3:7">
      <c r="C912"/>
      <c r="G912" s="13">
        <f t="shared" si="14"/>
        <v>0</v>
      </c>
    </row>
    <row r="913" spans="3:7">
      <c r="C913"/>
      <c r="G913" s="13">
        <f t="shared" si="14"/>
        <v>0</v>
      </c>
    </row>
    <row r="914" spans="3:7">
      <c r="C914"/>
      <c r="G914" s="13">
        <f t="shared" si="14"/>
        <v>0</v>
      </c>
    </row>
    <row r="915" spans="3:7">
      <c r="C915"/>
      <c r="G915" s="13">
        <f t="shared" si="14"/>
        <v>0</v>
      </c>
    </row>
    <row r="916" spans="3:7">
      <c r="C916"/>
      <c r="G916" s="13">
        <f t="shared" si="14"/>
        <v>0</v>
      </c>
    </row>
    <row r="917" spans="3:7">
      <c r="C917"/>
      <c r="G917" s="13">
        <f t="shared" si="14"/>
        <v>0</v>
      </c>
    </row>
    <row r="918" spans="3:7">
      <c r="C918"/>
      <c r="G918" s="13">
        <f t="shared" si="14"/>
        <v>0</v>
      </c>
    </row>
    <row r="919" spans="3:7">
      <c r="C919"/>
      <c r="G919" s="13">
        <f t="shared" si="14"/>
        <v>0</v>
      </c>
    </row>
    <row r="920" spans="3:7">
      <c r="C920"/>
      <c r="G920" s="13">
        <f t="shared" si="14"/>
        <v>0</v>
      </c>
    </row>
    <row r="921" spans="3:7">
      <c r="C921"/>
      <c r="G921" s="13">
        <f t="shared" si="14"/>
        <v>0</v>
      </c>
    </row>
    <row r="922" spans="3:7">
      <c r="C922"/>
      <c r="G922" s="13">
        <f t="shared" si="14"/>
        <v>0</v>
      </c>
    </row>
    <row r="923" spans="3:7">
      <c r="C923"/>
      <c r="G923" s="13">
        <f t="shared" si="14"/>
        <v>0</v>
      </c>
    </row>
    <row r="924" spans="3:7">
      <c r="C924"/>
      <c r="G924" s="13">
        <f t="shared" si="14"/>
        <v>0</v>
      </c>
    </row>
    <row r="925" spans="3:7">
      <c r="C925"/>
      <c r="G925" s="13">
        <f t="shared" si="14"/>
        <v>0</v>
      </c>
    </row>
    <row r="926" spans="3:7">
      <c r="C926"/>
      <c r="G926" s="13">
        <f t="shared" si="14"/>
        <v>0</v>
      </c>
    </row>
    <row r="927" spans="3:7">
      <c r="C927"/>
      <c r="G927" s="13">
        <f t="shared" si="14"/>
        <v>0</v>
      </c>
    </row>
    <row r="928" spans="3:7">
      <c r="C928"/>
      <c r="G928" s="13">
        <f t="shared" si="14"/>
        <v>0</v>
      </c>
    </row>
    <row r="929" spans="3:7">
      <c r="C929"/>
      <c r="G929" s="13">
        <f t="shared" si="14"/>
        <v>0</v>
      </c>
    </row>
    <row r="930" spans="3:7">
      <c r="C930"/>
      <c r="G930" s="13">
        <f t="shared" si="14"/>
        <v>0</v>
      </c>
    </row>
    <row r="931" spans="3:7">
      <c r="C931"/>
      <c r="G931" s="13">
        <f t="shared" si="14"/>
        <v>0</v>
      </c>
    </row>
    <row r="932" spans="3:7">
      <c r="C932"/>
      <c r="G932" s="13">
        <f t="shared" si="14"/>
        <v>0</v>
      </c>
    </row>
    <row r="933" spans="3:7">
      <c r="C933"/>
      <c r="G933" s="13">
        <f t="shared" si="14"/>
        <v>0</v>
      </c>
    </row>
    <row r="934" spans="3:7">
      <c r="C934"/>
      <c r="G934" s="13">
        <f t="shared" si="14"/>
        <v>0</v>
      </c>
    </row>
    <row r="935" spans="3:7">
      <c r="C935"/>
      <c r="G935" s="13">
        <f t="shared" si="14"/>
        <v>0</v>
      </c>
    </row>
    <row r="936" spans="3:7">
      <c r="C936"/>
      <c r="G936" s="13">
        <f t="shared" si="14"/>
        <v>0</v>
      </c>
    </row>
    <row r="937" spans="3:7">
      <c r="C937"/>
      <c r="G937" s="13">
        <f t="shared" si="14"/>
        <v>0</v>
      </c>
    </row>
    <row r="938" spans="3:7">
      <c r="C938"/>
      <c r="G938" s="13">
        <f t="shared" si="14"/>
        <v>0</v>
      </c>
    </row>
    <row r="939" spans="3:7">
      <c r="C939"/>
      <c r="G939" s="13">
        <f t="shared" si="14"/>
        <v>0</v>
      </c>
    </row>
    <row r="940" spans="3:7">
      <c r="C940"/>
      <c r="G940" s="13">
        <f t="shared" si="14"/>
        <v>0</v>
      </c>
    </row>
    <row r="941" spans="3:7">
      <c r="C941"/>
      <c r="G941" s="13">
        <f t="shared" si="14"/>
        <v>0</v>
      </c>
    </row>
    <row r="942" spans="3:7">
      <c r="C942"/>
      <c r="G942" s="13">
        <f t="shared" si="14"/>
        <v>0</v>
      </c>
    </row>
    <row r="943" spans="3:7">
      <c r="C943"/>
      <c r="G943" s="13">
        <f t="shared" si="14"/>
        <v>0</v>
      </c>
    </row>
    <row r="944" spans="3:7">
      <c r="C944"/>
      <c r="G944" s="13">
        <f t="shared" si="14"/>
        <v>0</v>
      </c>
    </row>
    <row r="945" spans="3:7">
      <c r="C945"/>
      <c r="G945" s="13">
        <f t="shared" si="14"/>
        <v>0</v>
      </c>
    </row>
    <row r="946" spans="3:7">
      <c r="C946"/>
      <c r="G946" s="13">
        <f t="shared" si="14"/>
        <v>0</v>
      </c>
    </row>
    <row r="947" spans="3:7">
      <c r="C947"/>
      <c r="G947" s="13">
        <f t="shared" si="14"/>
        <v>0</v>
      </c>
    </row>
    <row r="948" spans="3:7">
      <c r="C948"/>
      <c r="G948" s="13">
        <f t="shared" si="14"/>
        <v>0</v>
      </c>
    </row>
    <row r="949" spans="3:7">
      <c r="C949"/>
      <c r="G949" s="13">
        <f t="shared" si="14"/>
        <v>0</v>
      </c>
    </row>
    <row r="950" spans="3:7">
      <c r="C950"/>
      <c r="G950" s="13">
        <f t="shared" si="14"/>
        <v>0</v>
      </c>
    </row>
    <row r="951" spans="3:7">
      <c r="C951"/>
      <c r="G951" s="13">
        <f t="shared" si="14"/>
        <v>0</v>
      </c>
    </row>
    <row r="952" spans="3:7">
      <c r="C952"/>
      <c r="G952" s="13">
        <f t="shared" si="14"/>
        <v>0</v>
      </c>
    </row>
    <row r="953" spans="3:7">
      <c r="C953"/>
      <c r="G953" s="13">
        <f t="shared" si="14"/>
        <v>0</v>
      </c>
    </row>
    <row r="954" spans="3:7">
      <c r="C954"/>
      <c r="G954" s="13">
        <f t="shared" si="14"/>
        <v>0</v>
      </c>
    </row>
    <row r="955" spans="3:7">
      <c r="C955"/>
      <c r="G955" s="13">
        <f t="shared" si="14"/>
        <v>0</v>
      </c>
    </row>
    <row r="956" spans="3:7">
      <c r="C956"/>
      <c r="G956" s="13">
        <f t="shared" si="14"/>
        <v>0</v>
      </c>
    </row>
    <row r="957" spans="3:7">
      <c r="C957"/>
      <c r="G957" s="13">
        <f t="shared" si="14"/>
        <v>0</v>
      </c>
    </row>
    <row r="958" spans="3:7">
      <c r="C958"/>
      <c r="G958" s="13">
        <f t="shared" si="14"/>
        <v>0</v>
      </c>
    </row>
    <row r="959" spans="3:7">
      <c r="C959"/>
      <c r="G959" s="13">
        <f t="shared" si="14"/>
        <v>0</v>
      </c>
    </row>
    <row r="960" spans="3:7">
      <c r="C960"/>
      <c r="G960" s="13">
        <f t="shared" si="14"/>
        <v>0</v>
      </c>
    </row>
    <row r="961" spans="3:7">
      <c r="C961"/>
      <c r="G961" s="13">
        <f t="shared" si="14"/>
        <v>0</v>
      </c>
    </row>
    <row r="962" spans="3:7">
      <c r="C962"/>
      <c r="G962" s="13">
        <f t="shared" si="14"/>
        <v>0</v>
      </c>
    </row>
    <row r="963" spans="3:7">
      <c r="C963"/>
      <c r="G963" s="13">
        <f t="shared" si="14"/>
        <v>0</v>
      </c>
    </row>
    <row r="964" spans="3:7">
      <c r="C964"/>
      <c r="G964" s="13">
        <f t="shared" si="14"/>
        <v>0</v>
      </c>
    </row>
    <row r="965" spans="3:7">
      <c r="C965"/>
      <c r="G965" s="13">
        <f t="shared" si="14"/>
        <v>0</v>
      </c>
    </row>
    <row r="966" spans="3:7">
      <c r="C966"/>
      <c r="G966" s="13">
        <f t="shared" si="14"/>
        <v>0</v>
      </c>
    </row>
    <row r="967" spans="3:7">
      <c r="C967"/>
      <c r="G967" s="13">
        <f t="shared" si="14"/>
        <v>0</v>
      </c>
    </row>
    <row r="968" spans="3:7">
      <c r="C968"/>
      <c r="G968" s="13">
        <f t="shared" si="14"/>
        <v>0</v>
      </c>
    </row>
    <row r="969" spans="3:7">
      <c r="C969"/>
      <c r="G969" s="13">
        <f t="shared" si="14"/>
        <v>0</v>
      </c>
    </row>
    <row r="970" spans="3:7">
      <c r="C970"/>
      <c r="G970" s="13">
        <f t="shared" si="14"/>
        <v>0</v>
      </c>
    </row>
    <row r="971" spans="3:7">
      <c r="C971"/>
      <c r="G971" s="13">
        <f t="shared" si="14"/>
        <v>0</v>
      </c>
    </row>
    <row r="972" spans="3:7">
      <c r="C972"/>
      <c r="G972" s="13">
        <f t="shared" si="14"/>
        <v>0</v>
      </c>
    </row>
    <row r="973" spans="3:7">
      <c r="C973"/>
      <c r="G973" s="13">
        <f t="shared" si="14"/>
        <v>0</v>
      </c>
    </row>
    <row r="974" spans="3:7">
      <c r="C974"/>
      <c r="G974" s="13">
        <f t="shared" si="14"/>
        <v>0</v>
      </c>
    </row>
    <row r="975" spans="3:7">
      <c r="C975"/>
      <c r="G975" s="13">
        <f t="shared" ref="G975:G1038" si="15">+D975-E975</f>
        <v>0</v>
      </c>
    </row>
    <row r="976" spans="3:7">
      <c r="C976"/>
      <c r="G976" s="13">
        <f t="shared" si="15"/>
        <v>0</v>
      </c>
    </row>
    <row r="977" spans="3:7">
      <c r="C977"/>
      <c r="G977" s="13">
        <f t="shared" si="15"/>
        <v>0</v>
      </c>
    </row>
    <row r="978" spans="3:7">
      <c r="C978"/>
      <c r="G978" s="13">
        <f t="shared" si="15"/>
        <v>0</v>
      </c>
    </row>
    <row r="979" spans="3:7">
      <c r="C979"/>
      <c r="G979" s="13">
        <f t="shared" si="15"/>
        <v>0</v>
      </c>
    </row>
    <row r="980" spans="3:7">
      <c r="C980"/>
      <c r="G980" s="13">
        <f t="shared" si="15"/>
        <v>0</v>
      </c>
    </row>
    <row r="981" spans="3:7">
      <c r="C981"/>
      <c r="G981" s="13">
        <f t="shared" si="15"/>
        <v>0</v>
      </c>
    </row>
    <row r="982" spans="3:7">
      <c r="C982"/>
      <c r="G982" s="13">
        <f t="shared" si="15"/>
        <v>0</v>
      </c>
    </row>
    <row r="983" spans="3:7">
      <c r="C983"/>
      <c r="G983" s="13">
        <f t="shared" si="15"/>
        <v>0</v>
      </c>
    </row>
    <row r="984" spans="3:7">
      <c r="C984"/>
      <c r="G984" s="13">
        <f t="shared" si="15"/>
        <v>0</v>
      </c>
    </row>
    <row r="985" spans="3:7">
      <c r="C985"/>
      <c r="G985" s="13">
        <f t="shared" si="15"/>
        <v>0</v>
      </c>
    </row>
    <row r="986" spans="3:7">
      <c r="C986"/>
      <c r="G986" s="13">
        <f t="shared" si="15"/>
        <v>0</v>
      </c>
    </row>
    <row r="987" spans="3:7">
      <c r="C987"/>
      <c r="G987" s="13">
        <f t="shared" si="15"/>
        <v>0</v>
      </c>
    </row>
    <row r="988" spans="3:7">
      <c r="C988"/>
      <c r="G988" s="13">
        <f t="shared" si="15"/>
        <v>0</v>
      </c>
    </row>
    <row r="989" spans="3:7">
      <c r="C989"/>
      <c r="G989" s="13">
        <f t="shared" si="15"/>
        <v>0</v>
      </c>
    </row>
    <row r="990" spans="3:7">
      <c r="C990"/>
      <c r="G990" s="13">
        <f t="shared" si="15"/>
        <v>0</v>
      </c>
    </row>
    <row r="991" spans="3:7">
      <c r="C991"/>
      <c r="G991" s="13">
        <f t="shared" si="15"/>
        <v>0</v>
      </c>
    </row>
    <row r="992" spans="3:7">
      <c r="C992"/>
      <c r="G992" s="13">
        <f t="shared" si="15"/>
        <v>0</v>
      </c>
    </row>
    <row r="993" spans="3:7">
      <c r="C993"/>
      <c r="G993" s="13">
        <f t="shared" si="15"/>
        <v>0</v>
      </c>
    </row>
    <row r="994" spans="3:7">
      <c r="C994"/>
      <c r="G994" s="13">
        <f t="shared" si="15"/>
        <v>0</v>
      </c>
    </row>
    <row r="995" spans="3:7">
      <c r="C995"/>
      <c r="G995" s="13">
        <f t="shared" si="15"/>
        <v>0</v>
      </c>
    </row>
    <row r="996" spans="3:7">
      <c r="C996"/>
      <c r="G996" s="13">
        <f t="shared" si="15"/>
        <v>0</v>
      </c>
    </row>
    <row r="997" spans="3:7">
      <c r="C997"/>
      <c r="G997" s="13">
        <f t="shared" si="15"/>
        <v>0</v>
      </c>
    </row>
    <row r="998" spans="3:7">
      <c r="C998"/>
      <c r="G998" s="13">
        <f t="shared" si="15"/>
        <v>0</v>
      </c>
    </row>
    <row r="999" spans="3:7">
      <c r="C999"/>
      <c r="G999" s="13">
        <f t="shared" si="15"/>
        <v>0</v>
      </c>
    </row>
    <row r="1000" spans="3:7">
      <c r="C1000"/>
      <c r="G1000" s="13">
        <f t="shared" si="15"/>
        <v>0</v>
      </c>
    </row>
    <row r="1001" spans="3:7">
      <c r="C1001"/>
      <c r="G1001" s="13">
        <f t="shared" si="15"/>
        <v>0</v>
      </c>
    </row>
    <row r="1002" spans="3:7">
      <c r="C1002"/>
      <c r="G1002" s="13">
        <f t="shared" si="15"/>
        <v>0</v>
      </c>
    </row>
    <row r="1003" spans="3:7">
      <c r="C1003"/>
      <c r="G1003" s="13">
        <f t="shared" si="15"/>
        <v>0</v>
      </c>
    </row>
    <row r="1004" spans="3:7">
      <c r="C1004"/>
      <c r="G1004" s="13">
        <f t="shared" si="15"/>
        <v>0</v>
      </c>
    </row>
    <row r="1005" spans="3:7">
      <c r="C1005"/>
      <c r="G1005" s="13">
        <f t="shared" si="15"/>
        <v>0</v>
      </c>
    </row>
    <row r="1006" spans="3:7">
      <c r="C1006"/>
      <c r="G1006" s="13">
        <f t="shared" si="15"/>
        <v>0</v>
      </c>
    </row>
    <row r="1007" spans="3:7">
      <c r="C1007"/>
      <c r="G1007" s="13">
        <f t="shared" si="15"/>
        <v>0</v>
      </c>
    </row>
    <row r="1008" spans="3:7">
      <c r="C1008"/>
      <c r="G1008" s="13">
        <f t="shared" si="15"/>
        <v>0</v>
      </c>
    </row>
    <row r="1009" spans="3:7">
      <c r="C1009"/>
      <c r="G1009" s="13">
        <f t="shared" si="15"/>
        <v>0</v>
      </c>
    </row>
    <row r="1010" spans="3:7">
      <c r="C1010"/>
      <c r="G1010" s="13">
        <f t="shared" si="15"/>
        <v>0</v>
      </c>
    </row>
    <row r="1011" spans="3:7">
      <c r="C1011"/>
      <c r="G1011" s="13">
        <f t="shared" si="15"/>
        <v>0</v>
      </c>
    </row>
    <row r="1012" spans="3:7">
      <c r="C1012"/>
      <c r="G1012" s="13">
        <f t="shared" si="15"/>
        <v>0</v>
      </c>
    </row>
    <row r="1013" spans="3:7">
      <c r="C1013"/>
      <c r="G1013" s="13">
        <f t="shared" si="15"/>
        <v>0</v>
      </c>
    </row>
    <row r="1014" spans="3:7">
      <c r="C1014"/>
      <c r="G1014" s="13">
        <f t="shared" si="15"/>
        <v>0</v>
      </c>
    </row>
    <row r="1015" spans="3:7">
      <c r="C1015"/>
      <c r="G1015" s="13">
        <f t="shared" si="15"/>
        <v>0</v>
      </c>
    </row>
    <row r="1016" spans="3:7">
      <c r="C1016"/>
      <c r="G1016" s="13">
        <f t="shared" si="15"/>
        <v>0</v>
      </c>
    </row>
    <row r="1017" spans="3:7">
      <c r="C1017"/>
      <c r="G1017" s="13">
        <f t="shared" si="15"/>
        <v>0</v>
      </c>
    </row>
    <row r="1018" spans="3:7">
      <c r="C1018"/>
      <c r="G1018" s="13">
        <f t="shared" si="15"/>
        <v>0</v>
      </c>
    </row>
    <row r="1019" spans="3:7">
      <c r="C1019"/>
      <c r="G1019" s="13">
        <f t="shared" si="15"/>
        <v>0</v>
      </c>
    </row>
    <row r="1020" spans="3:7">
      <c r="C1020"/>
      <c r="G1020" s="13">
        <f t="shared" si="15"/>
        <v>0</v>
      </c>
    </row>
    <row r="1021" spans="3:7">
      <c r="C1021"/>
      <c r="G1021" s="13">
        <f t="shared" si="15"/>
        <v>0</v>
      </c>
    </row>
    <row r="1022" spans="3:7">
      <c r="C1022"/>
      <c r="G1022" s="13">
        <f t="shared" si="15"/>
        <v>0</v>
      </c>
    </row>
    <row r="1023" spans="3:7">
      <c r="C1023"/>
      <c r="G1023" s="13">
        <f t="shared" si="15"/>
        <v>0</v>
      </c>
    </row>
    <row r="1024" spans="3:7">
      <c r="C1024"/>
      <c r="G1024" s="13">
        <f t="shared" si="15"/>
        <v>0</v>
      </c>
    </row>
    <row r="1025" spans="3:7">
      <c r="C1025"/>
      <c r="G1025" s="13">
        <f t="shared" si="15"/>
        <v>0</v>
      </c>
    </row>
    <row r="1026" spans="3:7">
      <c r="C1026"/>
      <c r="G1026" s="13">
        <f t="shared" si="15"/>
        <v>0</v>
      </c>
    </row>
    <row r="1027" spans="3:7">
      <c r="C1027"/>
      <c r="G1027" s="13">
        <f t="shared" si="15"/>
        <v>0</v>
      </c>
    </row>
    <row r="1028" spans="3:7">
      <c r="C1028"/>
      <c r="G1028" s="13">
        <f t="shared" si="15"/>
        <v>0</v>
      </c>
    </row>
    <row r="1029" spans="3:7">
      <c r="C1029"/>
      <c r="G1029" s="13">
        <f t="shared" si="15"/>
        <v>0</v>
      </c>
    </row>
    <row r="1030" spans="3:7">
      <c r="C1030"/>
      <c r="G1030" s="13">
        <f t="shared" si="15"/>
        <v>0</v>
      </c>
    </row>
    <row r="1031" spans="3:7">
      <c r="C1031"/>
      <c r="G1031" s="13">
        <f t="shared" si="15"/>
        <v>0</v>
      </c>
    </row>
    <row r="1032" spans="3:7">
      <c r="C1032"/>
      <c r="G1032" s="13">
        <f t="shared" si="15"/>
        <v>0</v>
      </c>
    </row>
    <row r="1033" spans="3:7">
      <c r="C1033"/>
      <c r="G1033" s="13">
        <f t="shared" si="15"/>
        <v>0</v>
      </c>
    </row>
    <row r="1034" spans="3:7">
      <c r="C1034"/>
      <c r="G1034" s="13">
        <f t="shared" si="15"/>
        <v>0</v>
      </c>
    </row>
    <row r="1035" spans="3:7">
      <c r="C1035"/>
      <c r="G1035" s="13">
        <f t="shared" si="15"/>
        <v>0</v>
      </c>
    </row>
    <row r="1036" spans="3:7">
      <c r="C1036"/>
      <c r="G1036" s="13">
        <f t="shared" si="15"/>
        <v>0</v>
      </c>
    </row>
    <row r="1037" spans="3:7">
      <c r="C1037"/>
      <c r="G1037" s="13">
        <f t="shared" si="15"/>
        <v>0</v>
      </c>
    </row>
    <row r="1038" spans="3:7">
      <c r="C1038"/>
      <c r="G1038" s="13">
        <f t="shared" si="15"/>
        <v>0</v>
      </c>
    </row>
    <row r="1039" spans="3:7">
      <c r="C1039"/>
      <c r="G1039" s="13">
        <f t="shared" ref="G1039:G1102" si="16">+D1039-E1039</f>
        <v>0</v>
      </c>
    </row>
    <row r="1040" spans="3:7">
      <c r="C1040"/>
      <c r="G1040" s="13">
        <f t="shared" si="16"/>
        <v>0</v>
      </c>
    </row>
    <row r="1041" spans="3:7">
      <c r="C1041"/>
      <c r="G1041" s="13">
        <f t="shared" si="16"/>
        <v>0</v>
      </c>
    </row>
    <row r="1042" spans="3:7">
      <c r="C1042"/>
      <c r="G1042" s="13">
        <f t="shared" si="16"/>
        <v>0</v>
      </c>
    </row>
    <row r="1043" spans="3:7">
      <c r="C1043"/>
      <c r="G1043" s="13">
        <f t="shared" si="16"/>
        <v>0</v>
      </c>
    </row>
    <row r="1044" spans="3:7">
      <c r="C1044"/>
      <c r="G1044" s="13">
        <f t="shared" si="16"/>
        <v>0</v>
      </c>
    </row>
    <row r="1045" spans="3:7">
      <c r="C1045"/>
      <c r="G1045" s="13">
        <f t="shared" si="16"/>
        <v>0</v>
      </c>
    </row>
    <row r="1046" spans="3:7">
      <c r="C1046"/>
      <c r="G1046" s="13">
        <f t="shared" si="16"/>
        <v>0</v>
      </c>
    </row>
    <row r="1047" spans="3:7">
      <c r="C1047"/>
      <c r="G1047" s="13">
        <f t="shared" si="16"/>
        <v>0</v>
      </c>
    </row>
    <row r="1048" spans="3:7">
      <c r="C1048"/>
      <c r="G1048" s="13">
        <f t="shared" si="16"/>
        <v>0</v>
      </c>
    </row>
    <row r="1049" spans="3:7">
      <c r="C1049"/>
      <c r="G1049" s="13">
        <f t="shared" si="16"/>
        <v>0</v>
      </c>
    </row>
    <row r="1050" spans="3:7">
      <c r="C1050"/>
      <c r="G1050" s="13">
        <f t="shared" si="16"/>
        <v>0</v>
      </c>
    </row>
    <row r="1051" spans="3:7">
      <c r="C1051"/>
      <c r="G1051" s="13">
        <f t="shared" si="16"/>
        <v>0</v>
      </c>
    </row>
    <row r="1052" spans="3:7">
      <c r="C1052"/>
      <c r="G1052" s="13">
        <f t="shared" si="16"/>
        <v>0</v>
      </c>
    </row>
    <row r="1053" spans="3:7">
      <c r="C1053"/>
      <c r="G1053" s="13">
        <f t="shared" si="16"/>
        <v>0</v>
      </c>
    </row>
    <row r="1054" spans="3:7">
      <c r="C1054"/>
      <c r="G1054" s="13">
        <f t="shared" si="16"/>
        <v>0</v>
      </c>
    </row>
    <row r="1055" spans="3:7">
      <c r="C1055"/>
      <c r="G1055" s="13">
        <f t="shared" si="16"/>
        <v>0</v>
      </c>
    </row>
    <row r="1056" spans="3:7">
      <c r="C1056"/>
      <c r="G1056" s="13">
        <f t="shared" si="16"/>
        <v>0</v>
      </c>
    </row>
    <row r="1057" spans="3:7">
      <c r="C1057"/>
      <c r="G1057" s="13">
        <f t="shared" si="16"/>
        <v>0</v>
      </c>
    </row>
    <row r="1058" spans="3:7">
      <c r="C1058"/>
      <c r="G1058" s="13">
        <f t="shared" si="16"/>
        <v>0</v>
      </c>
    </row>
    <row r="1059" spans="3:7">
      <c r="C1059"/>
      <c r="G1059" s="13">
        <f t="shared" si="16"/>
        <v>0</v>
      </c>
    </row>
    <row r="1060" spans="3:7">
      <c r="C1060"/>
      <c r="G1060" s="13">
        <f t="shared" si="16"/>
        <v>0</v>
      </c>
    </row>
    <row r="1061" spans="3:7">
      <c r="C1061"/>
      <c r="G1061" s="13">
        <f t="shared" si="16"/>
        <v>0</v>
      </c>
    </row>
    <row r="1062" spans="3:7">
      <c r="C1062"/>
      <c r="G1062" s="13">
        <f t="shared" si="16"/>
        <v>0</v>
      </c>
    </row>
    <row r="1063" spans="3:7">
      <c r="C1063"/>
      <c r="G1063" s="13">
        <f t="shared" si="16"/>
        <v>0</v>
      </c>
    </row>
    <row r="1064" spans="3:7">
      <c r="C1064"/>
      <c r="G1064" s="13">
        <f t="shared" si="16"/>
        <v>0</v>
      </c>
    </row>
    <row r="1065" spans="3:7">
      <c r="C1065"/>
      <c r="G1065" s="13">
        <f t="shared" si="16"/>
        <v>0</v>
      </c>
    </row>
    <row r="1066" spans="3:7">
      <c r="C1066"/>
      <c r="G1066" s="13">
        <f t="shared" si="16"/>
        <v>0</v>
      </c>
    </row>
    <row r="1067" spans="3:7">
      <c r="C1067"/>
      <c r="G1067" s="13">
        <f t="shared" si="16"/>
        <v>0</v>
      </c>
    </row>
    <row r="1068" spans="3:7">
      <c r="C1068"/>
      <c r="G1068" s="13">
        <f t="shared" si="16"/>
        <v>0</v>
      </c>
    </row>
    <row r="1069" spans="3:7">
      <c r="C1069"/>
      <c r="G1069" s="13">
        <f t="shared" si="16"/>
        <v>0</v>
      </c>
    </row>
    <row r="1070" spans="3:7">
      <c r="C1070"/>
      <c r="G1070" s="13">
        <f t="shared" si="16"/>
        <v>0</v>
      </c>
    </row>
    <row r="1071" spans="3:7">
      <c r="C1071"/>
      <c r="G1071" s="13">
        <f t="shared" si="16"/>
        <v>0</v>
      </c>
    </row>
    <row r="1072" spans="3:7">
      <c r="C1072"/>
      <c r="G1072" s="13">
        <f t="shared" si="16"/>
        <v>0</v>
      </c>
    </row>
    <row r="1073" spans="3:7">
      <c r="C1073"/>
      <c r="G1073" s="13">
        <f t="shared" si="16"/>
        <v>0</v>
      </c>
    </row>
    <row r="1074" spans="3:7">
      <c r="C1074"/>
      <c r="G1074" s="13">
        <f t="shared" si="16"/>
        <v>0</v>
      </c>
    </row>
    <row r="1075" spans="3:7">
      <c r="C1075"/>
      <c r="G1075" s="13">
        <f t="shared" si="16"/>
        <v>0</v>
      </c>
    </row>
    <row r="1076" spans="3:7">
      <c r="C1076"/>
      <c r="G1076" s="13">
        <f t="shared" si="16"/>
        <v>0</v>
      </c>
    </row>
    <row r="1077" spans="3:7">
      <c r="C1077"/>
      <c r="G1077" s="13">
        <f t="shared" si="16"/>
        <v>0</v>
      </c>
    </row>
    <row r="1078" spans="3:7">
      <c r="C1078"/>
      <c r="G1078" s="13">
        <f t="shared" si="16"/>
        <v>0</v>
      </c>
    </row>
    <row r="1079" spans="3:7">
      <c r="C1079"/>
      <c r="G1079" s="13">
        <f t="shared" si="16"/>
        <v>0</v>
      </c>
    </row>
    <row r="1080" spans="3:7">
      <c r="C1080"/>
      <c r="G1080" s="13">
        <f t="shared" si="16"/>
        <v>0</v>
      </c>
    </row>
    <row r="1081" spans="3:7">
      <c r="C1081"/>
      <c r="G1081" s="13">
        <f t="shared" si="16"/>
        <v>0</v>
      </c>
    </row>
    <row r="1082" spans="3:7">
      <c r="C1082"/>
      <c r="G1082" s="13">
        <f t="shared" si="16"/>
        <v>0</v>
      </c>
    </row>
    <row r="1083" spans="3:7">
      <c r="C1083"/>
      <c r="G1083" s="13">
        <f t="shared" si="16"/>
        <v>0</v>
      </c>
    </row>
    <row r="1084" spans="3:7">
      <c r="C1084"/>
      <c r="G1084" s="13">
        <f t="shared" si="16"/>
        <v>0</v>
      </c>
    </row>
    <row r="1085" spans="3:7">
      <c r="C1085"/>
      <c r="G1085" s="13">
        <f t="shared" si="16"/>
        <v>0</v>
      </c>
    </row>
    <row r="1086" spans="3:7">
      <c r="C1086"/>
      <c r="G1086" s="13">
        <f t="shared" si="16"/>
        <v>0</v>
      </c>
    </row>
    <row r="1087" spans="3:7">
      <c r="C1087"/>
      <c r="G1087" s="13">
        <f t="shared" si="16"/>
        <v>0</v>
      </c>
    </row>
    <row r="1088" spans="3:7">
      <c r="C1088"/>
      <c r="G1088" s="13">
        <f t="shared" si="16"/>
        <v>0</v>
      </c>
    </row>
    <row r="1089" spans="3:7">
      <c r="C1089"/>
      <c r="G1089" s="13">
        <f t="shared" si="16"/>
        <v>0</v>
      </c>
    </row>
    <row r="1090" spans="3:7">
      <c r="C1090"/>
      <c r="G1090" s="13">
        <f t="shared" si="16"/>
        <v>0</v>
      </c>
    </row>
    <row r="1091" spans="3:7">
      <c r="C1091"/>
      <c r="G1091" s="13">
        <f t="shared" si="16"/>
        <v>0</v>
      </c>
    </row>
    <row r="1092" spans="3:7">
      <c r="C1092"/>
      <c r="G1092" s="13">
        <f t="shared" si="16"/>
        <v>0</v>
      </c>
    </row>
    <row r="1093" spans="3:7">
      <c r="C1093"/>
      <c r="G1093" s="13">
        <f t="shared" si="16"/>
        <v>0</v>
      </c>
    </row>
    <row r="1094" spans="3:7">
      <c r="C1094"/>
      <c r="G1094" s="13">
        <f t="shared" si="16"/>
        <v>0</v>
      </c>
    </row>
    <row r="1095" spans="3:7">
      <c r="C1095"/>
      <c r="G1095" s="13">
        <f t="shared" si="16"/>
        <v>0</v>
      </c>
    </row>
    <row r="1096" spans="3:7">
      <c r="C1096"/>
      <c r="G1096" s="13">
        <f t="shared" si="16"/>
        <v>0</v>
      </c>
    </row>
    <row r="1097" spans="3:7">
      <c r="C1097"/>
      <c r="G1097" s="13">
        <f t="shared" si="16"/>
        <v>0</v>
      </c>
    </row>
    <row r="1098" spans="3:7">
      <c r="C1098"/>
      <c r="G1098" s="13">
        <f t="shared" si="16"/>
        <v>0</v>
      </c>
    </row>
    <row r="1099" spans="3:7">
      <c r="C1099"/>
      <c r="G1099" s="13">
        <f t="shared" si="16"/>
        <v>0</v>
      </c>
    </row>
    <row r="1100" spans="3:7">
      <c r="C1100"/>
      <c r="G1100" s="13">
        <f t="shared" si="16"/>
        <v>0</v>
      </c>
    </row>
    <row r="1101" spans="3:7">
      <c r="C1101"/>
      <c r="G1101" s="13">
        <f t="shared" si="16"/>
        <v>0</v>
      </c>
    </row>
    <row r="1102" spans="3:7">
      <c r="C1102"/>
      <c r="G1102" s="13">
        <f t="shared" si="16"/>
        <v>0</v>
      </c>
    </row>
    <row r="1103" spans="3:7">
      <c r="C1103"/>
      <c r="G1103" s="13">
        <f t="shared" ref="G1103:G1166" si="17">+D1103-E1103</f>
        <v>0</v>
      </c>
    </row>
    <row r="1104" spans="3:7">
      <c r="C1104"/>
      <c r="G1104" s="13">
        <f t="shared" si="17"/>
        <v>0</v>
      </c>
    </row>
    <row r="1105" spans="3:7">
      <c r="C1105"/>
      <c r="G1105" s="13">
        <f t="shared" si="17"/>
        <v>0</v>
      </c>
    </row>
    <row r="1106" spans="3:7">
      <c r="C1106"/>
      <c r="G1106" s="13">
        <f t="shared" si="17"/>
        <v>0</v>
      </c>
    </row>
    <row r="1107" spans="3:7">
      <c r="C1107"/>
      <c r="G1107" s="13">
        <f t="shared" si="17"/>
        <v>0</v>
      </c>
    </row>
    <row r="1108" spans="3:7">
      <c r="C1108"/>
      <c r="G1108" s="13">
        <f t="shared" si="17"/>
        <v>0</v>
      </c>
    </row>
    <row r="1109" spans="3:7">
      <c r="C1109"/>
      <c r="G1109" s="13">
        <f t="shared" si="17"/>
        <v>0</v>
      </c>
    </row>
    <row r="1110" spans="3:7">
      <c r="C1110"/>
      <c r="G1110" s="13">
        <f t="shared" si="17"/>
        <v>0</v>
      </c>
    </row>
    <row r="1111" spans="3:7">
      <c r="C1111"/>
      <c r="G1111" s="13">
        <f t="shared" si="17"/>
        <v>0</v>
      </c>
    </row>
    <row r="1112" spans="3:7">
      <c r="C1112"/>
      <c r="G1112" s="13">
        <f t="shared" si="17"/>
        <v>0</v>
      </c>
    </row>
    <row r="1113" spans="3:7">
      <c r="C1113"/>
      <c r="G1113" s="13">
        <f t="shared" si="17"/>
        <v>0</v>
      </c>
    </row>
    <row r="1114" spans="3:7">
      <c r="C1114"/>
      <c r="G1114" s="13">
        <f t="shared" si="17"/>
        <v>0</v>
      </c>
    </row>
    <row r="1115" spans="3:7">
      <c r="C1115"/>
      <c r="G1115" s="13">
        <f t="shared" si="17"/>
        <v>0</v>
      </c>
    </row>
    <row r="1116" spans="3:7">
      <c r="C1116"/>
      <c r="G1116" s="13">
        <f t="shared" si="17"/>
        <v>0</v>
      </c>
    </row>
    <row r="1117" spans="3:7">
      <c r="C1117"/>
      <c r="G1117" s="13">
        <f t="shared" si="17"/>
        <v>0</v>
      </c>
    </row>
    <row r="1118" spans="3:7">
      <c r="C1118"/>
      <c r="G1118" s="13">
        <f t="shared" si="17"/>
        <v>0</v>
      </c>
    </row>
    <row r="1119" spans="3:7">
      <c r="C1119"/>
      <c r="G1119" s="13">
        <f t="shared" si="17"/>
        <v>0</v>
      </c>
    </row>
    <row r="1120" spans="3:7">
      <c r="C1120"/>
      <c r="G1120" s="13">
        <f t="shared" si="17"/>
        <v>0</v>
      </c>
    </row>
    <row r="1121" spans="3:7">
      <c r="C1121"/>
      <c r="G1121" s="13">
        <f t="shared" si="17"/>
        <v>0</v>
      </c>
    </row>
    <row r="1122" spans="3:7">
      <c r="C1122"/>
      <c r="G1122" s="13">
        <f t="shared" si="17"/>
        <v>0</v>
      </c>
    </row>
    <row r="1123" spans="3:7">
      <c r="C1123"/>
      <c r="G1123" s="13">
        <f t="shared" si="17"/>
        <v>0</v>
      </c>
    </row>
    <row r="1124" spans="3:7">
      <c r="C1124"/>
      <c r="G1124" s="13">
        <f t="shared" si="17"/>
        <v>0</v>
      </c>
    </row>
    <row r="1125" spans="3:7">
      <c r="C1125"/>
      <c r="G1125" s="13">
        <f t="shared" si="17"/>
        <v>0</v>
      </c>
    </row>
    <row r="1126" spans="3:7">
      <c r="C1126"/>
      <c r="G1126" s="13">
        <f t="shared" si="17"/>
        <v>0</v>
      </c>
    </row>
    <row r="1127" spans="3:7">
      <c r="C1127"/>
      <c r="G1127" s="13">
        <f t="shared" si="17"/>
        <v>0</v>
      </c>
    </row>
    <row r="1128" spans="3:7">
      <c r="C1128"/>
      <c r="G1128" s="13">
        <f t="shared" si="17"/>
        <v>0</v>
      </c>
    </row>
    <row r="1129" spans="3:7">
      <c r="C1129"/>
      <c r="G1129" s="13">
        <f t="shared" si="17"/>
        <v>0</v>
      </c>
    </row>
    <row r="1130" spans="3:7">
      <c r="C1130"/>
      <c r="G1130" s="13">
        <f t="shared" si="17"/>
        <v>0</v>
      </c>
    </row>
    <row r="1131" spans="3:7">
      <c r="C1131"/>
      <c r="G1131" s="13">
        <f t="shared" si="17"/>
        <v>0</v>
      </c>
    </row>
    <row r="1132" spans="3:7">
      <c r="C1132"/>
      <c r="G1132" s="13">
        <f t="shared" si="17"/>
        <v>0</v>
      </c>
    </row>
    <row r="1133" spans="3:7">
      <c r="C1133"/>
      <c r="G1133" s="13">
        <f t="shared" si="17"/>
        <v>0</v>
      </c>
    </row>
    <row r="1134" spans="3:7">
      <c r="C1134"/>
      <c r="G1134" s="13">
        <f t="shared" si="17"/>
        <v>0</v>
      </c>
    </row>
    <row r="1135" spans="3:7">
      <c r="C1135"/>
      <c r="G1135" s="13">
        <f t="shared" si="17"/>
        <v>0</v>
      </c>
    </row>
    <row r="1136" spans="3:7">
      <c r="C1136"/>
      <c r="G1136" s="13">
        <f t="shared" si="17"/>
        <v>0</v>
      </c>
    </row>
    <row r="1137" spans="3:7">
      <c r="C1137"/>
      <c r="G1137" s="13">
        <f t="shared" si="17"/>
        <v>0</v>
      </c>
    </row>
    <row r="1138" spans="3:7">
      <c r="C1138"/>
      <c r="G1138" s="13">
        <f t="shared" si="17"/>
        <v>0</v>
      </c>
    </row>
    <row r="1139" spans="3:7">
      <c r="C1139"/>
      <c r="G1139" s="13">
        <f t="shared" si="17"/>
        <v>0</v>
      </c>
    </row>
    <row r="1140" spans="3:7">
      <c r="C1140"/>
      <c r="G1140" s="13">
        <f t="shared" si="17"/>
        <v>0</v>
      </c>
    </row>
    <row r="1141" spans="3:7">
      <c r="C1141"/>
      <c r="G1141" s="13">
        <f t="shared" si="17"/>
        <v>0</v>
      </c>
    </row>
    <row r="1142" spans="3:7">
      <c r="C1142"/>
      <c r="G1142" s="13">
        <f t="shared" si="17"/>
        <v>0</v>
      </c>
    </row>
    <row r="1143" spans="3:7">
      <c r="C1143"/>
      <c r="G1143" s="13">
        <f t="shared" si="17"/>
        <v>0</v>
      </c>
    </row>
    <row r="1144" spans="3:7">
      <c r="C1144"/>
      <c r="G1144" s="13">
        <f t="shared" si="17"/>
        <v>0</v>
      </c>
    </row>
    <row r="1145" spans="3:7">
      <c r="C1145"/>
      <c r="G1145" s="13">
        <f t="shared" si="17"/>
        <v>0</v>
      </c>
    </row>
    <row r="1146" spans="3:7">
      <c r="C1146"/>
      <c r="G1146" s="13">
        <f t="shared" si="17"/>
        <v>0</v>
      </c>
    </row>
    <row r="1147" spans="3:7">
      <c r="C1147"/>
      <c r="G1147" s="13">
        <f t="shared" si="17"/>
        <v>0</v>
      </c>
    </row>
    <row r="1148" spans="3:7">
      <c r="C1148"/>
      <c r="G1148" s="13">
        <f t="shared" si="17"/>
        <v>0</v>
      </c>
    </row>
    <row r="1149" spans="3:7">
      <c r="C1149"/>
      <c r="G1149" s="13">
        <f t="shared" si="17"/>
        <v>0</v>
      </c>
    </row>
    <row r="1150" spans="3:7">
      <c r="C1150"/>
      <c r="G1150" s="13">
        <f t="shared" si="17"/>
        <v>0</v>
      </c>
    </row>
    <row r="1151" spans="3:7">
      <c r="C1151"/>
      <c r="G1151" s="13">
        <f t="shared" si="17"/>
        <v>0</v>
      </c>
    </row>
    <row r="1152" spans="3:7">
      <c r="C1152"/>
      <c r="G1152" s="13">
        <f t="shared" si="17"/>
        <v>0</v>
      </c>
    </row>
    <row r="1153" spans="3:7">
      <c r="C1153"/>
      <c r="G1153" s="13">
        <f t="shared" si="17"/>
        <v>0</v>
      </c>
    </row>
    <row r="1154" spans="3:7">
      <c r="C1154"/>
      <c r="G1154" s="13">
        <f t="shared" si="17"/>
        <v>0</v>
      </c>
    </row>
    <row r="1155" spans="3:7">
      <c r="C1155"/>
      <c r="G1155" s="13">
        <f t="shared" si="17"/>
        <v>0</v>
      </c>
    </row>
    <row r="1156" spans="3:7">
      <c r="C1156"/>
      <c r="G1156" s="13">
        <f t="shared" si="17"/>
        <v>0</v>
      </c>
    </row>
    <row r="1157" spans="3:7">
      <c r="C1157"/>
      <c r="G1157" s="13">
        <f t="shared" si="17"/>
        <v>0</v>
      </c>
    </row>
    <row r="1158" spans="3:7">
      <c r="C1158"/>
      <c r="G1158" s="13">
        <f t="shared" si="17"/>
        <v>0</v>
      </c>
    </row>
    <row r="1159" spans="3:7">
      <c r="C1159"/>
      <c r="G1159" s="13">
        <f t="shared" si="17"/>
        <v>0</v>
      </c>
    </row>
    <row r="1160" spans="3:7">
      <c r="C1160"/>
      <c r="G1160" s="13">
        <f t="shared" si="17"/>
        <v>0</v>
      </c>
    </row>
    <row r="1161" spans="3:7">
      <c r="C1161"/>
      <c r="G1161" s="13">
        <f t="shared" si="17"/>
        <v>0</v>
      </c>
    </row>
    <row r="1162" spans="3:7">
      <c r="C1162"/>
      <c r="G1162" s="13">
        <f t="shared" si="17"/>
        <v>0</v>
      </c>
    </row>
    <row r="1163" spans="3:7">
      <c r="C1163"/>
      <c r="G1163" s="13">
        <f t="shared" si="17"/>
        <v>0</v>
      </c>
    </row>
    <row r="1164" spans="3:7">
      <c r="C1164"/>
      <c r="G1164" s="13">
        <f t="shared" si="17"/>
        <v>0</v>
      </c>
    </row>
    <row r="1165" spans="3:7">
      <c r="C1165"/>
      <c r="G1165" s="13">
        <f t="shared" si="17"/>
        <v>0</v>
      </c>
    </row>
    <row r="1166" spans="3:7">
      <c r="C1166"/>
      <c r="G1166" s="13">
        <f t="shared" si="17"/>
        <v>0</v>
      </c>
    </row>
    <row r="1167" spans="3:7">
      <c r="C1167"/>
      <c r="G1167" s="13">
        <f t="shared" ref="G1167:G1230" si="18">+D1167-E1167</f>
        <v>0</v>
      </c>
    </row>
    <row r="1168" spans="3:7">
      <c r="C1168"/>
      <c r="G1168" s="13">
        <f t="shared" si="18"/>
        <v>0</v>
      </c>
    </row>
    <row r="1169" spans="3:7">
      <c r="C1169"/>
      <c r="G1169" s="13">
        <f t="shared" si="18"/>
        <v>0</v>
      </c>
    </row>
    <row r="1170" spans="3:7">
      <c r="C1170"/>
      <c r="G1170" s="13">
        <f t="shared" si="18"/>
        <v>0</v>
      </c>
    </row>
    <row r="1171" spans="3:7">
      <c r="C1171"/>
      <c r="G1171" s="13">
        <f t="shared" si="18"/>
        <v>0</v>
      </c>
    </row>
    <row r="1172" spans="3:7">
      <c r="C1172"/>
      <c r="G1172" s="13">
        <f t="shared" si="18"/>
        <v>0</v>
      </c>
    </row>
    <row r="1173" spans="3:7">
      <c r="C1173"/>
      <c r="G1173" s="13">
        <f t="shared" si="18"/>
        <v>0</v>
      </c>
    </row>
    <row r="1174" spans="3:7">
      <c r="C1174"/>
      <c r="G1174" s="13">
        <f t="shared" si="18"/>
        <v>0</v>
      </c>
    </row>
    <row r="1175" spans="3:7">
      <c r="C1175"/>
      <c r="G1175" s="13">
        <f t="shared" si="18"/>
        <v>0</v>
      </c>
    </row>
    <row r="1176" spans="3:7">
      <c r="C1176"/>
      <c r="G1176" s="13">
        <f t="shared" si="18"/>
        <v>0</v>
      </c>
    </row>
    <row r="1177" spans="3:7">
      <c r="C1177"/>
      <c r="G1177" s="13">
        <f t="shared" si="18"/>
        <v>0</v>
      </c>
    </row>
    <row r="1178" spans="3:7">
      <c r="C1178"/>
      <c r="G1178" s="13">
        <f t="shared" si="18"/>
        <v>0</v>
      </c>
    </row>
    <row r="1179" spans="3:7">
      <c r="C1179"/>
      <c r="G1179" s="13">
        <f t="shared" si="18"/>
        <v>0</v>
      </c>
    </row>
    <row r="1180" spans="3:7">
      <c r="C1180"/>
      <c r="G1180" s="13">
        <f t="shared" si="18"/>
        <v>0</v>
      </c>
    </row>
    <row r="1181" spans="3:7">
      <c r="C1181"/>
      <c r="G1181" s="13">
        <f t="shared" si="18"/>
        <v>0</v>
      </c>
    </row>
    <row r="1182" spans="3:7">
      <c r="C1182"/>
      <c r="G1182" s="13">
        <f t="shared" si="18"/>
        <v>0</v>
      </c>
    </row>
    <row r="1183" spans="3:7">
      <c r="C1183"/>
      <c r="G1183" s="13">
        <f t="shared" si="18"/>
        <v>0</v>
      </c>
    </row>
    <row r="1184" spans="3:7">
      <c r="C1184"/>
      <c r="G1184" s="13">
        <f t="shared" si="18"/>
        <v>0</v>
      </c>
    </row>
    <row r="1185" spans="3:7">
      <c r="C1185"/>
      <c r="G1185" s="13">
        <f t="shared" si="18"/>
        <v>0</v>
      </c>
    </row>
    <row r="1186" spans="3:7">
      <c r="C1186"/>
      <c r="G1186" s="13">
        <f t="shared" si="18"/>
        <v>0</v>
      </c>
    </row>
    <row r="1187" spans="3:7">
      <c r="C1187"/>
      <c r="G1187" s="13">
        <f t="shared" si="18"/>
        <v>0</v>
      </c>
    </row>
    <row r="1188" spans="3:7">
      <c r="C1188"/>
      <c r="G1188" s="13">
        <f t="shared" si="18"/>
        <v>0</v>
      </c>
    </row>
    <row r="1189" spans="3:7">
      <c r="C1189"/>
      <c r="G1189" s="13">
        <f t="shared" si="18"/>
        <v>0</v>
      </c>
    </row>
    <row r="1190" spans="3:7">
      <c r="C1190"/>
      <c r="G1190" s="13">
        <f t="shared" si="18"/>
        <v>0</v>
      </c>
    </row>
    <row r="1191" spans="3:7">
      <c r="C1191"/>
      <c r="G1191" s="13">
        <f t="shared" si="18"/>
        <v>0</v>
      </c>
    </row>
    <row r="1192" spans="3:7">
      <c r="C1192"/>
      <c r="G1192" s="13">
        <f t="shared" si="18"/>
        <v>0</v>
      </c>
    </row>
    <row r="1193" spans="3:7">
      <c r="C1193"/>
      <c r="G1193" s="13">
        <f t="shared" si="18"/>
        <v>0</v>
      </c>
    </row>
    <row r="1194" spans="3:7">
      <c r="C1194"/>
      <c r="G1194" s="13">
        <f t="shared" si="18"/>
        <v>0</v>
      </c>
    </row>
    <row r="1195" spans="3:7">
      <c r="C1195"/>
      <c r="G1195" s="13">
        <f t="shared" si="18"/>
        <v>0</v>
      </c>
    </row>
    <row r="1196" spans="3:7">
      <c r="C1196"/>
      <c r="G1196" s="13">
        <f t="shared" si="18"/>
        <v>0</v>
      </c>
    </row>
    <row r="1197" spans="3:7">
      <c r="C1197"/>
      <c r="G1197" s="13">
        <f t="shared" si="18"/>
        <v>0</v>
      </c>
    </row>
    <row r="1198" spans="3:7">
      <c r="C1198"/>
      <c r="G1198" s="13">
        <f t="shared" si="18"/>
        <v>0</v>
      </c>
    </row>
    <row r="1199" spans="3:7">
      <c r="C1199"/>
      <c r="G1199" s="13">
        <f t="shared" si="18"/>
        <v>0</v>
      </c>
    </row>
    <row r="1200" spans="3:7">
      <c r="C1200"/>
      <c r="G1200" s="13">
        <f t="shared" si="18"/>
        <v>0</v>
      </c>
    </row>
    <row r="1201" spans="3:7">
      <c r="C1201"/>
      <c r="G1201" s="13">
        <f t="shared" si="18"/>
        <v>0</v>
      </c>
    </row>
    <row r="1202" spans="3:7">
      <c r="C1202"/>
      <c r="G1202" s="13">
        <f t="shared" si="18"/>
        <v>0</v>
      </c>
    </row>
    <row r="1203" spans="3:7">
      <c r="C1203"/>
      <c r="G1203" s="13">
        <f t="shared" si="18"/>
        <v>0</v>
      </c>
    </row>
    <row r="1204" spans="3:7">
      <c r="C1204"/>
      <c r="G1204" s="13">
        <f t="shared" si="18"/>
        <v>0</v>
      </c>
    </row>
    <row r="1205" spans="3:7">
      <c r="C1205"/>
      <c r="G1205" s="13">
        <f t="shared" si="18"/>
        <v>0</v>
      </c>
    </row>
    <row r="1206" spans="3:7">
      <c r="C1206"/>
      <c r="G1206" s="13">
        <f t="shared" si="18"/>
        <v>0</v>
      </c>
    </row>
    <row r="1207" spans="3:7">
      <c r="C1207"/>
      <c r="G1207" s="13">
        <f t="shared" si="18"/>
        <v>0</v>
      </c>
    </row>
    <row r="1208" spans="3:7">
      <c r="C1208"/>
      <c r="G1208" s="13">
        <f t="shared" si="18"/>
        <v>0</v>
      </c>
    </row>
    <row r="1209" spans="3:7">
      <c r="C1209"/>
      <c r="G1209" s="13">
        <f t="shared" si="18"/>
        <v>0</v>
      </c>
    </row>
    <row r="1210" spans="3:7">
      <c r="C1210"/>
      <c r="G1210" s="13">
        <f t="shared" si="18"/>
        <v>0</v>
      </c>
    </row>
    <row r="1211" spans="3:7">
      <c r="C1211"/>
      <c r="G1211" s="13">
        <f t="shared" si="18"/>
        <v>0</v>
      </c>
    </row>
    <row r="1212" spans="3:7">
      <c r="C1212"/>
      <c r="G1212" s="13">
        <f t="shared" si="18"/>
        <v>0</v>
      </c>
    </row>
    <row r="1213" spans="3:7">
      <c r="C1213"/>
      <c r="G1213" s="13">
        <f t="shared" si="18"/>
        <v>0</v>
      </c>
    </row>
    <row r="1214" spans="3:7">
      <c r="C1214"/>
      <c r="G1214" s="13">
        <f t="shared" si="18"/>
        <v>0</v>
      </c>
    </row>
    <row r="1215" spans="3:7">
      <c r="C1215"/>
      <c r="G1215" s="13">
        <f t="shared" si="18"/>
        <v>0</v>
      </c>
    </row>
    <row r="1216" spans="3:7">
      <c r="C1216"/>
      <c r="G1216" s="13">
        <f t="shared" si="18"/>
        <v>0</v>
      </c>
    </row>
    <row r="1217" spans="3:7">
      <c r="C1217"/>
      <c r="G1217" s="13">
        <f t="shared" si="18"/>
        <v>0</v>
      </c>
    </row>
    <row r="1218" spans="3:7">
      <c r="C1218"/>
      <c r="G1218" s="13">
        <f t="shared" si="18"/>
        <v>0</v>
      </c>
    </row>
    <row r="1219" spans="3:7">
      <c r="C1219"/>
      <c r="G1219" s="13">
        <f t="shared" si="18"/>
        <v>0</v>
      </c>
    </row>
    <row r="1220" spans="3:7">
      <c r="C1220"/>
      <c r="G1220" s="13">
        <f t="shared" si="18"/>
        <v>0</v>
      </c>
    </row>
    <row r="1221" spans="3:7">
      <c r="C1221"/>
      <c r="G1221" s="13">
        <f t="shared" si="18"/>
        <v>0</v>
      </c>
    </row>
    <row r="1222" spans="3:7">
      <c r="C1222"/>
      <c r="G1222" s="13">
        <f t="shared" si="18"/>
        <v>0</v>
      </c>
    </row>
    <row r="1223" spans="3:7">
      <c r="C1223"/>
      <c r="G1223" s="13">
        <f t="shared" si="18"/>
        <v>0</v>
      </c>
    </row>
    <row r="1224" spans="3:7">
      <c r="C1224"/>
      <c r="G1224" s="13">
        <f t="shared" si="18"/>
        <v>0</v>
      </c>
    </row>
    <row r="1225" spans="3:7">
      <c r="C1225"/>
      <c r="G1225" s="13">
        <f t="shared" si="18"/>
        <v>0</v>
      </c>
    </row>
    <row r="1226" spans="3:7">
      <c r="C1226"/>
      <c r="G1226" s="13">
        <f t="shared" si="18"/>
        <v>0</v>
      </c>
    </row>
    <row r="1227" spans="3:7">
      <c r="C1227"/>
      <c r="G1227" s="13">
        <f t="shared" si="18"/>
        <v>0</v>
      </c>
    </row>
    <row r="1228" spans="3:7">
      <c r="C1228"/>
      <c r="G1228" s="13">
        <f t="shared" si="18"/>
        <v>0</v>
      </c>
    </row>
    <row r="1229" spans="3:7">
      <c r="C1229"/>
      <c r="G1229" s="13">
        <f t="shared" si="18"/>
        <v>0</v>
      </c>
    </row>
    <row r="1230" spans="3:7">
      <c r="C1230"/>
      <c r="G1230" s="13">
        <f t="shared" si="18"/>
        <v>0</v>
      </c>
    </row>
    <row r="1231" spans="3:7">
      <c r="C1231"/>
      <c r="G1231" s="13">
        <f t="shared" ref="G1231:G1294" si="19">+D1231-E1231</f>
        <v>0</v>
      </c>
    </row>
    <row r="1232" spans="3:7">
      <c r="C1232"/>
      <c r="G1232" s="13">
        <f t="shared" si="19"/>
        <v>0</v>
      </c>
    </row>
    <row r="1233" spans="3:7">
      <c r="C1233"/>
      <c r="G1233" s="13">
        <f t="shared" si="19"/>
        <v>0</v>
      </c>
    </row>
    <row r="1234" spans="3:7">
      <c r="C1234"/>
      <c r="G1234" s="13">
        <f t="shared" si="19"/>
        <v>0</v>
      </c>
    </row>
    <row r="1235" spans="3:7">
      <c r="C1235"/>
      <c r="G1235" s="13">
        <f t="shared" si="19"/>
        <v>0</v>
      </c>
    </row>
    <row r="1236" spans="3:7">
      <c r="C1236"/>
      <c r="G1236" s="13">
        <f t="shared" si="19"/>
        <v>0</v>
      </c>
    </row>
    <row r="1237" spans="3:7">
      <c r="C1237"/>
      <c r="G1237" s="13">
        <f t="shared" si="19"/>
        <v>0</v>
      </c>
    </row>
    <row r="1238" spans="3:7">
      <c r="C1238"/>
      <c r="G1238" s="13">
        <f t="shared" si="19"/>
        <v>0</v>
      </c>
    </row>
    <row r="1239" spans="3:7">
      <c r="C1239"/>
      <c r="G1239" s="13">
        <f t="shared" si="19"/>
        <v>0</v>
      </c>
    </row>
    <row r="1240" spans="3:7">
      <c r="C1240"/>
      <c r="G1240" s="13">
        <f t="shared" si="19"/>
        <v>0</v>
      </c>
    </row>
    <row r="1241" spans="3:7">
      <c r="C1241"/>
      <c r="G1241" s="13">
        <f t="shared" si="19"/>
        <v>0</v>
      </c>
    </row>
    <row r="1242" spans="3:7">
      <c r="C1242"/>
      <c r="G1242" s="13">
        <f t="shared" si="19"/>
        <v>0</v>
      </c>
    </row>
    <row r="1243" spans="3:7">
      <c r="C1243"/>
      <c r="G1243" s="13">
        <f t="shared" si="19"/>
        <v>0</v>
      </c>
    </row>
    <row r="1244" spans="3:7">
      <c r="C1244"/>
      <c r="G1244" s="13">
        <f t="shared" si="19"/>
        <v>0</v>
      </c>
    </row>
    <row r="1245" spans="3:7">
      <c r="C1245"/>
      <c r="G1245" s="13">
        <f t="shared" si="19"/>
        <v>0</v>
      </c>
    </row>
    <row r="1246" spans="3:7">
      <c r="C1246"/>
      <c r="G1246" s="13">
        <f t="shared" si="19"/>
        <v>0</v>
      </c>
    </row>
    <row r="1247" spans="3:7">
      <c r="C1247"/>
      <c r="G1247" s="13">
        <f t="shared" si="19"/>
        <v>0</v>
      </c>
    </row>
    <row r="1248" spans="3:7">
      <c r="C1248"/>
      <c r="G1248" s="13">
        <f t="shared" si="19"/>
        <v>0</v>
      </c>
    </row>
    <row r="1249" spans="3:7">
      <c r="C1249"/>
      <c r="G1249" s="13">
        <f t="shared" si="19"/>
        <v>0</v>
      </c>
    </row>
    <row r="1250" spans="3:7">
      <c r="C1250"/>
      <c r="G1250" s="13">
        <f t="shared" si="19"/>
        <v>0</v>
      </c>
    </row>
    <row r="1251" spans="3:7">
      <c r="C1251"/>
      <c r="G1251" s="13">
        <f t="shared" si="19"/>
        <v>0</v>
      </c>
    </row>
    <row r="1252" spans="3:7">
      <c r="C1252"/>
      <c r="G1252" s="13">
        <f t="shared" si="19"/>
        <v>0</v>
      </c>
    </row>
    <row r="1253" spans="3:7">
      <c r="C1253"/>
      <c r="G1253" s="13">
        <f t="shared" si="19"/>
        <v>0</v>
      </c>
    </row>
    <row r="1254" spans="3:7">
      <c r="C1254"/>
      <c r="G1254" s="13">
        <f t="shared" si="19"/>
        <v>0</v>
      </c>
    </row>
    <row r="1255" spans="3:7">
      <c r="C1255"/>
      <c r="G1255" s="13">
        <f t="shared" si="19"/>
        <v>0</v>
      </c>
    </row>
    <row r="1256" spans="3:7">
      <c r="C1256"/>
      <c r="G1256" s="13">
        <f t="shared" si="19"/>
        <v>0</v>
      </c>
    </row>
    <row r="1257" spans="3:7">
      <c r="C1257"/>
      <c r="G1257" s="13">
        <f t="shared" si="19"/>
        <v>0</v>
      </c>
    </row>
    <row r="1258" spans="3:7">
      <c r="C1258"/>
      <c r="G1258" s="13">
        <f t="shared" si="19"/>
        <v>0</v>
      </c>
    </row>
    <row r="1259" spans="3:7">
      <c r="C1259"/>
      <c r="G1259" s="13">
        <f t="shared" si="19"/>
        <v>0</v>
      </c>
    </row>
    <row r="1260" spans="3:7">
      <c r="C1260"/>
      <c r="G1260" s="13">
        <f t="shared" si="19"/>
        <v>0</v>
      </c>
    </row>
    <row r="1261" spans="3:7">
      <c r="C1261"/>
      <c r="G1261" s="13">
        <f t="shared" si="19"/>
        <v>0</v>
      </c>
    </row>
    <row r="1262" spans="3:7">
      <c r="C1262"/>
      <c r="G1262" s="13">
        <f t="shared" si="19"/>
        <v>0</v>
      </c>
    </row>
    <row r="1263" spans="3:7">
      <c r="C1263"/>
      <c r="G1263" s="13">
        <f t="shared" si="19"/>
        <v>0</v>
      </c>
    </row>
    <row r="1264" spans="3:7">
      <c r="C1264"/>
      <c r="G1264" s="13">
        <f t="shared" si="19"/>
        <v>0</v>
      </c>
    </row>
    <row r="1265" spans="3:7">
      <c r="C1265"/>
      <c r="G1265" s="13">
        <f t="shared" si="19"/>
        <v>0</v>
      </c>
    </row>
    <row r="1266" spans="3:7">
      <c r="C1266"/>
      <c r="G1266" s="13">
        <f t="shared" si="19"/>
        <v>0</v>
      </c>
    </row>
    <row r="1267" spans="3:7">
      <c r="C1267"/>
      <c r="G1267" s="13">
        <f t="shared" si="19"/>
        <v>0</v>
      </c>
    </row>
    <row r="1268" spans="3:7">
      <c r="C1268"/>
      <c r="G1268" s="13">
        <f t="shared" si="19"/>
        <v>0</v>
      </c>
    </row>
    <row r="1269" spans="3:7">
      <c r="C1269"/>
      <c r="G1269" s="13">
        <f t="shared" si="19"/>
        <v>0</v>
      </c>
    </row>
    <row r="1270" spans="3:7">
      <c r="C1270"/>
      <c r="G1270" s="13">
        <f t="shared" si="19"/>
        <v>0</v>
      </c>
    </row>
    <row r="1271" spans="3:7">
      <c r="C1271"/>
      <c r="G1271" s="13">
        <f t="shared" si="19"/>
        <v>0</v>
      </c>
    </row>
    <row r="1272" spans="3:7">
      <c r="C1272"/>
      <c r="G1272" s="13">
        <f t="shared" si="19"/>
        <v>0</v>
      </c>
    </row>
    <row r="1273" spans="3:7">
      <c r="C1273"/>
      <c r="G1273" s="13">
        <f t="shared" si="19"/>
        <v>0</v>
      </c>
    </row>
    <row r="1274" spans="3:7">
      <c r="C1274"/>
      <c r="G1274" s="13">
        <f t="shared" si="19"/>
        <v>0</v>
      </c>
    </row>
    <row r="1275" spans="3:7">
      <c r="C1275"/>
      <c r="G1275" s="13">
        <f t="shared" si="19"/>
        <v>0</v>
      </c>
    </row>
    <row r="1276" spans="3:7">
      <c r="C1276"/>
      <c r="G1276" s="13">
        <f t="shared" si="19"/>
        <v>0</v>
      </c>
    </row>
    <row r="1277" spans="3:7">
      <c r="C1277"/>
      <c r="G1277" s="13">
        <f t="shared" si="19"/>
        <v>0</v>
      </c>
    </row>
    <row r="1278" spans="3:7">
      <c r="C1278"/>
      <c r="G1278" s="13">
        <f t="shared" si="19"/>
        <v>0</v>
      </c>
    </row>
    <row r="1279" spans="3:7">
      <c r="C1279"/>
      <c r="G1279" s="13">
        <f t="shared" si="19"/>
        <v>0</v>
      </c>
    </row>
    <row r="1280" spans="3:7">
      <c r="C1280"/>
      <c r="G1280" s="13">
        <f t="shared" si="19"/>
        <v>0</v>
      </c>
    </row>
    <row r="1281" spans="3:7">
      <c r="C1281"/>
      <c r="G1281" s="13">
        <f t="shared" si="19"/>
        <v>0</v>
      </c>
    </row>
    <row r="1282" spans="3:7">
      <c r="C1282"/>
      <c r="G1282" s="13">
        <f t="shared" si="19"/>
        <v>0</v>
      </c>
    </row>
    <row r="1283" spans="3:7">
      <c r="C1283"/>
      <c r="G1283" s="13">
        <f t="shared" si="19"/>
        <v>0</v>
      </c>
    </row>
    <row r="1284" spans="3:7">
      <c r="C1284"/>
      <c r="G1284" s="13">
        <f t="shared" si="19"/>
        <v>0</v>
      </c>
    </row>
    <row r="1285" spans="3:7">
      <c r="C1285"/>
      <c r="G1285" s="13">
        <f t="shared" si="19"/>
        <v>0</v>
      </c>
    </row>
    <row r="1286" spans="3:7">
      <c r="C1286"/>
      <c r="G1286" s="13">
        <f t="shared" si="19"/>
        <v>0</v>
      </c>
    </row>
    <row r="1287" spans="3:7">
      <c r="C1287"/>
      <c r="G1287" s="13">
        <f t="shared" si="19"/>
        <v>0</v>
      </c>
    </row>
    <row r="1288" spans="3:7">
      <c r="C1288"/>
      <c r="G1288" s="13">
        <f t="shared" si="19"/>
        <v>0</v>
      </c>
    </row>
    <row r="1289" spans="3:7">
      <c r="C1289"/>
      <c r="G1289" s="13">
        <f t="shared" si="19"/>
        <v>0</v>
      </c>
    </row>
    <row r="1290" spans="3:7">
      <c r="C1290"/>
      <c r="G1290" s="13">
        <f t="shared" si="19"/>
        <v>0</v>
      </c>
    </row>
    <row r="1291" spans="3:7">
      <c r="C1291"/>
      <c r="G1291" s="13">
        <f t="shared" si="19"/>
        <v>0</v>
      </c>
    </row>
    <row r="1292" spans="3:7">
      <c r="C1292"/>
      <c r="G1292" s="13">
        <f t="shared" si="19"/>
        <v>0</v>
      </c>
    </row>
    <row r="1293" spans="3:7">
      <c r="C1293"/>
      <c r="G1293" s="13">
        <f t="shared" si="19"/>
        <v>0</v>
      </c>
    </row>
    <row r="1294" spans="3:7">
      <c r="C1294"/>
      <c r="G1294" s="13">
        <f t="shared" si="19"/>
        <v>0</v>
      </c>
    </row>
    <row r="1295" spans="3:7">
      <c r="C1295"/>
      <c r="G1295" s="13">
        <f t="shared" ref="G1295:G1358" si="20">+D1295-E1295</f>
        <v>0</v>
      </c>
    </row>
    <row r="1296" spans="3:7">
      <c r="C1296"/>
      <c r="G1296" s="13">
        <f t="shared" si="20"/>
        <v>0</v>
      </c>
    </row>
    <row r="1297" spans="3:7">
      <c r="C1297"/>
      <c r="G1297" s="13">
        <f t="shared" si="20"/>
        <v>0</v>
      </c>
    </row>
    <row r="1298" spans="3:7">
      <c r="C1298"/>
      <c r="G1298" s="13">
        <f t="shared" si="20"/>
        <v>0</v>
      </c>
    </row>
    <row r="1299" spans="3:7">
      <c r="C1299"/>
      <c r="G1299" s="13">
        <f t="shared" si="20"/>
        <v>0</v>
      </c>
    </row>
    <row r="1300" spans="3:7">
      <c r="C1300"/>
      <c r="G1300" s="13">
        <f t="shared" si="20"/>
        <v>0</v>
      </c>
    </row>
    <row r="1301" spans="3:7">
      <c r="C1301"/>
      <c r="G1301" s="13">
        <f t="shared" si="20"/>
        <v>0</v>
      </c>
    </row>
    <row r="1302" spans="3:7">
      <c r="C1302"/>
      <c r="G1302" s="13">
        <f t="shared" si="20"/>
        <v>0</v>
      </c>
    </row>
    <row r="1303" spans="3:7">
      <c r="C1303"/>
      <c r="G1303" s="13">
        <f t="shared" si="20"/>
        <v>0</v>
      </c>
    </row>
    <row r="1304" spans="3:7">
      <c r="C1304"/>
      <c r="G1304" s="13">
        <f t="shared" si="20"/>
        <v>0</v>
      </c>
    </row>
    <row r="1305" spans="3:7">
      <c r="C1305"/>
      <c r="G1305" s="13">
        <f t="shared" si="20"/>
        <v>0</v>
      </c>
    </row>
    <row r="1306" spans="3:7">
      <c r="C1306"/>
      <c r="G1306" s="13">
        <f t="shared" si="20"/>
        <v>0</v>
      </c>
    </row>
    <row r="1307" spans="3:7">
      <c r="C1307"/>
      <c r="G1307" s="13">
        <f t="shared" si="20"/>
        <v>0</v>
      </c>
    </row>
    <row r="1308" spans="3:7">
      <c r="C1308"/>
      <c r="G1308" s="13">
        <f t="shared" si="20"/>
        <v>0</v>
      </c>
    </row>
    <row r="1309" spans="3:7">
      <c r="C1309"/>
      <c r="G1309" s="13">
        <f t="shared" si="20"/>
        <v>0</v>
      </c>
    </row>
    <row r="1310" spans="3:7">
      <c r="C1310"/>
      <c r="G1310" s="13">
        <f t="shared" si="20"/>
        <v>0</v>
      </c>
    </row>
    <row r="1311" spans="3:7">
      <c r="C1311"/>
      <c r="G1311" s="13">
        <f t="shared" si="20"/>
        <v>0</v>
      </c>
    </row>
    <row r="1312" spans="3:7">
      <c r="C1312"/>
      <c r="G1312" s="13">
        <f t="shared" si="20"/>
        <v>0</v>
      </c>
    </row>
    <row r="1313" spans="3:7">
      <c r="C1313"/>
      <c r="G1313" s="13">
        <f t="shared" si="20"/>
        <v>0</v>
      </c>
    </row>
    <row r="1314" spans="3:7">
      <c r="C1314"/>
      <c r="G1314" s="13">
        <f t="shared" si="20"/>
        <v>0</v>
      </c>
    </row>
    <row r="1315" spans="3:7">
      <c r="C1315"/>
      <c r="G1315" s="13">
        <f t="shared" si="20"/>
        <v>0</v>
      </c>
    </row>
    <row r="1316" spans="3:7">
      <c r="C1316"/>
      <c r="G1316" s="13">
        <f t="shared" si="20"/>
        <v>0</v>
      </c>
    </row>
    <row r="1317" spans="3:7">
      <c r="C1317"/>
      <c r="G1317" s="13">
        <f t="shared" si="20"/>
        <v>0</v>
      </c>
    </row>
    <row r="1318" spans="3:7">
      <c r="C1318"/>
      <c r="G1318" s="13">
        <f t="shared" si="20"/>
        <v>0</v>
      </c>
    </row>
    <row r="1319" spans="3:7">
      <c r="C1319"/>
      <c r="G1319" s="13">
        <f t="shared" si="20"/>
        <v>0</v>
      </c>
    </row>
    <row r="1320" spans="3:7">
      <c r="C1320"/>
      <c r="G1320" s="13">
        <f t="shared" si="20"/>
        <v>0</v>
      </c>
    </row>
    <row r="1321" spans="3:7">
      <c r="C1321"/>
      <c r="G1321" s="13">
        <f t="shared" si="20"/>
        <v>0</v>
      </c>
    </row>
    <row r="1322" spans="3:7">
      <c r="C1322"/>
      <c r="G1322" s="13">
        <f t="shared" si="20"/>
        <v>0</v>
      </c>
    </row>
    <row r="1323" spans="3:7">
      <c r="C1323"/>
      <c r="G1323" s="13">
        <f t="shared" si="20"/>
        <v>0</v>
      </c>
    </row>
    <row r="1324" spans="3:7">
      <c r="C1324"/>
      <c r="G1324" s="13">
        <f t="shared" si="20"/>
        <v>0</v>
      </c>
    </row>
    <row r="1325" spans="3:7">
      <c r="C1325"/>
      <c r="G1325" s="13">
        <f t="shared" si="20"/>
        <v>0</v>
      </c>
    </row>
    <row r="1326" spans="3:7">
      <c r="C1326"/>
      <c r="G1326" s="13">
        <f t="shared" si="20"/>
        <v>0</v>
      </c>
    </row>
    <row r="1327" spans="3:7">
      <c r="C1327"/>
      <c r="G1327" s="13">
        <f t="shared" si="20"/>
        <v>0</v>
      </c>
    </row>
    <row r="1328" spans="3:7">
      <c r="C1328"/>
      <c r="G1328" s="13">
        <f t="shared" si="20"/>
        <v>0</v>
      </c>
    </row>
    <row r="1329" spans="3:7">
      <c r="C1329"/>
      <c r="G1329" s="13">
        <f t="shared" si="20"/>
        <v>0</v>
      </c>
    </row>
    <row r="1330" spans="3:7">
      <c r="C1330"/>
      <c r="G1330" s="13">
        <f t="shared" si="20"/>
        <v>0</v>
      </c>
    </row>
    <row r="1331" spans="3:7">
      <c r="C1331"/>
      <c r="G1331" s="13">
        <f t="shared" si="20"/>
        <v>0</v>
      </c>
    </row>
    <row r="1332" spans="3:7">
      <c r="C1332"/>
      <c r="G1332" s="13">
        <f t="shared" si="20"/>
        <v>0</v>
      </c>
    </row>
    <row r="1333" spans="3:7">
      <c r="C1333"/>
      <c r="G1333" s="13">
        <f t="shared" si="20"/>
        <v>0</v>
      </c>
    </row>
    <row r="1334" spans="3:7">
      <c r="C1334"/>
      <c r="G1334" s="13">
        <f t="shared" si="20"/>
        <v>0</v>
      </c>
    </row>
    <row r="1335" spans="3:7">
      <c r="C1335"/>
      <c r="G1335" s="13">
        <f t="shared" si="20"/>
        <v>0</v>
      </c>
    </row>
    <row r="1336" spans="3:7">
      <c r="C1336"/>
      <c r="G1336" s="13">
        <f t="shared" si="20"/>
        <v>0</v>
      </c>
    </row>
    <row r="1337" spans="3:7">
      <c r="C1337"/>
      <c r="G1337" s="13">
        <f t="shared" si="20"/>
        <v>0</v>
      </c>
    </row>
    <row r="1338" spans="3:7">
      <c r="C1338"/>
      <c r="G1338" s="13">
        <f t="shared" si="20"/>
        <v>0</v>
      </c>
    </row>
    <row r="1339" spans="3:7">
      <c r="C1339"/>
      <c r="G1339" s="13">
        <f t="shared" si="20"/>
        <v>0</v>
      </c>
    </row>
    <row r="1340" spans="3:7">
      <c r="C1340"/>
      <c r="G1340" s="13">
        <f t="shared" si="20"/>
        <v>0</v>
      </c>
    </row>
    <row r="1341" spans="3:7">
      <c r="C1341"/>
      <c r="G1341" s="13">
        <f t="shared" si="20"/>
        <v>0</v>
      </c>
    </row>
    <row r="1342" spans="3:7">
      <c r="C1342"/>
      <c r="G1342" s="13">
        <f t="shared" si="20"/>
        <v>0</v>
      </c>
    </row>
    <row r="1343" spans="3:7">
      <c r="C1343"/>
      <c r="G1343" s="13">
        <f t="shared" si="20"/>
        <v>0</v>
      </c>
    </row>
    <row r="1344" spans="3:7">
      <c r="C1344"/>
      <c r="G1344" s="13">
        <f t="shared" si="20"/>
        <v>0</v>
      </c>
    </row>
    <row r="1345" spans="3:7">
      <c r="C1345"/>
      <c r="G1345" s="13">
        <f t="shared" si="20"/>
        <v>0</v>
      </c>
    </row>
    <row r="1346" spans="3:7">
      <c r="C1346"/>
      <c r="G1346" s="13">
        <f t="shared" si="20"/>
        <v>0</v>
      </c>
    </row>
    <row r="1347" spans="3:7">
      <c r="C1347"/>
      <c r="G1347" s="13">
        <f t="shared" si="20"/>
        <v>0</v>
      </c>
    </row>
    <row r="1348" spans="3:7">
      <c r="C1348"/>
      <c r="G1348" s="13">
        <f t="shared" si="20"/>
        <v>0</v>
      </c>
    </row>
    <row r="1349" spans="3:7">
      <c r="C1349"/>
      <c r="G1349" s="13">
        <f t="shared" si="20"/>
        <v>0</v>
      </c>
    </row>
    <row r="1350" spans="3:7">
      <c r="C1350"/>
      <c r="G1350" s="13">
        <f t="shared" si="20"/>
        <v>0</v>
      </c>
    </row>
    <row r="1351" spans="3:7">
      <c r="C1351"/>
      <c r="G1351" s="13">
        <f t="shared" si="20"/>
        <v>0</v>
      </c>
    </row>
    <row r="1352" spans="3:7">
      <c r="C1352"/>
      <c r="G1352" s="13">
        <f t="shared" si="20"/>
        <v>0</v>
      </c>
    </row>
    <row r="1353" spans="3:7">
      <c r="C1353"/>
      <c r="G1353" s="13">
        <f t="shared" si="20"/>
        <v>0</v>
      </c>
    </row>
    <row r="1354" spans="3:7">
      <c r="C1354"/>
      <c r="G1354" s="13">
        <f t="shared" si="20"/>
        <v>0</v>
      </c>
    </row>
    <row r="1355" spans="3:7">
      <c r="C1355"/>
      <c r="G1355" s="13">
        <f t="shared" si="20"/>
        <v>0</v>
      </c>
    </row>
    <row r="1356" spans="3:7">
      <c r="C1356"/>
      <c r="G1356" s="13">
        <f t="shared" si="20"/>
        <v>0</v>
      </c>
    </row>
    <row r="1357" spans="3:7">
      <c r="C1357"/>
      <c r="G1357" s="13">
        <f t="shared" si="20"/>
        <v>0</v>
      </c>
    </row>
    <row r="1358" spans="3:7">
      <c r="C1358"/>
      <c r="G1358" s="13">
        <f t="shared" si="20"/>
        <v>0</v>
      </c>
    </row>
    <row r="1359" spans="3:7">
      <c r="C1359"/>
      <c r="G1359" s="13">
        <f t="shared" ref="G1359:G1422" si="21">+D1359-E1359</f>
        <v>0</v>
      </c>
    </row>
    <row r="1360" spans="3:7">
      <c r="C1360"/>
      <c r="G1360" s="13">
        <f t="shared" si="21"/>
        <v>0</v>
      </c>
    </row>
    <row r="1361" spans="3:7">
      <c r="C1361"/>
      <c r="G1361" s="13">
        <f t="shared" si="21"/>
        <v>0</v>
      </c>
    </row>
    <row r="1362" spans="3:7">
      <c r="C1362"/>
      <c r="G1362" s="13">
        <f t="shared" si="21"/>
        <v>0</v>
      </c>
    </row>
    <row r="1363" spans="3:7">
      <c r="C1363"/>
      <c r="G1363" s="13">
        <f t="shared" si="21"/>
        <v>0</v>
      </c>
    </row>
    <row r="1364" spans="3:7">
      <c r="C1364"/>
      <c r="G1364" s="13">
        <f t="shared" si="21"/>
        <v>0</v>
      </c>
    </row>
    <row r="1365" spans="3:7">
      <c r="C1365"/>
      <c r="G1365" s="13">
        <f t="shared" si="21"/>
        <v>0</v>
      </c>
    </row>
    <row r="1366" spans="3:7">
      <c r="C1366"/>
      <c r="G1366" s="13">
        <f t="shared" si="21"/>
        <v>0</v>
      </c>
    </row>
    <row r="1367" spans="3:7">
      <c r="C1367"/>
      <c r="G1367" s="13">
        <f t="shared" si="21"/>
        <v>0</v>
      </c>
    </row>
    <row r="1368" spans="3:7">
      <c r="C1368"/>
      <c r="G1368" s="13">
        <f t="shared" si="21"/>
        <v>0</v>
      </c>
    </row>
    <row r="1369" spans="3:7">
      <c r="C1369"/>
      <c r="G1369" s="13">
        <f t="shared" si="21"/>
        <v>0</v>
      </c>
    </row>
    <row r="1370" spans="3:7">
      <c r="C1370"/>
      <c r="G1370" s="13">
        <f t="shared" si="21"/>
        <v>0</v>
      </c>
    </row>
    <row r="1371" spans="3:7">
      <c r="C1371"/>
      <c r="G1371" s="13">
        <f t="shared" si="21"/>
        <v>0</v>
      </c>
    </row>
    <row r="1372" spans="3:7">
      <c r="C1372"/>
      <c r="G1372" s="13">
        <f t="shared" si="21"/>
        <v>0</v>
      </c>
    </row>
    <row r="1373" spans="3:7">
      <c r="C1373"/>
      <c r="G1373" s="13">
        <f t="shared" si="21"/>
        <v>0</v>
      </c>
    </row>
    <row r="1374" spans="3:7">
      <c r="C1374"/>
      <c r="G1374" s="13">
        <f t="shared" si="21"/>
        <v>0</v>
      </c>
    </row>
    <row r="1375" spans="3:7">
      <c r="C1375"/>
      <c r="G1375" s="13">
        <f t="shared" si="21"/>
        <v>0</v>
      </c>
    </row>
    <row r="1376" spans="3:7">
      <c r="C1376"/>
      <c r="G1376" s="13">
        <f t="shared" si="21"/>
        <v>0</v>
      </c>
    </row>
    <row r="1377" spans="3:7">
      <c r="C1377"/>
      <c r="G1377" s="13">
        <f t="shared" si="21"/>
        <v>0</v>
      </c>
    </row>
    <row r="1378" spans="3:7">
      <c r="C1378"/>
      <c r="G1378" s="13">
        <f t="shared" si="21"/>
        <v>0</v>
      </c>
    </row>
    <row r="1379" spans="3:7">
      <c r="C1379"/>
      <c r="G1379" s="13">
        <f t="shared" si="21"/>
        <v>0</v>
      </c>
    </row>
    <row r="1380" spans="3:7">
      <c r="C1380"/>
      <c r="G1380" s="13">
        <f t="shared" si="21"/>
        <v>0</v>
      </c>
    </row>
    <row r="1381" spans="3:7">
      <c r="C1381"/>
      <c r="G1381" s="13">
        <f t="shared" si="21"/>
        <v>0</v>
      </c>
    </row>
    <row r="1382" spans="3:7">
      <c r="C1382"/>
      <c r="G1382" s="13">
        <f t="shared" si="21"/>
        <v>0</v>
      </c>
    </row>
    <row r="1383" spans="3:7">
      <c r="C1383"/>
      <c r="G1383" s="13">
        <f t="shared" si="21"/>
        <v>0</v>
      </c>
    </row>
    <row r="1384" spans="3:7">
      <c r="C1384"/>
      <c r="G1384" s="13">
        <f t="shared" si="21"/>
        <v>0</v>
      </c>
    </row>
    <row r="1385" spans="3:7">
      <c r="C1385"/>
      <c r="G1385" s="13">
        <f t="shared" si="21"/>
        <v>0</v>
      </c>
    </row>
    <row r="1386" spans="3:7">
      <c r="C1386"/>
      <c r="G1386" s="13">
        <f t="shared" si="21"/>
        <v>0</v>
      </c>
    </row>
    <row r="1387" spans="3:7">
      <c r="C1387"/>
      <c r="G1387" s="13">
        <f t="shared" si="21"/>
        <v>0</v>
      </c>
    </row>
    <row r="1388" spans="3:7">
      <c r="C1388"/>
      <c r="G1388" s="13">
        <f t="shared" si="21"/>
        <v>0</v>
      </c>
    </row>
    <row r="1389" spans="3:7">
      <c r="C1389"/>
      <c r="G1389" s="13">
        <f t="shared" si="21"/>
        <v>0</v>
      </c>
    </row>
    <row r="1390" spans="3:7">
      <c r="C1390"/>
      <c r="G1390" s="13">
        <f t="shared" si="21"/>
        <v>0</v>
      </c>
    </row>
    <row r="1391" spans="3:7">
      <c r="C1391"/>
      <c r="G1391" s="13">
        <f t="shared" si="21"/>
        <v>0</v>
      </c>
    </row>
    <row r="1392" spans="3:7">
      <c r="C1392"/>
      <c r="G1392" s="13">
        <f t="shared" si="21"/>
        <v>0</v>
      </c>
    </row>
    <row r="1393" spans="3:7">
      <c r="C1393"/>
      <c r="G1393" s="13">
        <f t="shared" si="21"/>
        <v>0</v>
      </c>
    </row>
    <row r="1394" spans="3:7">
      <c r="C1394"/>
      <c r="G1394" s="13">
        <f t="shared" si="21"/>
        <v>0</v>
      </c>
    </row>
    <row r="1395" spans="3:7">
      <c r="C1395"/>
      <c r="G1395" s="13">
        <f t="shared" si="21"/>
        <v>0</v>
      </c>
    </row>
    <row r="1396" spans="3:7">
      <c r="C1396"/>
      <c r="G1396" s="13">
        <f t="shared" si="21"/>
        <v>0</v>
      </c>
    </row>
    <row r="1397" spans="3:7">
      <c r="C1397"/>
      <c r="G1397" s="13">
        <f t="shared" si="21"/>
        <v>0</v>
      </c>
    </row>
    <row r="1398" spans="3:7">
      <c r="C1398"/>
      <c r="G1398" s="13">
        <f t="shared" si="21"/>
        <v>0</v>
      </c>
    </row>
    <row r="1399" spans="3:7">
      <c r="C1399"/>
      <c r="G1399" s="13">
        <f t="shared" si="21"/>
        <v>0</v>
      </c>
    </row>
    <row r="1400" spans="3:7">
      <c r="C1400"/>
      <c r="G1400" s="13">
        <f t="shared" si="21"/>
        <v>0</v>
      </c>
    </row>
    <row r="1401" spans="3:7">
      <c r="C1401"/>
      <c r="G1401" s="13">
        <f t="shared" si="21"/>
        <v>0</v>
      </c>
    </row>
    <row r="1402" spans="3:7">
      <c r="C1402"/>
      <c r="G1402" s="13">
        <f t="shared" si="21"/>
        <v>0</v>
      </c>
    </row>
    <row r="1403" spans="3:7">
      <c r="C1403"/>
      <c r="G1403" s="13">
        <f t="shared" si="21"/>
        <v>0</v>
      </c>
    </row>
    <row r="1404" spans="3:7">
      <c r="C1404"/>
      <c r="G1404" s="13">
        <f t="shared" si="21"/>
        <v>0</v>
      </c>
    </row>
    <row r="1405" spans="3:7">
      <c r="C1405"/>
      <c r="G1405" s="13">
        <f t="shared" si="21"/>
        <v>0</v>
      </c>
    </row>
    <row r="1406" spans="3:7">
      <c r="C1406"/>
      <c r="G1406" s="13">
        <f t="shared" si="21"/>
        <v>0</v>
      </c>
    </row>
    <row r="1407" spans="3:7">
      <c r="C1407"/>
      <c r="G1407" s="13">
        <f t="shared" si="21"/>
        <v>0</v>
      </c>
    </row>
    <row r="1408" spans="3:7">
      <c r="C1408"/>
      <c r="G1408" s="13">
        <f t="shared" si="21"/>
        <v>0</v>
      </c>
    </row>
    <row r="1409" spans="3:7">
      <c r="C1409"/>
      <c r="G1409" s="13">
        <f t="shared" si="21"/>
        <v>0</v>
      </c>
    </row>
    <row r="1410" spans="3:7">
      <c r="C1410"/>
      <c r="G1410" s="13">
        <f t="shared" si="21"/>
        <v>0</v>
      </c>
    </row>
    <row r="1411" spans="3:7">
      <c r="C1411"/>
      <c r="G1411" s="13">
        <f t="shared" si="21"/>
        <v>0</v>
      </c>
    </row>
    <row r="1412" spans="3:7">
      <c r="C1412"/>
      <c r="G1412" s="13">
        <f t="shared" si="21"/>
        <v>0</v>
      </c>
    </row>
    <row r="1413" spans="3:7">
      <c r="C1413"/>
      <c r="G1413" s="13">
        <f t="shared" si="21"/>
        <v>0</v>
      </c>
    </row>
    <row r="1414" spans="3:7">
      <c r="C1414"/>
      <c r="G1414" s="13">
        <f t="shared" si="21"/>
        <v>0</v>
      </c>
    </row>
    <row r="1415" spans="3:7">
      <c r="C1415"/>
      <c r="G1415" s="13">
        <f t="shared" si="21"/>
        <v>0</v>
      </c>
    </row>
    <row r="1416" spans="3:7">
      <c r="C1416"/>
      <c r="G1416" s="13">
        <f t="shared" si="21"/>
        <v>0</v>
      </c>
    </row>
    <row r="1417" spans="3:7">
      <c r="C1417"/>
      <c r="G1417" s="13">
        <f t="shared" si="21"/>
        <v>0</v>
      </c>
    </row>
    <row r="1418" spans="3:7">
      <c r="C1418"/>
      <c r="G1418" s="13">
        <f t="shared" si="21"/>
        <v>0</v>
      </c>
    </row>
    <row r="1419" spans="3:7">
      <c r="C1419"/>
      <c r="G1419" s="13">
        <f t="shared" si="21"/>
        <v>0</v>
      </c>
    </row>
    <row r="1420" spans="3:7">
      <c r="C1420"/>
      <c r="G1420" s="13">
        <f t="shared" si="21"/>
        <v>0</v>
      </c>
    </row>
    <row r="1421" spans="3:7">
      <c r="C1421"/>
      <c r="G1421" s="13">
        <f t="shared" si="21"/>
        <v>0</v>
      </c>
    </row>
    <row r="1422" spans="3:7">
      <c r="C1422"/>
      <c r="G1422" s="13">
        <f t="shared" si="21"/>
        <v>0</v>
      </c>
    </row>
    <row r="1423" spans="3:7">
      <c r="C1423"/>
      <c r="G1423" s="13">
        <f t="shared" ref="G1423:G1486" si="22">+D1423-E1423</f>
        <v>0</v>
      </c>
    </row>
    <row r="1424" spans="3:7">
      <c r="C1424"/>
      <c r="G1424" s="13">
        <f t="shared" si="22"/>
        <v>0</v>
      </c>
    </row>
    <row r="1425" spans="3:7">
      <c r="C1425"/>
      <c r="G1425" s="13">
        <f t="shared" si="22"/>
        <v>0</v>
      </c>
    </row>
    <row r="1426" spans="3:7">
      <c r="C1426"/>
      <c r="G1426" s="13">
        <f t="shared" si="22"/>
        <v>0</v>
      </c>
    </row>
    <row r="1427" spans="3:7">
      <c r="C1427"/>
      <c r="G1427" s="13">
        <f t="shared" si="22"/>
        <v>0</v>
      </c>
    </row>
    <row r="1428" spans="3:7">
      <c r="C1428"/>
      <c r="G1428" s="13">
        <f t="shared" si="22"/>
        <v>0</v>
      </c>
    </row>
    <row r="1429" spans="3:7">
      <c r="C1429"/>
      <c r="G1429" s="13">
        <f t="shared" si="22"/>
        <v>0</v>
      </c>
    </row>
    <row r="1430" spans="3:7">
      <c r="C1430"/>
      <c r="G1430" s="13">
        <f t="shared" si="22"/>
        <v>0</v>
      </c>
    </row>
    <row r="1431" spans="3:7">
      <c r="C1431"/>
      <c r="G1431" s="13">
        <f t="shared" si="22"/>
        <v>0</v>
      </c>
    </row>
    <row r="1432" spans="3:7">
      <c r="C1432"/>
      <c r="G1432" s="13">
        <f t="shared" si="22"/>
        <v>0</v>
      </c>
    </row>
    <row r="1433" spans="3:7">
      <c r="C1433"/>
      <c r="G1433" s="13">
        <f t="shared" si="22"/>
        <v>0</v>
      </c>
    </row>
    <row r="1434" spans="3:7">
      <c r="C1434"/>
      <c r="G1434" s="13">
        <f t="shared" si="22"/>
        <v>0</v>
      </c>
    </row>
    <row r="1435" spans="3:7">
      <c r="C1435"/>
      <c r="G1435" s="13">
        <f t="shared" si="22"/>
        <v>0</v>
      </c>
    </row>
    <row r="1436" spans="3:7">
      <c r="C1436"/>
      <c r="G1436" s="13">
        <f t="shared" si="22"/>
        <v>0</v>
      </c>
    </row>
    <row r="1437" spans="3:7">
      <c r="C1437"/>
      <c r="G1437" s="13">
        <f t="shared" si="22"/>
        <v>0</v>
      </c>
    </row>
    <row r="1438" spans="3:7">
      <c r="C1438"/>
      <c r="G1438" s="13">
        <f t="shared" si="22"/>
        <v>0</v>
      </c>
    </row>
    <row r="1439" spans="3:7">
      <c r="C1439"/>
      <c r="G1439" s="13">
        <f t="shared" si="22"/>
        <v>0</v>
      </c>
    </row>
    <row r="1440" spans="3:7">
      <c r="C1440"/>
      <c r="G1440" s="13">
        <f t="shared" si="22"/>
        <v>0</v>
      </c>
    </row>
    <row r="1441" spans="3:7">
      <c r="C1441"/>
      <c r="G1441" s="13">
        <f t="shared" si="22"/>
        <v>0</v>
      </c>
    </row>
    <row r="1442" spans="3:7">
      <c r="C1442"/>
      <c r="G1442" s="13">
        <f t="shared" si="22"/>
        <v>0</v>
      </c>
    </row>
    <row r="1443" spans="3:7">
      <c r="C1443"/>
      <c r="G1443" s="13">
        <f t="shared" si="22"/>
        <v>0</v>
      </c>
    </row>
    <row r="1444" spans="3:7">
      <c r="C1444"/>
      <c r="G1444" s="13">
        <f t="shared" si="22"/>
        <v>0</v>
      </c>
    </row>
    <row r="1445" spans="3:7">
      <c r="C1445"/>
      <c r="G1445" s="13">
        <f t="shared" si="22"/>
        <v>0</v>
      </c>
    </row>
    <row r="1446" spans="3:7">
      <c r="C1446"/>
      <c r="G1446" s="13">
        <f t="shared" si="22"/>
        <v>0</v>
      </c>
    </row>
    <row r="1447" spans="3:7">
      <c r="C1447"/>
      <c r="G1447" s="13">
        <f t="shared" si="22"/>
        <v>0</v>
      </c>
    </row>
    <row r="1448" spans="3:7">
      <c r="C1448"/>
      <c r="G1448" s="13">
        <f t="shared" si="22"/>
        <v>0</v>
      </c>
    </row>
    <row r="1449" spans="3:7">
      <c r="C1449"/>
      <c r="G1449" s="13">
        <f t="shared" si="22"/>
        <v>0</v>
      </c>
    </row>
    <row r="1450" spans="3:7">
      <c r="C1450"/>
      <c r="G1450" s="13">
        <f t="shared" si="22"/>
        <v>0</v>
      </c>
    </row>
    <row r="1451" spans="3:7">
      <c r="C1451"/>
      <c r="G1451" s="13">
        <f t="shared" si="22"/>
        <v>0</v>
      </c>
    </row>
    <row r="1452" spans="3:7">
      <c r="C1452"/>
      <c r="G1452" s="13">
        <f t="shared" si="22"/>
        <v>0</v>
      </c>
    </row>
    <row r="1453" spans="3:7">
      <c r="C1453"/>
      <c r="G1453" s="13">
        <f t="shared" si="22"/>
        <v>0</v>
      </c>
    </row>
    <row r="1454" spans="3:7">
      <c r="C1454"/>
      <c r="G1454" s="13">
        <f t="shared" si="22"/>
        <v>0</v>
      </c>
    </row>
    <row r="1455" spans="3:7">
      <c r="C1455"/>
      <c r="G1455" s="13">
        <f t="shared" si="22"/>
        <v>0</v>
      </c>
    </row>
    <row r="1456" spans="3:7">
      <c r="C1456"/>
      <c r="G1456" s="13">
        <f t="shared" si="22"/>
        <v>0</v>
      </c>
    </row>
    <row r="1457" spans="3:7">
      <c r="C1457"/>
      <c r="G1457" s="13">
        <f t="shared" si="22"/>
        <v>0</v>
      </c>
    </row>
    <row r="1458" spans="3:7">
      <c r="C1458"/>
      <c r="G1458" s="13">
        <f t="shared" si="22"/>
        <v>0</v>
      </c>
    </row>
    <row r="1459" spans="3:7">
      <c r="C1459"/>
      <c r="G1459" s="13">
        <f t="shared" si="22"/>
        <v>0</v>
      </c>
    </row>
    <row r="1460" spans="3:7">
      <c r="C1460"/>
      <c r="G1460" s="13">
        <f t="shared" si="22"/>
        <v>0</v>
      </c>
    </row>
    <row r="1461" spans="3:7">
      <c r="C1461"/>
      <c r="G1461" s="13">
        <f t="shared" si="22"/>
        <v>0</v>
      </c>
    </row>
    <row r="1462" spans="3:7">
      <c r="C1462"/>
      <c r="G1462" s="13">
        <f t="shared" si="22"/>
        <v>0</v>
      </c>
    </row>
    <row r="1463" spans="3:7">
      <c r="C1463"/>
      <c r="G1463" s="13">
        <f t="shared" si="22"/>
        <v>0</v>
      </c>
    </row>
    <row r="1464" spans="3:7">
      <c r="C1464"/>
      <c r="G1464" s="13">
        <f t="shared" si="22"/>
        <v>0</v>
      </c>
    </row>
    <row r="1465" spans="3:7">
      <c r="C1465"/>
      <c r="G1465" s="13">
        <f t="shared" si="22"/>
        <v>0</v>
      </c>
    </row>
    <row r="1466" spans="3:7">
      <c r="C1466"/>
      <c r="G1466" s="13">
        <f t="shared" si="22"/>
        <v>0</v>
      </c>
    </row>
    <row r="1467" spans="3:7">
      <c r="C1467"/>
      <c r="G1467" s="13">
        <f t="shared" si="22"/>
        <v>0</v>
      </c>
    </row>
    <row r="1468" spans="3:7">
      <c r="C1468"/>
      <c r="G1468" s="13">
        <f t="shared" si="22"/>
        <v>0</v>
      </c>
    </row>
    <row r="1469" spans="3:7">
      <c r="C1469"/>
      <c r="G1469" s="13">
        <f t="shared" si="22"/>
        <v>0</v>
      </c>
    </row>
    <row r="1470" spans="3:7">
      <c r="C1470"/>
      <c r="G1470" s="13">
        <f t="shared" si="22"/>
        <v>0</v>
      </c>
    </row>
    <row r="1471" spans="3:7">
      <c r="C1471"/>
      <c r="G1471" s="13">
        <f t="shared" si="22"/>
        <v>0</v>
      </c>
    </row>
    <row r="1472" spans="3:7">
      <c r="C1472"/>
      <c r="G1472" s="13">
        <f t="shared" si="22"/>
        <v>0</v>
      </c>
    </row>
    <row r="1473" spans="3:7">
      <c r="C1473"/>
      <c r="G1473" s="13">
        <f t="shared" si="22"/>
        <v>0</v>
      </c>
    </row>
    <row r="1474" spans="3:7">
      <c r="C1474"/>
      <c r="G1474" s="13">
        <f t="shared" si="22"/>
        <v>0</v>
      </c>
    </row>
    <row r="1475" spans="3:7">
      <c r="C1475"/>
      <c r="G1475" s="13">
        <f t="shared" si="22"/>
        <v>0</v>
      </c>
    </row>
    <row r="1476" spans="3:7">
      <c r="C1476"/>
      <c r="G1476" s="13">
        <f t="shared" si="22"/>
        <v>0</v>
      </c>
    </row>
    <row r="1477" spans="3:7">
      <c r="C1477"/>
      <c r="G1477" s="13">
        <f t="shared" si="22"/>
        <v>0</v>
      </c>
    </row>
    <row r="1478" spans="3:7">
      <c r="C1478"/>
      <c r="G1478" s="13">
        <f t="shared" si="22"/>
        <v>0</v>
      </c>
    </row>
    <row r="1479" spans="3:7">
      <c r="C1479"/>
      <c r="G1479" s="13">
        <f t="shared" si="22"/>
        <v>0</v>
      </c>
    </row>
    <row r="1480" spans="3:7">
      <c r="C1480"/>
      <c r="G1480" s="13">
        <f t="shared" si="22"/>
        <v>0</v>
      </c>
    </row>
    <row r="1481" spans="3:7">
      <c r="C1481"/>
      <c r="G1481" s="13">
        <f t="shared" si="22"/>
        <v>0</v>
      </c>
    </row>
    <row r="1482" spans="3:7">
      <c r="C1482"/>
      <c r="G1482" s="13">
        <f t="shared" si="22"/>
        <v>0</v>
      </c>
    </row>
    <row r="1483" spans="3:7">
      <c r="C1483"/>
      <c r="G1483" s="13">
        <f t="shared" si="22"/>
        <v>0</v>
      </c>
    </row>
    <row r="1484" spans="3:7">
      <c r="C1484"/>
      <c r="G1484" s="13">
        <f t="shared" si="22"/>
        <v>0</v>
      </c>
    </row>
    <row r="1485" spans="3:7">
      <c r="C1485"/>
      <c r="G1485" s="13">
        <f t="shared" si="22"/>
        <v>0</v>
      </c>
    </row>
    <row r="1486" spans="3:7">
      <c r="C1486"/>
      <c r="G1486" s="13">
        <f t="shared" si="22"/>
        <v>0</v>
      </c>
    </row>
    <row r="1487" spans="3:7">
      <c r="C1487"/>
      <c r="G1487" s="13">
        <f t="shared" ref="G1487:G1550" si="23">+D1487-E1487</f>
        <v>0</v>
      </c>
    </row>
    <row r="1488" spans="3:7">
      <c r="C1488"/>
      <c r="G1488" s="13">
        <f t="shared" si="23"/>
        <v>0</v>
      </c>
    </row>
    <row r="1489" spans="3:7">
      <c r="C1489"/>
      <c r="G1489" s="13">
        <f t="shared" si="23"/>
        <v>0</v>
      </c>
    </row>
    <row r="1490" spans="3:7">
      <c r="C1490"/>
      <c r="G1490" s="13">
        <f t="shared" si="23"/>
        <v>0</v>
      </c>
    </row>
    <row r="1491" spans="3:7">
      <c r="C1491"/>
      <c r="G1491" s="13">
        <f t="shared" si="23"/>
        <v>0</v>
      </c>
    </row>
    <row r="1492" spans="3:7">
      <c r="C1492"/>
      <c r="G1492" s="13">
        <f t="shared" si="23"/>
        <v>0</v>
      </c>
    </row>
    <row r="1493" spans="3:7">
      <c r="C1493"/>
      <c r="G1493" s="13">
        <f t="shared" si="23"/>
        <v>0</v>
      </c>
    </row>
    <row r="1494" spans="3:7">
      <c r="C1494"/>
      <c r="G1494" s="13">
        <f t="shared" si="23"/>
        <v>0</v>
      </c>
    </row>
    <row r="1495" spans="3:7">
      <c r="C1495"/>
      <c r="G1495" s="13">
        <f t="shared" si="23"/>
        <v>0</v>
      </c>
    </row>
    <row r="1496" spans="3:7">
      <c r="C1496"/>
      <c r="G1496" s="13">
        <f t="shared" si="23"/>
        <v>0</v>
      </c>
    </row>
    <row r="1497" spans="3:7">
      <c r="C1497"/>
      <c r="G1497" s="13">
        <f t="shared" si="23"/>
        <v>0</v>
      </c>
    </row>
    <row r="1498" spans="3:7">
      <c r="C1498"/>
      <c r="G1498" s="13">
        <f t="shared" si="23"/>
        <v>0</v>
      </c>
    </row>
    <row r="1499" spans="3:7">
      <c r="C1499"/>
      <c r="G1499" s="13">
        <f t="shared" si="23"/>
        <v>0</v>
      </c>
    </row>
    <row r="1500" spans="3:7">
      <c r="C1500"/>
      <c r="G1500" s="13">
        <f t="shared" si="23"/>
        <v>0</v>
      </c>
    </row>
    <row r="1501" spans="3:7">
      <c r="C1501"/>
      <c r="G1501" s="13">
        <f t="shared" si="23"/>
        <v>0</v>
      </c>
    </row>
    <row r="1502" spans="3:7">
      <c r="C1502"/>
      <c r="G1502" s="13">
        <f t="shared" si="23"/>
        <v>0</v>
      </c>
    </row>
    <row r="1503" spans="3:7">
      <c r="C1503"/>
      <c r="G1503" s="13">
        <f t="shared" si="23"/>
        <v>0</v>
      </c>
    </row>
    <row r="1504" spans="3:7">
      <c r="C1504"/>
      <c r="G1504" s="13">
        <f t="shared" si="23"/>
        <v>0</v>
      </c>
    </row>
    <row r="1505" spans="3:7">
      <c r="C1505"/>
      <c r="G1505" s="13">
        <f t="shared" si="23"/>
        <v>0</v>
      </c>
    </row>
    <row r="1506" spans="3:7">
      <c r="C1506"/>
      <c r="G1506" s="13">
        <f t="shared" si="23"/>
        <v>0</v>
      </c>
    </row>
    <row r="1507" spans="3:7">
      <c r="C1507"/>
      <c r="G1507" s="13">
        <f t="shared" si="23"/>
        <v>0</v>
      </c>
    </row>
    <row r="1508" spans="3:7">
      <c r="C1508"/>
      <c r="G1508" s="13">
        <f t="shared" si="23"/>
        <v>0</v>
      </c>
    </row>
    <row r="1509" spans="3:7">
      <c r="C1509"/>
      <c r="G1509" s="13">
        <f t="shared" si="23"/>
        <v>0</v>
      </c>
    </row>
    <row r="1510" spans="3:7">
      <c r="C1510"/>
      <c r="G1510" s="13">
        <f t="shared" si="23"/>
        <v>0</v>
      </c>
    </row>
    <row r="1511" spans="3:7">
      <c r="C1511"/>
      <c r="G1511" s="13">
        <f t="shared" si="23"/>
        <v>0</v>
      </c>
    </row>
    <row r="1512" spans="3:7">
      <c r="C1512"/>
      <c r="G1512" s="13">
        <f t="shared" si="23"/>
        <v>0</v>
      </c>
    </row>
    <row r="1513" spans="3:7">
      <c r="C1513"/>
      <c r="G1513" s="13">
        <f t="shared" si="23"/>
        <v>0</v>
      </c>
    </row>
    <row r="1514" spans="3:7">
      <c r="C1514"/>
      <c r="G1514" s="13">
        <f t="shared" si="23"/>
        <v>0</v>
      </c>
    </row>
    <row r="1515" spans="3:7">
      <c r="C1515"/>
      <c r="G1515" s="13">
        <f t="shared" si="23"/>
        <v>0</v>
      </c>
    </row>
    <row r="1516" spans="3:7">
      <c r="C1516"/>
      <c r="G1516" s="13">
        <f t="shared" si="23"/>
        <v>0</v>
      </c>
    </row>
    <row r="1517" spans="3:7">
      <c r="C1517"/>
      <c r="G1517" s="13">
        <f t="shared" si="23"/>
        <v>0</v>
      </c>
    </row>
    <row r="1518" spans="3:7">
      <c r="C1518"/>
      <c r="G1518" s="13">
        <f t="shared" si="23"/>
        <v>0</v>
      </c>
    </row>
    <row r="1519" spans="3:7">
      <c r="C1519"/>
      <c r="G1519" s="13">
        <f t="shared" si="23"/>
        <v>0</v>
      </c>
    </row>
    <row r="1520" spans="3:7">
      <c r="C1520"/>
      <c r="G1520" s="13">
        <f t="shared" si="23"/>
        <v>0</v>
      </c>
    </row>
    <row r="1521" spans="3:7">
      <c r="C1521"/>
      <c r="G1521" s="13">
        <f t="shared" si="23"/>
        <v>0</v>
      </c>
    </row>
    <row r="1522" spans="3:7">
      <c r="C1522"/>
      <c r="G1522" s="13">
        <f t="shared" si="23"/>
        <v>0</v>
      </c>
    </row>
    <row r="1523" spans="3:7">
      <c r="C1523"/>
      <c r="G1523" s="13">
        <f t="shared" si="23"/>
        <v>0</v>
      </c>
    </row>
    <row r="1524" spans="3:7">
      <c r="C1524"/>
      <c r="G1524" s="13">
        <f t="shared" si="23"/>
        <v>0</v>
      </c>
    </row>
    <row r="1525" spans="3:7">
      <c r="C1525"/>
      <c r="G1525" s="13">
        <f t="shared" si="23"/>
        <v>0</v>
      </c>
    </row>
    <row r="1526" spans="3:7">
      <c r="C1526"/>
      <c r="G1526" s="13">
        <f t="shared" si="23"/>
        <v>0</v>
      </c>
    </row>
    <row r="1527" spans="3:7">
      <c r="C1527"/>
      <c r="G1527" s="13">
        <f t="shared" si="23"/>
        <v>0</v>
      </c>
    </row>
    <row r="1528" spans="3:7">
      <c r="C1528"/>
      <c r="G1528" s="13">
        <f t="shared" si="23"/>
        <v>0</v>
      </c>
    </row>
    <row r="1529" spans="3:7">
      <c r="C1529"/>
      <c r="G1529" s="13">
        <f t="shared" si="23"/>
        <v>0</v>
      </c>
    </row>
    <row r="1530" spans="3:7">
      <c r="C1530"/>
      <c r="G1530" s="13">
        <f t="shared" si="23"/>
        <v>0</v>
      </c>
    </row>
    <row r="1531" spans="3:7">
      <c r="C1531"/>
      <c r="G1531" s="13">
        <f t="shared" si="23"/>
        <v>0</v>
      </c>
    </row>
    <row r="1532" spans="3:7">
      <c r="C1532"/>
      <c r="G1532" s="13">
        <f t="shared" si="23"/>
        <v>0</v>
      </c>
    </row>
    <row r="1533" spans="3:7">
      <c r="C1533"/>
      <c r="G1533" s="13">
        <f t="shared" si="23"/>
        <v>0</v>
      </c>
    </row>
    <row r="1534" spans="3:7">
      <c r="C1534"/>
      <c r="G1534" s="13">
        <f t="shared" si="23"/>
        <v>0</v>
      </c>
    </row>
    <row r="1535" spans="3:7">
      <c r="C1535"/>
      <c r="G1535" s="13">
        <f t="shared" si="23"/>
        <v>0</v>
      </c>
    </row>
    <row r="1536" spans="3:7">
      <c r="C1536"/>
      <c r="G1536" s="13">
        <f t="shared" si="23"/>
        <v>0</v>
      </c>
    </row>
    <row r="1537" spans="3:7">
      <c r="C1537"/>
      <c r="G1537" s="13">
        <f t="shared" si="23"/>
        <v>0</v>
      </c>
    </row>
    <row r="1538" spans="3:7">
      <c r="C1538"/>
      <c r="G1538" s="13">
        <f t="shared" si="23"/>
        <v>0</v>
      </c>
    </row>
    <row r="1539" spans="3:7">
      <c r="C1539"/>
      <c r="G1539" s="13">
        <f t="shared" si="23"/>
        <v>0</v>
      </c>
    </row>
    <row r="1540" spans="3:7">
      <c r="C1540"/>
      <c r="G1540" s="13">
        <f t="shared" si="23"/>
        <v>0</v>
      </c>
    </row>
    <row r="1541" spans="3:7">
      <c r="C1541"/>
      <c r="G1541" s="13">
        <f t="shared" si="23"/>
        <v>0</v>
      </c>
    </row>
    <row r="1542" spans="3:7">
      <c r="C1542"/>
      <c r="G1542" s="13">
        <f t="shared" si="23"/>
        <v>0</v>
      </c>
    </row>
    <row r="1543" spans="3:7">
      <c r="C1543"/>
      <c r="G1543" s="13">
        <f t="shared" si="23"/>
        <v>0</v>
      </c>
    </row>
    <row r="1544" spans="3:7">
      <c r="C1544"/>
      <c r="G1544" s="13">
        <f t="shared" si="23"/>
        <v>0</v>
      </c>
    </row>
    <row r="1545" spans="3:7">
      <c r="C1545"/>
      <c r="G1545" s="13">
        <f t="shared" si="23"/>
        <v>0</v>
      </c>
    </row>
    <row r="1546" spans="3:7">
      <c r="C1546"/>
      <c r="G1546" s="13">
        <f t="shared" si="23"/>
        <v>0</v>
      </c>
    </row>
    <row r="1547" spans="3:7">
      <c r="C1547"/>
      <c r="G1547" s="13">
        <f t="shared" si="23"/>
        <v>0</v>
      </c>
    </row>
    <row r="1548" spans="3:7">
      <c r="C1548"/>
      <c r="G1548" s="13">
        <f t="shared" si="23"/>
        <v>0</v>
      </c>
    </row>
    <row r="1549" spans="3:7">
      <c r="C1549"/>
      <c r="G1549" s="13">
        <f t="shared" si="23"/>
        <v>0</v>
      </c>
    </row>
    <row r="1550" spans="3:7">
      <c r="C1550"/>
      <c r="G1550" s="13">
        <f t="shared" si="23"/>
        <v>0</v>
      </c>
    </row>
    <row r="1551" spans="3:7">
      <c r="C1551"/>
      <c r="G1551" s="13">
        <f t="shared" ref="G1551:G1614" si="24">+D1551-E1551</f>
        <v>0</v>
      </c>
    </row>
    <row r="1552" spans="3:7">
      <c r="C1552"/>
      <c r="G1552" s="13">
        <f t="shared" si="24"/>
        <v>0</v>
      </c>
    </row>
    <row r="1553" spans="3:7">
      <c r="C1553"/>
      <c r="G1553" s="13">
        <f t="shared" si="24"/>
        <v>0</v>
      </c>
    </row>
    <row r="1554" spans="3:7">
      <c r="C1554"/>
      <c r="G1554" s="13">
        <f t="shared" si="24"/>
        <v>0</v>
      </c>
    </row>
    <row r="1555" spans="3:7">
      <c r="C1555"/>
      <c r="G1555" s="13">
        <f t="shared" si="24"/>
        <v>0</v>
      </c>
    </row>
    <row r="1556" spans="3:7">
      <c r="C1556"/>
      <c r="G1556" s="13">
        <f t="shared" si="24"/>
        <v>0</v>
      </c>
    </row>
    <row r="1557" spans="3:7">
      <c r="C1557"/>
      <c r="G1557" s="13">
        <f t="shared" si="24"/>
        <v>0</v>
      </c>
    </row>
    <row r="1558" spans="3:7">
      <c r="C1558"/>
      <c r="G1558" s="13">
        <f t="shared" si="24"/>
        <v>0</v>
      </c>
    </row>
    <row r="1559" spans="3:7">
      <c r="C1559"/>
      <c r="G1559" s="13">
        <f t="shared" si="24"/>
        <v>0</v>
      </c>
    </row>
    <row r="1560" spans="3:7">
      <c r="C1560"/>
      <c r="G1560" s="13">
        <f t="shared" si="24"/>
        <v>0</v>
      </c>
    </row>
    <row r="1561" spans="3:7">
      <c r="C1561"/>
      <c r="G1561" s="13">
        <f t="shared" si="24"/>
        <v>0</v>
      </c>
    </row>
    <row r="1562" spans="3:7">
      <c r="C1562"/>
      <c r="G1562" s="13">
        <f t="shared" si="24"/>
        <v>0</v>
      </c>
    </row>
    <row r="1563" spans="3:7">
      <c r="C1563"/>
      <c r="G1563" s="13">
        <f t="shared" si="24"/>
        <v>0</v>
      </c>
    </row>
    <row r="1564" spans="3:7">
      <c r="C1564"/>
      <c r="G1564" s="13">
        <f t="shared" si="24"/>
        <v>0</v>
      </c>
    </row>
    <row r="1565" spans="3:7">
      <c r="C1565"/>
      <c r="G1565" s="13">
        <f t="shared" si="24"/>
        <v>0</v>
      </c>
    </row>
    <row r="1566" spans="3:7">
      <c r="C1566"/>
      <c r="G1566" s="13">
        <f t="shared" si="24"/>
        <v>0</v>
      </c>
    </row>
    <row r="1567" spans="3:7">
      <c r="C1567"/>
      <c r="G1567" s="13">
        <f t="shared" si="24"/>
        <v>0</v>
      </c>
    </row>
    <row r="1568" spans="3:7">
      <c r="C1568"/>
      <c r="G1568" s="13">
        <f t="shared" si="24"/>
        <v>0</v>
      </c>
    </row>
    <row r="1569" spans="3:7">
      <c r="C1569"/>
      <c r="G1569" s="13">
        <f t="shared" si="24"/>
        <v>0</v>
      </c>
    </row>
    <row r="1570" spans="3:7">
      <c r="C1570"/>
      <c r="G1570" s="13">
        <f t="shared" si="24"/>
        <v>0</v>
      </c>
    </row>
    <row r="1571" spans="3:7">
      <c r="C1571"/>
      <c r="G1571" s="13">
        <f t="shared" si="24"/>
        <v>0</v>
      </c>
    </row>
    <row r="1572" spans="3:7">
      <c r="C1572"/>
      <c r="G1572" s="13">
        <f t="shared" si="24"/>
        <v>0</v>
      </c>
    </row>
    <row r="1573" spans="3:7">
      <c r="C1573"/>
      <c r="G1573" s="13">
        <f t="shared" si="24"/>
        <v>0</v>
      </c>
    </row>
    <row r="1574" spans="3:7">
      <c r="C1574"/>
      <c r="G1574" s="13">
        <f t="shared" si="24"/>
        <v>0</v>
      </c>
    </row>
    <row r="1575" spans="3:7">
      <c r="C1575"/>
      <c r="G1575" s="13">
        <f t="shared" si="24"/>
        <v>0</v>
      </c>
    </row>
    <row r="1576" spans="3:7">
      <c r="C1576"/>
      <c r="G1576" s="13">
        <f t="shared" si="24"/>
        <v>0</v>
      </c>
    </row>
    <row r="1577" spans="3:7">
      <c r="C1577"/>
      <c r="G1577" s="13">
        <f t="shared" si="24"/>
        <v>0</v>
      </c>
    </row>
    <row r="1578" spans="3:7">
      <c r="C1578"/>
      <c r="G1578" s="13">
        <f t="shared" si="24"/>
        <v>0</v>
      </c>
    </row>
    <row r="1579" spans="3:7">
      <c r="C1579"/>
      <c r="G1579" s="13">
        <f t="shared" si="24"/>
        <v>0</v>
      </c>
    </row>
    <row r="1580" spans="3:7">
      <c r="C1580"/>
      <c r="G1580" s="13">
        <f t="shared" si="24"/>
        <v>0</v>
      </c>
    </row>
    <row r="1581" spans="3:7">
      <c r="C1581"/>
      <c r="G1581" s="13">
        <f t="shared" si="24"/>
        <v>0</v>
      </c>
    </row>
    <row r="1582" spans="3:7">
      <c r="C1582"/>
      <c r="G1582" s="13">
        <f t="shared" si="24"/>
        <v>0</v>
      </c>
    </row>
    <row r="1583" spans="3:7">
      <c r="C1583"/>
      <c r="G1583" s="13">
        <f t="shared" si="24"/>
        <v>0</v>
      </c>
    </row>
    <row r="1584" spans="3:7">
      <c r="C1584"/>
      <c r="G1584" s="13">
        <f t="shared" si="24"/>
        <v>0</v>
      </c>
    </row>
    <row r="1585" spans="3:7">
      <c r="C1585"/>
      <c r="G1585" s="13">
        <f t="shared" si="24"/>
        <v>0</v>
      </c>
    </row>
    <row r="1586" spans="3:7">
      <c r="C1586"/>
      <c r="G1586" s="13">
        <f t="shared" si="24"/>
        <v>0</v>
      </c>
    </row>
    <row r="1587" spans="3:7">
      <c r="C1587"/>
      <c r="G1587" s="13">
        <f t="shared" si="24"/>
        <v>0</v>
      </c>
    </row>
    <row r="1588" spans="3:7">
      <c r="C1588"/>
      <c r="G1588" s="13">
        <f t="shared" si="24"/>
        <v>0</v>
      </c>
    </row>
    <row r="1589" spans="3:7">
      <c r="C1589"/>
      <c r="G1589" s="13">
        <f t="shared" si="24"/>
        <v>0</v>
      </c>
    </row>
    <row r="1590" spans="3:7">
      <c r="C1590"/>
      <c r="G1590" s="13">
        <f t="shared" si="24"/>
        <v>0</v>
      </c>
    </row>
    <row r="1591" spans="3:7">
      <c r="C1591"/>
      <c r="G1591" s="13">
        <f t="shared" si="24"/>
        <v>0</v>
      </c>
    </row>
    <row r="1592" spans="3:7">
      <c r="C1592"/>
      <c r="G1592" s="13">
        <f t="shared" si="24"/>
        <v>0</v>
      </c>
    </row>
    <row r="1593" spans="3:7">
      <c r="C1593"/>
      <c r="G1593" s="13">
        <f t="shared" si="24"/>
        <v>0</v>
      </c>
    </row>
    <row r="1594" spans="3:7">
      <c r="C1594"/>
      <c r="G1594" s="13">
        <f t="shared" si="24"/>
        <v>0</v>
      </c>
    </row>
    <row r="1595" spans="3:7">
      <c r="C1595"/>
      <c r="G1595" s="13">
        <f t="shared" si="24"/>
        <v>0</v>
      </c>
    </row>
    <row r="1596" spans="3:7">
      <c r="C1596"/>
      <c r="G1596" s="13">
        <f t="shared" si="24"/>
        <v>0</v>
      </c>
    </row>
    <row r="1597" spans="3:7">
      <c r="C1597"/>
      <c r="G1597" s="13">
        <f t="shared" si="24"/>
        <v>0</v>
      </c>
    </row>
    <row r="1598" spans="3:7">
      <c r="C1598"/>
      <c r="G1598" s="13">
        <f t="shared" si="24"/>
        <v>0</v>
      </c>
    </row>
    <row r="1599" spans="3:7">
      <c r="C1599"/>
      <c r="G1599" s="13">
        <f t="shared" si="24"/>
        <v>0</v>
      </c>
    </row>
    <row r="1600" spans="3:7">
      <c r="C1600"/>
      <c r="G1600" s="13">
        <f t="shared" si="24"/>
        <v>0</v>
      </c>
    </row>
    <row r="1601" spans="3:7">
      <c r="C1601"/>
      <c r="G1601" s="13">
        <f t="shared" si="24"/>
        <v>0</v>
      </c>
    </row>
    <row r="1602" spans="3:7">
      <c r="C1602"/>
      <c r="G1602" s="13">
        <f t="shared" si="24"/>
        <v>0</v>
      </c>
    </row>
    <row r="1603" spans="3:7">
      <c r="C1603"/>
      <c r="G1603" s="13">
        <f t="shared" si="24"/>
        <v>0</v>
      </c>
    </row>
    <row r="1604" spans="3:7">
      <c r="C1604"/>
      <c r="G1604" s="13">
        <f t="shared" si="24"/>
        <v>0</v>
      </c>
    </row>
    <row r="1605" spans="3:7">
      <c r="C1605"/>
      <c r="G1605" s="13">
        <f t="shared" si="24"/>
        <v>0</v>
      </c>
    </row>
    <row r="1606" spans="3:7">
      <c r="C1606"/>
      <c r="G1606" s="13">
        <f t="shared" si="24"/>
        <v>0</v>
      </c>
    </row>
    <row r="1607" spans="3:7">
      <c r="C1607"/>
      <c r="G1607" s="13">
        <f t="shared" si="24"/>
        <v>0</v>
      </c>
    </row>
    <row r="1608" spans="3:7">
      <c r="C1608"/>
      <c r="G1608" s="13">
        <f t="shared" si="24"/>
        <v>0</v>
      </c>
    </row>
    <row r="1609" spans="3:7">
      <c r="C1609"/>
      <c r="G1609" s="13">
        <f t="shared" si="24"/>
        <v>0</v>
      </c>
    </row>
    <row r="1610" spans="3:7">
      <c r="C1610"/>
      <c r="G1610" s="13">
        <f t="shared" si="24"/>
        <v>0</v>
      </c>
    </row>
    <row r="1611" spans="3:7">
      <c r="C1611"/>
      <c r="G1611" s="13">
        <f t="shared" si="24"/>
        <v>0</v>
      </c>
    </row>
    <row r="1612" spans="3:7">
      <c r="C1612"/>
      <c r="G1612" s="13">
        <f t="shared" si="24"/>
        <v>0</v>
      </c>
    </row>
    <row r="1613" spans="3:7">
      <c r="C1613"/>
      <c r="G1613" s="13">
        <f t="shared" si="24"/>
        <v>0</v>
      </c>
    </row>
    <row r="1614" spans="3:7">
      <c r="C1614"/>
      <c r="G1614" s="13">
        <f t="shared" si="24"/>
        <v>0</v>
      </c>
    </row>
    <row r="1615" spans="3:7">
      <c r="C1615"/>
      <c r="G1615" s="13">
        <f t="shared" ref="G1615:G1678" si="25">+D1615-E1615</f>
        <v>0</v>
      </c>
    </row>
    <row r="1616" spans="3:7">
      <c r="C1616"/>
      <c r="G1616" s="13">
        <f t="shared" si="25"/>
        <v>0</v>
      </c>
    </row>
    <row r="1617" spans="3:7">
      <c r="C1617"/>
      <c r="G1617" s="13">
        <f t="shared" si="25"/>
        <v>0</v>
      </c>
    </row>
    <row r="1618" spans="3:7">
      <c r="C1618"/>
      <c r="G1618" s="13">
        <f t="shared" si="25"/>
        <v>0</v>
      </c>
    </row>
    <row r="1619" spans="3:7">
      <c r="C1619"/>
      <c r="G1619" s="13">
        <f t="shared" si="25"/>
        <v>0</v>
      </c>
    </row>
    <row r="1620" spans="3:7">
      <c r="C1620"/>
      <c r="G1620" s="13">
        <f t="shared" si="25"/>
        <v>0</v>
      </c>
    </row>
    <row r="1621" spans="3:7">
      <c r="C1621"/>
      <c r="G1621" s="13">
        <f t="shared" si="25"/>
        <v>0</v>
      </c>
    </row>
    <row r="1622" spans="3:7">
      <c r="C1622"/>
      <c r="G1622" s="13">
        <f t="shared" si="25"/>
        <v>0</v>
      </c>
    </row>
    <row r="1623" spans="3:7">
      <c r="C1623"/>
      <c r="G1623" s="13">
        <f t="shared" si="25"/>
        <v>0</v>
      </c>
    </row>
    <row r="1624" spans="3:7">
      <c r="C1624"/>
      <c r="G1624" s="13">
        <f t="shared" si="25"/>
        <v>0</v>
      </c>
    </row>
    <row r="1625" spans="3:7">
      <c r="C1625"/>
      <c r="G1625" s="13">
        <f t="shared" si="25"/>
        <v>0</v>
      </c>
    </row>
    <row r="1626" spans="3:7">
      <c r="C1626"/>
      <c r="G1626" s="13">
        <f t="shared" si="25"/>
        <v>0</v>
      </c>
    </row>
    <row r="1627" spans="3:7">
      <c r="C1627"/>
      <c r="G1627" s="13">
        <f t="shared" si="25"/>
        <v>0</v>
      </c>
    </row>
    <row r="1628" spans="3:7">
      <c r="C1628"/>
      <c r="G1628" s="13">
        <f t="shared" si="25"/>
        <v>0</v>
      </c>
    </row>
    <row r="1629" spans="3:7">
      <c r="C1629"/>
      <c r="G1629" s="13">
        <f t="shared" si="25"/>
        <v>0</v>
      </c>
    </row>
    <row r="1630" spans="3:7">
      <c r="C1630"/>
      <c r="G1630" s="13">
        <f t="shared" si="25"/>
        <v>0</v>
      </c>
    </row>
    <row r="1631" spans="3:7">
      <c r="C1631"/>
      <c r="G1631" s="13">
        <f t="shared" si="25"/>
        <v>0</v>
      </c>
    </row>
    <row r="1632" spans="3:7">
      <c r="C1632"/>
      <c r="G1632" s="13">
        <f t="shared" si="25"/>
        <v>0</v>
      </c>
    </row>
    <row r="1633" spans="3:7">
      <c r="C1633"/>
      <c r="G1633" s="13">
        <f t="shared" si="25"/>
        <v>0</v>
      </c>
    </row>
    <row r="1634" spans="3:7">
      <c r="C1634"/>
      <c r="G1634" s="13">
        <f t="shared" si="25"/>
        <v>0</v>
      </c>
    </row>
    <row r="1635" spans="3:7">
      <c r="C1635"/>
      <c r="G1635" s="13">
        <f t="shared" si="25"/>
        <v>0</v>
      </c>
    </row>
    <row r="1636" spans="3:7">
      <c r="C1636"/>
      <c r="G1636" s="13">
        <f t="shared" si="25"/>
        <v>0</v>
      </c>
    </row>
    <row r="1637" spans="3:7">
      <c r="C1637"/>
      <c r="G1637" s="13">
        <f t="shared" si="25"/>
        <v>0</v>
      </c>
    </row>
    <row r="1638" spans="3:7">
      <c r="C1638"/>
      <c r="G1638" s="13">
        <f t="shared" si="25"/>
        <v>0</v>
      </c>
    </row>
    <row r="1639" spans="3:7">
      <c r="C1639"/>
      <c r="G1639" s="13">
        <f t="shared" si="25"/>
        <v>0</v>
      </c>
    </row>
    <row r="1640" spans="3:7">
      <c r="C1640"/>
      <c r="G1640" s="13">
        <f t="shared" si="25"/>
        <v>0</v>
      </c>
    </row>
    <row r="1641" spans="3:7">
      <c r="C1641"/>
      <c r="G1641" s="13">
        <f t="shared" si="25"/>
        <v>0</v>
      </c>
    </row>
    <row r="1642" spans="3:7">
      <c r="C1642"/>
      <c r="G1642" s="13">
        <f t="shared" si="25"/>
        <v>0</v>
      </c>
    </row>
    <row r="1643" spans="3:7">
      <c r="C1643"/>
      <c r="G1643" s="13">
        <f t="shared" si="25"/>
        <v>0</v>
      </c>
    </row>
    <row r="1644" spans="3:7">
      <c r="C1644"/>
      <c r="G1644" s="13">
        <f t="shared" si="25"/>
        <v>0</v>
      </c>
    </row>
    <row r="1645" spans="3:7">
      <c r="C1645"/>
      <c r="G1645" s="13">
        <f t="shared" si="25"/>
        <v>0</v>
      </c>
    </row>
    <row r="1646" spans="3:7">
      <c r="C1646"/>
      <c r="G1646" s="13">
        <f t="shared" si="25"/>
        <v>0</v>
      </c>
    </row>
    <row r="1647" spans="3:7">
      <c r="C1647"/>
      <c r="G1647" s="13">
        <f t="shared" si="25"/>
        <v>0</v>
      </c>
    </row>
    <row r="1648" spans="3:7">
      <c r="C1648"/>
      <c r="G1648" s="13">
        <f t="shared" si="25"/>
        <v>0</v>
      </c>
    </row>
    <row r="1649" spans="3:7">
      <c r="C1649"/>
      <c r="G1649" s="13">
        <f t="shared" si="25"/>
        <v>0</v>
      </c>
    </row>
    <row r="1650" spans="3:7">
      <c r="C1650"/>
      <c r="G1650" s="13">
        <f t="shared" si="25"/>
        <v>0</v>
      </c>
    </row>
    <row r="1651" spans="3:7">
      <c r="C1651"/>
      <c r="G1651" s="13">
        <f t="shared" si="25"/>
        <v>0</v>
      </c>
    </row>
    <row r="1652" spans="3:7">
      <c r="C1652"/>
      <c r="G1652" s="13">
        <f t="shared" si="25"/>
        <v>0</v>
      </c>
    </row>
    <row r="1653" spans="3:7">
      <c r="C1653"/>
      <c r="G1653" s="13">
        <f t="shared" si="25"/>
        <v>0</v>
      </c>
    </row>
    <row r="1654" spans="3:7">
      <c r="C1654"/>
      <c r="G1654" s="13">
        <f t="shared" si="25"/>
        <v>0</v>
      </c>
    </row>
    <row r="1655" spans="3:7">
      <c r="C1655"/>
      <c r="G1655" s="13">
        <f t="shared" si="25"/>
        <v>0</v>
      </c>
    </row>
    <row r="1656" spans="3:7">
      <c r="C1656"/>
      <c r="G1656" s="13">
        <f t="shared" si="25"/>
        <v>0</v>
      </c>
    </row>
    <row r="1657" spans="3:7">
      <c r="C1657"/>
      <c r="G1657" s="13">
        <f t="shared" si="25"/>
        <v>0</v>
      </c>
    </row>
    <row r="1658" spans="3:7">
      <c r="C1658"/>
      <c r="G1658" s="13">
        <f t="shared" si="25"/>
        <v>0</v>
      </c>
    </row>
    <row r="1659" spans="3:7">
      <c r="C1659"/>
      <c r="G1659" s="13">
        <f t="shared" si="25"/>
        <v>0</v>
      </c>
    </row>
    <row r="1660" spans="3:7">
      <c r="C1660"/>
      <c r="G1660" s="13">
        <f t="shared" si="25"/>
        <v>0</v>
      </c>
    </row>
    <row r="1661" spans="3:7">
      <c r="C1661"/>
      <c r="G1661" s="13">
        <f t="shared" si="25"/>
        <v>0</v>
      </c>
    </row>
    <row r="1662" spans="3:7">
      <c r="C1662"/>
      <c r="G1662" s="13">
        <f t="shared" si="25"/>
        <v>0</v>
      </c>
    </row>
    <row r="1663" spans="3:7">
      <c r="C1663"/>
      <c r="G1663" s="13">
        <f t="shared" si="25"/>
        <v>0</v>
      </c>
    </row>
    <row r="1664" spans="3:7">
      <c r="C1664"/>
      <c r="G1664" s="13">
        <f t="shared" si="25"/>
        <v>0</v>
      </c>
    </row>
    <row r="1665" spans="3:7">
      <c r="C1665"/>
      <c r="G1665" s="13">
        <f t="shared" si="25"/>
        <v>0</v>
      </c>
    </row>
    <row r="1666" spans="3:7">
      <c r="C1666"/>
      <c r="G1666" s="13">
        <f t="shared" si="25"/>
        <v>0</v>
      </c>
    </row>
    <row r="1667" spans="3:7">
      <c r="C1667"/>
      <c r="G1667" s="13">
        <f t="shared" si="25"/>
        <v>0</v>
      </c>
    </row>
    <row r="1668" spans="3:7">
      <c r="C1668"/>
      <c r="G1668" s="13">
        <f t="shared" si="25"/>
        <v>0</v>
      </c>
    </row>
    <row r="1669" spans="3:7">
      <c r="C1669"/>
      <c r="G1669" s="13">
        <f t="shared" si="25"/>
        <v>0</v>
      </c>
    </row>
    <row r="1670" spans="3:7">
      <c r="C1670"/>
      <c r="G1670" s="13">
        <f t="shared" si="25"/>
        <v>0</v>
      </c>
    </row>
    <row r="1671" spans="3:7">
      <c r="C1671"/>
      <c r="G1671" s="13">
        <f t="shared" si="25"/>
        <v>0</v>
      </c>
    </row>
    <row r="1672" spans="3:7">
      <c r="C1672"/>
      <c r="G1672" s="13">
        <f t="shared" si="25"/>
        <v>0</v>
      </c>
    </row>
    <row r="1673" spans="3:7">
      <c r="C1673"/>
      <c r="G1673" s="13">
        <f t="shared" si="25"/>
        <v>0</v>
      </c>
    </row>
    <row r="1674" spans="3:7">
      <c r="C1674"/>
      <c r="G1674" s="13">
        <f t="shared" si="25"/>
        <v>0</v>
      </c>
    </row>
    <row r="1675" spans="3:7">
      <c r="C1675"/>
      <c r="G1675" s="13">
        <f t="shared" si="25"/>
        <v>0</v>
      </c>
    </row>
    <row r="1676" spans="3:7">
      <c r="C1676"/>
      <c r="G1676" s="13">
        <f t="shared" si="25"/>
        <v>0</v>
      </c>
    </row>
    <row r="1677" spans="3:7">
      <c r="C1677"/>
      <c r="G1677" s="13">
        <f t="shared" si="25"/>
        <v>0</v>
      </c>
    </row>
    <row r="1678" spans="3:7">
      <c r="C1678"/>
      <c r="G1678" s="13">
        <f t="shared" si="25"/>
        <v>0</v>
      </c>
    </row>
    <row r="1679" spans="3:7">
      <c r="C1679"/>
      <c r="G1679" s="13">
        <f t="shared" ref="G1679:G1742" si="26">+D1679-E1679</f>
        <v>0</v>
      </c>
    </row>
    <row r="1680" spans="3:7">
      <c r="C1680"/>
      <c r="G1680" s="13">
        <f t="shared" si="26"/>
        <v>0</v>
      </c>
    </row>
    <row r="1681" spans="3:7">
      <c r="C1681"/>
      <c r="G1681" s="13">
        <f t="shared" si="26"/>
        <v>0</v>
      </c>
    </row>
    <row r="1682" spans="3:7">
      <c r="C1682"/>
      <c r="G1682" s="13">
        <f t="shared" si="26"/>
        <v>0</v>
      </c>
    </row>
    <row r="1683" spans="3:7">
      <c r="C1683"/>
      <c r="G1683" s="13">
        <f t="shared" si="26"/>
        <v>0</v>
      </c>
    </row>
    <row r="1684" spans="3:7">
      <c r="C1684"/>
      <c r="G1684" s="13">
        <f t="shared" si="26"/>
        <v>0</v>
      </c>
    </row>
    <row r="1685" spans="3:7">
      <c r="C1685"/>
      <c r="G1685" s="13">
        <f t="shared" si="26"/>
        <v>0</v>
      </c>
    </row>
    <row r="1686" spans="3:7">
      <c r="C1686"/>
      <c r="G1686" s="13">
        <f t="shared" si="26"/>
        <v>0</v>
      </c>
    </row>
    <row r="1687" spans="3:7">
      <c r="C1687"/>
      <c r="G1687" s="13">
        <f t="shared" si="26"/>
        <v>0</v>
      </c>
    </row>
    <row r="1688" spans="3:7">
      <c r="C1688"/>
      <c r="G1688" s="13">
        <f t="shared" si="26"/>
        <v>0</v>
      </c>
    </row>
    <row r="1689" spans="3:7">
      <c r="C1689"/>
      <c r="G1689" s="13">
        <f t="shared" si="26"/>
        <v>0</v>
      </c>
    </row>
    <row r="1690" spans="3:7">
      <c r="C1690"/>
      <c r="G1690" s="13">
        <f t="shared" si="26"/>
        <v>0</v>
      </c>
    </row>
    <row r="1691" spans="3:7">
      <c r="C1691"/>
      <c r="G1691" s="13">
        <f t="shared" si="26"/>
        <v>0</v>
      </c>
    </row>
    <row r="1692" spans="3:7">
      <c r="C1692"/>
      <c r="G1692" s="13">
        <f t="shared" si="26"/>
        <v>0</v>
      </c>
    </row>
    <row r="1693" spans="3:7">
      <c r="C1693"/>
      <c r="G1693" s="13">
        <f t="shared" si="26"/>
        <v>0</v>
      </c>
    </row>
    <row r="1694" spans="3:7">
      <c r="C1694"/>
      <c r="G1694" s="13">
        <f t="shared" si="26"/>
        <v>0</v>
      </c>
    </row>
    <row r="1695" spans="3:7">
      <c r="C1695"/>
      <c r="G1695" s="13">
        <f t="shared" si="26"/>
        <v>0</v>
      </c>
    </row>
    <row r="1696" spans="3:7">
      <c r="C1696"/>
      <c r="G1696" s="13">
        <f t="shared" si="26"/>
        <v>0</v>
      </c>
    </row>
    <row r="1697" spans="3:7">
      <c r="C1697"/>
      <c r="G1697" s="13">
        <f t="shared" si="26"/>
        <v>0</v>
      </c>
    </row>
    <row r="1698" spans="3:7">
      <c r="C1698"/>
      <c r="G1698" s="13">
        <f t="shared" si="26"/>
        <v>0</v>
      </c>
    </row>
    <row r="1699" spans="3:7">
      <c r="C1699"/>
      <c r="G1699" s="13">
        <f t="shared" si="26"/>
        <v>0</v>
      </c>
    </row>
    <row r="1700" spans="3:7">
      <c r="C1700"/>
      <c r="G1700" s="13">
        <f t="shared" si="26"/>
        <v>0</v>
      </c>
    </row>
    <row r="1701" spans="3:7">
      <c r="C1701"/>
      <c r="G1701" s="13">
        <f t="shared" si="26"/>
        <v>0</v>
      </c>
    </row>
    <row r="1702" spans="3:7">
      <c r="C1702"/>
      <c r="G1702" s="13">
        <f t="shared" si="26"/>
        <v>0</v>
      </c>
    </row>
    <row r="1703" spans="3:7">
      <c r="C1703"/>
      <c r="G1703" s="13">
        <f t="shared" si="26"/>
        <v>0</v>
      </c>
    </row>
    <row r="1704" spans="3:7">
      <c r="C1704"/>
      <c r="G1704" s="13">
        <f t="shared" si="26"/>
        <v>0</v>
      </c>
    </row>
    <row r="1705" spans="3:7">
      <c r="C1705"/>
      <c r="G1705" s="13">
        <f t="shared" si="26"/>
        <v>0</v>
      </c>
    </row>
    <row r="1706" spans="3:7">
      <c r="C1706"/>
      <c r="G1706" s="13">
        <f t="shared" si="26"/>
        <v>0</v>
      </c>
    </row>
    <row r="1707" spans="3:7">
      <c r="C1707"/>
      <c r="G1707" s="13">
        <f t="shared" si="26"/>
        <v>0</v>
      </c>
    </row>
    <row r="1708" spans="3:7">
      <c r="C1708"/>
      <c r="G1708" s="13">
        <f t="shared" si="26"/>
        <v>0</v>
      </c>
    </row>
    <row r="1709" spans="3:7">
      <c r="C1709"/>
      <c r="G1709" s="13">
        <f t="shared" si="26"/>
        <v>0</v>
      </c>
    </row>
    <row r="1710" spans="3:7">
      <c r="C1710"/>
      <c r="G1710" s="13">
        <f t="shared" si="26"/>
        <v>0</v>
      </c>
    </row>
    <row r="1711" spans="3:7">
      <c r="C1711"/>
      <c r="G1711" s="13">
        <f t="shared" si="26"/>
        <v>0</v>
      </c>
    </row>
    <row r="1712" spans="3:7">
      <c r="C1712"/>
      <c r="G1712" s="13">
        <f t="shared" si="26"/>
        <v>0</v>
      </c>
    </row>
    <row r="1713" spans="3:7">
      <c r="C1713"/>
      <c r="G1713" s="13">
        <f t="shared" si="26"/>
        <v>0</v>
      </c>
    </row>
    <row r="1714" spans="3:7">
      <c r="C1714"/>
      <c r="G1714" s="13">
        <f t="shared" si="26"/>
        <v>0</v>
      </c>
    </row>
    <row r="1715" spans="3:7">
      <c r="C1715"/>
      <c r="G1715" s="13">
        <f t="shared" si="26"/>
        <v>0</v>
      </c>
    </row>
    <row r="1716" spans="3:7">
      <c r="C1716"/>
      <c r="G1716" s="13">
        <f t="shared" si="26"/>
        <v>0</v>
      </c>
    </row>
    <row r="1717" spans="3:7">
      <c r="C1717"/>
      <c r="G1717" s="13">
        <f t="shared" si="26"/>
        <v>0</v>
      </c>
    </row>
    <row r="1718" spans="3:7">
      <c r="C1718"/>
      <c r="G1718" s="13">
        <f t="shared" si="26"/>
        <v>0</v>
      </c>
    </row>
    <row r="1719" spans="3:7">
      <c r="C1719"/>
      <c r="G1719" s="13">
        <f t="shared" si="26"/>
        <v>0</v>
      </c>
    </row>
    <row r="1720" spans="3:7">
      <c r="C1720"/>
      <c r="G1720" s="13">
        <f t="shared" si="26"/>
        <v>0</v>
      </c>
    </row>
    <row r="1721" spans="3:7">
      <c r="C1721"/>
      <c r="G1721" s="13">
        <f t="shared" si="26"/>
        <v>0</v>
      </c>
    </row>
    <row r="1722" spans="3:7">
      <c r="C1722"/>
      <c r="G1722" s="13">
        <f t="shared" si="26"/>
        <v>0</v>
      </c>
    </row>
    <row r="1723" spans="3:7">
      <c r="C1723"/>
      <c r="G1723" s="13">
        <f t="shared" si="26"/>
        <v>0</v>
      </c>
    </row>
    <row r="1724" spans="3:7">
      <c r="C1724"/>
      <c r="G1724" s="13">
        <f t="shared" si="26"/>
        <v>0</v>
      </c>
    </row>
    <row r="1725" spans="3:7">
      <c r="C1725"/>
      <c r="G1725" s="13">
        <f t="shared" si="26"/>
        <v>0</v>
      </c>
    </row>
    <row r="1726" spans="3:7">
      <c r="C1726"/>
      <c r="G1726" s="13">
        <f t="shared" si="26"/>
        <v>0</v>
      </c>
    </row>
    <row r="1727" spans="3:7">
      <c r="C1727"/>
      <c r="G1727" s="13">
        <f t="shared" si="26"/>
        <v>0</v>
      </c>
    </row>
    <row r="1728" spans="3:7">
      <c r="C1728"/>
      <c r="G1728" s="13">
        <f t="shared" si="26"/>
        <v>0</v>
      </c>
    </row>
    <row r="1729" spans="3:7">
      <c r="C1729"/>
      <c r="G1729" s="13">
        <f t="shared" si="26"/>
        <v>0</v>
      </c>
    </row>
    <row r="1730" spans="3:7">
      <c r="C1730"/>
      <c r="G1730" s="13">
        <f t="shared" si="26"/>
        <v>0</v>
      </c>
    </row>
    <row r="1731" spans="3:7">
      <c r="C1731"/>
      <c r="G1731" s="13">
        <f t="shared" si="26"/>
        <v>0</v>
      </c>
    </row>
    <row r="1732" spans="3:7">
      <c r="C1732"/>
      <c r="G1732" s="13">
        <f t="shared" si="26"/>
        <v>0</v>
      </c>
    </row>
    <row r="1733" spans="3:7">
      <c r="C1733"/>
      <c r="G1733" s="13">
        <f t="shared" si="26"/>
        <v>0</v>
      </c>
    </row>
    <row r="1734" spans="3:7">
      <c r="C1734"/>
      <c r="G1734" s="13">
        <f t="shared" si="26"/>
        <v>0</v>
      </c>
    </row>
    <row r="1735" spans="3:7">
      <c r="C1735"/>
      <c r="G1735" s="13">
        <f t="shared" si="26"/>
        <v>0</v>
      </c>
    </row>
    <row r="1736" spans="3:7">
      <c r="C1736"/>
      <c r="G1736" s="13">
        <f t="shared" si="26"/>
        <v>0</v>
      </c>
    </row>
    <row r="1737" spans="3:7">
      <c r="C1737"/>
      <c r="G1737" s="13">
        <f t="shared" si="26"/>
        <v>0</v>
      </c>
    </row>
    <row r="1738" spans="3:7">
      <c r="C1738"/>
      <c r="G1738" s="13">
        <f t="shared" si="26"/>
        <v>0</v>
      </c>
    </row>
    <row r="1739" spans="3:7">
      <c r="C1739"/>
      <c r="G1739" s="13">
        <f t="shared" si="26"/>
        <v>0</v>
      </c>
    </row>
    <row r="1740" spans="3:7">
      <c r="C1740"/>
      <c r="G1740" s="13">
        <f t="shared" si="26"/>
        <v>0</v>
      </c>
    </row>
    <row r="1741" spans="3:7">
      <c r="C1741"/>
      <c r="G1741" s="13">
        <f t="shared" si="26"/>
        <v>0</v>
      </c>
    </row>
    <row r="1742" spans="3:7">
      <c r="C1742"/>
      <c r="G1742" s="13">
        <f t="shared" si="26"/>
        <v>0</v>
      </c>
    </row>
    <row r="1743" spans="3:7">
      <c r="C1743"/>
      <c r="G1743" s="13">
        <f t="shared" ref="G1743:G1806" si="27">+D1743-E1743</f>
        <v>0</v>
      </c>
    </row>
    <row r="1744" spans="3:7">
      <c r="C1744"/>
      <c r="G1744" s="13">
        <f t="shared" si="27"/>
        <v>0</v>
      </c>
    </row>
    <row r="1745" spans="3:7">
      <c r="C1745"/>
      <c r="G1745" s="13">
        <f t="shared" si="27"/>
        <v>0</v>
      </c>
    </row>
    <row r="1746" spans="3:7">
      <c r="C1746"/>
      <c r="G1746" s="13">
        <f t="shared" si="27"/>
        <v>0</v>
      </c>
    </row>
    <row r="1747" spans="3:7">
      <c r="C1747"/>
      <c r="G1747" s="13">
        <f t="shared" si="27"/>
        <v>0</v>
      </c>
    </row>
    <row r="1748" spans="3:7">
      <c r="C1748"/>
      <c r="G1748" s="13">
        <f t="shared" si="27"/>
        <v>0</v>
      </c>
    </row>
    <row r="1749" spans="3:7">
      <c r="C1749"/>
      <c r="G1749" s="13">
        <f t="shared" si="27"/>
        <v>0</v>
      </c>
    </row>
    <row r="1750" spans="3:7">
      <c r="C1750"/>
      <c r="G1750" s="13">
        <f t="shared" si="27"/>
        <v>0</v>
      </c>
    </row>
    <row r="1751" spans="3:7">
      <c r="C1751"/>
      <c r="G1751" s="13">
        <f t="shared" si="27"/>
        <v>0</v>
      </c>
    </row>
    <row r="1752" spans="3:7">
      <c r="C1752"/>
      <c r="G1752" s="13">
        <f t="shared" si="27"/>
        <v>0</v>
      </c>
    </row>
    <row r="1753" spans="3:7">
      <c r="C1753"/>
      <c r="G1753" s="13">
        <f t="shared" si="27"/>
        <v>0</v>
      </c>
    </row>
    <row r="1754" spans="3:7">
      <c r="C1754"/>
      <c r="G1754" s="13">
        <f t="shared" si="27"/>
        <v>0</v>
      </c>
    </row>
    <row r="1755" spans="3:7">
      <c r="C1755"/>
      <c r="G1755" s="13">
        <f t="shared" si="27"/>
        <v>0</v>
      </c>
    </row>
    <row r="1756" spans="3:7">
      <c r="C1756"/>
      <c r="G1756" s="13">
        <f t="shared" si="27"/>
        <v>0</v>
      </c>
    </row>
    <row r="1757" spans="3:7">
      <c r="C1757"/>
      <c r="G1757" s="13">
        <f t="shared" si="27"/>
        <v>0</v>
      </c>
    </row>
    <row r="1758" spans="3:7">
      <c r="C1758"/>
      <c r="G1758" s="13">
        <f t="shared" si="27"/>
        <v>0</v>
      </c>
    </row>
    <row r="1759" spans="3:7">
      <c r="C1759"/>
      <c r="G1759" s="13">
        <f t="shared" si="27"/>
        <v>0</v>
      </c>
    </row>
    <row r="1760" spans="3:7">
      <c r="C1760"/>
      <c r="G1760" s="13">
        <f t="shared" si="27"/>
        <v>0</v>
      </c>
    </row>
    <row r="1761" spans="3:7">
      <c r="C1761"/>
      <c r="G1761" s="13">
        <f t="shared" si="27"/>
        <v>0</v>
      </c>
    </row>
    <row r="1762" spans="3:7">
      <c r="C1762"/>
      <c r="G1762" s="13">
        <f t="shared" si="27"/>
        <v>0</v>
      </c>
    </row>
    <row r="1763" spans="3:7">
      <c r="C1763"/>
      <c r="G1763" s="13">
        <f t="shared" si="27"/>
        <v>0</v>
      </c>
    </row>
    <row r="1764" spans="3:7">
      <c r="C1764"/>
      <c r="G1764" s="13">
        <f t="shared" si="27"/>
        <v>0</v>
      </c>
    </row>
    <row r="1765" spans="3:7">
      <c r="C1765"/>
      <c r="G1765" s="13">
        <f t="shared" si="27"/>
        <v>0</v>
      </c>
    </row>
    <row r="1766" spans="3:7">
      <c r="C1766"/>
      <c r="G1766" s="13">
        <f t="shared" si="27"/>
        <v>0</v>
      </c>
    </row>
    <row r="1767" spans="3:7">
      <c r="C1767"/>
      <c r="G1767" s="13">
        <f t="shared" si="27"/>
        <v>0</v>
      </c>
    </row>
    <row r="1768" spans="3:7">
      <c r="C1768"/>
      <c r="G1768" s="13">
        <f t="shared" si="27"/>
        <v>0</v>
      </c>
    </row>
    <row r="1769" spans="3:7">
      <c r="C1769"/>
      <c r="G1769" s="13">
        <f t="shared" si="27"/>
        <v>0</v>
      </c>
    </row>
    <row r="1770" spans="3:7">
      <c r="C1770"/>
      <c r="G1770" s="13">
        <f t="shared" si="27"/>
        <v>0</v>
      </c>
    </row>
    <row r="1771" spans="3:7">
      <c r="C1771"/>
      <c r="G1771" s="13">
        <f t="shared" si="27"/>
        <v>0</v>
      </c>
    </row>
    <row r="1772" spans="3:7">
      <c r="C1772"/>
      <c r="G1772" s="13">
        <f t="shared" si="27"/>
        <v>0</v>
      </c>
    </row>
    <row r="1773" spans="3:7">
      <c r="C1773"/>
      <c r="G1773" s="13">
        <f t="shared" si="27"/>
        <v>0</v>
      </c>
    </row>
    <row r="1774" spans="3:7">
      <c r="C1774"/>
      <c r="G1774" s="13">
        <f t="shared" si="27"/>
        <v>0</v>
      </c>
    </row>
    <row r="1775" spans="3:7">
      <c r="C1775"/>
      <c r="G1775" s="13">
        <f t="shared" si="27"/>
        <v>0</v>
      </c>
    </row>
    <row r="1776" spans="3:7">
      <c r="C1776"/>
      <c r="G1776" s="13">
        <f t="shared" si="27"/>
        <v>0</v>
      </c>
    </row>
    <row r="1777" spans="3:7">
      <c r="C1777"/>
      <c r="G1777" s="13">
        <f t="shared" si="27"/>
        <v>0</v>
      </c>
    </row>
    <row r="1778" spans="3:7">
      <c r="C1778"/>
      <c r="G1778" s="13">
        <f t="shared" si="27"/>
        <v>0</v>
      </c>
    </row>
    <row r="1779" spans="3:7">
      <c r="C1779"/>
      <c r="G1779" s="13">
        <f t="shared" si="27"/>
        <v>0</v>
      </c>
    </row>
    <row r="1780" spans="3:7">
      <c r="C1780"/>
      <c r="G1780" s="13">
        <f t="shared" si="27"/>
        <v>0</v>
      </c>
    </row>
    <row r="1781" spans="3:7">
      <c r="C1781"/>
      <c r="G1781" s="13">
        <f t="shared" si="27"/>
        <v>0</v>
      </c>
    </row>
    <row r="1782" spans="3:7">
      <c r="C1782"/>
      <c r="G1782" s="13">
        <f t="shared" si="27"/>
        <v>0</v>
      </c>
    </row>
    <row r="1783" spans="3:7">
      <c r="C1783"/>
      <c r="G1783" s="13">
        <f t="shared" si="27"/>
        <v>0</v>
      </c>
    </row>
    <row r="1784" spans="3:7">
      <c r="C1784"/>
      <c r="G1784" s="13">
        <f t="shared" si="27"/>
        <v>0</v>
      </c>
    </row>
    <row r="1785" spans="3:7">
      <c r="C1785"/>
      <c r="G1785" s="13">
        <f t="shared" si="27"/>
        <v>0</v>
      </c>
    </row>
    <row r="1786" spans="3:7">
      <c r="C1786"/>
      <c r="G1786" s="13">
        <f t="shared" si="27"/>
        <v>0</v>
      </c>
    </row>
    <row r="1787" spans="3:7">
      <c r="C1787"/>
      <c r="G1787" s="13">
        <f t="shared" si="27"/>
        <v>0</v>
      </c>
    </row>
    <row r="1788" spans="3:7">
      <c r="C1788"/>
      <c r="G1788" s="13">
        <f t="shared" si="27"/>
        <v>0</v>
      </c>
    </row>
    <row r="1789" spans="3:7">
      <c r="C1789"/>
      <c r="G1789" s="13">
        <f t="shared" si="27"/>
        <v>0</v>
      </c>
    </row>
    <row r="1790" spans="3:7">
      <c r="C1790"/>
      <c r="G1790" s="13">
        <f t="shared" si="27"/>
        <v>0</v>
      </c>
    </row>
    <row r="1791" spans="3:7">
      <c r="C1791"/>
      <c r="G1791" s="13">
        <f t="shared" si="27"/>
        <v>0</v>
      </c>
    </row>
    <row r="1792" spans="3:7">
      <c r="C1792"/>
      <c r="G1792" s="13">
        <f t="shared" si="27"/>
        <v>0</v>
      </c>
    </row>
    <row r="1793" spans="3:7">
      <c r="C1793"/>
      <c r="G1793" s="13">
        <f t="shared" si="27"/>
        <v>0</v>
      </c>
    </row>
    <row r="1794" spans="3:7">
      <c r="C1794"/>
      <c r="G1794" s="13">
        <f t="shared" si="27"/>
        <v>0</v>
      </c>
    </row>
    <row r="1795" spans="3:7">
      <c r="C1795"/>
      <c r="G1795" s="13">
        <f t="shared" si="27"/>
        <v>0</v>
      </c>
    </row>
    <row r="1796" spans="3:7">
      <c r="C1796"/>
      <c r="G1796" s="13">
        <f t="shared" si="27"/>
        <v>0</v>
      </c>
    </row>
    <row r="1797" spans="3:7">
      <c r="C1797"/>
      <c r="G1797" s="13">
        <f t="shared" si="27"/>
        <v>0</v>
      </c>
    </row>
    <row r="1798" spans="3:7">
      <c r="C1798"/>
      <c r="G1798" s="13">
        <f t="shared" si="27"/>
        <v>0</v>
      </c>
    </row>
    <row r="1799" spans="3:7">
      <c r="C1799"/>
      <c r="G1799" s="13">
        <f t="shared" si="27"/>
        <v>0</v>
      </c>
    </row>
    <row r="1800" spans="3:7">
      <c r="C1800"/>
      <c r="G1800" s="13">
        <f t="shared" si="27"/>
        <v>0</v>
      </c>
    </row>
    <row r="1801" spans="3:7">
      <c r="C1801"/>
      <c r="G1801" s="13">
        <f t="shared" si="27"/>
        <v>0</v>
      </c>
    </row>
    <row r="1802" spans="3:7">
      <c r="C1802"/>
      <c r="G1802" s="13">
        <f t="shared" si="27"/>
        <v>0</v>
      </c>
    </row>
    <row r="1803" spans="3:7">
      <c r="C1803"/>
      <c r="G1803" s="13">
        <f t="shared" si="27"/>
        <v>0</v>
      </c>
    </row>
    <row r="1804" spans="3:7">
      <c r="C1804"/>
      <c r="G1804" s="13">
        <f t="shared" si="27"/>
        <v>0</v>
      </c>
    </row>
    <row r="1805" spans="3:7">
      <c r="C1805"/>
      <c r="G1805" s="13">
        <f t="shared" si="27"/>
        <v>0</v>
      </c>
    </row>
    <row r="1806" spans="3:7">
      <c r="C1806"/>
      <c r="G1806" s="13">
        <f t="shared" si="27"/>
        <v>0</v>
      </c>
    </row>
    <row r="1807" spans="3:7">
      <c r="C1807"/>
      <c r="G1807" s="13">
        <f t="shared" ref="G1807:G1870" si="28">+D1807-E1807</f>
        <v>0</v>
      </c>
    </row>
    <row r="1808" spans="3:7">
      <c r="C1808"/>
      <c r="G1808" s="13">
        <f t="shared" si="28"/>
        <v>0</v>
      </c>
    </row>
    <row r="1809" spans="3:7">
      <c r="C1809"/>
      <c r="G1809" s="13">
        <f t="shared" si="28"/>
        <v>0</v>
      </c>
    </row>
    <row r="1810" spans="3:7">
      <c r="C1810"/>
      <c r="G1810" s="13">
        <f t="shared" si="28"/>
        <v>0</v>
      </c>
    </row>
    <row r="1811" spans="3:7">
      <c r="C1811"/>
      <c r="G1811" s="13">
        <f t="shared" si="28"/>
        <v>0</v>
      </c>
    </row>
    <row r="1812" spans="3:7">
      <c r="C1812"/>
      <c r="G1812" s="13">
        <f t="shared" si="28"/>
        <v>0</v>
      </c>
    </row>
    <row r="1813" spans="3:7">
      <c r="C1813"/>
      <c r="G1813" s="13">
        <f t="shared" si="28"/>
        <v>0</v>
      </c>
    </row>
    <row r="1814" spans="3:7">
      <c r="C1814"/>
      <c r="G1814" s="13">
        <f t="shared" si="28"/>
        <v>0</v>
      </c>
    </row>
    <row r="1815" spans="3:7">
      <c r="C1815"/>
      <c r="G1815" s="13">
        <f t="shared" si="28"/>
        <v>0</v>
      </c>
    </row>
    <row r="1816" spans="3:7">
      <c r="C1816"/>
      <c r="G1816" s="13">
        <f t="shared" si="28"/>
        <v>0</v>
      </c>
    </row>
    <row r="1817" spans="3:7">
      <c r="C1817"/>
      <c r="G1817" s="13">
        <f t="shared" si="28"/>
        <v>0</v>
      </c>
    </row>
    <row r="1818" spans="3:7">
      <c r="C1818"/>
      <c r="G1818" s="13">
        <f t="shared" si="28"/>
        <v>0</v>
      </c>
    </row>
    <row r="1819" spans="3:7">
      <c r="C1819"/>
      <c r="G1819" s="13">
        <f t="shared" si="28"/>
        <v>0</v>
      </c>
    </row>
    <row r="1820" spans="3:7">
      <c r="C1820"/>
      <c r="G1820" s="13">
        <f t="shared" si="28"/>
        <v>0</v>
      </c>
    </row>
    <row r="1821" spans="3:7">
      <c r="C1821"/>
      <c r="G1821" s="13">
        <f t="shared" si="28"/>
        <v>0</v>
      </c>
    </row>
    <row r="1822" spans="3:7">
      <c r="C1822"/>
      <c r="G1822" s="13">
        <f t="shared" si="28"/>
        <v>0</v>
      </c>
    </row>
    <row r="1823" spans="3:7">
      <c r="C1823"/>
      <c r="G1823" s="13">
        <f t="shared" si="28"/>
        <v>0</v>
      </c>
    </row>
    <row r="1824" spans="3:7">
      <c r="C1824"/>
      <c r="G1824" s="13">
        <f t="shared" si="28"/>
        <v>0</v>
      </c>
    </row>
    <row r="1825" spans="3:7">
      <c r="C1825"/>
      <c r="G1825" s="13">
        <f t="shared" si="28"/>
        <v>0</v>
      </c>
    </row>
    <row r="1826" spans="3:7">
      <c r="C1826"/>
      <c r="G1826" s="13">
        <f t="shared" si="28"/>
        <v>0</v>
      </c>
    </row>
    <row r="1827" spans="3:7">
      <c r="C1827"/>
      <c r="G1827" s="13">
        <f t="shared" si="28"/>
        <v>0</v>
      </c>
    </row>
    <row r="1828" spans="3:7">
      <c r="C1828"/>
      <c r="G1828" s="13">
        <f t="shared" si="28"/>
        <v>0</v>
      </c>
    </row>
    <row r="1829" spans="3:7">
      <c r="C1829"/>
      <c r="G1829" s="13">
        <f t="shared" si="28"/>
        <v>0</v>
      </c>
    </row>
    <row r="1830" spans="3:7">
      <c r="C1830"/>
      <c r="G1830" s="13">
        <f t="shared" si="28"/>
        <v>0</v>
      </c>
    </row>
    <row r="1831" spans="3:7">
      <c r="C1831"/>
      <c r="G1831" s="13">
        <f t="shared" si="28"/>
        <v>0</v>
      </c>
    </row>
    <row r="1832" spans="3:7">
      <c r="C1832"/>
      <c r="G1832" s="13">
        <f t="shared" si="28"/>
        <v>0</v>
      </c>
    </row>
    <row r="1833" spans="3:7">
      <c r="C1833"/>
      <c r="G1833" s="13">
        <f t="shared" si="28"/>
        <v>0</v>
      </c>
    </row>
    <row r="1834" spans="3:7">
      <c r="C1834"/>
      <c r="G1834" s="13">
        <f t="shared" si="28"/>
        <v>0</v>
      </c>
    </row>
    <row r="1835" spans="3:7">
      <c r="C1835"/>
      <c r="G1835" s="13">
        <f t="shared" si="28"/>
        <v>0</v>
      </c>
    </row>
    <row r="1836" spans="3:7">
      <c r="C1836"/>
      <c r="G1836" s="13">
        <f t="shared" si="28"/>
        <v>0</v>
      </c>
    </row>
    <row r="1837" spans="3:7">
      <c r="C1837"/>
      <c r="G1837" s="13">
        <f t="shared" si="28"/>
        <v>0</v>
      </c>
    </row>
    <row r="1838" spans="3:7">
      <c r="C1838"/>
      <c r="G1838" s="13">
        <f t="shared" si="28"/>
        <v>0</v>
      </c>
    </row>
    <row r="1839" spans="3:7">
      <c r="C1839"/>
      <c r="G1839" s="13">
        <f t="shared" si="28"/>
        <v>0</v>
      </c>
    </row>
    <row r="1840" spans="3:7">
      <c r="C1840"/>
      <c r="G1840" s="13">
        <f t="shared" si="28"/>
        <v>0</v>
      </c>
    </row>
    <row r="1841" spans="3:7">
      <c r="C1841"/>
      <c r="G1841" s="13">
        <f t="shared" si="28"/>
        <v>0</v>
      </c>
    </row>
    <row r="1842" spans="3:7">
      <c r="C1842"/>
      <c r="G1842" s="13">
        <f t="shared" si="28"/>
        <v>0</v>
      </c>
    </row>
    <row r="1843" spans="3:7">
      <c r="C1843"/>
      <c r="G1843" s="13">
        <f t="shared" si="28"/>
        <v>0</v>
      </c>
    </row>
    <row r="1844" spans="3:7">
      <c r="C1844"/>
      <c r="G1844" s="13">
        <f t="shared" si="28"/>
        <v>0</v>
      </c>
    </row>
    <row r="1845" spans="3:7">
      <c r="C1845"/>
      <c r="G1845" s="13">
        <f t="shared" si="28"/>
        <v>0</v>
      </c>
    </row>
    <row r="1846" spans="3:7">
      <c r="C1846"/>
      <c r="G1846" s="13">
        <f t="shared" si="28"/>
        <v>0</v>
      </c>
    </row>
    <row r="1847" spans="3:7">
      <c r="C1847"/>
      <c r="G1847" s="13">
        <f t="shared" si="28"/>
        <v>0</v>
      </c>
    </row>
    <row r="1848" spans="3:7">
      <c r="C1848"/>
      <c r="G1848" s="13">
        <f t="shared" si="28"/>
        <v>0</v>
      </c>
    </row>
    <row r="1849" spans="3:7">
      <c r="C1849"/>
      <c r="G1849" s="13">
        <f t="shared" si="28"/>
        <v>0</v>
      </c>
    </row>
    <row r="1850" spans="3:7">
      <c r="C1850"/>
      <c r="G1850" s="13">
        <f t="shared" si="28"/>
        <v>0</v>
      </c>
    </row>
    <row r="1851" spans="3:7">
      <c r="C1851"/>
      <c r="G1851" s="13">
        <f t="shared" si="28"/>
        <v>0</v>
      </c>
    </row>
    <row r="1852" spans="3:7">
      <c r="C1852"/>
      <c r="G1852" s="13">
        <f t="shared" si="28"/>
        <v>0</v>
      </c>
    </row>
    <row r="1853" spans="3:7">
      <c r="C1853"/>
      <c r="G1853" s="13">
        <f t="shared" si="28"/>
        <v>0</v>
      </c>
    </row>
    <row r="1854" spans="3:7">
      <c r="C1854"/>
      <c r="G1854" s="13">
        <f t="shared" si="28"/>
        <v>0</v>
      </c>
    </row>
    <row r="1855" spans="3:7">
      <c r="C1855"/>
      <c r="G1855" s="13">
        <f t="shared" si="28"/>
        <v>0</v>
      </c>
    </row>
    <row r="1856" spans="3:7">
      <c r="C1856"/>
      <c r="G1856" s="13">
        <f t="shared" si="28"/>
        <v>0</v>
      </c>
    </row>
    <row r="1857" spans="3:7">
      <c r="C1857"/>
      <c r="G1857" s="13">
        <f t="shared" si="28"/>
        <v>0</v>
      </c>
    </row>
    <row r="1858" spans="3:7">
      <c r="C1858"/>
      <c r="G1858" s="13">
        <f t="shared" si="28"/>
        <v>0</v>
      </c>
    </row>
    <row r="1859" spans="3:7">
      <c r="C1859"/>
      <c r="G1859" s="13">
        <f t="shared" si="28"/>
        <v>0</v>
      </c>
    </row>
    <row r="1860" spans="3:7">
      <c r="C1860"/>
      <c r="G1860" s="13">
        <f t="shared" si="28"/>
        <v>0</v>
      </c>
    </row>
    <row r="1861" spans="3:7">
      <c r="C1861"/>
      <c r="G1861" s="13">
        <f t="shared" si="28"/>
        <v>0</v>
      </c>
    </row>
    <row r="1862" spans="3:7">
      <c r="C1862"/>
      <c r="G1862" s="13">
        <f t="shared" si="28"/>
        <v>0</v>
      </c>
    </row>
    <row r="1863" spans="3:7">
      <c r="C1863"/>
      <c r="G1863" s="13">
        <f t="shared" si="28"/>
        <v>0</v>
      </c>
    </row>
    <row r="1864" spans="3:7">
      <c r="C1864"/>
      <c r="G1864" s="13">
        <f t="shared" si="28"/>
        <v>0</v>
      </c>
    </row>
    <row r="1865" spans="3:7">
      <c r="C1865"/>
      <c r="G1865" s="13">
        <f t="shared" si="28"/>
        <v>0</v>
      </c>
    </row>
    <row r="1866" spans="3:7">
      <c r="C1866"/>
      <c r="G1866" s="13">
        <f t="shared" si="28"/>
        <v>0</v>
      </c>
    </row>
    <row r="1867" spans="3:7">
      <c r="C1867"/>
      <c r="G1867" s="13">
        <f t="shared" si="28"/>
        <v>0</v>
      </c>
    </row>
    <row r="1868" spans="3:7">
      <c r="C1868"/>
      <c r="G1868" s="13">
        <f t="shared" si="28"/>
        <v>0</v>
      </c>
    </row>
    <row r="1869" spans="3:7">
      <c r="C1869"/>
      <c r="G1869" s="13">
        <f t="shared" si="28"/>
        <v>0</v>
      </c>
    </row>
    <row r="1870" spans="3:7">
      <c r="C1870"/>
      <c r="G1870" s="13">
        <f t="shared" si="28"/>
        <v>0</v>
      </c>
    </row>
    <row r="1871" spans="3:7">
      <c r="C1871"/>
      <c r="G1871" s="13">
        <f t="shared" ref="G1871:G1934" si="29">+D1871-E1871</f>
        <v>0</v>
      </c>
    </row>
    <row r="1872" spans="3:7">
      <c r="C1872"/>
      <c r="G1872" s="13">
        <f t="shared" si="29"/>
        <v>0</v>
      </c>
    </row>
    <row r="1873" spans="3:7">
      <c r="C1873"/>
      <c r="G1873" s="13">
        <f t="shared" si="29"/>
        <v>0</v>
      </c>
    </row>
    <row r="1874" spans="3:7">
      <c r="C1874"/>
      <c r="G1874" s="13">
        <f t="shared" si="29"/>
        <v>0</v>
      </c>
    </row>
    <row r="1875" spans="3:7">
      <c r="C1875"/>
      <c r="G1875" s="13">
        <f t="shared" si="29"/>
        <v>0</v>
      </c>
    </row>
    <row r="1876" spans="3:7">
      <c r="C1876"/>
      <c r="G1876" s="13">
        <f t="shared" si="29"/>
        <v>0</v>
      </c>
    </row>
    <row r="1877" spans="3:7">
      <c r="C1877"/>
      <c r="G1877" s="13">
        <f t="shared" si="29"/>
        <v>0</v>
      </c>
    </row>
    <row r="1878" spans="3:7">
      <c r="C1878"/>
      <c r="G1878" s="13">
        <f t="shared" si="29"/>
        <v>0</v>
      </c>
    </row>
    <row r="1879" spans="3:7">
      <c r="C1879"/>
      <c r="G1879" s="13">
        <f t="shared" si="29"/>
        <v>0</v>
      </c>
    </row>
    <row r="1880" spans="3:7">
      <c r="C1880"/>
      <c r="G1880" s="13">
        <f t="shared" si="29"/>
        <v>0</v>
      </c>
    </row>
    <row r="1881" spans="3:7">
      <c r="C1881"/>
      <c r="G1881" s="13">
        <f t="shared" si="29"/>
        <v>0</v>
      </c>
    </row>
    <row r="1882" spans="3:7">
      <c r="C1882"/>
      <c r="G1882" s="13">
        <f t="shared" si="29"/>
        <v>0</v>
      </c>
    </row>
    <row r="1883" spans="3:7">
      <c r="C1883"/>
      <c r="G1883" s="13">
        <f t="shared" si="29"/>
        <v>0</v>
      </c>
    </row>
    <row r="1884" spans="3:7">
      <c r="C1884"/>
      <c r="G1884" s="13">
        <f t="shared" si="29"/>
        <v>0</v>
      </c>
    </row>
    <row r="1885" spans="3:7">
      <c r="C1885"/>
      <c r="G1885" s="13">
        <f t="shared" si="29"/>
        <v>0</v>
      </c>
    </row>
    <row r="1886" spans="3:7">
      <c r="C1886"/>
      <c r="G1886" s="13">
        <f t="shared" si="29"/>
        <v>0</v>
      </c>
    </row>
    <row r="1887" spans="3:7">
      <c r="C1887"/>
      <c r="G1887" s="13">
        <f t="shared" si="29"/>
        <v>0</v>
      </c>
    </row>
    <row r="1888" spans="3:7">
      <c r="C1888"/>
      <c r="G1888" s="13">
        <f t="shared" si="29"/>
        <v>0</v>
      </c>
    </row>
    <row r="1889" spans="3:7">
      <c r="C1889"/>
      <c r="G1889" s="13">
        <f t="shared" si="29"/>
        <v>0</v>
      </c>
    </row>
    <row r="1890" spans="3:7">
      <c r="C1890"/>
      <c r="G1890" s="13">
        <f t="shared" si="29"/>
        <v>0</v>
      </c>
    </row>
    <row r="1891" spans="3:7">
      <c r="C1891"/>
      <c r="G1891" s="13">
        <f t="shared" si="29"/>
        <v>0</v>
      </c>
    </row>
    <row r="1892" spans="3:7">
      <c r="C1892"/>
      <c r="G1892" s="13">
        <f t="shared" si="29"/>
        <v>0</v>
      </c>
    </row>
    <row r="1893" spans="3:7">
      <c r="C1893"/>
      <c r="G1893" s="13">
        <f t="shared" si="29"/>
        <v>0</v>
      </c>
    </row>
    <row r="1894" spans="3:7">
      <c r="C1894"/>
      <c r="G1894" s="13">
        <f t="shared" si="29"/>
        <v>0</v>
      </c>
    </row>
    <row r="1895" spans="3:7">
      <c r="C1895"/>
      <c r="G1895" s="13">
        <f t="shared" si="29"/>
        <v>0</v>
      </c>
    </row>
    <row r="1896" spans="3:7">
      <c r="C1896"/>
      <c r="G1896" s="13">
        <f t="shared" si="29"/>
        <v>0</v>
      </c>
    </row>
    <row r="1897" spans="3:7">
      <c r="C1897"/>
      <c r="G1897" s="13">
        <f t="shared" si="29"/>
        <v>0</v>
      </c>
    </row>
    <row r="1898" spans="3:7">
      <c r="C1898"/>
      <c r="G1898" s="13">
        <f t="shared" si="29"/>
        <v>0</v>
      </c>
    </row>
    <row r="1899" spans="3:7">
      <c r="C1899"/>
      <c r="G1899" s="13">
        <f t="shared" si="29"/>
        <v>0</v>
      </c>
    </row>
    <row r="1900" spans="3:7">
      <c r="C1900"/>
      <c r="G1900" s="13">
        <f t="shared" si="29"/>
        <v>0</v>
      </c>
    </row>
    <row r="1901" spans="3:7">
      <c r="C1901"/>
      <c r="G1901" s="13">
        <f t="shared" si="29"/>
        <v>0</v>
      </c>
    </row>
    <row r="1902" spans="3:7">
      <c r="C1902"/>
      <c r="G1902" s="13">
        <f t="shared" si="29"/>
        <v>0</v>
      </c>
    </row>
    <row r="1903" spans="3:7">
      <c r="C1903"/>
      <c r="G1903" s="13">
        <f t="shared" si="29"/>
        <v>0</v>
      </c>
    </row>
    <row r="1904" spans="3:7">
      <c r="C1904"/>
      <c r="G1904" s="13">
        <f t="shared" si="29"/>
        <v>0</v>
      </c>
    </row>
    <row r="1905" spans="3:7">
      <c r="C1905"/>
      <c r="G1905" s="13">
        <f t="shared" si="29"/>
        <v>0</v>
      </c>
    </row>
    <row r="1906" spans="3:7">
      <c r="C1906"/>
      <c r="G1906" s="13">
        <f t="shared" si="29"/>
        <v>0</v>
      </c>
    </row>
    <row r="1907" spans="3:7">
      <c r="C1907"/>
      <c r="G1907" s="13">
        <f t="shared" si="29"/>
        <v>0</v>
      </c>
    </row>
    <row r="1908" spans="3:7">
      <c r="C1908"/>
      <c r="G1908" s="13">
        <f t="shared" si="29"/>
        <v>0</v>
      </c>
    </row>
    <row r="1909" spans="3:7">
      <c r="C1909"/>
      <c r="G1909" s="13">
        <f t="shared" si="29"/>
        <v>0</v>
      </c>
    </row>
    <row r="1910" spans="3:7">
      <c r="C1910"/>
      <c r="G1910" s="13">
        <f t="shared" si="29"/>
        <v>0</v>
      </c>
    </row>
    <row r="1911" spans="3:7">
      <c r="C1911"/>
      <c r="G1911" s="13">
        <f t="shared" si="29"/>
        <v>0</v>
      </c>
    </row>
    <row r="1912" spans="3:7">
      <c r="C1912"/>
      <c r="G1912" s="13">
        <f t="shared" si="29"/>
        <v>0</v>
      </c>
    </row>
    <row r="1913" spans="3:7">
      <c r="C1913"/>
      <c r="G1913" s="13">
        <f t="shared" si="29"/>
        <v>0</v>
      </c>
    </row>
    <row r="1914" spans="3:7">
      <c r="C1914"/>
      <c r="G1914" s="13">
        <f t="shared" si="29"/>
        <v>0</v>
      </c>
    </row>
    <row r="1915" spans="3:7">
      <c r="C1915"/>
      <c r="G1915" s="13">
        <f t="shared" si="29"/>
        <v>0</v>
      </c>
    </row>
    <row r="1916" spans="3:7">
      <c r="C1916"/>
      <c r="G1916" s="13">
        <f t="shared" si="29"/>
        <v>0</v>
      </c>
    </row>
    <row r="1917" spans="3:7">
      <c r="C1917"/>
      <c r="G1917" s="13">
        <f t="shared" si="29"/>
        <v>0</v>
      </c>
    </row>
    <row r="1918" spans="3:7">
      <c r="C1918"/>
      <c r="G1918" s="13">
        <f t="shared" si="29"/>
        <v>0</v>
      </c>
    </row>
    <row r="1919" spans="3:7">
      <c r="C1919"/>
      <c r="G1919" s="13">
        <f t="shared" si="29"/>
        <v>0</v>
      </c>
    </row>
    <row r="1920" spans="3:7">
      <c r="C1920"/>
      <c r="G1920" s="13">
        <f t="shared" si="29"/>
        <v>0</v>
      </c>
    </row>
    <row r="1921" spans="3:7">
      <c r="C1921"/>
      <c r="G1921" s="13">
        <f t="shared" si="29"/>
        <v>0</v>
      </c>
    </row>
    <row r="1922" spans="3:7">
      <c r="C1922"/>
      <c r="G1922" s="13">
        <f t="shared" si="29"/>
        <v>0</v>
      </c>
    </row>
    <row r="1923" spans="3:7">
      <c r="C1923"/>
      <c r="G1923" s="13">
        <f t="shared" si="29"/>
        <v>0</v>
      </c>
    </row>
    <row r="1924" spans="3:7">
      <c r="C1924"/>
      <c r="G1924" s="13">
        <f t="shared" si="29"/>
        <v>0</v>
      </c>
    </row>
    <row r="1925" spans="3:7">
      <c r="C1925"/>
      <c r="G1925" s="13">
        <f t="shared" si="29"/>
        <v>0</v>
      </c>
    </row>
    <row r="1926" spans="3:7">
      <c r="C1926"/>
      <c r="G1926" s="13">
        <f t="shared" si="29"/>
        <v>0</v>
      </c>
    </row>
    <row r="1927" spans="3:7">
      <c r="C1927"/>
      <c r="G1927" s="13">
        <f t="shared" si="29"/>
        <v>0</v>
      </c>
    </row>
    <row r="1928" spans="3:7">
      <c r="C1928"/>
      <c r="G1928" s="13">
        <f t="shared" si="29"/>
        <v>0</v>
      </c>
    </row>
    <row r="1929" spans="3:7">
      <c r="C1929"/>
      <c r="G1929" s="13">
        <f t="shared" si="29"/>
        <v>0</v>
      </c>
    </row>
    <row r="1930" spans="3:7">
      <c r="C1930"/>
      <c r="G1930" s="13">
        <f t="shared" si="29"/>
        <v>0</v>
      </c>
    </row>
    <row r="1931" spans="3:7">
      <c r="C1931"/>
      <c r="G1931" s="13">
        <f t="shared" si="29"/>
        <v>0</v>
      </c>
    </row>
    <row r="1932" spans="3:7">
      <c r="C1932"/>
      <c r="G1932" s="13">
        <f t="shared" si="29"/>
        <v>0</v>
      </c>
    </row>
    <row r="1933" spans="3:7">
      <c r="C1933"/>
      <c r="G1933" s="13">
        <f t="shared" si="29"/>
        <v>0</v>
      </c>
    </row>
    <row r="1934" spans="3:7">
      <c r="C1934"/>
      <c r="G1934" s="13">
        <f t="shared" si="29"/>
        <v>0</v>
      </c>
    </row>
    <row r="1935" spans="3:7">
      <c r="C1935"/>
      <c r="G1935" s="13">
        <f t="shared" ref="G1935:G1998" si="30">+D1935-E1935</f>
        <v>0</v>
      </c>
    </row>
    <row r="1936" spans="3:7">
      <c r="C1936"/>
      <c r="G1936" s="13">
        <f t="shared" si="30"/>
        <v>0</v>
      </c>
    </row>
    <row r="1937" spans="3:7">
      <c r="C1937"/>
      <c r="G1937" s="13">
        <f t="shared" si="30"/>
        <v>0</v>
      </c>
    </row>
    <row r="1938" spans="3:7">
      <c r="C1938"/>
      <c r="G1938" s="13">
        <f t="shared" si="30"/>
        <v>0</v>
      </c>
    </row>
    <row r="1939" spans="3:7">
      <c r="C1939"/>
      <c r="G1939" s="13">
        <f t="shared" si="30"/>
        <v>0</v>
      </c>
    </row>
    <row r="1940" spans="3:7">
      <c r="C1940"/>
      <c r="G1940" s="13">
        <f t="shared" si="30"/>
        <v>0</v>
      </c>
    </row>
    <row r="1941" spans="3:7">
      <c r="C1941"/>
      <c r="G1941" s="13">
        <f t="shared" si="30"/>
        <v>0</v>
      </c>
    </row>
    <row r="1942" spans="3:7">
      <c r="C1942"/>
      <c r="G1942" s="13">
        <f t="shared" si="30"/>
        <v>0</v>
      </c>
    </row>
    <row r="1943" spans="3:7">
      <c r="C1943"/>
      <c r="G1943" s="13">
        <f t="shared" si="30"/>
        <v>0</v>
      </c>
    </row>
    <row r="1944" spans="3:7">
      <c r="C1944"/>
      <c r="G1944" s="13">
        <f t="shared" si="30"/>
        <v>0</v>
      </c>
    </row>
    <row r="1945" spans="3:7">
      <c r="C1945"/>
      <c r="G1945" s="13">
        <f t="shared" si="30"/>
        <v>0</v>
      </c>
    </row>
    <row r="1946" spans="3:7">
      <c r="C1946"/>
      <c r="G1946" s="13">
        <f t="shared" si="30"/>
        <v>0</v>
      </c>
    </row>
    <row r="1947" spans="3:7">
      <c r="C1947"/>
      <c r="G1947" s="13">
        <f t="shared" si="30"/>
        <v>0</v>
      </c>
    </row>
    <row r="1948" spans="3:7">
      <c r="C1948"/>
      <c r="G1948" s="13">
        <f t="shared" si="30"/>
        <v>0</v>
      </c>
    </row>
    <row r="1949" spans="3:7">
      <c r="C1949"/>
      <c r="G1949" s="13">
        <f t="shared" si="30"/>
        <v>0</v>
      </c>
    </row>
    <row r="1950" spans="3:7">
      <c r="C1950"/>
      <c r="G1950" s="13">
        <f t="shared" si="30"/>
        <v>0</v>
      </c>
    </row>
    <row r="1951" spans="3:7">
      <c r="C1951"/>
      <c r="G1951" s="13">
        <f t="shared" si="30"/>
        <v>0</v>
      </c>
    </row>
    <row r="1952" spans="3:7">
      <c r="C1952"/>
      <c r="G1952" s="13">
        <f t="shared" si="30"/>
        <v>0</v>
      </c>
    </row>
    <row r="1953" spans="3:7">
      <c r="C1953"/>
      <c r="G1953" s="13">
        <f t="shared" si="30"/>
        <v>0</v>
      </c>
    </row>
    <row r="1954" spans="3:7">
      <c r="C1954"/>
      <c r="G1954" s="13">
        <f t="shared" si="30"/>
        <v>0</v>
      </c>
    </row>
    <row r="1955" spans="3:7">
      <c r="C1955"/>
      <c r="G1955" s="13">
        <f t="shared" si="30"/>
        <v>0</v>
      </c>
    </row>
    <row r="1956" spans="3:7">
      <c r="C1956"/>
      <c r="G1956" s="13">
        <f t="shared" si="30"/>
        <v>0</v>
      </c>
    </row>
    <row r="1957" spans="3:7">
      <c r="C1957"/>
      <c r="G1957" s="13">
        <f t="shared" si="30"/>
        <v>0</v>
      </c>
    </row>
    <row r="1958" spans="3:7">
      <c r="C1958"/>
      <c r="G1958" s="13">
        <f t="shared" si="30"/>
        <v>0</v>
      </c>
    </row>
    <row r="1959" spans="3:7">
      <c r="C1959"/>
      <c r="G1959" s="13">
        <f t="shared" si="30"/>
        <v>0</v>
      </c>
    </row>
    <row r="1960" spans="3:7">
      <c r="C1960"/>
      <c r="G1960" s="13">
        <f t="shared" si="30"/>
        <v>0</v>
      </c>
    </row>
    <row r="1961" spans="3:7">
      <c r="C1961"/>
      <c r="G1961" s="13">
        <f t="shared" si="30"/>
        <v>0</v>
      </c>
    </row>
    <row r="1962" spans="3:7">
      <c r="C1962"/>
      <c r="G1962" s="13">
        <f t="shared" si="30"/>
        <v>0</v>
      </c>
    </row>
    <row r="1963" spans="3:7">
      <c r="C1963"/>
      <c r="G1963" s="13">
        <f t="shared" si="30"/>
        <v>0</v>
      </c>
    </row>
    <row r="1964" spans="3:7">
      <c r="C1964"/>
      <c r="G1964" s="13">
        <f t="shared" si="30"/>
        <v>0</v>
      </c>
    </row>
    <row r="1965" spans="3:7">
      <c r="C1965"/>
      <c r="G1965" s="13">
        <f t="shared" si="30"/>
        <v>0</v>
      </c>
    </row>
    <row r="1966" spans="3:7">
      <c r="C1966"/>
      <c r="G1966" s="13">
        <f t="shared" si="30"/>
        <v>0</v>
      </c>
    </row>
    <row r="1967" spans="3:7">
      <c r="C1967"/>
      <c r="G1967" s="13">
        <f t="shared" si="30"/>
        <v>0</v>
      </c>
    </row>
    <row r="1968" spans="3:7">
      <c r="C1968"/>
      <c r="G1968" s="13">
        <f t="shared" si="30"/>
        <v>0</v>
      </c>
    </row>
    <row r="1969" spans="3:7">
      <c r="C1969"/>
      <c r="G1969" s="13">
        <f t="shared" si="30"/>
        <v>0</v>
      </c>
    </row>
    <row r="1970" spans="3:7">
      <c r="C1970"/>
      <c r="G1970" s="13">
        <f t="shared" si="30"/>
        <v>0</v>
      </c>
    </row>
    <row r="1971" spans="3:7">
      <c r="C1971"/>
      <c r="G1971" s="13">
        <f t="shared" si="30"/>
        <v>0</v>
      </c>
    </row>
    <row r="1972" spans="3:7">
      <c r="C1972"/>
      <c r="G1972" s="13">
        <f t="shared" si="30"/>
        <v>0</v>
      </c>
    </row>
    <row r="1973" spans="3:7">
      <c r="C1973"/>
      <c r="G1973" s="13">
        <f t="shared" si="30"/>
        <v>0</v>
      </c>
    </row>
    <row r="1974" spans="3:7">
      <c r="C1974"/>
      <c r="G1974" s="13">
        <f t="shared" si="30"/>
        <v>0</v>
      </c>
    </row>
    <row r="1975" spans="3:7">
      <c r="C1975"/>
      <c r="G1975" s="13">
        <f t="shared" si="30"/>
        <v>0</v>
      </c>
    </row>
    <row r="1976" spans="3:7">
      <c r="C1976"/>
      <c r="G1976" s="13">
        <f t="shared" si="30"/>
        <v>0</v>
      </c>
    </row>
    <row r="1977" spans="3:7">
      <c r="C1977"/>
      <c r="G1977" s="13">
        <f t="shared" si="30"/>
        <v>0</v>
      </c>
    </row>
    <row r="1978" spans="3:7">
      <c r="C1978"/>
      <c r="G1978" s="13">
        <f t="shared" si="30"/>
        <v>0</v>
      </c>
    </row>
    <row r="1979" spans="3:7">
      <c r="C1979"/>
      <c r="G1979" s="13">
        <f t="shared" si="30"/>
        <v>0</v>
      </c>
    </row>
    <row r="1980" spans="3:7">
      <c r="C1980"/>
      <c r="G1980" s="13">
        <f t="shared" si="30"/>
        <v>0</v>
      </c>
    </row>
    <row r="1981" spans="3:7">
      <c r="C1981"/>
      <c r="G1981" s="13">
        <f t="shared" si="30"/>
        <v>0</v>
      </c>
    </row>
    <row r="1982" spans="3:7">
      <c r="C1982"/>
      <c r="G1982" s="13">
        <f t="shared" si="30"/>
        <v>0</v>
      </c>
    </row>
    <row r="1983" spans="3:7">
      <c r="C1983"/>
      <c r="G1983" s="13">
        <f t="shared" si="30"/>
        <v>0</v>
      </c>
    </row>
    <row r="1984" spans="3:7">
      <c r="C1984"/>
      <c r="G1984" s="13">
        <f t="shared" si="30"/>
        <v>0</v>
      </c>
    </row>
    <row r="1985" spans="3:7">
      <c r="C1985"/>
      <c r="G1985" s="13">
        <f t="shared" si="30"/>
        <v>0</v>
      </c>
    </row>
    <row r="1986" spans="3:7">
      <c r="C1986"/>
      <c r="G1986" s="13">
        <f t="shared" si="30"/>
        <v>0</v>
      </c>
    </row>
    <row r="1987" spans="3:7">
      <c r="C1987"/>
      <c r="G1987" s="13">
        <f t="shared" si="30"/>
        <v>0</v>
      </c>
    </row>
    <row r="1988" spans="3:7">
      <c r="C1988"/>
      <c r="G1988" s="13">
        <f t="shared" si="30"/>
        <v>0</v>
      </c>
    </row>
    <row r="1989" spans="3:7">
      <c r="C1989"/>
      <c r="G1989" s="13">
        <f t="shared" si="30"/>
        <v>0</v>
      </c>
    </row>
    <row r="1990" spans="3:7">
      <c r="C1990"/>
      <c r="G1990" s="13">
        <f t="shared" si="30"/>
        <v>0</v>
      </c>
    </row>
    <row r="1991" spans="3:7">
      <c r="C1991"/>
      <c r="G1991" s="13">
        <f t="shared" si="30"/>
        <v>0</v>
      </c>
    </row>
    <row r="1992" spans="3:7">
      <c r="C1992"/>
      <c r="G1992" s="13">
        <f t="shared" si="30"/>
        <v>0</v>
      </c>
    </row>
    <row r="1993" spans="3:7">
      <c r="C1993"/>
      <c r="G1993" s="13">
        <f t="shared" si="30"/>
        <v>0</v>
      </c>
    </row>
    <row r="1994" spans="3:7">
      <c r="C1994"/>
      <c r="G1994" s="13">
        <f t="shared" si="30"/>
        <v>0</v>
      </c>
    </row>
    <row r="1995" spans="3:7">
      <c r="C1995"/>
      <c r="G1995" s="13">
        <f t="shared" si="30"/>
        <v>0</v>
      </c>
    </row>
    <row r="1996" spans="3:7">
      <c r="C1996"/>
      <c r="G1996" s="13">
        <f t="shared" si="30"/>
        <v>0</v>
      </c>
    </row>
    <row r="1997" spans="3:7">
      <c r="C1997"/>
      <c r="G1997" s="13">
        <f t="shared" si="30"/>
        <v>0</v>
      </c>
    </row>
    <row r="1998" spans="3:7">
      <c r="C1998"/>
      <c r="G1998" s="13">
        <f t="shared" si="30"/>
        <v>0</v>
      </c>
    </row>
    <row r="1999" spans="3:7">
      <c r="C1999"/>
      <c r="G1999" s="13">
        <f t="shared" ref="G1999:G2062" si="31">+D1999-E1999</f>
        <v>0</v>
      </c>
    </row>
    <row r="2000" spans="3:7">
      <c r="C2000"/>
      <c r="G2000" s="13">
        <f t="shared" si="31"/>
        <v>0</v>
      </c>
    </row>
    <row r="2001" spans="3:7">
      <c r="C2001"/>
      <c r="G2001" s="13">
        <f t="shared" si="31"/>
        <v>0</v>
      </c>
    </row>
    <row r="2002" spans="3:7">
      <c r="C2002"/>
      <c r="G2002" s="13">
        <f t="shared" si="31"/>
        <v>0</v>
      </c>
    </row>
    <row r="2003" spans="3:7">
      <c r="C2003"/>
      <c r="G2003" s="13">
        <f t="shared" si="31"/>
        <v>0</v>
      </c>
    </row>
    <row r="2004" spans="3:7">
      <c r="C2004"/>
      <c r="G2004" s="13">
        <f t="shared" si="31"/>
        <v>0</v>
      </c>
    </row>
    <row r="2005" spans="3:7">
      <c r="C2005"/>
      <c r="G2005" s="13">
        <f t="shared" si="31"/>
        <v>0</v>
      </c>
    </row>
    <row r="2006" spans="3:7">
      <c r="C2006"/>
      <c r="G2006" s="13">
        <f t="shared" si="31"/>
        <v>0</v>
      </c>
    </row>
    <row r="2007" spans="3:7">
      <c r="C2007"/>
      <c r="G2007" s="13">
        <f t="shared" si="31"/>
        <v>0</v>
      </c>
    </row>
    <row r="2008" spans="3:7">
      <c r="C2008"/>
      <c r="G2008" s="13">
        <f t="shared" si="31"/>
        <v>0</v>
      </c>
    </row>
    <row r="2009" spans="3:7">
      <c r="C2009"/>
      <c r="G2009" s="13">
        <f t="shared" si="31"/>
        <v>0</v>
      </c>
    </row>
    <row r="2010" spans="3:7">
      <c r="C2010"/>
      <c r="G2010" s="13">
        <f t="shared" si="31"/>
        <v>0</v>
      </c>
    </row>
    <row r="2011" spans="3:7">
      <c r="C2011"/>
      <c r="G2011" s="13">
        <f t="shared" si="31"/>
        <v>0</v>
      </c>
    </row>
    <row r="2012" spans="3:7">
      <c r="C2012"/>
      <c r="G2012" s="13">
        <f t="shared" si="31"/>
        <v>0</v>
      </c>
    </row>
    <row r="2013" spans="3:7">
      <c r="C2013"/>
      <c r="G2013" s="13">
        <f t="shared" si="31"/>
        <v>0</v>
      </c>
    </row>
    <row r="2014" spans="3:7">
      <c r="C2014"/>
      <c r="G2014" s="13">
        <f t="shared" si="31"/>
        <v>0</v>
      </c>
    </row>
    <row r="2015" spans="3:7">
      <c r="C2015"/>
      <c r="G2015" s="13">
        <f t="shared" si="31"/>
        <v>0</v>
      </c>
    </row>
    <row r="2016" spans="3:7">
      <c r="C2016"/>
      <c r="G2016" s="13">
        <f t="shared" si="31"/>
        <v>0</v>
      </c>
    </row>
    <row r="2017" spans="3:7">
      <c r="C2017"/>
      <c r="G2017" s="13">
        <f t="shared" si="31"/>
        <v>0</v>
      </c>
    </row>
    <row r="2018" spans="3:7">
      <c r="C2018"/>
      <c r="G2018" s="13">
        <f t="shared" si="31"/>
        <v>0</v>
      </c>
    </row>
    <row r="2019" spans="3:7">
      <c r="C2019"/>
      <c r="G2019" s="13">
        <f t="shared" si="31"/>
        <v>0</v>
      </c>
    </row>
    <row r="2020" spans="3:7">
      <c r="C2020"/>
      <c r="G2020" s="13">
        <f t="shared" si="31"/>
        <v>0</v>
      </c>
    </row>
    <row r="2021" spans="3:7">
      <c r="C2021"/>
      <c r="G2021" s="13">
        <f t="shared" si="31"/>
        <v>0</v>
      </c>
    </row>
    <row r="2022" spans="3:7">
      <c r="C2022"/>
      <c r="G2022" s="13">
        <f t="shared" si="31"/>
        <v>0</v>
      </c>
    </row>
    <row r="2023" spans="3:7">
      <c r="C2023"/>
      <c r="G2023" s="13">
        <f t="shared" si="31"/>
        <v>0</v>
      </c>
    </row>
    <row r="2024" spans="3:7">
      <c r="C2024"/>
      <c r="G2024" s="13">
        <f t="shared" si="31"/>
        <v>0</v>
      </c>
    </row>
    <row r="2025" spans="3:7">
      <c r="C2025"/>
      <c r="G2025" s="13">
        <f t="shared" si="31"/>
        <v>0</v>
      </c>
    </row>
    <row r="2026" spans="3:7">
      <c r="C2026"/>
      <c r="G2026" s="13">
        <f t="shared" si="31"/>
        <v>0</v>
      </c>
    </row>
    <row r="2027" spans="3:7">
      <c r="C2027"/>
      <c r="G2027" s="13">
        <f t="shared" si="31"/>
        <v>0</v>
      </c>
    </row>
    <row r="2028" spans="3:7">
      <c r="C2028"/>
      <c r="G2028" s="13">
        <f t="shared" si="31"/>
        <v>0</v>
      </c>
    </row>
    <row r="2029" spans="3:7">
      <c r="C2029"/>
      <c r="G2029" s="13">
        <f t="shared" si="31"/>
        <v>0</v>
      </c>
    </row>
    <row r="2030" spans="3:7">
      <c r="C2030"/>
      <c r="G2030" s="13">
        <f t="shared" si="31"/>
        <v>0</v>
      </c>
    </row>
    <row r="2031" spans="3:7">
      <c r="C2031"/>
      <c r="G2031" s="13">
        <f t="shared" si="31"/>
        <v>0</v>
      </c>
    </row>
    <row r="2032" spans="3:7">
      <c r="C2032"/>
      <c r="G2032" s="13">
        <f t="shared" si="31"/>
        <v>0</v>
      </c>
    </row>
    <row r="2033" spans="3:7">
      <c r="C2033"/>
      <c r="G2033" s="13">
        <f t="shared" si="31"/>
        <v>0</v>
      </c>
    </row>
    <row r="2034" spans="3:7">
      <c r="C2034"/>
      <c r="G2034" s="13">
        <f t="shared" si="31"/>
        <v>0</v>
      </c>
    </row>
    <row r="2035" spans="3:7">
      <c r="C2035"/>
      <c r="G2035" s="13">
        <f t="shared" si="31"/>
        <v>0</v>
      </c>
    </row>
    <row r="2036" spans="3:7">
      <c r="C2036"/>
      <c r="G2036" s="13">
        <f t="shared" si="31"/>
        <v>0</v>
      </c>
    </row>
    <row r="2037" spans="3:7">
      <c r="C2037"/>
      <c r="G2037" s="13">
        <f t="shared" si="31"/>
        <v>0</v>
      </c>
    </row>
    <row r="2038" spans="3:7">
      <c r="C2038"/>
      <c r="G2038" s="13">
        <f t="shared" si="31"/>
        <v>0</v>
      </c>
    </row>
    <row r="2039" spans="3:7">
      <c r="C2039"/>
      <c r="G2039" s="13">
        <f t="shared" si="31"/>
        <v>0</v>
      </c>
    </row>
    <row r="2040" spans="3:7">
      <c r="C2040"/>
      <c r="G2040" s="13">
        <f t="shared" si="31"/>
        <v>0</v>
      </c>
    </row>
    <row r="2041" spans="3:7">
      <c r="C2041"/>
      <c r="G2041" s="13">
        <f t="shared" si="31"/>
        <v>0</v>
      </c>
    </row>
    <row r="2042" spans="3:7">
      <c r="C2042"/>
      <c r="G2042" s="13">
        <f t="shared" si="31"/>
        <v>0</v>
      </c>
    </row>
    <row r="2043" spans="3:7">
      <c r="C2043"/>
      <c r="G2043" s="13">
        <f t="shared" si="31"/>
        <v>0</v>
      </c>
    </row>
    <row r="2044" spans="3:7">
      <c r="C2044"/>
      <c r="G2044" s="13">
        <f t="shared" si="31"/>
        <v>0</v>
      </c>
    </row>
    <row r="2045" spans="3:7">
      <c r="C2045"/>
      <c r="G2045" s="13">
        <f t="shared" si="31"/>
        <v>0</v>
      </c>
    </row>
    <row r="2046" spans="3:7">
      <c r="C2046"/>
      <c r="G2046" s="13">
        <f t="shared" si="31"/>
        <v>0</v>
      </c>
    </row>
    <row r="2047" spans="3:7">
      <c r="C2047"/>
      <c r="G2047" s="13">
        <f t="shared" si="31"/>
        <v>0</v>
      </c>
    </row>
    <row r="2048" spans="3:7">
      <c r="C2048"/>
      <c r="G2048" s="13">
        <f t="shared" si="31"/>
        <v>0</v>
      </c>
    </row>
    <row r="2049" spans="3:7">
      <c r="C2049"/>
      <c r="G2049" s="13">
        <f t="shared" si="31"/>
        <v>0</v>
      </c>
    </row>
    <row r="2050" spans="3:7">
      <c r="C2050"/>
      <c r="G2050" s="13">
        <f t="shared" si="31"/>
        <v>0</v>
      </c>
    </row>
    <row r="2051" spans="3:7">
      <c r="C2051"/>
      <c r="G2051" s="13">
        <f t="shared" si="31"/>
        <v>0</v>
      </c>
    </row>
    <row r="2052" spans="3:7">
      <c r="C2052"/>
      <c r="G2052" s="13">
        <f t="shared" si="31"/>
        <v>0</v>
      </c>
    </row>
    <row r="2053" spans="3:7">
      <c r="C2053"/>
      <c r="G2053" s="13">
        <f t="shared" si="31"/>
        <v>0</v>
      </c>
    </row>
    <row r="2054" spans="3:7">
      <c r="C2054"/>
      <c r="G2054" s="13">
        <f t="shared" si="31"/>
        <v>0</v>
      </c>
    </row>
    <row r="2055" spans="3:7">
      <c r="C2055"/>
      <c r="G2055" s="13">
        <f t="shared" si="31"/>
        <v>0</v>
      </c>
    </row>
    <row r="2056" spans="3:7">
      <c r="C2056"/>
      <c r="G2056" s="13">
        <f t="shared" si="31"/>
        <v>0</v>
      </c>
    </row>
    <row r="2057" spans="3:7">
      <c r="C2057"/>
      <c r="G2057" s="13">
        <f t="shared" si="31"/>
        <v>0</v>
      </c>
    </row>
    <row r="2058" spans="3:7">
      <c r="C2058"/>
      <c r="G2058" s="13">
        <f t="shared" si="31"/>
        <v>0</v>
      </c>
    </row>
    <row r="2059" spans="3:7">
      <c r="C2059"/>
      <c r="G2059" s="13">
        <f t="shared" si="31"/>
        <v>0</v>
      </c>
    </row>
    <row r="2060" spans="3:7">
      <c r="C2060"/>
      <c r="G2060" s="13">
        <f t="shared" si="31"/>
        <v>0</v>
      </c>
    </row>
    <row r="2061" spans="3:7">
      <c r="C2061"/>
      <c r="G2061" s="13">
        <f t="shared" si="31"/>
        <v>0</v>
      </c>
    </row>
    <row r="2062" spans="3:7">
      <c r="C2062"/>
      <c r="G2062" s="13">
        <f t="shared" si="31"/>
        <v>0</v>
      </c>
    </row>
    <row r="2063" spans="3:7">
      <c r="C2063"/>
      <c r="G2063" s="13">
        <f t="shared" ref="G2063:G2126" si="32">+D2063-E2063</f>
        <v>0</v>
      </c>
    </row>
    <row r="2064" spans="3:7">
      <c r="C2064"/>
      <c r="G2064" s="13">
        <f t="shared" si="32"/>
        <v>0</v>
      </c>
    </row>
    <row r="2065" spans="3:7">
      <c r="C2065"/>
      <c r="G2065" s="13">
        <f t="shared" si="32"/>
        <v>0</v>
      </c>
    </row>
    <row r="2066" spans="3:7">
      <c r="C2066"/>
      <c r="G2066" s="13">
        <f t="shared" si="32"/>
        <v>0</v>
      </c>
    </row>
    <row r="2067" spans="3:7">
      <c r="C2067"/>
      <c r="G2067" s="13">
        <f t="shared" si="32"/>
        <v>0</v>
      </c>
    </row>
    <row r="2068" spans="3:7">
      <c r="C2068"/>
      <c r="G2068" s="13">
        <f t="shared" si="32"/>
        <v>0</v>
      </c>
    </row>
    <row r="2069" spans="3:7">
      <c r="C2069"/>
      <c r="G2069" s="13">
        <f t="shared" si="32"/>
        <v>0</v>
      </c>
    </row>
    <row r="2070" spans="3:7">
      <c r="C2070"/>
      <c r="G2070" s="13">
        <f t="shared" si="32"/>
        <v>0</v>
      </c>
    </row>
    <row r="2071" spans="3:7">
      <c r="C2071"/>
      <c r="G2071" s="13">
        <f t="shared" si="32"/>
        <v>0</v>
      </c>
    </row>
    <row r="2072" spans="3:7">
      <c r="C2072"/>
      <c r="G2072" s="13">
        <f t="shared" si="32"/>
        <v>0</v>
      </c>
    </row>
    <row r="2073" spans="3:7">
      <c r="C2073"/>
      <c r="G2073" s="13">
        <f t="shared" si="32"/>
        <v>0</v>
      </c>
    </row>
    <row r="2074" spans="3:7">
      <c r="C2074"/>
      <c r="G2074" s="13">
        <f t="shared" si="32"/>
        <v>0</v>
      </c>
    </row>
    <row r="2075" spans="3:7">
      <c r="C2075"/>
      <c r="G2075" s="13">
        <f t="shared" si="32"/>
        <v>0</v>
      </c>
    </row>
    <row r="2076" spans="3:7">
      <c r="C2076"/>
      <c r="G2076" s="13">
        <f t="shared" si="32"/>
        <v>0</v>
      </c>
    </row>
    <row r="2077" spans="3:7">
      <c r="C2077"/>
      <c r="G2077" s="13">
        <f t="shared" si="32"/>
        <v>0</v>
      </c>
    </row>
    <row r="2078" spans="3:7">
      <c r="C2078"/>
      <c r="G2078" s="13">
        <f t="shared" si="32"/>
        <v>0</v>
      </c>
    </row>
    <row r="2079" spans="3:7">
      <c r="C2079"/>
      <c r="G2079" s="13">
        <f t="shared" si="32"/>
        <v>0</v>
      </c>
    </row>
    <row r="2080" spans="3:7">
      <c r="C2080"/>
      <c r="G2080" s="13">
        <f t="shared" si="32"/>
        <v>0</v>
      </c>
    </row>
    <row r="2081" spans="3:7">
      <c r="C2081"/>
      <c r="G2081" s="13">
        <f t="shared" si="32"/>
        <v>0</v>
      </c>
    </row>
    <row r="2082" spans="3:7">
      <c r="C2082"/>
      <c r="G2082" s="13">
        <f t="shared" si="32"/>
        <v>0</v>
      </c>
    </row>
    <row r="2083" spans="3:7">
      <c r="C2083"/>
      <c r="G2083" s="13">
        <f t="shared" si="32"/>
        <v>0</v>
      </c>
    </row>
    <row r="2084" spans="3:7">
      <c r="C2084"/>
      <c r="G2084" s="13">
        <f t="shared" si="32"/>
        <v>0</v>
      </c>
    </row>
    <row r="2085" spans="3:7">
      <c r="C2085"/>
      <c r="G2085" s="13">
        <f t="shared" si="32"/>
        <v>0</v>
      </c>
    </row>
    <row r="2086" spans="3:7">
      <c r="C2086"/>
      <c r="G2086" s="13">
        <f t="shared" si="32"/>
        <v>0</v>
      </c>
    </row>
    <row r="2087" spans="3:7">
      <c r="C2087"/>
      <c r="G2087" s="13">
        <f t="shared" si="32"/>
        <v>0</v>
      </c>
    </row>
    <row r="2088" spans="3:7">
      <c r="C2088"/>
      <c r="G2088" s="13">
        <f t="shared" si="32"/>
        <v>0</v>
      </c>
    </row>
    <row r="2089" spans="3:7">
      <c r="C2089"/>
      <c r="G2089" s="13">
        <f t="shared" si="32"/>
        <v>0</v>
      </c>
    </row>
    <row r="2090" spans="3:7">
      <c r="C2090"/>
      <c r="G2090" s="13">
        <f t="shared" si="32"/>
        <v>0</v>
      </c>
    </row>
    <row r="2091" spans="3:7">
      <c r="C2091"/>
      <c r="G2091" s="13">
        <f t="shared" si="32"/>
        <v>0</v>
      </c>
    </row>
    <row r="2092" spans="3:7">
      <c r="C2092"/>
      <c r="G2092" s="13">
        <f t="shared" si="32"/>
        <v>0</v>
      </c>
    </row>
    <row r="2093" spans="3:7">
      <c r="C2093"/>
      <c r="G2093" s="13">
        <f t="shared" si="32"/>
        <v>0</v>
      </c>
    </row>
    <row r="2094" spans="3:7">
      <c r="C2094"/>
      <c r="G2094" s="13">
        <f t="shared" si="32"/>
        <v>0</v>
      </c>
    </row>
    <row r="2095" spans="3:7">
      <c r="C2095"/>
      <c r="G2095" s="13">
        <f t="shared" si="32"/>
        <v>0</v>
      </c>
    </row>
    <row r="2096" spans="3:7">
      <c r="C2096"/>
      <c r="G2096" s="13">
        <f t="shared" si="32"/>
        <v>0</v>
      </c>
    </row>
    <row r="2097" spans="3:7">
      <c r="C2097"/>
      <c r="G2097" s="13">
        <f t="shared" si="32"/>
        <v>0</v>
      </c>
    </row>
    <row r="2098" spans="3:7">
      <c r="C2098"/>
      <c r="G2098" s="13">
        <f t="shared" si="32"/>
        <v>0</v>
      </c>
    </row>
    <row r="2099" spans="3:7">
      <c r="C2099"/>
      <c r="G2099" s="13">
        <f t="shared" si="32"/>
        <v>0</v>
      </c>
    </row>
    <row r="2100" spans="3:7">
      <c r="C2100"/>
      <c r="G2100" s="13">
        <f t="shared" si="32"/>
        <v>0</v>
      </c>
    </row>
    <row r="2101" spans="3:7">
      <c r="C2101"/>
      <c r="G2101" s="13">
        <f t="shared" si="32"/>
        <v>0</v>
      </c>
    </row>
    <row r="2102" spans="3:7">
      <c r="C2102"/>
      <c r="G2102" s="13">
        <f t="shared" si="32"/>
        <v>0</v>
      </c>
    </row>
    <row r="2103" spans="3:7">
      <c r="C2103"/>
      <c r="G2103" s="13">
        <f t="shared" si="32"/>
        <v>0</v>
      </c>
    </row>
    <row r="2104" spans="3:7">
      <c r="C2104"/>
      <c r="G2104" s="13">
        <f t="shared" si="32"/>
        <v>0</v>
      </c>
    </row>
    <row r="2105" spans="3:7">
      <c r="C2105"/>
      <c r="G2105" s="13">
        <f t="shared" si="32"/>
        <v>0</v>
      </c>
    </row>
    <row r="2106" spans="3:7">
      <c r="C2106"/>
      <c r="G2106" s="13">
        <f t="shared" si="32"/>
        <v>0</v>
      </c>
    </row>
    <row r="2107" spans="3:7">
      <c r="C2107"/>
      <c r="G2107" s="13">
        <f t="shared" si="32"/>
        <v>0</v>
      </c>
    </row>
    <row r="2108" spans="3:7">
      <c r="C2108"/>
      <c r="G2108" s="13">
        <f t="shared" si="32"/>
        <v>0</v>
      </c>
    </row>
    <row r="2109" spans="3:7">
      <c r="C2109"/>
      <c r="G2109" s="13">
        <f t="shared" si="32"/>
        <v>0</v>
      </c>
    </row>
    <row r="2110" spans="3:7">
      <c r="C2110"/>
      <c r="G2110" s="13">
        <f t="shared" si="32"/>
        <v>0</v>
      </c>
    </row>
    <row r="2111" spans="3:7">
      <c r="C2111"/>
      <c r="G2111" s="13">
        <f t="shared" si="32"/>
        <v>0</v>
      </c>
    </row>
    <row r="2112" spans="3:7">
      <c r="C2112"/>
      <c r="G2112" s="13">
        <f t="shared" si="32"/>
        <v>0</v>
      </c>
    </row>
    <row r="2113" spans="3:7">
      <c r="C2113"/>
      <c r="G2113" s="13">
        <f t="shared" si="32"/>
        <v>0</v>
      </c>
    </row>
    <row r="2114" spans="3:7">
      <c r="C2114"/>
      <c r="G2114" s="13">
        <f t="shared" si="32"/>
        <v>0</v>
      </c>
    </row>
    <row r="2115" spans="3:7">
      <c r="C2115"/>
      <c r="G2115" s="13">
        <f t="shared" si="32"/>
        <v>0</v>
      </c>
    </row>
    <row r="2116" spans="3:7">
      <c r="C2116"/>
      <c r="G2116" s="13">
        <f t="shared" si="32"/>
        <v>0</v>
      </c>
    </row>
    <row r="2117" spans="3:7">
      <c r="C2117"/>
      <c r="G2117" s="13">
        <f t="shared" si="32"/>
        <v>0</v>
      </c>
    </row>
    <row r="2118" spans="3:7">
      <c r="C2118"/>
      <c r="G2118" s="13">
        <f t="shared" si="32"/>
        <v>0</v>
      </c>
    </row>
    <row r="2119" spans="3:7">
      <c r="C2119"/>
      <c r="G2119" s="13">
        <f t="shared" si="32"/>
        <v>0</v>
      </c>
    </row>
    <row r="2120" spans="3:7">
      <c r="C2120"/>
      <c r="G2120" s="13">
        <f t="shared" si="32"/>
        <v>0</v>
      </c>
    </row>
    <row r="2121" spans="3:7">
      <c r="C2121"/>
      <c r="G2121" s="13">
        <f t="shared" si="32"/>
        <v>0</v>
      </c>
    </row>
    <row r="2122" spans="3:7">
      <c r="C2122"/>
      <c r="G2122" s="13">
        <f t="shared" si="32"/>
        <v>0</v>
      </c>
    </row>
    <row r="2123" spans="3:7">
      <c r="C2123"/>
      <c r="G2123" s="13">
        <f t="shared" si="32"/>
        <v>0</v>
      </c>
    </row>
    <row r="2124" spans="3:7">
      <c r="C2124"/>
      <c r="G2124" s="13">
        <f t="shared" si="32"/>
        <v>0</v>
      </c>
    </row>
    <row r="2125" spans="3:7">
      <c r="C2125"/>
      <c r="G2125" s="13">
        <f t="shared" si="32"/>
        <v>0</v>
      </c>
    </row>
    <row r="2126" spans="3:7">
      <c r="C2126"/>
      <c r="G2126" s="13">
        <f t="shared" si="32"/>
        <v>0</v>
      </c>
    </row>
    <row r="2127" spans="3:7">
      <c r="C2127"/>
      <c r="G2127" s="13">
        <f t="shared" ref="G2127:G2190" si="33">+D2127-E2127</f>
        <v>0</v>
      </c>
    </row>
    <row r="2128" spans="3:7">
      <c r="C2128"/>
      <c r="G2128" s="13">
        <f t="shared" si="33"/>
        <v>0</v>
      </c>
    </row>
    <row r="2129" spans="3:7">
      <c r="C2129"/>
      <c r="G2129" s="13">
        <f t="shared" si="33"/>
        <v>0</v>
      </c>
    </row>
    <row r="2130" spans="3:7">
      <c r="C2130"/>
      <c r="G2130" s="13">
        <f t="shared" si="33"/>
        <v>0</v>
      </c>
    </row>
    <row r="2131" spans="3:7">
      <c r="C2131"/>
      <c r="G2131" s="13">
        <f t="shared" si="33"/>
        <v>0</v>
      </c>
    </row>
    <row r="2132" spans="3:7">
      <c r="C2132"/>
      <c r="G2132" s="13">
        <f t="shared" si="33"/>
        <v>0</v>
      </c>
    </row>
    <row r="2133" spans="3:7">
      <c r="C2133"/>
      <c r="G2133" s="13">
        <f t="shared" si="33"/>
        <v>0</v>
      </c>
    </row>
    <row r="2134" spans="3:7">
      <c r="C2134"/>
      <c r="G2134" s="13">
        <f t="shared" si="33"/>
        <v>0</v>
      </c>
    </row>
    <row r="2135" spans="3:7">
      <c r="C2135"/>
      <c r="G2135" s="13">
        <f t="shared" si="33"/>
        <v>0</v>
      </c>
    </row>
    <row r="2136" spans="3:7">
      <c r="C2136"/>
      <c r="G2136" s="13">
        <f t="shared" si="33"/>
        <v>0</v>
      </c>
    </row>
    <row r="2137" spans="3:7">
      <c r="C2137"/>
      <c r="G2137" s="13">
        <f t="shared" si="33"/>
        <v>0</v>
      </c>
    </row>
    <row r="2138" spans="3:7">
      <c r="C2138"/>
      <c r="G2138" s="13">
        <f t="shared" si="33"/>
        <v>0</v>
      </c>
    </row>
    <row r="2139" spans="3:7">
      <c r="C2139"/>
      <c r="G2139" s="13">
        <f t="shared" si="33"/>
        <v>0</v>
      </c>
    </row>
    <row r="2140" spans="3:7">
      <c r="C2140"/>
      <c r="G2140" s="13">
        <f t="shared" si="33"/>
        <v>0</v>
      </c>
    </row>
    <row r="2141" spans="3:7">
      <c r="C2141"/>
      <c r="G2141" s="13">
        <f t="shared" si="33"/>
        <v>0</v>
      </c>
    </row>
    <row r="2142" spans="3:7">
      <c r="C2142"/>
      <c r="G2142" s="13">
        <f t="shared" si="33"/>
        <v>0</v>
      </c>
    </row>
    <row r="2143" spans="3:7">
      <c r="C2143"/>
      <c r="G2143" s="13">
        <f t="shared" si="33"/>
        <v>0</v>
      </c>
    </row>
    <row r="2144" spans="3:7">
      <c r="C2144"/>
      <c r="G2144" s="13">
        <f t="shared" si="33"/>
        <v>0</v>
      </c>
    </row>
    <row r="2145" spans="3:7">
      <c r="C2145"/>
      <c r="G2145" s="13">
        <f t="shared" si="33"/>
        <v>0</v>
      </c>
    </row>
    <row r="2146" spans="3:7">
      <c r="C2146"/>
      <c r="G2146" s="13">
        <f t="shared" si="33"/>
        <v>0</v>
      </c>
    </row>
    <row r="2147" spans="3:7">
      <c r="C2147"/>
      <c r="G2147" s="13">
        <f t="shared" si="33"/>
        <v>0</v>
      </c>
    </row>
    <row r="2148" spans="3:7">
      <c r="C2148"/>
      <c r="G2148" s="13">
        <f t="shared" si="33"/>
        <v>0</v>
      </c>
    </row>
    <row r="2149" spans="3:7">
      <c r="C2149"/>
      <c r="G2149" s="13">
        <f t="shared" si="33"/>
        <v>0</v>
      </c>
    </row>
    <row r="2150" spans="3:7">
      <c r="C2150"/>
      <c r="G2150" s="13">
        <f t="shared" si="33"/>
        <v>0</v>
      </c>
    </row>
    <row r="2151" spans="3:7">
      <c r="C2151"/>
      <c r="G2151" s="13">
        <f t="shared" si="33"/>
        <v>0</v>
      </c>
    </row>
    <row r="2152" spans="3:7">
      <c r="C2152"/>
      <c r="G2152" s="13">
        <f t="shared" si="33"/>
        <v>0</v>
      </c>
    </row>
    <row r="2153" spans="3:7">
      <c r="C2153"/>
      <c r="G2153" s="13">
        <f t="shared" si="33"/>
        <v>0</v>
      </c>
    </row>
    <row r="2154" spans="3:7">
      <c r="C2154"/>
      <c r="G2154" s="13">
        <f t="shared" si="33"/>
        <v>0</v>
      </c>
    </row>
    <row r="2155" spans="3:7">
      <c r="C2155"/>
      <c r="G2155" s="13">
        <f t="shared" si="33"/>
        <v>0</v>
      </c>
    </row>
    <row r="2156" spans="3:7">
      <c r="C2156"/>
      <c r="G2156" s="13">
        <f t="shared" si="33"/>
        <v>0</v>
      </c>
    </row>
    <row r="2157" spans="3:7">
      <c r="C2157"/>
      <c r="G2157" s="13">
        <f t="shared" si="33"/>
        <v>0</v>
      </c>
    </row>
    <row r="2158" spans="3:7">
      <c r="C2158"/>
      <c r="G2158" s="13">
        <f t="shared" si="33"/>
        <v>0</v>
      </c>
    </row>
    <row r="2159" spans="3:7">
      <c r="C2159"/>
      <c r="G2159" s="13">
        <f t="shared" si="33"/>
        <v>0</v>
      </c>
    </row>
    <row r="2160" spans="3:7">
      <c r="C2160"/>
      <c r="G2160" s="13">
        <f t="shared" si="33"/>
        <v>0</v>
      </c>
    </row>
    <row r="2161" spans="3:7">
      <c r="C2161"/>
      <c r="G2161" s="13">
        <f t="shared" si="33"/>
        <v>0</v>
      </c>
    </row>
    <row r="2162" spans="3:7">
      <c r="C2162"/>
      <c r="G2162" s="13">
        <f t="shared" si="33"/>
        <v>0</v>
      </c>
    </row>
    <row r="2163" spans="3:7">
      <c r="C2163"/>
      <c r="G2163" s="13">
        <f t="shared" si="33"/>
        <v>0</v>
      </c>
    </row>
    <row r="2164" spans="3:7">
      <c r="C2164"/>
      <c r="G2164" s="13">
        <f t="shared" si="33"/>
        <v>0</v>
      </c>
    </row>
    <row r="2165" spans="3:7">
      <c r="C2165"/>
      <c r="G2165" s="13">
        <f t="shared" si="33"/>
        <v>0</v>
      </c>
    </row>
    <row r="2166" spans="3:7">
      <c r="C2166"/>
      <c r="G2166" s="13">
        <f t="shared" si="33"/>
        <v>0</v>
      </c>
    </row>
    <row r="2167" spans="3:7">
      <c r="C2167"/>
      <c r="G2167" s="13">
        <f t="shared" si="33"/>
        <v>0</v>
      </c>
    </row>
    <row r="2168" spans="3:7">
      <c r="C2168"/>
      <c r="G2168" s="13">
        <f t="shared" si="33"/>
        <v>0</v>
      </c>
    </row>
    <row r="2169" spans="3:7">
      <c r="C2169"/>
      <c r="G2169" s="13">
        <f t="shared" si="33"/>
        <v>0</v>
      </c>
    </row>
    <row r="2170" spans="3:7">
      <c r="C2170"/>
      <c r="G2170" s="13">
        <f t="shared" si="33"/>
        <v>0</v>
      </c>
    </row>
    <row r="2171" spans="3:7">
      <c r="C2171"/>
      <c r="G2171" s="13">
        <f t="shared" si="33"/>
        <v>0</v>
      </c>
    </row>
    <row r="2172" spans="3:7">
      <c r="C2172"/>
      <c r="G2172" s="13">
        <f t="shared" si="33"/>
        <v>0</v>
      </c>
    </row>
    <row r="2173" spans="3:7">
      <c r="C2173"/>
      <c r="G2173" s="13">
        <f t="shared" si="33"/>
        <v>0</v>
      </c>
    </row>
    <row r="2174" spans="3:7">
      <c r="C2174"/>
      <c r="G2174" s="13">
        <f t="shared" si="33"/>
        <v>0</v>
      </c>
    </row>
    <row r="2175" spans="3:7">
      <c r="C2175"/>
      <c r="G2175" s="13">
        <f t="shared" si="33"/>
        <v>0</v>
      </c>
    </row>
    <row r="2176" spans="3:7">
      <c r="C2176"/>
      <c r="G2176" s="13">
        <f t="shared" si="33"/>
        <v>0</v>
      </c>
    </row>
    <row r="2177" spans="3:7">
      <c r="C2177"/>
      <c r="G2177" s="13">
        <f t="shared" si="33"/>
        <v>0</v>
      </c>
    </row>
    <row r="2178" spans="3:7">
      <c r="C2178"/>
      <c r="G2178" s="13">
        <f t="shared" si="33"/>
        <v>0</v>
      </c>
    </row>
    <row r="2179" spans="3:7">
      <c r="C2179"/>
      <c r="G2179" s="13">
        <f t="shared" si="33"/>
        <v>0</v>
      </c>
    </row>
    <row r="2180" spans="3:7">
      <c r="C2180"/>
      <c r="G2180" s="13">
        <f t="shared" si="33"/>
        <v>0</v>
      </c>
    </row>
    <row r="2181" spans="3:7">
      <c r="C2181"/>
      <c r="G2181" s="13">
        <f t="shared" si="33"/>
        <v>0</v>
      </c>
    </row>
    <row r="2182" spans="3:7">
      <c r="C2182"/>
      <c r="G2182" s="13">
        <f t="shared" si="33"/>
        <v>0</v>
      </c>
    </row>
    <row r="2183" spans="3:7">
      <c r="C2183"/>
      <c r="G2183" s="13">
        <f t="shared" si="33"/>
        <v>0</v>
      </c>
    </row>
    <row r="2184" spans="3:7">
      <c r="C2184"/>
      <c r="G2184" s="13">
        <f t="shared" si="33"/>
        <v>0</v>
      </c>
    </row>
    <row r="2185" spans="3:7">
      <c r="C2185"/>
      <c r="G2185" s="13">
        <f t="shared" si="33"/>
        <v>0</v>
      </c>
    </row>
    <row r="2186" spans="3:7">
      <c r="C2186"/>
      <c r="G2186" s="13">
        <f t="shared" si="33"/>
        <v>0</v>
      </c>
    </row>
    <row r="2187" spans="3:7">
      <c r="C2187"/>
      <c r="G2187" s="13">
        <f t="shared" si="33"/>
        <v>0</v>
      </c>
    </row>
    <row r="2188" spans="3:7">
      <c r="C2188"/>
      <c r="G2188" s="13">
        <f t="shared" si="33"/>
        <v>0</v>
      </c>
    </row>
    <row r="2189" spans="3:7">
      <c r="C2189"/>
      <c r="G2189" s="13">
        <f t="shared" si="33"/>
        <v>0</v>
      </c>
    </row>
    <row r="2190" spans="3:7">
      <c r="C2190"/>
      <c r="G2190" s="13">
        <f t="shared" si="33"/>
        <v>0</v>
      </c>
    </row>
    <row r="2191" spans="3:7">
      <c r="C2191"/>
      <c r="G2191" s="13">
        <f t="shared" ref="G2191:G2254" si="34">+D2191-E2191</f>
        <v>0</v>
      </c>
    </row>
    <row r="2192" spans="3:7">
      <c r="C2192"/>
      <c r="G2192" s="13">
        <f t="shared" si="34"/>
        <v>0</v>
      </c>
    </row>
    <row r="2193" spans="3:7">
      <c r="C2193"/>
      <c r="G2193" s="13">
        <f t="shared" si="34"/>
        <v>0</v>
      </c>
    </row>
    <row r="2194" spans="3:7">
      <c r="C2194"/>
      <c r="G2194" s="13">
        <f t="shared" si="34"/>
        <v>0</v>
      </c>
    </row>
    <row r="2195" spans="3:7">
      <c r="C2195"/>
      <c r="G2195" s="13">
        <f t="shared" si="34"/>
        <v>0</v>
      </c>
    </row>
    <row r="2196" spans="3:7">
      <c r="C2196"/>
      <c r="G2196" s="13">
        <f t="shared" si="34"/>
        <v>0</v>
      </c>
    </row>
    <row r="2197" spans="3:7">
      <c r="C2197"/>
      <c r="G2197" s="13">
        <f t="shared" si="34"/>
        <v>0</v>
      </c>
    </row>
    <row r="2198" spans="3:7">
      <c r="C2198"/>
      <c r="G2198" s="13">
        <f t="shared" si="34"/>
        <v>0</v>
      </c>
    </row>
    <row r="2199" spans="3:7">
      <c r="C2199"/>
      <c r="G2199" s="13">
        <f t="shared" si="34"/>
        <v>0</v>
      </c>
    </row>
    <row r="2200" spans="3:7">
      <c r="C2200"/>
      <c r="G2200" s="13">
        <f t="shared" si="34"/>
        <v>0</v>
      </c>
    </row>
    <row r="2201" spans="3:7">
      <c r="C2201"/>
      <c r="G2201" s="13">
        <f t="shared" si="34"/>
        <v>0</v>
      </c>
    </row>
    <row r="2202" spans="3:7">
      <c r="C2202"/>
      <c r="G2202" s="13">
        <f t="shared" si="34"/>
        <v>0</v>
      </c>
    </row>
    <row r="2203" spans="3:7">
      <c r="C2203"/>
      <c r="G2203" s="13">
        <f t="shared" si="34"/>
        <v>0</v>
      </c>
    </row>
    <row r="2204" spans="3:7">
      <c r="C2204"/>
      <c r="G2204" s="13">
        <f t="shared" si="34"/>
        <v>0</v>
      </c>
    </row>
    <row r="2205" spans="3:7">
      <c r="C2205"/>
      <c r="G2205" s="13">
        <f t="shared" si="34"/>
        <v>0</v>
      </c>
    </row>
    <row r="2206" spans="3:7">
      <c r="C2206"/>
      <c r="G2206" s="13">
        <f t="shared" si="34"/>
        <v>0</v>
      </c>
    </row>
    <row r="2207" spans="3:7">
      <c r="C2207"/>
      <c r="G2207" s="13">
        <f t="shared" si="34"/>
        <v>0</v>
      </c>
    </row>
    <row r="2208" spans="3:7">
      <c r="C2208"/>
      <c r="G2208" s="13">
        <f t="shared" si="34"/>
        <v>0</v>
      </c>
    </row>
    <row r="2209" spans="3:7">
      <c r="C2209"/>
      <c r="G2209" s="13">
        <f t="shared" si="34"/>
        <v>0</v>
      </c>
    </row>
    <row r="2210" spans="3:7">
      <c r="C2210"/>
      <c r="G2210" s="13">
        <f t="shared" si="34"/>
        <v>0</v>
      </c>
    </row>
    <row r="2211" spans="3:7">
      <c r="C2211"/>
      <c r="G2211" s="13">
        <f t="shared" si="34"/>
        <v>0</v>
      </c>
    </row>
    <row r="2212" spans="3:7">
      <c r="C2212"/>
      <c r="G2212" s="13">
        <f t="shared" si="34"/>
        <v>0</v>
      </c>
    </row>
    <row r="2213" spans="3:7">
      <c r="C2213"/>
      <c r="G2213" s="13">
        <f t="shared" si="34"/>
        <v>0</v>
      </c>
    </row>
    <row r="2214" spans="3:7">
      <c r="C2214"/>
      <c r="G2214" s="13">
        <f t="shared" si="34"/>
        <v>0</v>
      </c>
    </row>
    <row r="2215" spans="3:7">
      <c r="C2215"/>
      <c r="G2215" s="13">
        <f t="shared" si="34"/>
        <v>0</v>
      </c>
    </row>
    <row r="2216" spans="3:7">
      <c r="C2216"/>
      <c r="G2216" s="13">
        <f t="shared" si="34"/>
        <v>0</v>
      </c>
    </row>
    <row r="2217" spans="3:7">
      <c r="C2217"/>
      <c r="G2217" s="13">
        <f t="shared" si="34"/>
        <v>0</v>
      </c>
    </row>
    <row r="2218" spans="3:7">
      <c r="C2218"/>
      <c r="G2218" s="13">
        <f t="shared" si="34"/>
        <v>0</v>
      </c>
    </row>
    <row r="2219" spans="3:7">
      <c r="C2219"/>
      <c r="G2219" s="13">
        <f t="shared" si="34"/>
        <v>0</v>
      </c>
    </row>
    <row r="2220" spans="3:7">
      <c r="C2220"/>
      <c r="G2220" s="13">
        <f t="shared" si="34"/>
        <v>0</v>
      </c>
    </row>
    <row r="2221" spans="3:7">
      <c r="C2221"/>
      <c r="G2221" s="13">
        <f t="shared" si="34"/>
        <v>0</v>
      </c>
    </row>
    <row r="2222" spans="3:7">
      <c r="C2222"/>
      <c r="G2222" s="13">
        <f t="shared" si="34"/>
        <v>0</v>
      </c>
    </row>
    <row r="2223" spans="3:7">
      <c r="C2223"/>
      <c r="G2223" s="13">
        <f t="shared" si="34"/>
        <v>0</v>
      </c>
    </row>
    <row r="2224" spans="3:7">
      <c r="C2224"/>
      <c r="G2224" s="13">
        <f t="shared" si="34"/>
        <v>0</v>
      </c>
    </row>
    <row r="2225" spans="3:7">
      <c r="C2225"/>
      <c r="G2225" s="13">
        <f t="shared" si="34"/>
        <v>0</v>
      </c>
    </row>
    <row r="2226" spans="3:7">
      <c r="C2226"/>
      <c r="G2226" s="13">
        <f t="shared" si="34"/>
        <v>0</v>
      </c>
    </row>
    <row r="2227" spans="3:7">
      <c r="C2227"/>
      <c r="G2227" s="13">
        <f t="shared" si="34"/>
        <v>0</v>
      </c>
    </row>
    <row r="2228" spans="3:7">
      <c r="C2228"/>
      <c r="G2228" s="13">
        <f t="shared" si="34"/>
        <v>0</v>
      </c>
    </row>
    <row r="2229" spans="3:7">
      <c r="C2229"/>
      <c r="G2229" s="13">
        <f t="shared" si="34"/>
        <v>0</v>
      </c>
    </row>
    <row r="2230" spans="3:7">
      <c r="C2230"/>
      <c r="G2230" s="13">
        <f t="shared" si="34"/>
        <v>0</v>
      </c>
    </row>
    <row r="2231" spans="3:7">
      <c r="C2231"/>
      <c r="G2231" s="13">
        <f t="shared" si="34"/>
        <v>0</v>
      </c>
    </row>
    <row r="2232" spans="3:7">
      <c r="C2232"/>
      <c r="G2232" s="13">
        <f t="shared" si="34"/>
        <v>0</v>
      </c>
    </row>
    <row r="2233" spans="3:7">
      <c r="C2233"/>
      <c r="G2233" s="13">
        <f t="shared" si="34"/>
        <v>0</v>
      </c>
    </row>
    <row r="2234" spans="3:7">
      <c r="C2234"/>
      <c r="G2234" s="13">
        <f t="shared" si="34"/>
        <v>0</v>
      </c>
    </row>
    <row r="2235" spans="3:7">
      <c r="C2235"/>
      <c r="G2235" s="13">
        <f t="shared" si="34"/>
        <v>0</v>
      </c>
    </row>
    <row r="2236" spans="3:7">
      <c r="C2236"/>
      <c r="G2236" s="13">
        <f t="shared" si="34"/>
        <v>0</v>
      </c>
    </row>
    <row r="2237" spans="3:7">
      <c r="C2237"/>
      <c r="G2237" s="13">
        <f t="shared" si="34"/>
        <v>0</v>
      </c>
    </row>
    <row r="2238" spans="3:7">
      <c r="C2238"/>
      <c r="G2238" s="13">
        <f t="shared" si="34"/>
        <v>0</v>
      </c>
    </row>
    <row r="2239" spans="3:7">
      <c r="C2239"/>
      <c r="G2239" s="13">
        <f t="shared" si="34"/>
        <v>0</v>
      </c>
    </row>
    <row r="2240" spans="3:7">
      <c r="C2240"/>
      <c r="G2240" s="13">
        <f t="shared" si="34"/>
        <v>0</v>
      </c>
    </row>
    <row r="2241" spans="3:7">
      <c r="C2241"/>
      <c r="G2241" s="13">
        <f t="shared" si="34"/>
        <v>0</v>
      </c>
    </row>
    <row r="2242" spans="3:7">
      <c r="C2242"/>
      <c r="G2242" s="13">
        <f t="shared" si="34"/>
        <v>0</v>
      </c>
    </row>
    <row r="2243" spans="3:7">
      <c r="C2243"/>
      <c r="G2243" s="13">
        <f t="shared" si="34"/>
        <v>0</v>
      </c>
    </row>
    <row r="2244" spans="3:7">
      <c r="C2244"/>
      <c r="G2244" s="13">
        <f t="shared" si="34"/>
        <v>0</v>
      </c>
    </row>
    <row r="2245" spans="3:7">
      <c r="C2245"/>
      <c r="G2245" s="13">
        <f t="shared" si="34"/>
        <v>0</v>
      </c>
    </row>
    <row r="2246" spans="3:7">
      <c r="C2246"/>
      <c r="G2246" s="13">
        <f t="shared" si="34"/>
        <v>0</v>
      </c>
    </row>
    <row r="2247" spans="3:7">
      <c r="C2247"/>
      <c r="G2247" s="13">
        <f t="shared" si="34"/>
        <v>0</v>
      </c>
    </row>
    <row r="2248" spans="3:7">
      <c r="C2248"/>
      <c r="G2248" s="13">
        <f t="shared" si="34"/>
        <v>0</v>
      </c>
    </row>
    <row r="2249" spans="3:7">
      <c r="C2249"/>
      <c r="G2249" s="13">
        <f t="shared" si="34"/>
        <v>0</v>
      </c>
    </row>
    <row r="2250" spans="3:7">
      <c r="C2250"/>
      <c r="G2250" s="13">
        <f t="shared" si="34"/>
        <v>0</v>
      </c>
    </row>
    <row r="2251" spans="3:7">
      <c r="C2251"/>
      <c r="G2251" s="13">
        <f t="shared" si="34"/>
        <v>0</v>
      </c>
    </row>
    <row r="2252" spans="3:7">
      <c r="C2252"/>
      <c r="G2252" s="13">
        <f t="shared" si="34"/>
        <v>0</v>
      </c>
    </row>
    <row r="2253" spans="3:7">
      <c r="C2253"/>
      <c r="G2253" s="13">
        <f t="shared" si="34"/>
        <v>0</v>
      </c>
    </row>
    <row r="2254" spans="3:7">
      <c r="C2254"/>
      <c r="G2254" s="13">
        <f t="shared" si="34"/>
        <v>0</v>
      </c>
    </row>
    <row r="2255" spans="3:7">
      <c r="C2255"/>
      <c r="G2255" s="13">
        <f t="shared" ref="G2255:G2318" si="35">+D2255-E2255</f>
        <v>0</v>
      </c>
    </row>
    <row r="2256" spans="3:7">
      <c r="C2256"/>
      <c r="G2256" s="13">
        <f t="shared" si="35"/>
        <v>0</v>
      </c>
    </row>
    <row r="2257" spans="3:7">
      <c r="C2257"/>
      <c r="G2257" s="13">
        <f t="shared" si="35"/>
        <v>0</v>
      </c>
    </row>
    <row r="2258" spans="3:7">
      <c r="C2258"/>
      <c r="G2258" s="13">
        <f t="shared" si="35"/>
        <v>0</v>
      </c>
    </row>
    <row r="2259" spans="3:7">
      <c r="C2259"/>
      <c r="G2259" s="13">
        <f t="shared" si="35"/>
        <v>0</v>
      </c>
    </row>
    <row r="2260" spans="3:7">
      <c r="C2260"/>
      <c r="G2260" s="13">
        <f t="shared" si="35"/>
        <v>0</v>
      </c>
    </row>
    <row r="2261" spans="3:7">
      <c r="C2261"/>
      <c r="G2261" s="13">
        <f t="shared" si="35"/>
        <v>0</v>
      </c>
    </row>
    <row r="2262" spans="3:7">
      <c r="C2262"/>
      <c r="G2262" s="13">
        <f t="shared" si="35"/>
        <v>0</v>
      </c>
    </row>
    <row r="2263" spans="3:7">
      <c r="C2263"/>
      <c r="G2263" s="13">
        <f t="shared" si="35"/>
        <v>0</v>
      </c>
    </row>
    <row r="2264" spans="3:7">
      <c r="C2264"/>
      <c r="G2264" s="13">
        <f t="shared" si="35"/>
        <v>0</v>
      </c>
    </row>
    <row r="2265" spans="3:7">
      <c r="C2265"/>
      <c r="G2265" s="13">
        <f t="shared" si="35"/>
        <v>0</v>
      </c>
    </row>
    <row r="2266" spans="3:7">
      <c r="C2266"/>
      <c r="G2266" s="13">
        <f t="shared" si="35"/>
        <v>0</v>
      </c>
    </row>
    <row r="2267" spans="3:7">
      <c r="C2267"/>
      <c r="G2267" s="13">
        <f t="shared" si="35"/>
        <v>0</v>
      </c>
    </row>
    <row r="2268" spans="3:7">
      <c r="C2268"/>
      <c r="G2268" s="13">
        <f t="shared" si="35"/>
        <v>0</v>
      </c>
    </row>
    <row r="2269" spans="3:7">
      <c r="C2269"/>
      <c r="G2269" s="13">
        <f t="shared" si="35"/>
        <v>0</v>
      </c>
    </row>
    <row r="2270" spans="3:7">
      <c r="C2270"/>
      <c r="G2270" s="13">
        <f t="shared" si="35"/>
        <v>0</v>
      </c>
    </row>
    <row r="2271" spans="3:7">
      <c r="C2271"/>
      <c r="G2271" s="13">
        <f t="shared" si="35"/>
        <v>0</v>
      </c>
    </row>
    <row r="2272" spans="3:7">
      <c r="C2272"/>
      <c r="G2272" s="13">
        <f t="shared" si="35"/>
        <v>0</v>
      </c>
    </row>
    <row r="2273" spans="3:7">
      <c r="C2273"/>
      <c r="G2273" s="13">
        <f t="shared" si="35"/>
        <v>0</v>
      </c>
    </row>
    <row r="2274" spans="3:7">
      <c r="C2274"/>
      <c r="G2274" s="13">
        <f t="shared" si="35"/>
        <v>0</v>
      </c>
    </row>
    <row r="2275" spans="3:7">
      <c r="C2275"/>
      <c r="G2275" s="13">
        <f t="shared" si="35"/>
        <v>0</v>
      </c>
    </row>
    <row r="2276" spans="3:7">
      <c r="C2276"/>
      <c r="G2276" s="13">
        <f t="shared" si="35"/>
        <v>0</v>
      </c>
    </row>
    <row r="2277" spans="3:7">
      <c r="C2277"/>
      <c r="G2277" s="13">
        <f t="shared" si="35"/>
        <v>0</v>
      </c>
    </row>
    <row r="2278" spans="3:7">
      <c r="C2278"/>
      <c r="G2278" s="13">
        <f t="shared" si="35"/>
        <v>0</v>
      </c>
    </row>
    <row r="2279" spans="3:7">
      <c r="C2279"/>
      <c r="G2279" s="13">
        <f t="shared" si="35"/>
        <v>0</v>
      </c>
    </row>
    <row r="2280" spans="3:7">
      <c r="C2280"/>
      <c r="G2280" s="13">
        <f t="shared" si="35"/>
        <v>0</v>
      </c>
    </row>
    <row r="2281" spans="3:7">
      <c r="C2281"/>
      <c r="G2281" s="13">
        <f t="shared" si="35"/>
        <v>0</v>
      </c>
    </row>
    <row r="2282" spans="3:7">
      <c r="C2282"/>
      <c r="G2282" s="13">
        <f t="shared" si="35"/>
        <v>0</v>
      </c>
    </row>
    <row r="2283" spans="3:7">
      <c r="C2283"/>
      <c r="G2283" s="13">
        <f t="shared" si="35"/>
        <v>0</v>
      </c>
    </row>
    <row r="2284" spans="3:7">
      <c r="C2284"/>
      <c r="G2284" s="13">
        <f t="shared" si="35"/>
        <v>0</v>
      </c>
    </row>
    <row r="2285" spans="3:7">
      <c r="C2285"/>
      <c r="G2285" s="13">
        <f t="shared" si="35"/>
        <v>0</v>
      </c>
    </row>
    <row r="2286" spans="3:7">
      <c r="C2286"/>
      <c r="G2286" s="13">
        <f t="shared" si="35"/>
        <v>0</v>
      </c>
    </row>
    <row r="2287" spans="3:7">
      <c r="C2287"/>
      <c r="G2287" s="13">
        <f t="shared" si="35"/>
        <v>0</v>
      </c>
    </row>
    <row r="2288" spans="3:7">
      <c r="C2288"/>
      <c r="G2288" s="13">
        <f t="shared" si="35"/>
        <v>0</v>
      </c>
    </row>
    <row r="2289" spans="3:7">
      <c r="C2289"/>
      <c r="G2289" s="13">
        <f t="shared" si="35"/>
        <v>0</v>
      </c>
    </row>
    <row r="2290" spans="3:7">
      <c r="C2290"/>
      <c r="G2290" s="13">
        <f t="shared" si="35"/>
        <v>0</v>
      </c>
    </row>
    <row r="2291" spans="3:7">
      <c r="C2291"/>
      <c r="G2291" s="13">
        <f t="shared" si="35"/>
        <v>0</v>
      </c>
    </row>
    <row r="2292" spans="3:7">
      <c r="C2292"/>
      <c r="G2292" s="13">
        <f t="shared" si="35"/>
        <v>0</v>
      </c>
    </row>
    <row r="2293" spans="3:7">
      <c r="C2293"/>
      <c r="G2293" s="13">
        <f t="shared" si="35"/>
        <v>0</v>
      </c>
    </row>
    <row r="2294" spans="3:7">
      <c r="C2294"/>
      <c r="G2294" s="13">
        <f t="shared" si="35"/>
        <v>0</v>
      </c>
    </row>
    <row r="2295" spans="3:7">
      <c r="C2295"/>
      <c r="G2295" s="13">
        <f t="shared" si="35"/>
        <v>0</v>
      </c>
    </row>
    <row r="2296" spans="3:7">
      <c r="C2296"/>
      <c r="G2296" s="13">
        <f t="shared" si="35"/>
        <v>0</v>
      </c>
    </row>
    <row r="2297" spans="3:7">
      <c r="C2297"/>
      <c r="G2297" s="13">
        <f t="shared" si="35"/>
        <v>0</v>
      </c>
    </row>
    <row r="2298" spans="3:7">
      <c r="C2298"/>
      <c r="G2298" s="13">
        <f t="shared" si="35"/>
        <v>0</v>
      </c>
    </row>
    <row r="2299" spans="3:7">
      <c r="C2299"/>
      <c r="G2299" s="13">
        <f t="shared" si="35"/>
        <v>0</v>
      </c>
    </row>
    <row r="2300" spans="3:7">
      <c r="C2300"/>
      <c r="G2300" s="13">
        <f t="shared" si="35"/>
        <v>0</v>
      </c>
    </row>
    <row r="2301" spans="3:7">
      <c r="C2301"/>
      <c r="G2301" s="13">
        <f t="shared" si="35"/>
        <v>0</v>
      </c>
    </row>
    <row r="2302" spans="3:7">
      <c r="C2302"/>
      <c r="G2302" s="13">
        <f t="shared" si="35"/>
        <v>0</v>
      </c>
    </row>
    <row r="2303" spans="3:7">
      <c r="C2303"/>
      <c r="G2303" s="13">
        <f t="shared" si="35"/>
        <v>0</v>
      </c>
    </row>
    <row r="2304" spans="3:7">
      <c r="C2304"/>
      <c r="G2304" s="13">
        <f t="shared" si="35"/>
        <v>0</v>
      </c>
    </row>
    <row r="2305" spans="3:7">
      <c r="C2305"/>
      <c r="G2305" s="13">
        <f t="shared" si="35"/>
        <v>0</v>
      </c>
    </row>
    <row r="2306" spans="3:7">
      <c r="C2306"/>
      <c r="G2306" s="13">
        <f t="shared" si="35"/>
        <v>0</v>
      </c>
    </row>
    <row r="2307" spans="3:7">
      <c r="C2307"/>
      <c r="G2307" s="13">
        <f t="shared" si="35"/>
        <v>0</v>
      </c>
    </row>
    <row r="2308" spans="3:7">
      <c r="C2308"/>
      <c r="G2308" s="13">
        <f t="shared" si="35"/>
        <v>0</v>
      </c>
    </row>
    <row r="2309" spans="3:7">
      <c r="C2309"/>
      <c r="G2309" s="13">
        <f t="shared" si="35"/>
        <v>0</v>
      </c>
    </row>
    <row r="2310" spans="3:7">
      <c r="C2310"/>
      <c r="G2310" s="13">
        <f t="shared" si="35"/>
        <v>0</v>
      </c>
    </row>
    <row r="2311" spans="3:7">
      <c r="C2311"/>
      <c r="G2311" s="13">
        <f t="shared" si="35"/>
        <v>0</v>
      </c>
    </row>
    <row r="2312" spans="3:7">
      <c r="C2312"/>
      <c r="G2312" s="13">
        <f t="shared" si="35"/>
        <v>0</v>
      </c>
    </row>
    <row r="2313" spans="3:7">
      <c r="C2313"/>
      <c r="G2313" s="13">
        <f t="shared" si="35"/>
        <v>0</v>
      </c>
    </row>
    <row r="2314" spans="3:7">
      <c r="C2314"/>
      <c r="G2314" s="13">
        <f t="shared" si="35"/>
        <v>0</v>
      </c>
    </row>
    <row r="2315" spans="3:7">
      <c r="C2315"/>
      <c r="G2315" s="13">
        <f t="shared" si="35"/>
        <v>0</v>
      </c>
    </row>
    <row r="2316" spans="3:7">
      <c r="C2316"/>
      <c r="G2316" s="13">
        <f t="shared" si="35"/>
        <v>0</v>
      </c>
    </row>
    <row r="2317" spans="3:7">
      <c r="C2317"/>
      <c r="G2317" s="13">
        <f t="shared" si="35"/>
        <v>0</v>
      </c>
    </row>
    <row r="2318" spans="3:7">
      <c r="C2318"/>
      <c r="G2318" s="13">
        <f t="shared" si="35"/>
        <v>0</v>
      </c>
    </row>
    <row r="2319" spans="3:7">
      <c r="C2319"/>
      <c r="G2319" s="13">
        <f t="shared" ref="G2319:G2382" si="36">+D2319-E2319</f>
        <v>0</v>
      </c>
    </row>
    <row r="2320" spans="3:7">
      <c r="C2320"/>
      <c r="G2320" s="13">
        <f t="shared" si="36"/>
        <v>0</v>
      </c>
    </row>
    <row r="2321" spans="3:7">
      <c r="C2321"/>
      <c r="G2321" s="13">
        <f t="shared" si="36"/>
        <v>0</v>
      </c>
    </row>
    <row r="2322" spans="3:7">
      <c r="C2322"/>
      <c r="G2322" s="13">
        <f t="shared" si="36"/>
        <v>0</v>
      </c>
    </row>
    <row r="2323" spans="3:7">
      <c r="C2323"/>
      <c r="G2323" s="13">
        <f t="shared" si="36"/>
        <v>0</v>
      </c>
    </row>
    <row r="2324" spans="3:7">
      <c r="C2324"/>
      <c r="G2324" s="13">
        <f t="shared" si="36"/>
        <v>0</v>
      </c>
    </row>
    <row r="2325" spans="3:7">
      <c r="C2325"/>
      <c r="G2325" s="13">
        <f t="shared" si="36"/>
        <v>0</v>
      </c>
    </row>
    <row r="2326" spans="3:7">
      <c r="C2326"/>
      <c r="G2326" s="13">
        <f t="shared" si="36"/>
        <v>0</v>
      </c>
    </row>
    <row r="2327" spans="3:7">
      <c r="C2327"/>
      <c r="G2327" s="13">
        <f t="shared" si="36"/>
        <v>0</v>
      </c>
    </row>
    <row r="2328" spans="3:7">
      <c r="C2328"/>
      <c r="G2328" s="13">
        <f t="shared" si="36"/>
        <v>0</v>
      </c>
    </row>
    <row r="2329" spans="3:7">
      <c r="C2329"/>
      <c r="G2329" s="13">
        <f t="shared" si="36"/>
        <v>0</v>
      </c>
    </row>
    <row r="2330" spans="3:7">
      <c r="C2330"/>
      <c r="G2330" s="13">
        <f t="shared" si="36"/>
        <v>0</v>
      </c>
    </row>
    <row r="2331" spans="3:7">
      <c r="C2331"/>
      <c r="G2331" s="13">
        <f t="shared" si="36"/>
        <v>0</v>
      </c>
    </row>
    <row r="2332" spans="3:7">
      <c r="C2332"/>
      <c r="G2332" s="13">
        <f t="shared" si="36"/>
        <v>0</v>
      </c>
    </row>
    <row r="2333" spans="3:7">
      <c r="C2333"/>
      <c r="G2333" s="13">
        <f t="shared" si="36"/>
        <v>0</v>
      </c>
    </row>
    <row r="2334" spans="3:7">
      <c r="C2334"/>
      <c r="G2334" s="13">
        <f t="shared" si="36"/>
        <v>0</v>
      </c>
    </row>
    <row r="2335" spans="3:7">
      <c r="C2335"/>
      <c r="G2335" s="13">
        <f t="shared" si="36"/>
        <v>0</v>
      </c>
    </row>
    <row r="2336" spans="3:7">
      <c r="C2336"/>
      <c r="G2336" s="13">
        <f t="shared" si="36"/>
        <v>0</v>
      </c>
    </row>
    <row r="2337" spans="3:7">
      <c r="C2337"/>
      <c r="G2337" s="13">
        <f t="shared" si="36"/>
        <v>0</v>
      </c>
    </row>
    <row r="2338" spans="3:7">
      <c r="C2338"/>
      <c r="G2338" s="13">
        <f t="shared" si="36"/>
        <v>0</v>
      </c>
    </row>
    <row r="2339" spans="3:7">
      <c r="C2339"/>
      <c r="G2339" s="13">
        <f t="shared" si="36"/>
        <v>0</v>
      </c>
    </row>
    <row r="2340" spans="3:7">
      <c r="C2340"/>
      <c r="G2340" s="13">
        <f t="shared" si="36"/>
        <v>0</v>
      </c>
    </row>
    <row r="2341" spans="3:7">
      <c r="C2341"/>
      <c r="G2341" s="13">
        <f t="shared" si="36"/>
        <v>0</v>
      </c>
    </row>
    <row r="2342" spans="3:7">
      <c r="C2342"/>
      <c r="G2342" s="13">
        <f t="shared" si="36"/>
        <v>0</v>
      </c>
    </row>
    <row r="2343" spans="3:7">
      <c r="C2343"/>
      <c r="G2343" s="13">
        <f t="shared" si="36"/>
        <v>0</v>
      </c>
    </row>
    <row r="2344" spans="3:7">
      <c r="C2344"/>
      <c r="G2344" s="13">
        <f t="shared" si="36"/>
        <v>0</v>
      </c>
    </row>
    <row r="2345" spans="3:7">
      <c r="C2345"/>
      <c r="G2345" s="13">
        <f t="shared" si="36"/>
        <v>0</v>
      </c>
    </row>
    <row r="2346" spans="3:7">
      <c r="C2346"/>
      <c r="G2346" s="13">
        <f t="shared" si="36"/>
        <v>0</v>
      </c>
    </row>
    <row r="2347" spans="3:7">
      <c r="C2347"/>
      <c r="G2347" s="13">
        <f t="shared" si="36"/>
        <v>0</v>
      </c>
    </row>
    <row r="2348" spans="3:7">
      <c r="C2348"/>
      <c r="G2348" s="13">
        <f t="shared" si="36"/>
        <v>0</v>
      </c>
    </row>
    <row r="2349" spans="3:7">
      <c r="C2349"/>
      <c r="G2349" s="13">
        <f t="shared" si="36"/>
        <v>0</v>
      </c>
    </row>
    <row r="2350" spans="3:7">
      <c r="C2350"/>
      <c r="G2350" s="13">
        <f t="shared" si="36"/>
        <v>0</v>
      </c>
    </row>
    <row r="2351" spans="3:7">
      <c r="C2351"/>
      <c r="G2351" s="13">
        <f t="shared" si="36"/>
        <v>0</v>
      </c>
    </row>
    <row r="2352" spans="3:7">
      <c r="C2352"/>
      <c r="G2352" s="13">
        <f t="shared" si="36"/>
        <v>0</v>
      </c>
    </row>
    <row r="2353" spans="3:7">
      <c r="C2353"/>
      <c r="G2353" s="13">
        <f t="shared" si="36"/>
        <v>0</v>
      </c>
    </row>
    <row r="2354" spans="3:7">
      <c r="C2354"/>
      <c r="G2354" s="13">
        <f t="shared" si="36"/>
        <v>0</v>
      </c>
    </row>
    <row r="2355" spans="3:7">
      <c r="C2355"/>
      <c r="G2355" s="13">
        <f t="shared" si="36"/>
        <v>0</v>
      </c>
    </row>
    <row r="2356" spans="3:7">
      <c r="C2356"/>
      <c r="G2356" s="13">
        <f t="shared" si="36"/>
        <v>0</v>
      </c>
    </row>
    <row r="2357" spans="3:7">
      <c r="C2357"/>
      <c r="G2357" s="13">
        <f t="shared" si="36"/>
        <v>0</v>
      </c>
    </row>
    <row r="2358" spans="3:7">
      <c r="C2358"/>
      <c r="G2358" s="13">
        <f t="shared" si="36"/>
        <v>0</v>
      </c>
    </row>
    <row r="2359" spans="3:7">
      <c r="C2359"/>
      <c r="G2359" s="13">
        <f t="shared" si="36"/>
        <v>0</v>
      </c>
    </row>
    <row r="2360" spans="3:7">
      <c r="C2360"/>
      <c r="G2360" s="13">
        <f t="shared" si="36"/>
        <v>0</v>
      </c>
    </row>
    <row r="2361" spans="3:7">
      <c r="C2361"/>
      <c r="G2361" s="13">
        <f t="shared" si="36"/>
        <v>0</v>
      </c>
    </row>
    <row r="2362" spans="3:7">
      <c r="C2362"/>
      <c r="G2362" s="13">
        <f t="shared" si="36"/>
        <v>0</v>
      </c>
    </row>
    <row r="2363" spans="3:7">
      <c r="C2363"/>
      <c r="G2363" s="13">
        <f t="shared" si="36"/>
        <v>0</v>
      </c>
    </row>
    <row r="2364" spans="3:7">
      <c r="C2364"/>
      <c r="G2364" s="13">
        <f t="shared" si="36"/>
        <v>0</v>
      </c>
    </row>
    <row r="2365" spans="3:7">
      <c r="C2365"/>
      <c r="G2365" s="13">
        <f t="shared" si="36"/>
        <v>0</v>
      </c>
    </row>
    <row r="2366" spans="3:7">
      <c r="C2366"/>
      <c r="G2366" s="13">
        <f t="shared" si="36"/>
        <v>0</v>
      </c>
    </row>
    <row r="2367" spans="3:7">
      <c r="C2367"/>
      <c r="G2367" s="13">
        <f t="shared" si="36"/>
        <v>0</v>
      </c>
    </row>
    <row r="2368" spans="3:7">
      <c r="C2368"/>
      <c r="G2368" s="13">
        <f t="shared" si="36"/>
        <v>0</v>
      </c>
    </row>
    <row r="2369" spans="3:7">
      <c r="C2369"/>
      <c r="G2369" s="13">
        <f t="shared" si="36"/>
        <v>0</v>
      </c>
    </row>
    <row r="2370" spans="3:7">
      <c r="C2370"/>
      <c r="G2370" s="13">
        <f t="shared" si="36"/>
        <v>0</v>
      </c>
    </row>
    <row r="2371" spans="3:7">
      <c r="C2371"/>
      <c r="G2371" s="13">
        <f t="shared" si="36"/>
        <v>0</v>
      </c>
    </row>
    <row r="2372" spans="3:7">
      <c r="C2372"/>
      <c r="G2372" s="13">
        <f t="shared" si="36"/>
        <v>0</v>
      </c>
    </row>
    <row r="2373" spans="3:7">
      <c r="C2373"/>
      <c r="G2373" s="13">
        <f t="shared" si="36"/>
        <v>0</v>
      </c>
    </row>
    <row r="2374" spans="3:7">
      <c r="C2374"/>
      <c r="G2374" s="13">
        <f t="shared" si="36"/>
        <v>0</v>
      </c>
    </row>
    <row r="2375" spans="3:7">
      <c r="C2375"/>
      <c r="G2375" s="13">
        <f t="shared" si="36"/>
        <v>0</v>
      </c>
    </row>
    <row r="2376" spans="3:7">
      <c r="C2376"/>
      <c r="G2376" s="13">
        <f t="shared" si="36"/>
        <v>0</v>
      </c>
    </row>
    <row r="2377" spans="3:7">
      <c r="C2377"/>
      <c r="G2377" s="13">
        <f t="shared" si="36"/>
        <v>0</v>
      </c>
    </row>
    <row r="2378" spans="3:7">
      <c r="C2378"/>
      <c r="G2378" s="13">
        <f t="shared" si="36"/>
        <v>0</v>
      </c>
    </row>
    <row r="2379" spans="3:7">
      <c r="C2379"/>
      <c r="G2379" s="13">
        <f t="shared" si="36"/>
        <v>0</v>
      </c>
    </row>
    <row r="2380" spans="3:7">
      <c r="C2380"/>
      <c r="G2380" s="13">
        <f t="shared" si="36"/>
        <v>0</v>
      </c>
    </row>
    <row r="2381" spans="3:7">
      <c r="C2381"/>
      <c r="G2381" s="13">
        <f t="shared" si="36"/>
        <v>0</v>
      </c>
    </row>
    <row r="2382" spans="3:7">
      <c r="C2382"/>
      <c r="G2382" s="13">
        <f t="shared" si="36"/>
        <v>0</v>
      </c>
    </row>
    <row r="2383" spans="3:7">
      <c r="C2383"/>
      <c r="G2383" s="13">
        <f t="shared" ref="G2383:G2446" si="37">+D2383-E2383</f>
        <v>0</v>
      </c>
    </row>
    <row r="2384" spans="3:7">
      <c r="C2384"/>
      <c r="G2384" s="13">
        <f t="shared" si="37"/>
        <v>0</v>
      </c>
    </row>
    <row r="2385" spans="3:7">
      <c r="C2385"/>
      <c r="G2385" s="13">
        <f t="shared" si="37"/>
        <v>0</v>
      </c>
    </row>
    <row r="2386" spans="3:7">
      <c r="C2386"/>
      <c r="G2386" s="13">
        <f t="shared" si="37"/>
        <v>0</v>
      </c>
    </row>
    <row r="2387" spans="3:7">
      <c r="C2387"/>
      <c r="G2387" s="13">
        <f t="shared" si="37"/>
        <v>0</v>
      </c>
    </row>
    <row r="2388" spans="3:7">
      <c r="C2388"/>
      <c r="G2388" s="13">
        <f t="shared" si="37"/>
        <v>0</v>
      </c>
    </row>
    <row r="2389" spans="3:7">
      <c r="C2389"/>
      <c r="G2389" s="13">
        <f t="shared" si="37"/>
        <v>0</v>
      </c>
    </row>
    <row r="2390" spans="3:7">
      <c r="C2390"/>
      <c r="G2390" s="13">
        <f t="shared" si="37"/>
        <v>0</v>
      </c>
    </row>
    <row r="2391" spans="3:7">
      <c r="C2391"/>
      <c r="G2391" s="13">
        <f t="shared" si="37"/>
        <v>0</v>
      </c>
    </row>
    <row r="2392" spans="3:7">
      <c r="C2392"/>
      <c r="G2392" s="13">
        <f t="shared" si="37"/>
        <v>0</v>
      </c>
    </row>
    <row r="2393" spans="3:7">
      <c r="C2393"/>
      <c r="G2393" s="13">
        <f t="shared" si="37"/>
        <v>0</v>
      </c>
    </row>
    <row r="2394" spans="3:7">
      <c r="C2394"/>
      <c r="G2394" s="13">
        <f t="shared" si="37"/>
        <v>0</v>
      </c>
    </row>
    <row r="2395" spans="3:7">
      <c r="C2395"/>
      <c r="G2395" s="13">
        <f t="shared" si="37"/>
        <v>0</v>
      </c>
    </row>
    <row r="2396" spans="3:7">
      <c r="C2396"/>
      <c r="G2396" s="13">
        <f t="shared" si="37"/>
        <v>0</v>
      </c>
    </row>
    <row r="2397" spans="3:7">
      <c r="C2397"/>
      <c r="G2397" s="13">
        <f t="shared" si="37"/>
        <v>0</v>
      </c>
    </row>
    <row r="2398" spans="3:7">
      <c r="C2398"/>
      <c r="G2398" s="13">
        <f t="shared" si="37"/>
        <v>0</v>
      </c>
    </row>
    <row r="2399" spans="3:7">
      <c r="C2399"/>
      <c r="G2399" s="13">
        <f t="shared" si="37"/>
        <v>0</v>
      </c>
    </row>
    <row r="2400" spans="3:7">
      <c r="C2400"/>
      <c r="G2400" s="13">
        <f t="shared" si="37"/>
        <v>0</v>
      </c>
    </row>
    <row r="2401" spans="3:7">
      <c r="C2401"/>
      <c r="G2401" s="13">
        <f t="shared" si="37"/>
        <v>0</v>
      </c>
    </row>
    <row r="2402" spans="3:7">
      <c r="C2402"/>
      <c r="G2402" s="13">
        <f t="shared" si="37"/>
        <v>0</v>
      </c>
    </row>
    <row r="2403" spans="3:7">
      <c r="C2403"/>
      <c r="G2403" s="13">
        <f t="shared" si="37"/>
        <v>0</v>
      </c>
    </row>
    <row r="2404" spans="3:7">
      <c r="C2404"/>
      <c r="G2404" s="13">
        <f t="shared" si="37"/>
        <v>0</v>
      </c>
    </row>
    <row r="2405" spans="3:7">
      <c r="C2405"/>
      <c r="G2405" s="13">
        <f t="shared" si="37"/>
        <v>0</v>
      </c>
    </row>
    <row r="2406" spans="3:7">
      <c r="C2406"/>
      <c r="G2406" s="13">
        <f t="shared" si="37"/>
        <v>0</v>
      </c>
    </row>
    <row r="2407" spans="3:7">
      <c r="C2407"/>
      <c r="G2407" s="13">
        <f t="shared" si="37"/>
        <v>0</v>
      </c>
    </row>
    <row r="2408" spans="3:7">
      <c r="C2408"/>
      <c r="G2408" s="13">
        <f t="shared" si="37"/>
        <v>0</v>
      </c>
    </row>
    <row r="2409" spans="3:7">
      <c r="C2409"/>
      <c r="G2409" s="13">
        <f t="shared" si="37"/>
        <v>0</v>
      </c>
    </row>
    <row r="2410" spans="3:7">
      <c r="C2410"/>
      <c r="G2410" s="13">
        <f t="shared" si="37"/>
        <v>0</v>
      </c>
    </row>
    <row r="2411" spans="3:7">
      <c r="C2411"/>
      <c r="G2411" s="13">
        <f t="shared" si="37"/>
        <v>0</v>
      </c>
    </row>
    <row r="2412" spans="3:7">
      <c r="C2412"/>
      <c r="G2412" s="13">
        <f t="shared" si="37"/>
        <v>0</v>
      </c>
    </row>
    <row r="2413" spans="3:7">
      <c r="C2413"/>
      <c r="G2413" s="13">
        <f t="shared" si="37"/>
        <v>0</v>
      </c>
    </row>
    <row r="2414" spans="3:7">
      <c r="C2414"/>
      <c r="G2414" s="13">
        <f t="shared" si="37"/>
        <v>0</v>
      </c>
    </row>
    <row r="2415" spans="3:7">
      <c r="C2415"/>
      <c r="G2415" s="13">
        <f t="shared" si="37"/>
        <v>0</v>
      </c>
    </row>
    <row r="2416" spans="3:7">
      <c r="C2416"/>
      <c r="G2416" s="13">
        <f t="shared" si="37"/>
        <v>0</v>
      </c>
    </row>
    <row r="2417" spans="3:7">
      <c r="C2417"/>
      <c r="G2417" s="13">
        <f t="shared" si="37"/>
        <v>0</v>
      </c>
    </row>
    <row r="2418" spans="3:7">
      <c r="C2418"/>
      <c r="G2418" s="13">
        <f t="shared" si="37"/>
        <v>0</v>
      </c>
    </row>
    <row r="2419" spans="3:7">
      <c r="C2419"/>
      <c r="G2419" s="13">
        <f t="shared" si="37"/>
        <v>0</v>
      </c>
    </row>
    <row r="2420" spans="3:7">
      <c r="C2420"/>
      <c r="G2420" s="13">
        <f t="shared" si="37"/>
        <v>0</v>
      </c>
    </row>
    <row r="2421" spans="3:7">
      <c r="C2421"/>
      <c r="G2421" s="13">
        <f t="shared" si="37"/>
        <v>0</v>
      </c>
    </row>
    <row r="2422" spans="3:7">
      <c r="C2422"/>
      <c r="G2422" s="13">
        <f t="shared" si="37"/>
        <v>0</v>
      </c>
    </row>
    <row r="2423" spans="3:7">
      <c r="C2423"/>
      <c r="G2423" s="13">
        <f t="shared" si="37"/>
        <v>0</v>
      </c>
    </row>
    <row r="2424" spans="3:7">
      <c r="C2424"/>
      <c r="G2424" s="13">
        <f t="shared" si="37"/>
        <v>0</v>
      </c>
    </row>
    <row r="2425" spans="3:7">
      <c r="C2425"/>
      <c r="G2425" s="13">
        <f t="shared" si="37"/>
        <v>0</v>
      </c>
    </row>
    <row r="2426" spans="3:7">
      <c r="C2426"/>
      <c r="G2426" s="13">
        <f t="shared" si="37"/>
        <v>0</v>
      </c>
    </row>
    <row r="2427" spans="3:7">
      <c r="C2427"/>
      <c r="G2427" s="13">
        <f t="shared" si="37"/>
        <v>0</v>
      </c>
    </row>
    <row r="2428" spans="3:7">
      <c r="C2428"/>
      <c r="G2428" s="13">
        <f t="shared" si="37"/>
        <v>0</v>
      </c>
    </row>
    <row r="2429" spans="3:7">
      <c r="C2429"/>
      <c r="G2429" s="13">
        <f t="shared" si="37"/>
        <v>0</v>
      </c>
    </row>
    <row r="2430" spans="3:7">
      <c r="C2430"/>
      <c r="G2430" s="13">
        <f t="shared" si="37"/>
        <v>0</v>
      </c>
    </row>
    <row r="2431" spans="3:7">
      <c r="C2431"/>
      <c r="G2431" s="13">
        <f t="shared" si="37"/>
        <v>0</v>
      </c>
    </row>
    <row r="2432" spans="3:7">
      <c r="C2432"/>
      <c r="G2432" s="13">
        <f t="shared" si="37"/>
        <v>0</v>
      </c>
    </row>
    <row r="2433" spans="3:7">
      <c r="C2433"/>
      <c r="G2433" s="13">
        <f t="shared" si="37"/>
        <v>0</v>
      </c>
    </row>
    <row r="2434" spans="3:7">
      <c r="C2434"/>
      <c r="G2434" s="13">
        <f t="shared" si="37"/>
        <v>0</v>
      </c>
    </row>
    <row r="2435" spans="3:7">
      <c r="C2435"/>
      <c r="G2435" s="13">
        <f t="shared" si="37"/>
        <v>0</v>
      </c>
    </row>
    <row r="2436" spans="3:7">
      <c r="C2436"/>
      <c r="G2436" s="13">
        <f t="shared" si="37"/>
        <v>0</v>
      </c>
    </row>
    <row r="2437" spans="3:7">
      <c r="C2437"/>
      <c r="G2437" s="13">
        <f t="shared" si="37"/>
        <v>0</v>
      </c>
    </row>
    <row r="2438" spans="3:7">
      <c r="C2438"/>
      <c r="G2438" s="13">
        <f t="shared" si="37"/>
        <v>0</v>
      </c>
    </row>
    <row r="2439" spans="3:7">
      <c r="C2439"/>
      <c r="G2439" s="13">
        <f t="shared" si="37"/>
        <v>0</v>
      </c>
    </row>
    <row r="2440" spans="3:7">
      <c r="C2440"/>
      <c r="G2440" s="13">
        <f t="shared" si="37"/>
        <v>0</v>
      </c>
    </row>
    <row r="2441" spans="3:7">
      <c r="C2441"/>
      <c r="G2441" s="13">
        <f t="shared" si="37"/>
        <v>0</v>
      </c>
    </row>
    <row r="2442" spans="3:7">
      <c r="C2442"/>
      <c r="G2442" s="13">
        <f t="shared" si="37"/>
        <v>0</v>
      </c>
    </row>
    <row r="2443" spans="3:7">
      <c r="C2443"/>
      <c r="G2443" s="13">
        <f t="shared" si="37"/>
        <v>0</v>
      </c>
    </row>
    <row r="2444" spans="3:7">
      <c r="C2444"/>
      <c r="G2444" s="13">
        <f t="shared" si="37"/>
        <v>0</v>
      </c>
    </row>
    <row r="2445" spans="3:7">
      <c r="C2445"/>
      <c r="G2445" s="13">
        <f t="shared" si="37"/>
        <v>0</v>
      </c>
    </row>
    <row r="2446" spans="3:7">
      <c r="C2446"/>
      <c r="G2446" s="13">
        <f t="shared" si="37"/>
        <v>0</v>
      </c>
    </row>
    <row r="2447" spans="3:7">
      <c r="C2447"/>
      <c r="G2447" s="13">
        <f t="shared" ref="G2447:G2510" si="38">+D2447-E2447</f>
        <v>0</v>
      </c>
    </row>
    <row r="2448" spans="3:7">
      <c r="C2448"/>
      <c r="G2448" s="13">
        <f t="shared" si="38"/>
        <v>0</v>
      </c>
    </row>
    <row r="2449" spans="3:7">
      <c r="C2449"/>
      <c r="G2449" s="13">
        <f t="shared" si="38"/>
        <v>0</v>
      </c>
    </row>
    <row r="2450" spans="3:7">
      <c r="C2450"/>
      <c r="G2450" s="13">
        <f t="shared" si="38"/>
        <v>0</v>
      </c>
    </row>
    <row r="2451" spans="3:7">
      <c r="C2451"/>
      <c r="G2451" s="13">
        <f t="shared" si="38"/>
        <v>0</v>
      </c>
    </row>
    <row r="2452" spans="3:7">
      <c r="C2452"/>
      <c r="G2452" s="13">
        <f t="shared" si="38"/>
        <v>0</v>
      </c>
    </row>
    <row r="2453" spans="3:7">
      <c r="C2453"/>
      <c r="G2453" s="13">
        <f t="shared" si="38"/>
        <v>0</v>
      </c>
    </row>
    <row r="2454" spans="3:7">
      <c r="C2454"/>
      <c r="G2454" s="13">
        <f t="shared" si="38"/>
        <v>0</v>
      </c>
    </row>
    <row r="2455" spans="3:7">
      <c r="C2455"/>
      <c r="G2455" s="13">
        <f t="shared" si="38"/>
        <v>0</v>
      </c>
    </row>
    <row r="2456" spans="3:7">
      <c r="C2456"/>
      <c r="G2456" s="13">
        <f t="shared" si="38"/>
        <v>0</v>
      </c>
    </row>
    <row r="2457" spans="3:7">
      <c r="C2457"/>
      <c r="G2457" s="13">
        <f t="shared" si="38"/>
        <v>0</v>
      </c>
    </row>
    <row r="2458" spans="3:7">
      <c r="C2458"/>
      <c r="G2458" s="13">
        <f t="shared" si="38"/>
        <v>0</v>
      </c>
    </row>
    <row r="2459" spans="3:7">
      <c r="C2459"/>
      <c r="G2459" s="13">
        <f t="shared" si="38"/>
        <v>0</v>
      </c>
    </row>
    <row r="2460" spans="3:7">
      <c r="C2460"/>
      <c r="G2460" s="13">
        <f t="shared" si="38"/>
        <v>0</v>
      </c>
    </row>
    <row r="2461" spans="3:7">
      <c r="C2461"/>
      <c r="G2461" s="13">
        <f t="shared" si="38"/>
        <v>0</v>
      </c>
    </row>
    <row r="2462" spans="3:7">
      <c r="C2462"/>
      <c r="G2462" s="13">
        <f t="shared" si="38"/>
        <v>0</v>
      </c>
    </row>
    <row r="2463" spans="3:7">
      <c r="C2463"/>
      <c r="G2463" s="13">
        <f t="shared" si="38"/>
        <v>0</v>
      </c>
    </row>
    <row r="2464" spans="3:7">
      <c r="C2464"/>
      <c r="G2464" s="13">
        <f t="shared" si="38"/>
        <v>0</v>
      </c>
    </row>
    <row r="2465" spans="3:7">
      <c r="C2465"/>
      <c r="G2465" s="13">
        <f t="shared" si="38"/>
        <v>0</v>
      </c>
    </row>
    <row r="2466" spans="3:7">
      <c r="C2466"/>
      <c r="G2466" s="13">
        <f t="shared" si="38"/>
        <v>0</v>
      </c>
    </row>
    <row r="2467" spans="3:7">
      <c r="C2467"/>
      <c r="G2467" s="13">
        <f t="shared" si="38"/>
        <v>0</v>
      </c>
    </row>
    <row r="2468" spans="3:7">
      <c r="C2468"/>
      <c r="G2468" s="13">
        <f t="shared" si="38"/>
        <v>0</v>
      </c>
    </row>
    <row r="2469" spans="3:7">
      <c r="C2469"/>
      <c r="G2469" s="13">
        <f t="shared" si="38"/>
        <v>0</v>
      </c>
    </row>
    <row r="2470" spans="3:7">
      <c r="C2470"/>
      <c r="G2470" s="13">
        <f t="shared" si="38"/>
        <v>0</v>
      </c>
    </row>
    <row r="2471" spans="3:7">
      <c r="C2471"/>
      <c r="G2471" s="13">
        <f t="shared" si="38"/>
        <v>0</v>
      </c>
    </row>
    <row r="2472" spans="3:7">
      <c r="C2472"/>
      <c r="G2472" s="13">
        <f t="shared" si="38"/>
        <v>0</v>
      </c>
    </row>
    <row r="2473" spans="3:7">
      <c r="C2473"/>
      <c r="G2473" s="13">
        <f t="shared" si="38"/>
        <v>0</v>
      </c>
    </row>
    <row r="2474" spans="3:7">
      <c r="C2474"/>
      <c r="G2474" s="13">
        <f t="shared" si="38"/>
        <v>0</v>
      </c>
    </row>
    <row r="2475" spans="3:7">
      <c r="C2475"/>
      <c r="G2475" s="13">
        <f t="shared" si="38"/>
        <v>0</v>
      </c>
    </row>
    <row r="2476" spans="3:7">
      <c r="C2476"/>
      <c r="G2476" s="13">
        <f t="shared" si="38"/>
        <v>0</v>
      </c>
    </row>
    <row r="2477" spans="3:7">
      <c r="C2477"/>
      <c r="G2477" s="13">
        <f t="shared" si="38"/>
        <v>0</v>
      </c>
    </row>
    <row r="2478" spans="3:7">
      <c r="C2478"/>
      <c r="G2478" s="13">
        <f t="shared" si="38"/>
        <v>0</v>
      </c>
    </row>
    <row r="2479" spans="3:7">
      <c r="C2479"/>
      <c r="G2479" s="13">
        <f t="shared" si="38"/>
        <v>0</v>
      </c>
    </row>
    <row r="2480" spans="3:7">
      <c r="C2480"/>
      <c r="G2480" s="13">
        <f t="shared" si="38"/>
        <v>0</v>
      </c>
    </row>
    <row r="2481" spans="3:7">
      <c r="C2481"/>
      <c r="G2481" s="13">
        <f t="shared" si="38"/>
        <v>0</v>
      </c>
    </row>
    <row r="2482" spans="3:7">
      <c r="C2482"/>
      <c r="G2482" s="13">
        <f t="shared" si="38"/>
        <v>0</v>
      </c>
    </row>
    <row r="2483" spans="3:7">
      <c r="C2483"/>
      <c r="G2483" s="13">
        <f t="shared" si="38"/>
        <v>0</v>
      </c>
    </row>
    <row r="2484" spans="3:7">
      <c r="C2484"/>
      <c r="G2484" s="13">
        <f t="shared" si="38"/>
        <v>0</v>
      </c>
    </row>
    <row r="2485" spans="3:7">
      <c r="C2485"/>
      <c r="G2485" s="13">
        <f t="shared" si="38"/>
        <v>0</v>
      </c>
    </row>
    <row r="2486" spans="3:7">
      <c r="C2486"/>
      <c r="G2486" s="13">
        <f t="shared" si="38"/>
        <v>0</v>
      </c>
    </row>
    <row r="2487" spans="3:7">
      <c r="C2487"/>
      <c r="G2487" s="13">
        <f t="shared" si="38"/>
        <v>0</v>
      </c>
    </row>
    <row r="2488" spans="3:7">
      <c r="C2488"/>
      <c r="G2488" s="13">
        <f t="shared" si="38"/>
        <v>0</v>
      </c>
    </row>
    <row r="2489" spans="3:7">
      <c r="C2489"/>
      <c r="G2489" s="13">
        <f t="shared" si="38"/>
        <v>0</v>
      </c>
    </row>
    <row r="2490" spans="3:7">
      <c r="C2490"/>
      <c r="G2490" s="13">
        <f t="shared" si="38"/>
        <v>0</v>
      </c>
    </row>
    <row r="2491" spans="3:7">
      <c r="C2491"/>
      <c r="G2491" s="13">
        <f t="shared" si="38"/>
        <v>0</v>
      </c>
    </row>
    <row r="2492" spans="3:7">
      <c r="C2492"/>
      <c r="G2492" s="13">
        <f t="shared" si="38"/>
        <v>0</v>
      </c>
    </row>
    <row r="2493" spans="3:7">
      <c r="C2493"/>
      <c r="G2493" s="13">
        <f t="shared" si="38"/>
        <v>0</v>
      </c>
    </row>
    <row r="2494" spans="3:7">
      <c r="C2494"/>
      <c r="G2494" s="13">
        <f t="shared" si="38"/>
        <v>0</v>
      </c>
    </row>
    <row r="2495" spans="3:7">
      <c r="C2495"/>
      <c r="G2495" s="13">
        <f t="shared" si="38"/>
        <v>0</v>
      </c>
    </row>
    <row r="2496" spans="3:7">
      <c r="C2496"/>
      <c r="G2496" s="13">
        <f t="shared" si="38"/>
        <v>0</v>
      </c>
    </row>
    <row r="2497" spans="3:7">
      <c r="C2497"/>
      <c r="G2497" s="13">
        <f t="shared" si="38"/>
        <v>0</v>
      </c>
    </row>
    <row r="2498" spans="3:7">
      <c r="C2498"/>
      <c r="G2498" s="13">
        <f t="shared" si="38"/>
        <v>0</v>
      </c>
    </row>
    <row r="2499" spans="3:7">
      <c r="C2499"/>
      <c r="G2499" s="13">
        <f t="shared" si="38"/>
        <v>0</v>
      </c>
    </row>
    <row r="2500" spans="3:7">
      <c r="C2500"/>
      <c r="G2500" s="13">
        <f t="shared" si="38"/>
        <v>0</v>
      </c>
    </row>
    <row r="2501" spans="3:7">
      <c r="C2501"/>
      <c r="G2501" s="13">
        <f t="shared" si="38"/>
        <v>0</v>
      </c>
    </row>
    <row r="2502" spans="3:7">
      <c r="C2502"/>
      <c r="G2502" s="13">
        <f t="shared" si="38"/>
        <v>0</v>
      </c>
    </row>
    <row r="2503" spans="3:7">
      <c r="C2503"/>
      <c r="G2503" s="13">
        <f t="shared" si="38"/>
        <v>0</v>
      </c>
    </row>
    <row r="2504" spans="3:7">
      <c r="C2504"/>
      <c r="G2504" s="13">
        <f t="shared" si="38"/>
        <v>0</v>
      </c>
    </row>
    <row r="2505" spans="3:7">
      <c r="C2505"/>
      <c r="G2505" s="13">
        <f t="shared" si="38"/>
        <v>0</v>
      </c>
    </row>
    <row r="2506" spans="3:7">
      <c r="C2506"/>
      <c r="G2506" s="13">
        <f t="shared" si="38"/>
        <v>0</v>
      </c>
    </row>
    <row r="2507" spans="3:7">
      <c r="C2507"/>
      <c r="G2507" s="13">
        <f t="shared" si="38"/>
        <v>0</v>
      </c>
    </row>
    <row r="2508" spans="3:7">
      <c r="C2508"/>
      <c r="G2508" s="13">
        <f t="shared" si="38"/>
        <v>0</v>
      </c>
    </row>
    <row r="2509" spans="3:7">
      <c r="C2509"/>
      <c r="G2509" s="13">
        <f t="shared" si="38"/>
        <v>0</v>
      </c>
    </row>
    <row r="2510" spans="3:7">
      <c r="C2510"/>
      <c r="G2510" s="13">
        <f t="shared" si="38"/>
        <v>0</v>
      </c>
    </row>
    <row r="2511" spans="3:7">
      <c r="C2511"/>
      <c r="G2511" s="13">
        <f t="shared" ref="G2511:G2574" si="39">+D2511-E2511</f>
        <v>0</v>
      </c>
    </row>
    <row r="2512" spans="3:7">
      <c r="C2512"/>
      <c r="G2512" s="13">
        <f t="shared" si="39"/>
        <v>0</v>
      </c>
    </row>
    <row r="2513" spans="3:7">
      <c r="C2513"/>
      <c r="G2513" s="13">
        <f t="shared" si="39"/>
        <v>0</v>
      </c>
    </row>
    <row r="2514" spans="3:7">
      <c r="C2514"/>
      <c r="G2514" s="13">
        <f t="shared" si="39"/>
        <v>0</v>
      </c>
    </row>
    <row r="2515" spans="3:7">
      <c r="C2515"/>
      <c r="G2515" s="13">
        <f t="shared" si="39"/>
        <v>0</v>
      </c>
    </row>
    <row r="2516" spans="3:7">
      <c r="C2516"/>
      <c r="G2516" s="13">
        <f t="shared" si="39"/>
        <v>0</v>
      </c>
    </row>
    <row r="2517" spans="3:7">
      <c r="C2517"/>
      <c r="G2517" s="13">
        <f t="shared" si="39"/>
        <v>0</v>
      </c>
    </row>
    <row r="2518" spans="3:7">
      <c r="C2518"/>
      <c r="G2518" s="13">
        <f t="shared" si="39"/>
        <v>0</v>
      </c>
    </row>
    <row r="2519" spans="3:7">
      <c r="C2519"/>
      <c r="G2519" s="13">
        <f t="shared" si="39"/>
        <v>0</v>
      </c>
    </row>
    <row r="2520" spans="3:7">
      <c r="C2520"/>
      <c r="G2520" s="13">
        <f t="shared" si="39"/>
        <v>0</v>
      </c>
    </row>
    <row r="2521" spans="3:7">
      <c r="C2521"/>
      <c r="G2521" s="13">
        <f t="shared" si="39"/>
        <v>0</v>
      </c>
    </row>
    <row r="2522" spans="3:7">
      <c r="C2522"/>
      <c r="G2522" s="13">
        <f t="shared" si="39"/>
        <v>0</v>
      </c>
    </row>
    <row r="2523" spans="3:7">
      <c r="C2523"/>
      <c r="G2523" s="13">
        <f t="shared" si="39"/>
        <v>0</v>
      </c>
    </row>
    <row r="2524" spans="3:7">
      <c r="C2524"/>
      <c r="G2524" s="13">
        <f t="shared" si="39"/>
        <v>0</v>
      </c>
    </row>
    <row r="2525" spans="3:7">
      <c r="C2525"/>
      <c r="G2525" s="13">
        <f t="shared" si="39"/>
        <v>0</v>
      </c>
    </row>
    <row r="2526" spans="3:7">
      <c r="C2526"/>
      <c r="G2526" s="13">
        <f t="shared" si="39"/>
        <v>0</v>
      </c>
    </row>
    <row r="2527" spans="3:7">
      <c r="C2527"/>
      <c r="G2527" s="13">
        <f t="shared" si="39"/>
        <v>0</v>
      </c>
    </row>
    <row r="2528" spans="3:7">
      <c r="C2528"/>
      <c r="G2528" s="13">
        <f t="shared" si="39"/>
        <v>0</v>
      </c>
    </row>
    <row r="2529" spans="3:7">
      <c r="C2529"/>
      <c r="G2529" s="13">
        <f t="shared" si="39"/>
        <v>0</v>
      </c>
    </row>
    <row r="2530" spans="3:7">
      <c r="C2530"/>
      <c r="G2530" s="13">
        <f t="shared" si="39"/>
        <v>0</v>
      </c>
    </row>
    <row r="2531" spans="3:7">
      <c r="C2531"/>
      <c r="G2531" s="13">
        <f t="shared" si="39"/>
        <v>0</v>
      </c>
    </row>
    <row r="2532" spans="3:7">
      <c r="C2532"/>
      <c r="G2532" s="13">
        <f t="shared" si="39"/>
        <v>0</v>
      </c>
    </row>
    <row r="2533" spans="3:7">
      <c r="C2533"/>
      <c r="G2533" s="13">
        <f t="shared" si="39"/>
        <v>0</v>
      </c>
    </row>
    <row r="2534" spans="3:7">
      <c r="C2534"/>
      <c r="G2534" s="13">
        <f t="shared" si="39"/>
        <v>0</v>
      </c>
    </row>
    <row r="2535" spans="3:7">
      <c r="C2535"/>
      <c r="G2535" s="13">
        <f t="shared" si="39"/>
        <v>0</v>
      </c>
    </row>
    <row r="2536" spans="3:7">
      <c r="C2536"/>
      <c r="G2536" s="13">
        <f t="shared" si="39"/>
        <v>0</v>
      </c>
    </row>
    <row r="2537" spans="3:7">
      <c r="C2537"/>
      <c r="G2537" s="13">
        <f t="shared" si="39"/>
        <v>0</v>
      </c>
    </row>
    <row r="2538" spans="3:7">
      <c r="C2538"/>
      <c r="G2538" s="13">
        <f t="shared" si="39"/>
        <v>0</v>
      </c>
    </row>
    <row r="2539" spans="3:7">
      <c r="C2539"/>
      <c r="G2539" s="13">
        <f t="shared" si="39"/>
        <v>0</v>
      </c>
    </row>
    <row r="2540" spans="3:7">
      <c r="C2540"/>
      <c r="G2540" s="13">
        <f t="shared" si="39"/>
        <v>0</v>
      </c>
    </row>
    <row r="2541" spans="3:7">
      <c r="C2541"/>
      <c r="G2541" s="13">
        <f t="shared" si="39"/>
        <v>0</v>
      </c>
    </row>
    <row r="2542" spans="3:7">
      <c r="C2542"/>
      <c r="G2542" s="13">
        <f t="shared" si="39"/>
        <v>0</v>
      </c>
    </row>
    <row r="2543" spans="3:7">
      <c r="C2543"/>
      <c r="G2543" s="13">
        <f t="shared" si="39"/>
        <v>0</v>
      </c>
    </row>
    <row r="2544" spans="3:7">
      <c r="C2544"/>
      <c r="G2544" s="13">
        <f t="shared" si="39"/>
        <v>0</v>
      </c>
    </row>
    <row r="2545" spans="3:7">
      <c r="C2545"/>
      <c r="G2545" s="13">
        <f t="shared" si="39"/>
        <v>0</v>
      </c>
    </row>
    <row r="2546" spans="3:7">
      <c r="C2546"/>
      <c r="G2546" s="13">
        <f t="shared" si="39"/>
        <v>0</v>
      </c>
    </row>
    <row r="2547" spans="3:7">
      <c r="C2547"/>
      <c r="G2547" s="13">
        <f t="shared" si="39"/>
        <v>0</v>
      </c>
    </row>
    <row r="2548" spans="3:7">
      <c r="C2548"/>
      <c r="G2548" s="13">
        <f t="shared" si="39"/>
        <v>0</v>
      </c>
    </row>
    <row r="2549" spans="3:7">
      <c r="C2549"/>
      <c r="G2549" s="13">
        <f t="shared" si="39"/>
        <v>0</v>
      </c>
    </row>
    <row r="2550" spans="3:7">
      <c r="C2550"/>
      <c r="G2550" s="13">
        <f t="shared" si="39"/>
        <v>0</v>
      </c>
    </row>
    <row r="2551" spans="3:7">
      <c r="C2551"/>
      <c r="G2551" s="13">
        <f t="shared" si="39"/>
        <v>0</v>
      </c>
    </row>
    <row r="2552" spans="3:7">
      <c r="C2552"/>
      <c r="G2552" s="13">
        <f t="shared" si="39"/>
        <v>0</v>
      </c>
    </row>
    <row r="2553" spans="3:7">
      <c r="C2553"/>
      <c r="G2553" s="13">
        <f t="shared" si="39"/>
        <v>0</v>
      </c>
    </row>
    <row r="2554" spans="3:7">
      <c r="C2554"/>
      <c r="G2554" s="13">
        <f t="shared" si="39"/>
        <v>0</v>
      </c>
    </row>
    <row r="2555" spans="3:7">
      <c r="C2555"/>
      <c r="G2555" s="13">
        <f t="shared" si="39"/>
        <v>0</v>
      </c>
    </row>
    <row r="2556" spans="3:7">
      <c r="C2556"/>
      <c r="G2556" s="13">
        <f t="shared" si="39"/>
        <v>0</v>
      </c>
    </row>
    <row r="2557" spans="3:7">
      <c r="C2557"/>
      <c r="G2557" s="13">
        <f t="shared" si="39"/>
        <v>0</v>
      </c>
    </row>
    <row r="2558" spans="3:7">
      <c r="C2558"/>
      <c r="G2558" s="13">
        <f t="shared" si="39"/>
        <v>0</v>
      </c>
    </row>
    <row r="2559" spans="3:7">
      <c r="C2559"/>
      <c r="G2559" s="13">
        <f t="shared" si="39"/>
        <v>0</v>
      </c>
    </row>
    <row r="2560" spans="3:7">
      <c r="C2560"/>
      <c r="G2560" s="13">
        <f t="shared" si="39"/>
        <v>0</v>
      </c>
    </row>
    <row r="2561" spans="3:7">
      <c r="C2561"/>
      <c r="G2561" s="13">
        <f t="shared" si="39"/>
        <v>0</v>
      </c>
    </row>
    <row r="2562" spans="3:7">
      <c r="C2562"/>
      <c r="G2562" s="13">
        <f t="shared" si="39"/>
        <v>0</v>
      </c>
    </row>
    <row r="2563" spans="3:7">
      <c r="C2563"/>
      <c r="G2563" s="13">
        <f t="shared" si="39"/>
        <v>0</v>
      </c>
    </row>
    <row r="2564" spans="3:7">
      <c r="C2564"/>
      <c r="G2564" s="13">
        <f t="shared" si="39"/>
        <v>0</v>
      </c>
    </row>
    <row r="2565" spans="3:7">
      <c r="C2565"/>
      <c r="G2565" s="13">
        <f t="shared" si="39"/>
        <v>0</v>
      </c>
    </row>
    <row r="2566" spans="3:7">
      <c r="C2566"/>
      <c r="G2566" s="13">
        <f t="shared" si="39"/>
        <v>0</v>
      </c>
    </row>
    <row r="2567" spans="3:7">
      <c r="C2567"/>
      <c r="G2567" s="13">
        <f t="shared" si="39"/>
        <v>0</v>
      </c>
    </row>
    <row r="2568" spans="3:7">
      <c r="C2568"/>
      <c r="G2568" s="13">
        <f t="shared" si="39"/>
        <v>0</v>
      </c>
    </row>
    <row r="2569" spans="3:7">
      <c r="C2569"/>
      <c r="G2569" s="13">
        <f t="shared" si="39"/>
        <v>0</v>
      </c>
    </row>
    <row r="2570" spans="3:7">
      <c r="C2570"/>
      <c r="G2570" s="13">
        <f t="shared" si="39"/>
        <v>0</v>
      </c>
    </row>
    <row r="2571" spans="3:7">
      <c r="C2571"/>
      <c r="G2571" s="13">
        <f t="shared" si="39"/>
        <v>0</v>
      </c>
    </row>
    <row r="2572" spans="3:7">
      <c r="C2572"/>
      <c r="G2572" s="13">
        <f t="shared" si="39"/>
        <v>0</v>
      </c>
    </row>
    <row r="2573" spans="3:7">
      <c r="C2573"/>
      <c r="G2573" s="13">
        <f t="shared" si="39"/>
        <v>0</v>
      </c>
    </row>
    <row r="2574" spans="3:7">
      <c r="C2574"/>
      <c r="G2574" s="13">
        <f t="shared" si="39"/>
        <v>0</v>
      </c>
    </row>
    <row r="2575" spans="3:7">
      <c r="C2575"/>
      <c r="G2575" s="13">
        <f t="shared" ref="G2575:G2638" si="40">+D2575-E2575</f>
        <v>0</v>
      </c>
    </row>
    <row r="2576" spans="3:7">
      <c r="C2576"/>
      <c r="G2576" s="13">
        <f t="shared" si="40"/>
        <v>0</v>
      </c>
    </row>
    <row r="2577" spans="3:7">
      <c r="C2577"/>
      <c r="G2577" s="13">
        <f t="shared" si="40"/>
        <v>0</v>
      </c>
    </row>
    <row r="2578" spans="3:7">
      <c r="C2578"/>
      <c r="G2578" s="13">
        <f t="shared" si="40"/>
        <v>0</v>
      </c>
    </row>
    <row r="2579" spans="3:7">
      <c r="C2579"/>
      <c r="G2579" s="13">
        <f t="shared" si="40"/>
        <v>0</v>
      </c>
    </row>
    <row r="2580" spans="3:7">
      <c r="C2580"/>
      <c r="G2580" s="13">
        <f t="shared" si="40"/>
        <v>0</v>
      </c>
    </row>
    <row r="2581" spans="3:7">
      <c r="C2581"/>
      <c r="G2581" s="13">
        <f t="shared" si="40"/>
        <v>0</v>
      </c>
    </row>
    <row r="2582" spans="3:7">
      <c r="C2582"/>
      <c r="G2582" s="13">
        <f t="shared" si="40"/>
        <v>0</v>
      </c>
    </row>
    <row r="2583" spans="3:7">
      <c r="C2583"/>
      <c r="G2583" s="13">
        <f t="shared" si="40"/>
        <v>0</v>
      </c>
    </row>
    <row r="2584" spans="3:7">
      <c r="C2584"/>
      <c r="G2584" s="13">
        <f t="shared" si="40"/>
        <v>0</v>
      </c>
    </row>
    <row r="2585" spans="3:7">
      <c r="C2585"/>
      <c r="G2585" s="13">
        <f t="shared" si="40"/>
        <v>0</v>
      </c>
    </row>
    <row r="2586" spans="3:7">
      <c r="C2586"/>
      <c r="G2586" s="13">
        <f t="shared" si="40"/>
        <v>0</v>
      </c>
    </row>
    <row r="2587" spans="3:7">
      <c r="C2587"/>
      <c r="G2587" s="13">
        <f t="shared" si="40"/>
        <v>0</v>
      </c>
    </row>
    <row r="2588" spans="3:7">
      <c r="C2588"/>
      <c r="G2588" s="13">
        <f t="shared" si="40"/>
        <v>0</v>
      </c>
    </row>
    <row r="2589" spans="3:7">
      <c r="C2589"/>
      <c r="G2589" s="13">
        <f t="shared" si="40"/>
        <v>0</v>
      </c>
    </row>
    <row r="2590" spans="3:7">
      <c r="C2590"/>
      <c r="G2590" s="13">
        <f t="shared" si="40"/>
        <v>0</v>
      </c>
    </row>
    <row r="2591" spans="3:7">
      <c r="C2591"/>
      <c r="G2591" s="13">
        <f t="shared" si="40"/>
        <v>0</v>
      </c>
    </row>
    <row r="2592" spans="3:7">
      <c r="C2592"/>
      <c r="G2592" s="13">
        <f t="shared" si="40"/>
        <v>0</v>
      </c>
    </row>
    <row r="2593" spans="3:7">
      <c r="C2593"/>
      <c r="G2593" s="13">
        <f t="shared" si="40"/>
        <v>0</v>
      </c>
    </row>
    <row r="2594" spans="3:7">
      <c r="C2594"/>
      <c r="G2594" s="13">
        <f t="shared" si="40"/>
        <v>0</v>
      </c>
    </row>
    <row r="2595" spans="3:7">
      <c r="C2595"/>
      <c r="G2595" s="13">
        <f t="shared" si="40"/>
        <v>0</v>
      </c>
    </row>
    <row r="2596" spans="3:7">
      <c r="C2596"/>
      <c r="G2596" s="13">
        <f t="shared" si="40"/>
        <v>0</v>
      </c>
    </row>
    <row r="2597" spans="3:7">
      <c r="C2597"/>
      <c r="G2597" s="13">
        <f t="shared" si="40"/>
        <v>0</v>
      </c>
    </row>
    <row r="2598" spans="3:7">
      <c r="C2598"/>
      <c r="G2598" s="13">
        <f t="shared" si="40"/>
        <v>0</v>
      </c>
    </row>
    <row r="2599" spans="3:7">
      <c r="C2599"/>
      <c r="G2599" s="13">
        <f t="shared" si="40"/>
        <v>0</v>
      </c>
    </row>
    <row r="2600" spans="3:7">
      <c r="C2600"/>
      <c r="G2600" s="13">
        <f t="shared" si="40"/>
        <v>0</v>
      </c>
    </row>
    <row r="2601" spans="3:7">
      <c r="C2601"/>
      <c r="G2601" s="13">
        <f t="shared" si="40"/>
        <v>0</v>
      </c>
    </row>
    <row r="2602" spans="3:7">
      <c r="C2602"/>
      <c r="G2602" s="13">
        <f t="shared" si="40"/>
        <v>0</v>
      </c>
    </row>
    <row r="2603" spans="3:7">
      <c r="C2603"/>
      <c r="G2603" s="13">
        <f t="shared" si="40"/>
        <v>0</v>
      </c>
    </row>
    <row r="2604" spans="3:7">
      <c r="C2604"/>
      <c r="G2604" s="13">
        <f t="shared" si="40"/>
        <v>0</v>
      </c>
    </row>
    <row r="2605" spans="3:7">
      <c r="C2605"/>
      <c r="G2605" s="13">
        <f t="shared" si="40"/>
        <v>0</v>
      </c>
    </row>
    <row r="2606" spans="3:7">
      <c r="C2606"/>
      <c r="G2606" s="13">
        <f t="shared" si="40"/>
        <v>0</v>
      </c>
    </row>
    <row r="2607" spans="3:7">
      <c r="C2607"/>
      <c r="G2607" s="13">
        <f t="shared" si="40"/>
        <v>0</v>
      </c>
    </row>
    <row r="2608" spans="3:7">
      <c r="C2608"/>
      <c r="G2608" s="13">
        <f t="shared" si="40"/>
        <v>0</v>
      </c>
    </row>
    <row r="2609" spans="3:7">
      <c r="C2609"/>
      <c r="G2609" s="13">
        <f t="shared" si="40"/>
        <v>0</v>
      </c>
    </row>
    <row r="2610" spans="3:7">
      <c r="C2610"/>
      <c r="G2610" s="13">
        <f t="shared" si="40"/>
        <v>0</v>
      </c>
    </row>
    <row r="2611" spans="3:7">
      <c r="C2611"/>
      <c r="G2611" s="13">
        <f t="shared" si="40"/>
        <v>0</v>
      </c>
    </row>
    <row r="2612" spans="3:7">
      <c r="C2612"/>
      <c r="G2612" s="13">
        <f t="shared" si="40"/>
        <v>0</v>
      </c>
    </row>
    <row r="2613" spans="3:7">
      <c r="C2613"/>
      <c r="G2613" s="13">
        <f t="shared" si="40"/>
        <v>0</v>
      </c>
    </row>
    <row r="2614" spans="3:7">
      <c r="C2614"/>
      <c r="G2614" s="13">
        <f t="shared" si="40"/>
        <v>0</v>
      </c>
    </row>
    <row r="2615" spans="3:7">
      <c r="C2615"/>
      <c r="G2615" s="13">
        <f t="shared" si="40"/>
        <v>0</v>
      </c>
    </row>
    <row r="2616" spans="3:7">
      <c r="C2616"/>
      <c r="G2616" s="13">
        <f t="shared" si="40"/>
        <v>0</v>
      </c>
    </row>
    <row r="2617" spans="3:7">
      <c r="C2617"/>
      <c r="G2617" s="13">
        <f t="shared" si="40"/>
        <v>0</v>
      </c>
    </row>
    <row r="2618" spans="3:7">
      <c r="C2618"/>
      <c r="G2618" s="13">
        <f t="shared" si="40"/>
        <v>0</v>
      </c>
    </row>
    <row r="2619" spans="3:7">
      <c r="C2619"/>
      <c r="G2619" s="13">
        <f t="shared" si="40"/>
        <v>0</v>
      </c>
    </row>
    <row r="2620" spans="3:7">
      <c r="C2620"/>
      <c r="G2620" s="13">
        <f t="shared" si="40"/>
        <v>0</v>
      </c>
    </row>
    <row r="2621" spans="3:7">
      <c r="C2621"/>
      <c r="G2621" s="13">
        <f t="shared" si="40"/>
        <v>0</v>
      </c>
    </row>
    <row r="2622" spans="3:7">
      <c r="C2622"/>
      <c r="G2622" s="13">
        <f t="shared" si="40"/>
        <v>0</v>
      </c>
    </row>
    <row r="2623" spans="3:7">
      <c r="C2623"/>
      <c r="G2623" s="13">
        <f t="shared" si="40"/>
        <v>0</v>
      </c>
    </row>
    <row r="2624" spans="3:7">
      <c r="C2624"/>
      <c r="G2624" s="13">
        <f t="shared" si="40"/>
        <v>0</v>
      </c>
    </row>
    <row r="2625" spans="3:7">
      <c r="C2625"/>
      <c r="G2625" s="13">
        <f t="shared" si="40"/>
        <v>0</v>
      </c>
    </row>
    <row r="2626" spans="3:7">
      <c r="C2626"/>
      <c r="G2626" s="13">
        <f t="shared" si="40"/>
        <v>0</v>
      </c>
    </row>
    <row r="2627" spans="3:7">
      <c r="C2627"/>
      <c r="G2627" s="13">
        <f t="shared" si="40"/>
        <v>0</v>
      </c>
    </row>
    <row r="2628" spans="3:7">
      <c r="C2628"/>
      <c r="G2628" s="13">
        <f t="shared" si="40"/>
        <v>0</v>
      </c>
    </row>
    <row r="2629" spans="3:7">
      <c r="C2629"/>
      <c r="G2629" s="13">
        <f t="shared" si="40"/>
        <v>0</v>
      </c>
    </row>
    <row r="2630" spans="3:7">
      <c r="C2630"/>
      <c r="G2630" s="13">
        <f t="shared" si="40"/>
        <v>0</v>
      </c>
    </row>
    <row r="2631" spans="3:7">
      <c r="C2631"/>
      <c r="G2631" s="13">
        <f t="shared" si="40"/>
        <v>0</v>
      </c>
    </row>
    <row r="2632" spans="3:7">
      <c r="C2632"/>
      <c r="G2632" s="13">
        <f t="shared" si="40"/>
        <v>0</v>
      </c>
    </row>
    <row r="2633" spans="3:7">
      <c r="C2633"/>
      <c r="G2633" s="13">
        <f t="shared" si="40"/>
        <v>0</v>
      </c>
    </row>
    <row r="2634" spans="3:7">
      <c r="C2634"/>
      <c r="G2634" s="13">
        <f t="shared" si="40"/>
        <v>0</v>
      </c>
    </row>
    <row r="2635" spans="3:7">
      <c r="C2635"/>
      <c r="G2635" s="13">
        <f t="shared" si="40"/>
        <v>0</v>
      </c>
    </row>
    <row r="2636" spans="3:7">
      <c r="C2636"/>
      <c r="G2636" s="13">
        <f t="shared" si="40"/>
        <v>0</v>
      </c>
    </row>
    <row r="2637" spans="3:7">
      <c r="C2637"/>
      <c r="G2637" s="13">
        <f t="shared" si="40"/>
        <v>0</v>
      </c>
    </row>
    <row r="2638" spans="3:7">
      <c r="C2638"/>
      <c r="G2638" s="13">
        <f t="shared" si="40"/>
        <v>0</v>
      </c>
    </row>
    <row r="2639" spans="3:7">
      <c r="C2639"/>
      <c r="G2639" s="13">
        <f t="shared" ref="G2639:G2702" si="41">+D2639-E2639</f>
        <v>0</v>
      </c>
    </row>
    <row r="2640" spans="3:7">
      <c r="C2640"/>
      <c r="G2640" s="13">
        <f t="shared" si="41"/>
        <v>0</v>
      </c>
    </row>
    <row r="2641" spans="3:7">
      <c r="C2641"/>
      <c r="G2641" s="13">
        <f t="shared" si="41"/>
        <v>0</v>
      </c>
    </row>
    <row r="2642" spans="3:7">
      <c r="C2642"/>
      <c r="G2642" s="13">
        <f t="shared" si="41"/>
        <v>0</v>
      </c>
    </row>
    <row r="2643" spans="3:7">
      <c r="C2643"/>
      <c r="G2643" s="13">
        <f t="shared" si="41"/>
        <v>0</v>
      </c>
    </row>
    <row r="2644" spans="3:7">
      <c r="C2644"/>
      <c r="G2644" s="13">
        <f t="shared" si="41"/>
        <v>0</v>
      </c>
    </row>
    <row r="2645" spans="3:7">
      <c r="C2645"/>
      <c r="G2645" s="13">
        <f t="shared" si="41"/>
        <v>0</v>
      </c>
    </row>
    <row r="2646" spans="3:7">
      <c r="C2646"/>
      <c r="G2646" s="13">
        <f t="shared" si="41"/>
        <v>0</v>
      </c>
    </row>
    <row r="2647" spans="3:7">
      <c r="C2647"/>
      <c r="G2647" s="13">
        <f t="shared" si="41"/>
        <v>0</v>
      </c>
    </row>
    <row r="2648" spans="3:7">
      <c r="C2648"/>
      <c r="G2648" s="13">
        <f t="shared" si="41"/>
        <v>0</v>
      </c>
    </row>
    <row r="2649" spans="3:7">
      <c r="C2649"/>
      <c r="G2649" s="13">
        <f t="shared" si="41"/>
        <v>0</v>
      </c>
    </row>
    <row r="2650" spans="3:7">
      <c r="C2650"/>
      <c r="G2650" s="13">
        <f t="shared" si="41"/>
        <v>0</v>
      </c>
    </row>
    <row r="2651" spans="3:7">
      <c r="C2651"/>
      <c r="G2651" s="13">
        <f t="shared" si="41"/>
        <v>0</v>
      </c>
    </row>
    <row r="2652" spans="3:7">
      <c r="C2652"/>
      <c r="G2652" s="13">
        <f t="shared" si="41"/>
        <v>0</v>
      </c>
    </row>
    <row r="2653" spans="3:7">
      <c r="C2653"/>
      <c r="G2653" s="13">
        <f t="shared" si="41"/>
        <v>0</v>
      </c>
    </row>
    <row r="2654" spans="3:7">
      <c r="C2654"/>
      <c r="G2654" s="13">
        <f t="shared" si="41"/>
        <v>0</v>
      </c>
    </row>
    <row r="2655" spans="3:7">
      <c r="C2655"/>
      <c r="G2655" s="13">
        <f t="shared" si="41"/>
        <v>0</v>
      </c>
    </row>
    <row r="2656" spans="3:7">
      <c r="C2656"/>
      <c r="G2656" s="13">
        <f t="shared" si="41"/>
        <v>0</v>
      </c>
    </row>
    <row r="2657" spans="3:7">
      <c r="C2657"/>
      <c r="G2657" s="13">
        <f t="shared" si="41"/>
        <v>0</v>
      </c>
    </row>
    <row r="2658" spans="3:7">
      <c r="C2658"/>
      <c r="G2658" s="13">
        <f t="shared" si="41"/>
        <v>0</v>
      </c>
    </row>
    <row r="2659" spans="3:7">
      <c r="C2659"/>
      <c r="G2659" s="13">
        <f t="shared" si="41"/>
        <v>0</v>
      </c>
    </row>
    <row r="2660" spans="3:7">
      <c r="C2660"/>
      <c r="G2660" s="13">
        <f t="shared" si="41"/>
        <v>0</v>
      </c>
    </row>
    <row r="2661" spans="3:7">
      <c r="C2661"/>
      <c r="G2661" s="13">
        <f t="shared" si="41"/>
        <v>0</v>
      </c>
    </row>
    <row r="2662" spans="3:7">
      <c r="C2662"/>
      <c r="G2662" s="13">
        <f t="shared" si="41"/>
        <v>0</v>
      </c>
    </row>
    <row r="2663" spans="3:7">
      <c r="C2663"/>
      <c r="G2663" s="13">
        <f t="shared" si="41"/>
        <v>0</v>
      </c>
    </row>
    <row r="2664" spans="3:7">
      <c r="C2664"/>
      <c r="G2664" s="13">
        <f t="shared" si="41"/>
        <v>0</v>
      </c>
    </row>
    <row r="2665" spans="3:7">
      <c r="C2665"/>
      <c r="G2665" s="13">
        <f t="shared" si="41"/>
        <v>0</v>
      </c>
    </row>
    <row r="2666" spans="3:7">
      <c r="C2666"/>
      <c r="G2666" s="13">
        <f t="shared" si="41"/>
        <v>0</v>
      </c>
    </row>
    <row r="2667" spans="3:7">
      <c r="C2667"/>
      <c r="G2667" s="13">
        <f t="shared" si="41"/>
        <v>0</v>
      </c>
    </row>
    <row r="2668" spans="3:7">
      <c r="C2668"/>
      <c r="G2668" s="13">
        <f t="shared" si="41"/>
        <v>0</v>
      </c>
    </row>
    <row r="2669" spans="3:7">
      <c r="C2669"/>
      <c r="G2669" s="13">
        <f t="shared" si="41"/>
        <v>0</v>
      </c>
    </row>
    <row r="2670" spans="3:7">
      <c r="C2670"/>
      <c r="G2670" s="13">
        <f t="shared" si="41"/>
        <v>0</v>
      </c>
    </row>
    <row r="2671" spans="3:7">
      <c r="C2671"/>
      <c r="G2671" s="13">
        <f t="shared" si="41"/>
        <v>0</v>
      </c>
    </row>
    <row r="2672" spans="3:7">
      <c r="C2672"/>
      <c r="G2672" s="13">
        <f t="shared" si="41"/>
        <v>0</v>
      </c>
    </row>
    <row r="2673" spans="3:7">
      <c r="C2673"/>
      <c r="G2673" s="13">
        <f t="shared" si="41"/>
        <v>0</v>
      </c>
    </row>
    <row r="2674" spans="3:7">
      <c r="C2674"/>
      <c r="G2674" s="13">
        <f t="shared" si="41"/>
        <v>0</v>
      </c>
    </row>
    <row r="2675" spans="3:7">
      <c r="C2675"/>
      <c r="G2675" s="13">
        <f t="shared" si="41"/>
        <v>0</v>
      </c>
    </row>
    <row r="2676" spans="3:7">
      <c r="C2676"/>
      <c r="G2676" s="13">
        <f t="shared" si="41"/>
        <v>0</v>
      </c>
    </row>
    <row r="2677" spans="3:7">
      <c r="C2677"/>
      <c r="G2677" s="13">
        <f t="shared" si="41"/>
        <v>0</v>
      </c>
    </row>
    <row r="2678" spans="3:7">
      <c r="C2678"/>
      <c r="G2678" s="13">
        <f t="shared" si="41"/>
        <v>0</v>
      </c>
    </row>
    <row r="2679" spans="3:7">
      <c r="C2679"/>
      <c r="G2679" s="13">
        <f t="shared" si="41"/>
        <v>0</v>
      </c>
    </row>
    <row r="2680" spans="3:7">
      <c r="C2680"/>
      <c r="G2680" s="13">
        <f t="shared" si="41"/>
        <v>0</v>
      </c>
    </row>
    <row r="2681" spans="3:7">
      <c r="C2681"/>
      <c r="G2681" s="13">
        <f t="shared" si="41"/>
        <v>0</v>
      </c>
    </row>
    <row r="2682" spans="3:7">
      <c r="C2682"/>
      <c r="G2682" s="13">
        <f t="shared" si="41"/>
        <v>0</v>
      </c>
    </row>
    <row r="2683" spans="3:7">
      <c r="C2683"/>
      <c r="G2683" s="13">
        <f t="shared" si="41"/>
        <v>0</v>
      </c>
    </row>
    <row r="2684" spans="3:7">
      <c r="C2684"/>
      <c r="G2684" s="13">
        <f t="shared" si="41"/>
        <v>0</v>
      </c>
    </row>
    <row r="2685" spans="3:7">
      <c r="C2685"/>
      <c r="G2685" s="13">
        <f t="shared" si="41"/>
        <v>0</v>
      </c>
    </row>
    <row r="2686" spans="3:7">
      <c r="C2686"/>
      <c r="G2686" s="13">
        <f t="shared" si="41"/>
        <v>0</v>
      </c>
    </row>
    <row r="2687" spans="3:7">
      <c r="C2687"/>
      <c r="G2687" s="13">
        <f t="shared" si="41"/>
        <v>0</v>
      </c>
    </row>
    <row r="2688" spans="3:7">
      <c r="C2688"/>
      <c r="G2688" s="13">
        <f t="shared" si="41"/>
        <v>0</v>
      </c>
    </row>
    <row r="2689" spans="3:7">
      <c r="C2689"/>
      <c r="G2689" s="13">
        <f t="shared" si="41"/>
        <v>0</v>
      </c>
    </row>
    <row r="2690" spans="3:7">
      <c r="C2690"/>
      <c r="G2690" s="13">
        <f t="shared" si="41"/>
        <v>0</v>
      </c>
    </row>
    <row r="2691" spans="3:7">
      <c r="C2691"/>
      <c r="G2691" s="13">
        <f t="shared" si="41"/>
        <v>0</v>
      </c>
    </row>
    <row r="2692" spans="3:7">
      <c r="C2692"/>
      <c r="G2692" s="13">
        <f t="shared" si="41"/>
        <v>0</v>
      </c>
    </row>
    <row r="2693" spans="3:7">
      <c r="C2693"/>
      <c r="G2693" s="13">
        <f t="shared" si="41"/>
        <v>0</v>
      </c>
    </row>
    <row r="2694" spans="3:7">
      <c r="C2694"/>
      <c r="G2694" s="13">
        <f t="shared" si="41"/>
        <v>0</v>
      </c>
    </row>
    <row r="2695" spans="3:7">
      <c r="C2695"/>
      <c r="G2695" s="13">
        <f t="shared" si="41"/>
        <v>0</v>
      </c>
    </row>
    <row r="2696" spans="3:7">
      <c r="C2696"/>
      <c r="G2696" s="13">
        <f t="shared" si="41"/>
        <v>0</v>
      </c>
    </row>
    <row r="2697" spans="3:7">
      <c r="C2697"/>
      <c r="G2697" s="13">
        <f t="shared" si="41"/>
        <v>0</v>
      </c>
    </row>
    <row r="2698" spans="3:7">
      <c r="C2698"/>
      <c r="G2698" s="13">
        <f t="shared" si="41"/>
        <v>0</v>
      </c>
    </row>
    <row r="2699" spans="3:7">
      <c r="C2699"/>
      <c r="G2699" s="13">
        <f t="shared" si="41"/>
        <v>0</v>
      </c>
    </row>
    <row r="2700" spans="3:7">
      <c r="C2700"/>
      <c r="G2700" s="13">
        <f t="shared" si="41"/>
        <v>0</v>
      </c>
    </row>
    <row r="2701" spans="3:7">
      <c r="C2701"/>
      <c r="G2701" s="13">
        <f t="shared" si="41"/>
        <v>0</v>
      </c>
    </row>
    <row r="2702" spans="3:7">
      <c r="C2702"/>
      <c r="G2702" s="13">
        <f t="shared" si="41"/>
        <v>0</v>
      </c>
    </row>
    <row r="2703" spans="3:7">
      <c r="C2703"/>
      <c r="G2703" s="13">
        <f t="shared" ref="G2703:G2766" si="42">+D2703-E2703</f>
        <v>0</v>
      </c>
    </row>
    <row r="2704" spans="3:7">
      <c r="C2704"/>
      <c r="G2704" s="13">
        <f t="shared" si="42"/>
        <v>0</v>
      </c>
    </row>
    <row r="2705" spans="3:7">
      <c r="C2705"/>
      <c r="G2705" s="13">
        <f t="shared" si="42"/>
        <v>0</v>
      </c>
    </row>
    <row r="2706" spans="3:7">
      <c r="C2706"/>
      <c r="G2706" s="13">
        <f t="shared" si="42"/>
        <v>0</v>
      </c>
    </row>
    <row r="2707" spans="3:7">
      <c r="C2707"/>
      <c r="G2707" s="13">
        <f t="shared" si="42"/>
        <v>0</v>
      </c>
    </row>
    <row r="2708" spans="3:7">
      <c r="C2708"/>
      <c r="G2708" s="13">
        <f t="shared" si="42"/>
        <v>0</v>
      </c>
    </row>
    <row r="2709" spans="3:7">
      <c r="C2709"/>
      <c r="G2709" s="13">
        <f t="shared" si="42"/>
        <v>0</v>
      </c>
    </row>
    <row r="2710" spans="3:7">
      <c r="C2710"/>
      <c r="G2710" s="13">
        <f t="shared" si="42"/>
        <v>0</v>
      </c>
    </row>
    <row r="2711" spans="3:7">
      <c r="C2711"/>
      <c r="G2711" s="13">
        <f t="shared" si="42"/>
        <v>0</v>
      </c>
    </row>
    <row r="2712" spans="3:7">
      <c r="C2712"/>
      <c r="G2712" s="13">
        <f t="shared" si="42"/>
        <v>0</v>
      </c>
    </row>
    <row r="2713" spans="3:7">
      <c r="C2713"/>
      <c r="G2713" s="13">
        <f t="shared" si="42"/>
        <v>0</v>
      </c>
    </row>
    <row r="2714" spans="3:7">
      <c r="C2714"/>
      <c r="G2714" s="13">
        <f t="shared" si="42"/>
        <v>0</v>
      </c>
    </row>
    <row r="2715" spans="3:7">
      <c r="C2715"/>
      <c r="G2715" s="13">
        <f t="shared" si="42"/>
        <v>0</v>
      </c>
    </row>
    <row r="2716" spans="3:7">
      <c r="C2716"/>
      <c r="G2716" s="13">
        <f t="shared" si="42"/>
        <v>0</v>
      </c>
    </row>
    <row r="2717" spans="3:7">
      <c r="C2717"/>
      <c r="G2717" s="13">
        <f t="shared" si="42"/>
        <v>0</v>
      </c>
    </row>
    <row r="2718" spans="3:7">
      <c r="C2718"/>
      <c r="G2718" s="13">
        <f t="shared" si="42"/>
        <v>0</v>
      </c>
    </row>
    <row r="2719" spans="3:7">
      <c r="C2719"/>
      <c r="G2719" s="13">
        <f t="shared" si="42"/>
        <v>0</v>
      </c>
    </row>
    <row r="2720" spans="3:7">
      <c r="C2720"/>
      <c r="G2720" s="13">
        <f t="shared" si="42"/>
        <v>0</v>
      </c>
    </row>
    <row r="2721" spans="3:7">
      <c r="C2721"/>
      <c r="G2721" s="13">
        <f t="shared" si="42"/>
        <v>0</v>
      </c>
    </row>
    <row r="2722" spans="3:7">
      <c r="C2722"/>
      <c r="G2722" s="13">
        <f t="shared" si="42"/>
        <v>0</v>
      </c>
    </row>
    <row r="2723" spans="3:7">
      <c r="C2723"/>
      <c r="G2723" s="13">
        <f t="shared" si="42"/>
        <v>0</v>
      </c>
    </row>
    <row r="2724" spans="3:7">
      <c r="C2724"/>
      <c r="G2724" s="13">
        <f t="shared" si="42"/>
        <v>0</v>
      </c>
    </row>
    <row r="2725" spans="3:7">
      <c r="C2725"/>
      <c r="G2725" s="13">
        <f t="shared" si="42"/>
        <v>0</v>
      </c>
    </row>
    <row r="2726" spans="3:7">
      <c r="C2726"/>
      <c r="G2726" s="13">
        <f t="shared" si="42"/>
        <v>0</v>
      </c>
    </row>
    <row r="2727" spans="3:7">
      <c r="C2727"/>
      <c r="G2727" s="13">
        <f t="shared" si="42"/>
        <v>0</v>
      </c>
    </row>
    <row r="2728" spans="3:7">
      <c r="C2728"/>
      <c r="G2728" s="13">
        <f t="shared" si="42"/>
        <v>0</v>
      </c>
    </row>
    <row r="2729" spans="3:7">
      <c r="C2729"/>
      <c r="G2729" s="13">
        <f t="shared" si="42"/>
        <v>0</v>
      </c>
    </row>
    <row r="2730" spans="3:7">
      <c r="C2730"/>
      <c r="G2730" s="13">
        <f t="shared" si="42"/>
        <v>0</v>
      </c>
    </row>
    <row r="2731" spans="3:7">
      <c r="C2731"/>
      <c r="G2731" s="13">
        <f t="shared" si="42"/>
        <v>0</v>
      </c>
    </row>
    <row r="2732" spans="3:7">
      <c r="C2732"/>
      <c r="G2732" s="13">
        <f t="shared" si="42"/>
        <v>0</v>
      </c>
    </row>
    <row r="2733" spans="3:7">
      <c r="C2733"/>
      <c r="G2733" s="13">
        <f t="shared" si="42"/>
        <v>0</v>
      </c>
    </row>
    <row r="2734" spans="3:7">
      <c r="C2734"/>
      <c r="G2734" s="13">
        <f t="shared" si="42"/>
        <v>0</v>
      </c>
    </row>
    <row r="2735" spans="3:7">
      <c r="C2735"/>
      <c r="G2735" s="13">
        <f t="shared" si="42"/>
        <v>0</v>
      </c>
    </row>
    <row r="2736" spans="3:7">
      <c r="C2736"/>
      <c r="G2736" s="13">
        <f t="shared" si="42"/>
        <v>0</v>
      </c>
    </row>
    <row r="2737" spans="3:7">
      <c r="C2737"/>
      <c r="G2737" s="13">
        <f t="shared" si="42"/>
        <v>0</v>
      </c>
    </row>
    <row r="2738" spans="3:7">
      <c r="C2738"/>
      <c r="G2738" s="13">
        <f t="shared" si="42"/>
        <v>0</v>
      </c>
    </row>
    <row r="2739" spans="3:7">
      <c r="C2739"/>
      <c r="G2739" s="13">
        <f t="shared" si="42"/>
        <v>0</v>
      </c>
    </row>
    <row r="2740" spans="3:7">
      <c r="C2740"/>
      <c r="G2740" s="13">
        <f t="shared" si="42"/>
        <v>0</v>
      </c>
    </row>
    <row r="2741" spans="3:7">
      <c r="C2741"/>
      <c r="G2741" s="13">
        <f t="shared" si="42"/>
        <v>0</v>
      </c>
    </row>
    <row r="2742" spans="3:7">
      <c r="C2742"/>
      <c r="G2742" s="13">
        <f t="shared" si="42"/>
        <v>0</v>
      </c>
    </row>
    <row r="2743" spans="3:7">
      <c r="C2743"/>
      <c r="G2743" s="13">
        <f t="shared" si="42"/>
        <v>0</v>
      </c>
    </row>
    <row r="2744" spans="3:7">
      <c r="C2744"/>
      <c r="G2744" s="13">
        <f t="shared" si="42"/>
        <v>0</v>
      </c>
    </row>
    <row r="2745" spans="3:7">
      <c r="C2745"/>
      <c r="G2745" s="13">
        <f t="shared" si="42"/>
        <v>0</v>
      </c>
    </row>
    <row r="2746" spans="3:7">
      <c r="C2746"/>
      <c r="G2746" s="13">
        <f t="shared" si="42"/>
        <v>0</v>
      </c>
    </row>
    <row r="2747" spans="3:7">
      <c r="C2747"/>
      <c r="G2747" s="13">
        <f t="shared" si="42"/>
        <v>0</v>
      </c>
    </row>
    <row r="2748" spans="3:7">
      <c r="C2748"/>
      <c r="G2748" s="13">
        <f t="shared" si="42"/>
        <v>0</v>
      </c>
    </row>
    <row r="2749" spans="3:7">
      <c r="C2749"/>
      <c r="G2749" s="13">
        <f t="shared" si="42"/>
        <v>0</v>
      </c>
    </row>
    <row r="2750" spans="3:7">
      <c r="C2750"/>
      <c r="G2750" s="13">
        <f t="shared" si="42"/>
        <v>0</v>
      </c>
    </row>
    <row r="2751" spans="3:7">
      <c r="C2751"/>
      <c r="G2751" s="13">
        <f t="shared" si="42"/>
        <v>0</v>
      </c>
    </row>
    <row r="2752" spans="3:7">
      <c r="C2752"/>
      <c r="G2752" s="13">
        <f t="shared" si="42"/>
        <v>0</v>
      </c>
    </row>
    <row r="2753" spans="3:7">
      <c r="C2753"/>
      <c r="G2753" s="13">
        <f t="shared" si="42"/>
        <v>0</v>
      </c>
    </row>
    <row r="2754" spans="3:7">
      <c r="C2754"/>
      <c r="G2754" s="13">
        <f t="shared" si="42"/>
        <v>0</v>
      </c>
    </row>
    <row r="2755" spans="3:7">
      <c r="C2755"/>
      <c r="G2755" s="13">
        <f t="shared" si="42"/>
        <v>0</v>
      </c>
    </row>
    <row r="2756" spans="3:7">
      <c r="C2756"/>
      <c r="G2756" s="13">
        <f t="shared" si="42"/>
        <v>0</v>
      </c>
    </row>
    <row r="2757" spans="3:7">
      <c r="C2757"/>
      <c r="G2757" s="13">
        <f t="shared" si="42"/>
        <v>0</v>
      </c>
    </row>
    <row r="2758" spans="3:7">
      <c r="C2758"/>
      <c r="G2758" s="13">
        <f t="shared" si="42"/>
        <v>0</v>
      </c>
    </row>
    <row r="2759" spans="3:7">
      <c r="C2759"/>
      <c r="G2759" s="13">
        <f t="shared" si="42"/>
        <v>0</v>
      </c>
    </row>
    <row r="2760" spans="3:7">
      <c r="C2760"/>
      <c r="G2760" s="13">
        <f t="shared" si="42"/>
        <v>0</v>
      </c>
    </row>
    <row r="2761" spans="3:7">
      <c r="C2761"/>
      <c r="G2761" s="13">
        <f t="shared" si="42"/>
        <v>0</v>
      </c>
    </row>
    <row r="2762" spans="3:7">
      <c r="C2762"/>
      <c r="G2762" s="13">
        <f t="shared" si="42"/>
        <v>0</v>
      </c>
    </row>
    <row r="2763" spans="3:7">
      <c r="C2763"/>
      <c r="G2763" s="13">
        <f t="shared" si="42"/>
        <v>0</v>
      </c>
    </row>
    <row r="2764" spans="3:7">
      <c r="C2764"/>
      <c r="G2764" s="13">
        <f t="shared" si="42"/>
        <v>0</v>
      </c>
    </row>
    <row r="2765" spans="3:7">
      <c r="C2765"/>
      <c r="G2765" s="13">
        <f t="shared" si="42"/>
        <v>0</v>
      </c>
    </row>
    <row r="2766" spans="3:7">
      <c r="C2766"/>
      <c r="G2766" s="13">
        <f t="shared" si="42"/>
        <v>0</v>
      </c>
    </row>
    <row r="2767" spans="3:7">
      <c r="C2767"/>
      <c r="G2767" s="13">
        <f t="shared" ref="G2767:G2830" si="43">+D2767-E2767</f>
        <v>0</v>
      </c>
    </row>
    <row r="2768" spans="3:7">
      <c r="C2768"/>
      <c r="G2768" s="13">
        <f t="shared" si="43"/>
        <v>0</v>
      </c>
    </row>
    <row r="2769" spans="3:7">
      <c r="C2769"/>
      <c r="G2769" s="13">
        <f t="shared" si="43"/>
        <v>0</v>
      </c>
    </row>
    <row r="2770" spans="3:7">
      <c r="C2770"/>
      <c r="G2770" s="13">
        <f t="shared" si="43"/>
        <v>0</v>
      </c>
    </row>
    <row r="2771" spans="3:7">
      <c r="C2771"/>
      <c r="G2771" s="13">
        <f t="shared" si="43"/>
        <v>0</v>
      </c>
    </row>
    <row r="2772" spans="3:7">
      <c r="C2772"/>
      <c r="G2772" s="13">
        <f t="shared" si="43"/>
        <v>0</v>
      </c>
    </row>
    <row r="2773" spans="3:7">
      <c r="C2773"/>
      <c r="G2773" s="13">
        <f t="shared" si="43"/>
        <v>0</v>
      </c>
    </row>
    <row r="2774" spans="3:7">
      <c r="C2774"/>
      <c r="G2774" s="13">
        <f t="shared" si="43"/>
        <v>0</v>
      </c>
    </row>
    <row r="2775" spans="3:7">
      <c r="C2775"/>
      <c r="G2775" s="13">
        <f t="shared" si="43"/>
        <v>0</v>
      </c>
    </row>
    <row r="2776" spans="3:7">
      <c r="C2776"/>
      <c r="G2776" s="13">
        <f t="shared" si="43"/>
        <v>0</v>
      </c>
    </row>
    <row r="2777" spans="3:7">
      <c r="C2777"/>
      <c r="G2777" s="13">
        <f t="shared" si="43"/>
        <v>0</v>
      </c>
    </row>
    <row r="2778" spans="3:7">
      <c r="C2778"/>
      <c r="G2778" s="13">
        <f t="shared" si="43"/>
        <v>0</v>
      </c>
    </row>
    <row r="2779" spans="3:7">
      <c r="C2779"/>
      <c r="G2779" s="13">
        <f t="shared" si="43"/>
        <v>0</v>
      </c>
    </row>
    <row r="2780" spans="3:7">
      <c r="C2780"/>
      <c r="G2780" s="13">
        <f t="shared" si="43"/>
        <v>0</v>
      </c>
    </row>
    <row r="2781" spans="3:7">
      <c r="C2781"/>
      <c r="G2781" s="13">
        <f t="shared" si="43"/>
        <v>0</v>
      </c>
    </row>
    <row r="2782" spans="3:7">
      <c r="C2782"/>
      <c r="G2782" s="13">
        <f t="shared" si="43"/>
        <v>0</v>
      </c>
    </row>
    <row r="2783" spans="3:7">
      <c r="C2783"/>
      <c r="G2783" s="13">
        <f t="shared" si="43"/>
        <v>0</v>
      </c>
    </row>
    <row r="2784" spans="3:7">
      <c r="C2784"/>
      <c r="G2784" s="13">
        <f t="shared" si="43"/>
        <v>0</v>
      </c>
    </row>
    <row r="2785" spans="3:7">
      <c r="C2785"/>
      <c r="G2785" s="13">
        <f t="shared" si="43"/>
        <v>0</v>
      </c>
    </row>
    <row r="2786" spans="3:7">
      <c r="C2786"/>
      <c r="G2786" s="13">
        <f t="shared" si="43"/>
        <v>0</v>
      </c>
    </row>
    <row r="2787" spans="3:7">
      <c r="C2787"/>
      <c r="G2787" s="13">
        <f t="shared" si="43"/>
        <v>0</v>
      </c>
    </row>
    <row r="2788" spans="3:7">
      <c r="C2788"/>
      <c r="G2788" s="13">
        <f t="shared" si="43"/>
        <v>0</v>
      </c>
    </row>
    <row r="2789" spans="3:7">
      <c r="C2789"/>
      <c r="G2789" s="13">
        <f t="shared" si="43"/>
        <v>0</v>
      </c>
    </row>
    <row r="2790" spans="3:7">
      <c r="C2790"/>
      <c r="G2790" s="13">
        <f t="shared" si="43"/>
        <v>0</v>
      </c>
    </row>
    <row r="2791" spans="3:7">
      <c r="C2791"/>
      <c r="G2791" s="13">
        <f t="shared" si="43"/>
        <v>0</v>
      </c>
    </row>
    <row r="2792" spans="3:7">
      <c r="C2792"/>
      <c r="G2792" s="13">
        <f t="shared" si="43"/>
        <v>0</v>
      </c>
    </row>
    <row r="2793" spans="3:7">
      <c r="C2793"/>
      <c r="G2793" s="13">
        <f t="shared" si="43"/>
        <v>0</v>
      </c>
    </row>
    <row r="2794" spans="3:7">
      <c r="C2794"/>
      <c r="G2794" s="13">
        <f t="shared" si="43"/>
        <v>0</v>
      </c>
    </row>
    <row r="2795" spans="3:7">
      <c r="C2795"/>
      <c r="G2795" s="13">
        <f t="shared" si="43"/>
        <v>0</v>
      </c>
    </row>
    <row r="2796" spans="3:7">
      <c r="C2796"/>
      <c r="G2796" s="13">
        <f t="shared" si="43"/>
        <v>0</v>
      </c>
    </row>
    <row r="2797" spans="3:7">
      <c r="C2797"/>
      <c r="G2797" s="13">
        <f t="shared" si="43"/>
        <v>0</v>
      </c>
    </row>
    <row r="2798" spans="3:7">
      <c r="C2798"/>
      <c r="G2798" s="13">
        <f t="shared" si="43"/>
        <v>0</v>
      </c>
    </row>
    <row r="2799" spans="3:7">
      <c r="C2799"/>
      <c r="G2799" s="13">
        <f t="shared" si="43"/>
        <v>0</v>
      </c>
    </row>
    <row r="2800" spans="3:7">
      <c r="C2800"/>
      <c r="G2800" s="13">
        <f t="shared" si="43"/>
        <v>0</v>
      </c>
    </row>
    <row r="2801" spans="3:7">
      <c r="C2801"/>
      <c r="G2801" s="13">
        <f t="shared" si="43"/>
        <v>0</v>
      </c>
    </row>
    <row r="2802" spans="3:7">
      <c r="C2802"/>
      <c r="G2802" s="13">
        <f t="shared" si="43"/>
        <v>0</v>
      </c>
    </row>
    <row r="2803" spans="3:7">
      <c r="C2803"/>
      <c r="G2803" s="13">
        <f t="shared" si="43"/>
        <v>0</v>
      </c>
    </row>
    <row r="2804" spans="3:7">
      <c r="C2804"/>
      <c r="G2804" s="13">
        <f t="shared" si="43"/>
        <v>0</v>
      </c>
    </row>
    <row r="2805" spans="3:7">
      <c r="C2805"/>
      <c r="G2805" s="13">
        <f t="shared" si="43"/>
        <v>0</v>
      </c>
    </row>
    <row r="2806" spans="3:7">
      <c r="C2806"/>
      <c r="G2806" s="13">
        <f t="shared" si="43"/>
        <v>0</v>
      </c>
    </row>
    <row r="2807" spans="3:7">
      <c r="C2807"/>
      <c r="G2807" s="13">
        <f t="shared" si="43"/>
        <v>0</v>
      </c>
    </row>
    <row r="2808" spans="3:7">
      <c r="C2808"/>
      <c r="G2808" s="13">
        <f t="shared" si="43"/>
        <v>0</v>
      </c>
    </row>
    <row r="2809" spans="3:7">
      <c r="C2809"/>
      <c r="G2809" s="13">
        <f t="shared" si="43"/>
        <v>0</v>
      </c>
    </row>
    <row r="2810" spans="3:7">
      <c r="C2810"/>
      <c r="G2810" s="13">
        <f t="shared" si="43"/>
        <v>0</v>
      </c>
    </row>
    <row r="2811" spans="3:7">
      <c r="C2811"/>
      <c r="G2811" s="13">
        <f t="shared" si="43"/>
        <v>0</v>
      </c>
    </row>
    <row r="2812" spans="3:7">
      <c r="C2812"/>
      <c r="G2812" s="13">
        <f t="shared" si="43"/>
        <v>0</v>
      </c>
    </row>
    <row r="2813" spans="3:7">
      <c r="C2813"/>
      <c r="G2813" s="13">
        <f t="shared" si="43"/>
        <v>0</v>
      </c>
    </row>
    <row r="2814" spans="3:7">
      <c r="C2814"/>
      <c r="G2814" s="13">
        <f t="shared" si="43"/>
        <v>0</v>
      </c>
    </row>
    <row r="2815" spans="3:7">
      <c r="C2815"/>
      <c r="G2815" s="13">
        <f t="shared" si="43"/>
        <v>0</v>
      </c>
    </row>
    <row r="2816" spans="3:7">
      <c r="C2816"/>
      <c r="G2816" s="13">
        <f t="shared" si="43"/>
        <v>0</v>
      </c>
    </row>
    <row r="2817" spans="3:7">
      <c r="C2817"/>
      <c r="G2817" s="13">
        <f t="shared" si="43"/>
        <v>0</v>
      </c>
    </row>
    <row r="2818" spans="3:7">
      <c r="C2818"/>
      <c r="G2818" s="13">
        <f t="shared" si="43"/>
        <v>0</v>
      </c>
    </row>
    <row r="2819" spans="3:7">
      <c r="C2819"/>
      <c r="G2819" s="13">
        <f t="shared" si="43"/>
        <v>0</v>
      </c>
    </row>
    <row r="2820" spans="3:7">
      <c r="C2820"/>
      <c r="G2820" s="13">
        <f t="shared" si="43"/>
        <v>0</v>
      </c>
    </row>
    <row r="2821" spans="3:7">
      <c r="C2821"/>
      <c r="G2821" s="13">
        <f t="shared" si="43"/>
        <v>0</v>
      </c>
    </row>
    <row r="2822" spans="3:7">
      <c r="C2822"/>
      <c r="G2822" s="13">
        <f t="shared" si="43"/>
        <v>0</v>
      </c>
    </row>
    <row r="2823" spans="3:7">
      <c r="C2823"/>
      <c r="G2823" s="13">
        <f t="shared" si="43"/>
        <v>0</v>
      </c>
    </row>
    <row r="2824" spans="3:7">
      <c r="C2824"/>
      <c r="G2824" s="13">
        <f t="shared" si="43"/>
        <v>0</v>
      </c>
    </row>
    <row r="2825" spans="3:7">
      <c r="C2825"/>
      <c r="G2825" s="13">
        <f t="shared" si="43"/>
        <v>0</v>
      </c>
    </row>
    <row r="2826" spans="3:7">
      <c r="C2826"/>
      <c r="G2826" s="13">
        <f t="shared" si="43"/>
        <v>0</v>
      </c>
    </row>
    <row r="2827" spans="3:7">
      <c r="C2827"/>
      <c r="G2827" s="13">
        <f t="shared" si="43"/>
        <v>0</v>
      </c>
    </row>
    <row r="2828" spans="3:7">
      <c r="C2828"/>
      <c r="G2828" s="13">
        <f t="shared" si="43"/>
        <v>0</v>
      </c>
    </row>
    <row r="2829" spans="3:7">
      <c r="C2829"/>
      <c r="G2829" s="13">
        <f t="shared" si="43"/>
        <v>0</v>
      </c>
    </row>
    <row r="2830" spans="3:7">
      <c r="C2830"/>
      <c r="G2830" s="13">
        <f t="shared" si="43"/>
        <v>0</v>
      </c>
    </row>
    <row r="2831" spans="3:7">
      <c r="C2831"/>
      <c r="G2831" s="13">
        <f t="shared" ref="G2831:G2894" si="44">+D2831-E2831</f>
        <v>0</v>
      </c>
    </row>
    <row r="2832" spans="3:7">
      <c r="C2832"/>
      <c r="G2832" s="13">
        <f t="shared" si="44"/>
        <v>0</v>
      </c>
    </row>
    <row r="2833" spans="3:7">
      <c r="C2833"/>
      <c r="G2833" s="13">
        <f t="shared" si="44"/>
        <v>0</v>
      </c>
    </row>
    <row r="2834" spans="3:7">
      <c r="C2834"/>
      <c r="G2834" s="13">
        <f t="shared" si="44"/>
        <v>0</v>
      </c>
    </row>
    <row r="2835" spans="3:7">
      <c r="C2835"/>
      <c r="G2835" s="13">
        <f t="shared" si="44"/>
        <v>0</v>
      </c>
    </row>
    <row r="2836" spans="3:7">
      <c r="C2836"/>
      <c r="G2836" s="13">
        <f t="shared" si="44"/>
        <v>0</v>
      </c>
    </row>
    <row r="2837" spans="3:7">
      <c r="C2837"/>
      <c r="G2837" s="13">
        <f t="shared" si="44"/>
        <v>0</v>
      </c>
    </row>
    <row r="2838" spans="3:7">
      <c r="C2838"/>
      <c r="G2838" s="13">
        <f t="shared" si="44"/>
        <v>0</v>
      </c>
    </row>
    <row r="2839" spans="3:7">
      <c r="C2839"/>
      <c r="G2839" s="13">
        <f t="shared" si="44"/>
        <v>0</v>
      </c>
    </row>
    <row r="2840" spans="3:7">
      <c r="C2840"/>
      <c r="G2840" s="13">
        <f t="shared" si="44"/>
        <v>0</v>
      </c>
    </row>
    <row r="2841" spans="3:7">
      <c r="C2841"/>
      <c r="G2841" s="13">
        <f t="shared" si="44"/>
        <v>0</v>
      </c>
    </row>
    <row r="2842" spans="3:7">
      <c r="C2842"/>
      <c r="G2842" s="13">
        <f t="shared" si="44"/>
        <v>0</v>
      </c>
    </row>
    <row r="2843" spans="3:7">
      <c r="C2843"/>
      <c r="G2843" s="13">
        <f t="shared" si="44"/>
        <v>0</v>
      </c>
    </row>
    <row r="2844" spans="3:7">
      <c r="C2844"/>
      <c r="G2844" s="13">
        <f t="shared" si="44"/>
        <v>0</v>
      </c>
    </row>
    <row r="2845" spans="3:7">
      <c r="C2845"/>
      <c r="G2845" s="13">
        <f t="shared" si="44"/>
        <v>0</v>
      </c>
    </row>
    <row r="2846" spans="3:7">
      <c r="C2846"/>
      <c r="G2846" s="13">
        <f t="shared" si="44"/>
        <v>0</v>
      </c>
    </row>
    <row r="2847" spans="3:7">
      <c r="C2847"/>
      <c r="G2847" s="13">
        <f t="shared" si="44"/>
        <v>0</v>
      </c>
    </row>
    <row r="2848" spans="3:7">
      <c r="C2848"/>
      <c r="G2848" s="13">
        <f t="shared" si="44"/>
        <v>0</v>
      </c>
    </row>
    <row r="2849" spans="3:7">
      <c r="C2849"/>
      <c r="G2849" s="13">
        <f t="shared" si="44"/>
        <v>0</v>
      </c>
    </row>
    <row r="2850" spans="3:7">
      <c r="C2850"/>
      <c r="G2850" s="13">
        <f t="shared" si="44"/>
        <v>0</v>
      </c>
    </row>
    <row r="2851" spans="3:7">
      <c r="C2851"/>
      <c r="G2851" s="13">
        <f t="shared" si="44"/>
        <v>0</v>
      </c>
    </row>
    <row r="2852" spans="3:7">
      <c r="C2852"/>
      <c r="G2852" s="13">
        <f t="shared" si="44"/>
        <v>0</v>
      </c>
    </row>
    <row r="2853" spans="3:7">
      <c r="C2853"/>
      <c r="G2853" s="13">
        <f t="shared" si="44"/>
        <v>0</v>
      </c>
    </row>
    <row r="2854" spans="3:7">
      <c r="C2854"/>
      <c r="G2854" s="13">
        <f t="shared" si="44"/>
        <v>0</v>
      </c>
    </row>
    <row r="2855" spans="3:7">
      <c r="C2855"/>
      <c r="G2855" s="13">
        <f t="shared" si="44"/>
        <v>0</v>
      </c>
    </row>
    <row r="2856" spans="3:7">
      <c r="C2856"/>
      <c r="G2856" s="13">
        <f t="shared" si="44"/>
        <v>0</v>
      </c>
    </row>
    <row r="2857" spans="3:7">
      <c r="C2857"/>
      <c r="G2857" s="13">
        <f t="shared" si="44"/>
        <v>0</v>
      </c>
    </row>
    <row r="2858" spans="3:7">
      <c r="C2858"/>
      <c r="G2858" s="13">
        <f t="shared" si="44"/>
        <v>0</v>
      </c>
    </row>
    <row r="2859" spans="3:7">
      <c r="C2859"/>
      <c r="G2859" s="13">
        <f t="shared" si="44"/>
        <v>0</v>
      </c>
    </row>
    <row r="2860" spans="3:7">
      <c r="C2860"/>
      <c r="G2860" s="13">
        <f t="shared" si="44"/>
        <v>0</v>
      </c>
    </row>
    <row r="2861" spans="3:7">
      <c r="C2861"/>
      <c r="G2861" s="13">
        <f t="shared" si="44"/>
        <v>0</v>
      </c>
    </row>
    <row r="2862" spans="3:7">
      <c r="C2862"/>
      <c r="G2862" s="13">
        <f t="shared" si="44"/>
        <v>0</v>
      </c>
    </row>
    <row r="2863" spans="3:7">
      <c r="C2863"/>
      <c r="G2863" s="13">
        <f t="shared" si="44"/>
        <v>0</v>
      </c>
    </row>
    <row r="2864" spans="3:7">
      <c r="C2864"/>
      <c r="G2864" s="13">
        <f t="shared" si="44"/>
        <v>0</v>
      </c>
    </row>
    <row r="2865" spans="3:7">
      <c r="C2865"/>
      <c r="G2865" s="13">
        <f t="shared" si="44"/>
        <v>0</v>
      </c>
    </row>
    <row r="2866" spans="3:7">
      <c r="C2866"/>
      <c r="G2866" s="13">
        <f t="shared" si="44"/>
        <v>0</v>
      </c>
    </row>
    <row r="2867" spans="3:7">
      <c r="C2867"/>
      <c r="G2867" s="13">
        <f t="shared" si="44"/>
        <v>0</v>
      </c>
    </row>
    <row r="2868" spans="3:7">
      <c r="C2868"/>
      <c r="G2868" s="13">
        <f t="shared" si="44"/>
        <v>0</v>
      </c>
    </row>
    <row r="2869" spans="3:7">
      <c r="C2869"/>
      <c r="G2869" s="13">
        <f t="shared" si="44"/>
        <v>0</v>
      </c>
    </row>
    <row r="2870" spans="3:7">
      <c r="C2870"/>
      <c r="G2870" s="13">
        <f t="shared" si="44"/>
        <v>0</v>
      </c>
    </row>
    <row r="2871" spans="3:7">
      <c r="C2871"/>
      <c r="G2871" s="13">
        <f t="shared" si="44"/>
        <v>0</v>
      </c>
    </row>
    <row r="2872" spans="3:7">
      <c r="C2872"/>
      <c r="G2872" s="13">
        <f t="shared" si="44"/>
        <v>0</v>
      </c>
    </row>
    <row r="2873" spans="3:7">
      <c r="C2873"/>
      <c r="G2873" s="13">
        <f t="shared" si="44"/>
        <v>0</v>
      </c>
    </row>
    <row r="2874" spans="3:7">
      <c r="C2874"/>
      <c r="G2874" s="13">
        <f t="shared" si="44"/>
        <v>0</v>
      </c>
    </row>
    <row r="2875" spans="3:7">
      <c r="C2875"/>
      <c r="G2875" s="13">
        <f t="shared" si="44"/>
        <v>0</v>
      </c>
    </row>
    <row r="2876" spans="3:7">
      <c r="C2876"/>
      <c r="G2876" s="13">
        <f t="shared" si="44"/>
        <v>0</v>
      </c>
    </row>
    <row r="2877" spans="3:7">
      <c r="C2877"/>
      <c r="G2877" s="13">
        <f t="shared" si="44"/>
        <v>0</v>
      </c>
    </row>
    <row r="2878" spans="3:7">
      <c r="C2878"/>
      <c r="G2878" s="13">
        <f t="shared" si="44"/>
        <v>0</v>
      </c>
    </row>
    <row r="2879" spans="3:7">
      <c r="C2879"/>
      <c r="G2879" s="13">
        <f t="shared" si="44"/>
        <v>0</v>
      </c>
    </row>
    <row r="2880" spans="3:7">
      <c r="C2880"/>
      <c r="G2880" s="13">
        <f t="shared" si="44"/>
        <v>0</v>
      </c>
    </row>
    <row r="2881" spans="3:7">
      <c r="C2881"/>
      <c r="G2881" s="13">
        <f t="shared" si="44"/>
        <v>0</v>
      </c>
    </row>
    <row r="2882" spans="3:7">
      <c r="C2882"/>
      <c r="G2882" s="13">
        <f t="shared" si="44"/>
        <v>0</v>
      </c>
    </row>
    <row r="2883" spans="3:7">
      <c r="C2883"/>
      <c r="G2883" s="13">
        <f t="shared" si="44"/>
        <v>0</v>
      </c>
    </row>
    <row r="2884" spans="3:7">
      <c r="C2884"/>
      <c r="G2884" s="13">
        <f t="shared" si="44"/>
        <v>0</v>
      </c>
    </row>
    <row r="2885" spans="3:7">
      <c r="C2885"/>
      <c r="G2885" s="13">
        <f t="shared" si="44"/>
        <v>0</v>
      </c>
    </row>
    <row r="2886" spans="3:7">
      <c r="C2886"/>
      <c r="G2886" s="13">
        <f t="shared" si="44"/>
        <v>0</v>
      </c>
    </row>
    <row r="2887" spans="3:7">
      <c r="C2887"/>
      <c r="G2887" s="13">
        <f t="shared" si="44"/>
        <v>0</v>
      </c>
    </row>
    <row r="2888" spans="3:7">
      <c r="C2888"/>
      <c r="G2888" s="13">
        <f t="shared" si="44"/>
        <v>0</v>
      </c>
    </row>
    <row r="2889" spans="3:7">
      <c r="C2889"/>
      <c r="G2889" s="13">
        <f t="shared" si="44"/>
        <v>0</v>
      </c>
    </row>
    <row r="2890" spans="3:7">
      <c r="C2890"/>
      <c r="G2890" s="13">
        <f t="shared" si="44"/>
        <v>0</v>
      </c>
    </row>
    <row r="2891" spans="3:7">
      <c r="C2891"/>
      <c r="G2891" s="13">
        <f t="shared" si="44"/>
        <v>0</v>
      </c>
    </row>
    <row r="2892" spans="3:7">
      <c r="C2892"/>
      <c r="G2892" s="13">
        <f t="shared" si="44"/>
        <v>0</v>
      </c>
    </row>
    <row r="2893" spans="3:7">
      <c r="C2893"/>
      <c r="G2893" s="13">
        <f t="shared" si="44"/>
        <v>0</v>
      </c>
    </row>
    <row r="2894" spans="3:7">
      <c r="C2894"/>
      <c r="G2894" s="13">
        <f t="shared" si="44"/>
        <v>0</v>
      </c>
    </row>
    <row r="2895" spans="3:7">
      <c r="C2895"/>
      <c r="G2895" s="13">
        <f t="shared" ref="G2895:G2958" si="45">+D2895-E2895</f>
        <v>0</v>
      </c>
    </row>
    <row r="2896" spans="3:7">
      <c r="C2896"/>
      <c r="G2896" s="13">
        <f t="shared" si="45"/>
        <v>0</v>
      </c>
    </row>
    <row r="2897" spans="3:7">
      <c r="C2897"/>
      <c r="G2897" s="13">
        <f t="shared" si="45"/>
        <v>0</v>
      </c>
    </row>
    <row r="2898" spans="3:7">
      <c r="C2898"/>
      <c r="G2898" s="13">
        <f t="shared" si="45"/>
        <v>0</v>
      </c>
    </row>
    <row r="2899" spans="3:7">
      <c r="C2899"/>
      <c r="G2899" s="13">
        <f t="shared" si="45"/>
        <v>0</v>
      </c>
    </row>
    <row r="2900" spans="3:7">
      <c r="C2900"/>
      <c r="G2900" s="13">
        <f t="shared" si="45"/>
        <v>0</v>
      </c>
    </row>
    <row r="2901" spans="3:7">
      <c r="C2901"/>
      <c r="G2901" s="13">
        <f t="shared" si="45"/>
        <v>0</v>
      </c>
    </row>
    <row r="2902" spans="3:7">
      <c r="C2902"/>
      <c r="G2902" s="13">
        <f t="shared" si="45"/>
        <v>0</v>
      </c>
    </row>
    <row r="2903" spans="3:7">
      <c r="C2903"/>
      <c r="G2903" s="13">
        <f t="shared" si="45"/>
        <v>0</v>
      </c>
    </row>
    <row r="2904" spans="3:7">
      <c r="C2904"/>
      <c r="G2904" s="13">
        <f t="shared" si="45"/>
        <v>0</v>
      </c>
    </row>
    <row r="2905" spans="3:7">
      <c r="C2905"/>
      <c r="G2905" s="13">
        <f t="shared" si="45"/>
        <v>0</v>
      </c>
    </row>
    <row r="2906" spans="3:7">
      <c r="C2906"/>
      <c r="G2906" s="13">
        <f t="shared" si="45"/>
        <v>0</v>
      </c>
    </row>
    <row r="2907" spans="3:7">
      <c r="C2907"/>
      <c r="G2907" s="13">
        <f t="shared" si="45"/>
        <v>0</v>
      </c>
    </row>
    <row r="2908" spans="3:7">
      <c r="C2908"/>
      <c r="G2908" s="13">
        <f t="shared" si="45"/>
        <v>0</v>
      </c>
    </row>
    <row r="2909" spans="3:7">
      <c r="C2909"/>
      <c r="G2909" s="13">
        <f t="shared" si="45"/>
        <v>0</v>
      </c>
    </row>
    <row r="2910" spans="3:7">
      <c r="C2910"/>
      <c r="G2910" s="13">
        <f t="shared" si="45"/>
        <v>0</v>
      </c>
    </row>
    <row r="2911" spans="3:7">
      <c r="C2911"/>
      <c r="G2911" s="13">
        <f t="shared" si="45"/>
        <v>0</v>
      </c>
    </row>
    <row r="2912" spans="3:7">
      <c r="C2912"/>
      <c r="G2912" s="13">
        <f t="shared" si="45"/>
        <v>0</v>
      </c>
    </row>
    <row r="2913" spans="3:7">
      <c r="C2913"/>
      <c r="G2913" s="13">
        <f t="shared" si="45"/>
        <v>0</v>
      </c>
    </row>
    <row r="2914" spans="3:7">
      <c r="C2914"/>
      <c r="G2914" s="13">
        <f t="shared" si="45"/>
        <v>0</v>
      </c>
    </row>
    <row r="2915" spans="3:7">
      <c r="C2915"/>
      <c r="G2915" s="13">
        <f t="shared" si="45"/>
        <v>0</v>
      </c>
    </row>
    <row r="2916" spans="3:7">
      <c r="C2916"/>
      <c r="G2916" s="13">
        <f t="shared" si="45"/>
        <v>0</v>
      </c>
    </row>
    <row r="2917" spans="3:7">
      <c r="C2917"/>
      <c r="G2917" s="13">
        <f t="shared" si="45"/>
        <v>0</v>
      </c>
    </row>
    <row r="2918" spans="3:7">
      <c r="C2918"/>
      <c r="G2918" s="13">
        <f t="shared" si="45"/>
        <v>0</v>
      </c>
    </row>
    <row r="2919" spans="3:7">
      <c r="C2919"/>
      <c r="G2919" s="13">
        <f t="shared" si="45"/>
        <v>0</v>
      </c>
    </row>
    <row r="2920" spans="3:7">
      <c r="C2920"/>
      <c r="G2920" s="13">
        <f t="shared" si="45"/>
        <v>0</v>
      </c>
    </row>
    <row r="2921" spans="3:7">
      <c r="C2921"/>
      <c r="G2921" s="13">
        <f t="shared" si="45"/>
        <v>0</v>
      </c>
    </row>
    <row r="2922" spans="3:7">
      <c r="C2922"/>
      <c r="G2922" s="13">
        <f t="shared" si="45"/>
        <v>0</v>
      </c>
    </row>
    <row r="2923" spans="3:7">
      <c r="C2923"/>
      <c r="G2923" s="13">
        <f t="shared" si="45"/>
        <v>0</v>
      </c>
    </row>
    <row r="2924" spans="3:7">
      <c r="C2924"/>
      <c r="G2924" s="13">
        <f t="shared" si="45"/>
        <v>0</v>
      </c>
    </row>
    <row r="2925" spans="3:7">
      <c r="C2925"/>
      <c r="G2925" s="13">
        <f t="shared" si="45"/>
        <v>0</v>
      </c>
    </row>
    <row r="2926" spans="3:7">
      <c r="C2926"/>
      <c r="G2926" s="13">
        <f t="shared" si="45"/>
        <v>0</v>
      </c>
    </row>
    <row r="2927" spans="3:7">
      <c r="C2927"/>
      <c r="G2927" s="13">
        <f t="shared" si="45"/>
        <v>0</v>
      </c>
    </row>
    <row r="2928" spans="3:7">
      <c r="C2928"/>
      <c r="G2928" s="13">
        <f t="shared" si="45"/>
        <v>0</v>
      </c>
    </row>
    <row r="2929" spans="3:7">
      <c r="C2929"/>
      <c r="G2929" s="13">
        <f t="shared" si="45"/>
        <v>0</v>
      </c>
    </row>
    <row r="2930" spans="3:7">
      <c r="C2930"/>
      <c r="G2930" s="13">
        <f t="shared" si="45"/>
        <v>0</v>
      </c>
    </row>
    <row r="2931" spans="3:7">
      <c r="C2931"/>
      <c r="G2931" s="13">
        <f t="shared" si="45"/>
        <v>0</v>
      </c>
    </row>
    <row r="2932" spans="3:7">
      <c r="C2932"/>
      <c r="G2932" s="13">
        <f t="shared" si="45"/>
        <v>0</v>
      </c>
    </row>
    <row r="2933" spans="3:7">
      <c r="C2933"/>
      <c r="G2933" s="13">
        <f t="shared" si="45"/>
        <v>0</v>
      </c>
    </row>
    <row r="2934" spans="3:7">
      <c r="C2934"/>
      <c r="G2934" s="13">
        <f t="shared" si="45"/>
        <v>0</v>
      </c>
    </row>
    <row r="2935" spans="3:7">
      <c r="C2935"/>
      <c r="G2935" s="13">
        <f t="shared" si="45"/>
        <v>0</v>
      </c>
    </row>
    <row r="2936" spans="3:7">
      <c r="C2936"/>
      <c r="G2936" s="13">
        <f t="shared" si="45"/>
        <v>0</v>
      </c>
    </row>
    <row r="2937" spans="3:7">
      <c r="C2937"/>
      <c r="G2937" s="13">
        <f t="shared" si="45"/>
        <v>0</v>
      </c>
    </row>
    <row r="2938" spans="3:7">
      <c r="C2938"/>
      <c r="G2938" s="13">
        <f t="shared" si="45"/>
        <v>0</v>
      </c>
    </row>
    <row r="2939" spans="3:7">
      <c r="C2939"/>
      <c r="G2939" s="13">
        <f t="shared" si="45"/>
        <v>0</v>
      </c>
    </row>
    <row r="2940" spans="3:7">
      <c r="C2940"/>
      <c r="G2940" s="13">
        <f t="shared" si="45"/>
        <v>0</v>
      </c>
    </row>
    <row r="2941" spans="3:7">
      <c r="C2941"/>
      <c r="G2941" s="13">
        <f t="shared" si="45"/>
        <v>0</v>
      </c>
    </row>
    <row r="2942" spans="3:7">
      <c r="C2942"/>
      <c r="G2942" s="13">
        <f t="shared" si="45"/>
        <v>0</v>
      </c>
    </row>
    <row r="2943" spans="3:7">
      <c r="C2943"/>
      <c r="G2943" s="13">
        <f t="shared" si="45"/>
        <v>0</v>
      </c>
    </row>
    <row r="2944" spans="3:7">
      <c r="C2944"/>
      <c r="G2944" s="13">
        <f t="shared" si="45"/>
        <v>0</v>
      </c>
    </row>
    <row r="2945" spans="3:7">
      <c r="C2945"/>
      <c r="G2945" s="13">
        <f t="shared" si="45"/>
        <v>0</v>
      </c>
    </row>
    <row r="2946" spans="3:7">
      <c r="C2946"/>
      <c r="G2946" s="13">
        <f t="shared" si="45"/>
        <v>0</v>
      </c>
    </row>
    <row r="2947" spans="3:7">
      <c r="C2947"/>
      <c r="G2947" s="13">
        <f t="shared" si="45"/>
        <v>0</v>
      </c>
    </row>
    <row r="2948" spans="3:7">
      <c r="C2948"/>
      <c r="G2948" s="13">
        <f t="shared" si="45"/>
        <v>0</v>
      </c>
    </row>
    <row r="2949" spans="3:7">
      <c r="C2949"/>
      <c r="G2949" s="13">
        <f t="shared" si="45"/>
        <v>0</v>
      </c>
    </row>
    <row r="2950" spans="3:7">
      <c r="C2950"/>
      <c r="G2950" s="13">
        <f t="shared" si="45"/>
        <v>0</v>
      </c>
    </row>
    <row r="2951" spans="3:7">
      <c r="C2951"/>
      <c r="G2951" s="13">
        <f t="shared" si="45"/>
        <v>0</v>
      </c>
    </row>
    <row r="2952" spans="3:7">
      <c r="C2952"/>
      <c r="G2952" s="13">
        <f t="shared" si="45"/>
        <v>0</v>
      </c>
    </row>
    <row r="2953" spans="3:7">
      <c r="C2953"/>
      <c r="G2953" s="13">
        <f t="shared" si="45"/>
        <v>0</v>
      </c>
    </row>
    <row r="2954" spans="3:7">
      <c r="C2954"/>
      <c r="G2954" s="13">
        <f t="shared" si="45"/>
        <v>0</v>
      </c>
    </row>
    <row r="2955" spans="3:7">
      <c r="C2955"/>
      <c r="G2955" s="13">
        <f t="shared" si="45"/>
        <v>0</v>
      </c>
    </row>
    <row r="2956" spans="3:7">
      <c r="C2956"/>
      <c r="G2956" s="13">
        <f t="shared" si="45"/>
        <v>0</v>
      </c>
    </row>
    <row r="2957" spans="3:7">
      <c r="C2957"/>
      <c r="G2957" s="13">
        <f t="shared" si="45"/>
        <v>0</v>
      </c>
    </row>
    <row r="2958" spans="3:7">
      <c r="C2958"/>
      <c r="G2958" s="13">
        <f t="shared" si="45"/>
        <v>0</v>
      </c>
    </row>
    <row r="2959" spans="3:7">
      <c r="C2959"/>
      <c r="G2959" s="13">
        <f t="shared" ref="G2959:G3022" si="46">+D2959-E2959</f>
        <v>0</v>
      </c>
    </row>
    <row r="2960" spans="3:7">
      <c r="C2960"/>
      <c r="G2960" s="13">
        <f t="shared" si="46"/>
        <v>0</v>
      </c>
    </row>
    <row r="2961" spans="3:7">
      <c r="C2961"/>
      <c r="G2961" s="13">
        <f t="shared" si="46"/>
        <v>0</v>
      </c>
    </row>
    <row r="2962" spans="3:7">
      <c r="C2962"/>
      <c r="G2962" s="13">
        <f t="shared" si="46"/>
        <v>0</v>
      </c>
    </row>
    <row r="2963" spans="3:7">
      <c r="C2963"/>
      <c r="G2963" s="13">
        <f t="shared" si="46"/>
        <v>0</v>
      </c>
    </row>
    <row r="2964" spans="3:7">
      <c r="C2964"/>
      <c r="G2964" s="13">
        <f t="shared" si="46"/>
        <v>0</v>
      </c>
    </row>
    <row r="2965" spans="3:7">
      <c r="C2965"/>
      <c r="G2965" s="13">
        <f t="shared" si="46"/>
        <v>0</v>
      </c>
    </row>
    <row r="2966" spans="3:7">
      <c r="C2966"/>
      <c r="G2966" s="13">
        <f t="shared" si="46"/>
        <v>0</v>
      </c>
    </row>
    <row r="2967" spans="3:7">
      <c r="C2967"/>
      <c r="G2967" s="13">
        <f t="shared" si="46"/>
        <v>0</v>
      </c>
    </row>
    <row r="2968" spans="3:7">
      <c r="C2968"/>
      <c r="G2968" s="13">
        <f t="shared" si="46"/>
        <v>0</v>
      </c>
    </row>
    <row r="2969" spans="3:7">
      <c r="C2969"/>
      <c r="G2969" s="13">
        <f t="shared" si="46"/>
        <v>0</v>
      </c>
    </row>
    <row r="2970" spans="3:7">
      <c r="C2970"/>
      <c r="G2970" s="13">
        <f t="shared" si="46"/>
        <v>0</v>
      </c>
    </row>
    <row r="2971" spans="3:7">
      <c r="C2971"/>
      <c r="G2971" s="13">
        <f t="shared" si="46"/>
        <v>0</v>
      </c>
    </row>
    <row r="2972" spans="3:7">
      <c r="C2972"/>
      <c r="G2972" s="13">
        <f t="shared" si="46"/>
        <v>0</v>
      </c>
    </row>
    <row r="2973" spans="3:7">
      <c r="C2973"/>
      <c r="G2973" s="13">
        <f t="shared" si="46"/>
        <v>0</v>
      </c>
    </row>
    <row r="2974" spans="3:7">
      <c r="C2974"/>
      <c r="G2974" s="13">
        <f t="shared" si="46"/>
        <v>0</v>
      </c>
    </row>
    <row r="2975" spans="3:7">
      <c r="C2975"/>
      <c r="G2975" s="13">
        <f t="shared" si="46"/>
        <v>0</v>
      </c>
    </row>
    <row r="2976" spans="3:7">
      <c r="C2976"/>
      <c r="G2976" s="13">
        <f t="shared" si="46"/>
        <v>0</v>
      </c>
    </row>
    <row r="2977" spans="3:7">
      <c r="C2977"/>
      <c r="G2977" s="13">
        <f t="shared" si="46"/>
        <v>0</v>
      </c>
    </row>
    <row r="2978" spans="3:7">
      <c r="C2978"/>
      <c r="G2978" s="13">
        <f t="shared" si="46"/>
        <v>0</v>
      </c>
    </row>
    <row r="2979" spans="3:7">
      <c r="C2979"/>
      <c r="G2979" s="13">
        <f t="shared" si="46"/>
        <v>0</v>
      </c>
    </row>
    <row r="2980" spans="3:7">
      <c r="C2980"/>
      <c r="G2980" s="13">
        <f t="shared" si="46"/>
        <v>0</v>
      </c>
    </row>
    <row r="2981" spans="3:7">
      <c r="C2981"/>
      <c r="G2981" s="13">
        <f t="shared" si="46"/>
        <v>0</v>
      </c>
    </row>
    <row r="2982" spans="3:7">
      <c r="C2982"/>
      <c r="G2982" s="13">
        <f t="shared" si="46"/>
        <v>0</v>
      </c>
    </row>
    <row r="2983" spans="3:7">
      <c r="C2983"/>
      <c r="G2983" s="13">
        <f t="shared" si="46"/>
        <v>0</v>
      </c>
    </row>
    <row r="2984" spans="3:7">
      <c r="C2984"/>
      <c r="G2984" s="13">
        <f t="shared" si="46"/>
        <v>0</v>
      </c>
    </row>
    <row r="2985" spans="3:7">
      <c r="C2985"/>
      <c r="G2985" s="13">
        <f t="shared" si="46"/>
        <v>0</v>
      </c>
    </row>
    <row r="2986" spans="3:7">
      <c r="C2986"/>
      <c r="G2986" s="13">
        <f t="shared" si="46"/>
        <v>0</v>
      </c>
    </row>
    <row r="2987" spans="3:7">
      <c r="C2987"/>
      <c r="G2987" s="13">
        <f t="shared" si="46"/>
        <v>0</v>
      </c>
    </row>
    <row r="2988" spans="3:7">
      <c r="C2988"/>
      <c r="G2988" s="13">
        <f t="shared" si="46"/>
        <v>0</v>
      </c>
    </row>
    <row r="2989" spans="3:7">
      <c r="C2989"/>
      <c r="G2989" s="13">
        <f t="shared" si="46"/>
        <v>0</v>
      </c>
    </row>
    <row r="2990" spans="3:7">
      <c r="C2990"/>
      <c r="G2990" s="13">
        <f t="shared" si="46"/>
        <v>0</v>
      </c>
    </row>
    <row r="2991" spans="3:7">
      <c r="C2991"/>
      <c r="G2991" s="13">
        <f t="shared" si="46"/>
        <v>0</v>
      </c>
    </row>
    <row r="2992" spans="3:7">
      <c r="C2992"/>
      <c r="G2992" s="13">
        <f t="shared" si="46"/>
        <v>0</v>
      </c>
    </row>
    <row r="2993" spans="3:7">
      <c r="C2993"/>
      <c r="G2993" s="13">
        <f t="shared" si="46"/>
        <v>0</v>
      </c>
    </row>
    <row r="2994" spans="3:7">
      <c r="C2994"/>
      <c r="G2994" s="13">
        <f t="shared" si="46"/>
        <v>0</v>
      </c>
    </row>
    <row r="2995" spans="3:7">
      <c r="C2995"/>
      <c r="G2995" s="13">
        <f t="shared" si="46"/>
        <v>0</v>
      </c>
    </row>
    <row r="2996" spans="3:7">
      <c r="C2996"/>
      <c r="G2996" s="13">
        <f t="shared" si="46"/>
        <v>0</v>
      </c>
    </row>
    <row r="2997" spans="3:7">
      <c r="C2997"/>
      <c r="G2997" s="13">
        <f t="shared" si="46"/>
        <v>0</v>
      </c>
    </row>
    <row r="2998" spans="3:7">
      <c r="C2998"/>
      <c r="G2998" s="13">
        <f t="shared" si="46"/>
        <v>0</v>
      </c>
    </row>
    <row r="2999" spans="3:7">
      <c r="C2999"/>
      <c r="G2999" s="13">
        <f t="shared" si="46"/>
        <v>0</v>
      </c>
    </row>
    <row r="3000" spans="3:7">
      <c r="C3000"/>
      <c r="G3000" s="13">
        <f t="shared" si="46"/>
        <v>0</v>
      </c>
    </row>
    <row r="3001" spans="3:7">
      <c r="C3001"/>
      <c r="G3001" s="13">
        <f t="shared" si="46"/>
        <v>0</v>
      </c>
    </row>
    <row r="3002" spans="3:7">
      <c r="C3002"/>
      <c r="G3002" s="13">
        <f t="shared" si="46"/>
        <v>0</v>
      </c>
    </row>
    <row r="3003" spans="3:7">
      <c r="C3003"/>
      <c r="G3003" s="13">
        <f t="shared" si="46"/>
        <v>0</v>
      </c>
    </row>
    <row r="3004" spans="3:7">
      <c r="C3004"/>
      <c r="G3004" s="13">
        <f t="shared" si="46"/>
        <v>0</v>
      </c>
    </row>
    <row r="3005" spans="3:7">
      <c r="C3005"/>
      <c r="G3005" s="13">
        <f t="shared" si="46"/>
        <v>0</v>
      </c>
    </row>
    <row r="3006" spans="3:7">
      <c r="C3006"/>
      <c r="G3006" s="13">
        <f t="shared" si="46"/>
        <v>0</v>
      </c>
    </row>
    <row r="3007" spans="3:7">
      <c r="C3007"/>
      <c r="G3007" s="13">
        <f t="shared" si="46"/>
        <v>0</v>
      </c>
    </row>
    <row r="3008" spans="3:7">
      <c r="C3008"/>
      <c r="G3008" s="13">
        <f t="shared" si="46"/>
        <v>0</v>
      </c>
    </row>
    <row r="3009" spans="3:7">
      <c r="C3009"/>
      <c r="G3009" s="13">
        <f t="shared" si="46"/>
        <v>0</v>
      </c>
    </row>
    <row r="3010" spans="3:7">
      <c r="C3010"/>
      <c r="G3010" s="13">
        <f t="shared" si="46"/>
        <v>0</v>
      </c>
    </row>
    <row r="3011" spans="3:7">
      <c r="C3011"/>
      <c r="G3011" s="13">
        <f t="shared" si="46"/>
        <v>0</v>
      </c>
    </row>
    <row r="3012" spans="3:7">
      <c r="C3012"/>
      <c r="G3012" s="13">
        <f t="shared" si="46"/>
        <v>0</v>
      </c>
    </row>
    <row r="3013" spans="3:7">
      <c r="C3013"/>
      <c r="G3013" s="13">
        <f t="shared" si="46"/>
        <v>0</v>
      </c>
    </row>
    <row r="3014" spans="3:7">
      <c r="C3014"/>
      <c r="G3014" s="13">
        <f t="shared" si="46"/>
        <v>0</v>
      </c>
    </row>
    <row r="3015" spans="3:7">
      <c r="C3015"/>
      <c r="G3015" s="13">
        <f t="shared" si="46"/>
        <v>0</v>
      </c>
    </row>
    <row r="3016" spans="3:7">
      <c r="C3016"/>
      <c r="G3016" s="13">
        <f t="shared" si="46"/>
        <v>0</v>
      </c>
    </row>
    <row r="3017" spans="3:7">
      <c r="C3017"/>
      <c r="G3017" s="13">
        <f t="shared" si="46"/>
        <v>0</v>
      </c>
    </row>
    <row r="3018" spans="3:7">
      <c r="C3018"/>
      <c r="G3018" s="13">
        <f t="shared" si="46"/>
        <v>0</v>
      </c>
    </row>
    <row r="3019" spans="3:7">
      <c r="C3019"/>
      <c r="G3019" s="13">
        <f t="shared" si="46"/>
        <v>0</v>
      </c>
    </row>
    <row r="3020" spans="3:7">
      <c r="C3020"/>
      <c r="G3020" s="13">
        <f t="shared" si="46"/>
        <v>0</v>
      </c>
    </row>
    <row r="3021" spans="3:7">
      <c r="C3021"/>
      <c r="G3021" s="13">
        <f t="shared" si="46"/>
        <v>0</v>
      </c>
    </row>
    <row r="3022" spans="3:7">
      <c r="C3022"/>
      <c r="G3022" s="13">
        <f t="shared" si="46"/>
        <v>0</v>
      </c>
    </row>
    <row r="3023" spans="3:7">
      <c r="C3023"/>
      <c r="G3023" s="13">
        <f t="shared" ref="G3023:G3086" si="47">+D3023-E3023</f>
        <v>0</v>
      </c>
    </row>
    <row r="3024" spans="3:7">
      <c r="C3024"/>
      <c r="G3024" s="13">
        <f t="shared" si="47"/>
        <v>0</v>
      </c>
    </row>
    <row r="3025" spans="3:7">
      <c r="C3025"/>
      <c r="G3025" s="13">
        <f t="shared" si="47"/>
        <v>0</v>
      </c>
    </row>
    <row r="3026" spans="3:7">
      <c r="C3026"/>
      <c r="G3026" s="13">
        <f t="shared" si="47"/>
        <v>0</v>
      </c>
    </row>
    <row r="3027" spans="3:7">
      <c r="C3027"/>
      <c r="G3027" s="13">
        <f t="shared" si="47"/>
        <v>0</v>
      </c>
    </row>
    <row r="3028" spans="3:7">
      <c r="C3028"/>
      <c r="G3028" s="13">
        <f t="shared" si="47"/>
        <v>0</v>
      </c>
    </row>
    <row r="3029" spans="3:7">
      <c r="C3029"/>
      <c r="G3029" s="13">
        <f t="shared" si="47"/>
        <v>0</v>
      </c>
    </row>
    <row r="3030" spans="3:7">
      <c r="C3030"/>
      <c r="G3030" s="13">
        <f t="shared" si="47"/>
        <v>0</v>
      </c>
    </row>
    <row r="3031" spans="3:7">
      <c r="C3031"/>
      <c r="G3031" s="13">
        <f t="shared" si="47"/>
        <v>0</v>
      </c>
    </row>
    <row r="3032" spans="3:7">
      <c r="C3032"/>
      <c r="G3032" s="13">
        <f t="shared" si="47"/>
        <v>0</v>
      </c>
    </row>
    <row r="3033" spans="3:7">
      <c r="C3033"/>
      <c r="G3033" s="13">
        <f t="shared" si="47"/>
        <v>0</v>
      </c>
    </row>
    <row r="3034" spans="3:7">
      <c r="C3034"/>
      <c r="G3034" s="13">
        <f t="shared" si="47"/>
        <v>0</v>
      </c>
    </row>
    <row r="3035" spans="3:7">
      <c r="C3035"/>
      <c r="G3035" s="13">
        <f t="shared" si="47"/>
        <v>0</v>
      </c>
    </row>
    <row r="3036" spans="3:7">
      <c r="C3036"/>
      <c r="G3036" s="13">
        <f t="shared" si="47"/>
        <v>0</v>
      </c>
    </row>
    <row r="3037" spans="3:7">
      <c r="C3037"/>
      <c r="G3037" s="13">
        <f t="shared" si="47"/>
        <v>0</v>
      </c>
    </row>
    <row r="3038" spans="3:7">
      <c r="C3038"/>
      <c r="G3038" s="13">
        <f t="shared" si="47"/>
        <v>0</v>
      </c>
    </row>
    <row r="3039" spans="3:7">
      <c r="C3039"/>
      <c r="G3039" s="13">
        <f t="shared" si="47"/>
        <v>0</v>
      </c>
    </row>
    <row r="3040" spans="3:7">
      <c r="C3040"/>
      <c r="G3040" s="13">
        <f t="shared" si="47"/>
        <v>0</v>
      </c>
    </row>
    <row r="3041" spans="3:7">
      <c r="C3041"/>
      <c r="G3041" s="13">
        <f t="shared" si="47"/>
        <v>0</v>
      </c>
    </row>
    <row r="3042" spans="3:7">
      <c r="C3042"/>
      <c r="G3042" s="13">
        <f t="shared" si="47"/>
        <v>0</v>
      </c>
    </row>
    <row r="3043" spans="3:7">
      <c r="C3043"/>
      <c r="G3043" s="13">
        <f t="shared" si="47"/>
        <v>0</v>
      </c>
    </row>
    <row r="3044" spans="3:7">
      <c r="C3044"/>
      <c r="G3044" s="13">
        <f t="shared" si="47"/>
        <v>0</v>
      </c>
    </row>
    <row r="3045" spans="3:7">
      <c r="C3045"/>
      <c r="G3045" s="13">
        <f t="shared" si="47"/>
        <v>0</v>
      </c>
    </row>
    <row r="3046" spans="3:7">
      <c r="C3046"/>
      <c r="G3046" s="13">
        <f t="shared" si="47"/>
        <v>0</v>
      </c>
    </row>
    <row r="3047" spans="3:7">
      <c r="C3047"/>
      <c r="G3047" s="13">
        <f t="shared" si="47"/>
        <v>0</v>
      </c>
    </row>
    <row r="3048" spans="3:7">
      <c r="C3048"/>
      <c r="G3048" s="13">
        <f t="shared" si="47"/>
        <v>0</v>
      </c>
    </row>
    <row r="3049" spans="3:7">
      <c r="C3049"/>
      <c r="G3049" s="13">
        <f t="shared" si="47"/>
        <v>0</v>
      </c>
    </row>
    <row r="3050" spans="3:7">
      <c r="C3050"/>
      <c r="G3050" s="13">
        <f t="shared" si="47"/>
        <v>0</v>
      </c>
    </row>
    <row r="3051" spans="3:7">
      <c r="C3051"/>
      <c r="G3051" s="13">
        <f t="shared" si="47"/>
        <v>0</v>
      </c>
    </row>
    <row r="3052" spans="3:7">
      <c r="C3052"/>
      <c r="G3052" s="13">
        <f t="shared" si="47"/>
        <v>0</v>
      </c>
    </row>
    <row r="3053" spans="3:7">
      <c r="C3053"/>
      <c r="G3053" s="13">
        <f t="shared" si="47"/>
        <v>0</v>
      </c>
    </row>
    <row r="3054" spans="3:7">
      <c r="C3054"/>
      <c r="G3054" s="13">
        <f t="shared" si="47"/>
        <v>0</v>
      </c>
    </row>
    <row r="3055" spans="3:7">
      <c r="C3055"/>
      <c r="G3055" s="13">
        <f t="shared" si="47"/>
        <v>0</v>
      </c>
    </row>
    <row r="3056" spans="3:7">
      <c r="C3056"/>
      <c r="G3056" s="13">
        <f t="shared" si="47"/>
        <v>0</v>
      </c>
    </row>
    <row r="3057" spans="3:7">
      <c r="C3057"/>
      <c r="G3057" s="13">
        <f t="shared" si="47"/>
        <v>0</v>
      </c>
    </row>
    <row r="3058" spans="3:7">
      <c r="C3058"/>
      <c r="G3058" s="13">
        <f t="shared" si="47"/>
        <v>0</v>
      </c>
    </row>
    <row r="3059" spans="3:7">
      <c r="C3059"/>
      <c r="G3059" s="13">
        <f t="shared" si="47"/>
        <v>0</v>
      </c>
    </row>
    <row r="3060" spans="3:7">
      <c r="C3060"/>
      <c r="G3060" s="13">
        <f t="shared" si="47"/>
        <v>0</v>
      </c>
    </row>
    <row r="3061" spans="3:7">
      <c r="C3061"/>
      <c r="G3061" s="13">
        <f t="shared" si="47"/>
        <v>0</v>
      </c>
    </row>
    <row r="3062" spans="3:7">
      <c r="C3062"/>
      <c r="G3062" s="13">
        <f t="shared" si="47"/>
        <v>0</v>
      </c>
    </row>
    <row r="3063" spans="3:7">
      <c r="C3063"/>
      <c r="G3063" s="13">
        <f t="shared" si="47"/>
        <v>0</v>
      </c>
    </row>
    <row r="3064" spans="3:7">
      <c r="C3064"/>
      <c r="G3064" s="13">
        <f t="shared" si="47"/>
        <v>0</v>
      </c>
    </row>
    <row r="3065" spans="3:7">
      <c r="C3065"/>
      <c r="G3065" s="13">
        <f t="shared" si="47"/>
        <v>0</v>
      </c>
    </row>
    <row r="3066" spans="3:7">
      <c r="C3066"/>
      <c r="G3066" s="13">
        <f t="shared" si="47"/>
        <v>0</v>
      </c>
    </row>
    <row r="3067" spans="3:7">
      <c r="C3067"/>
      <c r="G3067" s="13">
        <f t="shared" si="47"/>
        <v>0</v>
      </c>
    </row>
    <row r="3068" spans="3:7">
      <c r="C3068"/>
      <c r="G3068" s="13">
        <f t="shared" si="47"/>
        <v>0</v>
      </c>
    </row>
    <row r="3069" spans="3:7">
      <c r="C3069"/>
      <c r="G3069" s="13">
        <f t="shared" si="47"/>
        <v>0</v>
      </c>
    </row>
    <row r="3070" spans="3:7">
      <c r="C3070"/>
      <c r="G3070" s="13">
        <f t="shared" si="47"/>
        <v>0</v>
      </c>
    </row>
    <row r="3071" spans="3:7">
      <c r="C3071"/>
      <c r="G3071" s="13">
        <f t="shared" si="47"/>
        <v>0</v>
      </c>
    </row>
    <row r="3072" spans="3:7">
      <c r="C3072"/>
      <c r="G3072" s="13">
        <f t="shared" si="47"/>
        <v>0</v>
      </c>
    </row>
    <row r="3073" spans="3:7">
      <c r="C3073"/>
      <c r="G3073" s="13">
        <f t="shared" si="47"/>
        <v>0</v>
      </c>
    </row>
    <row r="3074" spans="3:7">
      <c r="C3074"/>
      <c r="G3074" s="13">
        <f t="shared" si="47"/>
        <v>0</v>
      </c>
    </row>
    <row r="3075" spans="3:7">
      <c r="C3075"/>
      <c r="G3075" s="13">
        <f t="shared" si="47"/>
        <v>0</v>
      </c>
    </row>
    <row r="3076" spans="3:7">
      <c r="C3076"/>
      <c r="G3076" s="13">
        <f t="shared" si="47"/>
        <v>0</v>
      </c>
    </row>
    <row r="3077" spans="3:7">
      <c r="C3077"/>
      <c r="G3077" s="13">
        <f t="shared" si="47"/>
        <v>0</v>
      </c>
    </row>
    <row r="3078" spans="3:7">
      <c r="C3078"/>
      <c r="G3078" s="13">
        <f t="shared" si="47"/>
        <v>0</v>
      </c>
    </row>
    <row r="3079" spans="3:7">
      <c r="C3079"/>
      <c r="G3079" s="13">
        <f t="shared" si="47"/>
        <v>0</v>
      </c>
    </row>
    <row r="3080" spans="3:7">
      <c r="C3080"/>
      <c r="G3080" s="13">
        <f t="shared" si="47"/>
        <v>0</v>
      </c>
    </row>
    <row r="3081" spans="3:7">
      <c r="C3081"/>
      <c r="G3081" s="13">
        <f t="shared" si="47"/>
        <v>0</v>
      </c>
    </row>
    <row r="3082" spans="3:7">
      <c r="C3082"/>
      <c r="G3082" s="13">
        <f t="shared" si="47"/>
        <v>0</v>
      </c>
    </row>
    <row r="3083" spans="3:7">
      <c r="C3083"/>
      <c r="G3083" s="13">
        <f t="shared" si="47"/>
        <v>0</v>
      </c>
    </row>
    <row r="3084" spans="3:7">
      <c r="C3084"/>
      <c r="G3084" s="13">
        <f t="shared" si="47"/>
        <v>0</v>
      </c>
    </row>
    <row r="3085" spans="3:7">
      <c r="C3085"/>
      <c r="G3085" s="13">
        <f t="shared" si="47"/>
        <v>0</v>
      </c>
    </row>
    <row r="3086" spans="3:7">
      <c r="C3086"/>
      <c r="G3086" s="13">
        <f t="shared" si="47"/>
        <v>0</v>
      </c>
    </row>
    <row r="3087" spans="3:7">
      <c r="C3087"/>
      <c r="G3087" s="13">
        <f t="shared" ref="G3087:G3150" si="48">+D3087-E3087</f>
        <v>0</v>
      </c>
    </row>
    <row r="3088" spans="3:7">
      <c r="C3088"/>
      <c r="G3088" s="13">
        <f t="shared" si="48"/>
        <v>0</v>
      </c>
    </row>
    <row r="3089" spans="3:7">
      <c r="C3089"/>
      <c r="G3089" s="13">
        <f t="shared" si="48"/>
        <v>0</v>
      </c>
    </row>
    <row r="3090" spans="3:7">
      <c r="C3090"/>
      <c r="G3090" s="13">
        <f t="shared" si="48"/>
        <v>0</v>
      </c>
    </row>
    <row r="3091" spans="3:7">
      <c r="C3091"/>
      <c r="G3091" s="13">
        <f t="shared" si="48"/>
        <v>0</v>
      </c>
    </row>
    <row r="3092" spans="3:7">
      <c r="C3092"/>
      <c r="G3092" s="13">
        <f t="shared" si="48"/>
        <v>0</v>
      </c>
    </row>
    <row r="3093" spans="3:7">
      <c r="C3093"/>
      <c r="G3093" s="13">
        <f t="shared" si="48"/>
        <v>0</v>
      </c>
    </row>
    <row r="3094" spans="3:7">
      <c r="C3094"/>
      <c r="G3094" s="13">
        <f t="shared" si="48"/>
        <v>0</v>
      </c>
    </row>
    <row r="3095" spans="3:7">
      <c r="C3095"/>
      <c r="G3095" s="13">
        <f t="shared" si="48"/>
        <v>0</v>
      </c>
    </row>
    <row r="3096" spans="3:7">
      <c r="C3096"/>
      <c r="G3096" s="13">
        <f t="shared" si="48"/>
        <v>0</v>
      </c>
    </row>
    <row r="3097" spans="3:7">
      <c r="C3097"/>
      <c r="G3097" s="13">
        <f t="shared" si="48"/>
        <v>0</v>
      </c>
    </row>
    <row r="3098" spans="3:7">
      <c r="C3098"/>
      <c r="G3098" s="13">
        <f t="shared" si="48"/>
        <v>0</v>
      </c>
    </row>
    <row r="3099" spans="3:7">
      <c r="C3099"/>
      <c r="G3099" s="13">
        <f t="shared" si="48"/>
        <v>0</v>
      </c>
    </row>
    <row r="3100" spans="3:7">
      <c r="C3100"/>
      <c r="G3100" s="13">
        <f t="shared" si="48"/>
        <v>0</v>
      </c>
    </row>
    <row r="3101" spans="3:7">
      <c r="C3101"/>
      <c r="G3101" s="13">
        <f t="shared" si="48"/>
        <v>0</v>
      </c>
    </row>
    <row r="3102" spans="3:7">
      <c r="C3102"/>
      <c r="G3102" s="13">
        <f t="shared" si="48"/>
        <v>0</v>
      </c>
    </row>
    <row r="3103" spans="3:7">
      <c r="C3103"/>
      <c r="G3103" s="13">
        <f t="shared" si="48"/>
        <v>0</v>
      </c>
    </row>
    <row r="3104" spans="3:7">
      <c r="C3104"/>
      <c r="G3104" s="13">
        <f t="shared" si="48"/>
        <v>0</v>
      </c>
    </row>
    <row r="3105" spans="3:7">
      <c r="C3105"/>
      <c r="G3105" s="13">
        <f t="shared" si="48"/>
        <v>0</v>
      </c>
    </row>
    <row r="3106" spans="3:7">
      <c r="C3106"/>
      <c r="G3106" s="13">
        <f t="shared" si="48"/>
        <v>0</v>
      </c>
    </row>
    <row r="3107" spans="3:7">
      <c r="C3107"/>
      <c r="G3107" s="13">
        <f t="shared" si="48"/>
        <v>0</v>
      </c>
    </row>
    <row r="3108" spans="3:7">
      <c r="C3108"/>
      <c r="G3108" s="13">
        <f t="shared" si="48"/>
        <v>0</v>
      </c>
    </row>
    <row r="3109" spans="3:7">
      <c r="C3109"/>
      <c r="G3109" s="13">
        <f t="shared" si="48"/>
        <v>0</v>
      </c>
    </row>
    <row r="3110" spans="3:7">
      <c r="C3110"/>
      <c r="G3110" s="13">
        <f t="shared" si="48"/>
        <v>0</v>
      </c>
    </row>
    <row r="3111" spans="3:7">
      <c r="C3111"/>
      <c r="G3111" s="13">
        <f t="shared" si="48"/>
        <v>0</v>
      </c>
    </row>
    <row r="3112" spans="3:7">
      <c r="C3112"/>
      <c r="G3112" s="13">
        <f t="shared" si="48"/>
        <v>0</v>
      </c>
    </row>
    <row r="3113" spans="3:7">
      <c r="C3113"/>
      <c r="G3113" s="13">
        <f t="shared" si="48"/>
        <v>0</v>
      </c>
    </row>
    <row r="3114" spans="3:7">
      <c r="C3114"/>
      <c r="G3114" s="13">
        <f t="shared" si="48"/>
        <v>0</v>
      </c>
    </row>
    <row r="3115" spans="3:7">
      <c r="C3115"/>
      <c r="G3115" s="13">
        <f t="shared" si="48"/>
        <v>0</v>
      </c>
    </row>
    <row r="3116" spans="3:7">
      <c r="C3116"/>
      <c r="G3116" s="13">
        <f t="shared" si="48"/>
        <v>0</v>
      </c>
    </row>
    <row r="3117" spans="3:7">
      <c r="C3117"/>
      <c r="G3117" s="13">
        <f t="shared" si="48"/>
        <v>0</v>
      </c>
    </row>
    <row r="3118" spans="3:7">
      <c r="C3118"/>
      <c r="G3118" s="13">
        <f t="shared" si="48"/>
        <v>0</v>
      </c>
    </row>
    <row r="3119" spans="3:7">
      <c r="C3119"/>
      <c r="G3119" s="13">
        <f t="shared" si="48"/>
        <v>0</v>
      </c>
    </row>
    <row r="3120" spans="3:7">
      <c r="C3120"/>
      <c r="G3120" s="13">
        <f t="shared" si="48"/>
        <v>0</v>
      </c>
    </row>
    <row r="3121" spans="3:7">
      <c r="C3121"/>
      <c r="G3121" s="13">
        <f t="shared" si="48"/>
        <v>0</v>
      </c>
    </row>
    <row r="3122" spans="3:7">
      <c r="C3122"/>
      <c r="G3122" s="13">
        <f t="shared" si="48"/>
        <v>0</v>
      </c>
    </row>
    <row r="3123" spans="3:7">
      <c r="C3123"/>
      <c r="G3123" s="13">
        <f t="shared" si="48"/>
        <v>0</v>
      </c>
    </row>
    <row r="3124" spans="3:7">
      <c r="C3124"/>
      <c r="G3124" s="13">
        <f t="shared" si="48"/>
        <v>0</v>
      </c>
    </row>
    <row r="3125" spans="3:7">
      <c r="C3125"/>
      <c r="G3125" s="13">
        <f t="shared" si="48"/>
        <v>0</v>
      </c>
    </row>
    <row r="3126" spans="3:7">
      <c r="C3126"/>
      <c r="G3126" s="13">
        <f t="shared" si="48"/>
        <v>0</v>
      </c>
    </row>
    <row r="3127" spans="3:7">
      <c r="C3127"/>
      <c r="G3127" s="13">
        <f t="shared" si="48"/>
        <v>0</v>
      </c>
    </row>
    <row r="3128" spans="3:7">
      <c r="C3128"/>
      <c r="G3128" s="13">
        <f t="shared" si="48"/>
        <v>0</v>
      </c>
    </row>
    <row r="3129" spans="3:7">
      <c r="C3129"/>
      <c r="G3129" s="13">
        <f t="shared" si="48"/>
        <v>0</v>
      </c>
    </row>
    <row r="3130" spans="3:7">
      <c r="C3130"/>
      <c r="G3130" s="13">
        <f t="shared" si="48"/>
        <v>0</v>
      </c>
    </row>
    <row r="3131" spans="3:7">
      <c r="C3131"/>
      <c r="G3131" s="13">
        <f t="shared" si="48"/>
        <v>0</v>
      </c>
    </row>
    <row r="3132" spans="3:7">
      <c r="C3132"/>
      <c r="G3132" s="13">
        <f t="shared" si="48"/>
        <v>0</v>
      </c>
    </row>
    <row r="3133" spans="3:7">
      <c r="C3133"/>
      <c r="G3133" s="13">
        <f t="shared" si="48"/>
        <v>0</v>
      </c>
    </row>
    <row r="3134" spans="3:7">
      <c r="C3134"/>
      <c r="G3134" s="13">
        <f t="shared" si="48"/>
        <v>0</v>
      </c>
    </row>
    <row r="3135" spans="3:7">
      <c r="C3135"/>
      <c r="G3135" s="13">
        <f t="shared" si="48"/>
        <v>0</v>
      </c>
    </row>
    <row r="3136" spans="3:7">
      <c r="C3136"/>
      <c r="G3136" s="13">
        <f t="shared" si="48"/>
        <v>0</v>
      </c>
    </row>
    <row r="3137" spans="3:7">
      <c r="C3137"/>
      <c r="G3137" s="13">
        <f t="shared" si="48"/>
        <v>0</v>
      </c>
    </row>
    <row r="3138" spans="3:7">
      <c r="C3138"/>
      <c r="G3138" s="13">
        <f t="shared" si="48"/>
        <v>0</v>
      </c>
    </row>
    <row r="3139" spans="3:7">
      <c r="C3139"/>
      <c r="G3139" s="13">
        <f t="shared" si="48"/>
        <v>0</v>
      </c>
    </row>
    <row r="3140" spans="3:7">
      <c r="C3140"/>
      <c r="G3140" s="13">
        <f t="shared" si="48"/>
        <v>0</v>
      </c>
    </row>
    <row r="3141" spans="3:7">
      <c r="C3141"/>
      <c r="G3141" s="13">
        <f t="shared" si="48"/>
        <v>0</v>
      </c>
    </row>
    <row r="3142" spans="3:7">
      <c r="C3142"/>
      <c r="G3142" s="13">
        <f t="shared" si="48"/>
        <v>0</v>
      </c>
    </row>
    <row r="3143" spans="3:7">
      <c r="C3143"/>
      <c r="G3143" s="13">
        <f t="shared" si="48"/>
        <v>0</v>
      </c>
    </row>
    <row r="3144" spans="3:7">
      <c r="C3144"/>
      <c r="G3144" s="13">
        <f t="shared" si="48"/>
        <v>0</v>
      </c>
    </row>
    <row r="3145" spans="3:7">
      <c r="C3145"/>
      <c r="G3145" s="13">
        <f t="shared" si="48"/>
        <v>0</v>
      </c>
    </row>
    <row r="3146" spans="3:7">
      <c r="C3146"/>
      <c r="G3146" s="13">
        <f t="shared" si="48"/>
        <v>0</v>
      </c>
    </row>
    <row r="3147" spans="3:7">
      <c r="C3147"/>
      <c r="G3147" s="13">
        <f t="shared" si="48"/>
        <v>0</v>
      </c>
    </row>
    <row r="3148" spans="3:7">
      <c r="C3148"/>
      <c r="G3148" s="13">
        <f t="shared" si="48"/>
        <v>0</v>
      </c>
    </row>
    <row r="3149" spans="3:7">
      <c r="C3149"/>
      <c r="G3149" s="13">
        <f t="shared" si="48"/>
        <v>0</v>
      </c>
    </row>
    <row r="3150" spans="3:7">
      <c r="C3150"/>
      <c r="G3150" s="13">
        <f t="shared" si="48"/>
        <v>0</v>
      </c>
    </row>
    <row r="3151" spans="3:7">
      <c r="C3151"/>
      <c r="G3151" s="13">
        <f t="shared" ref="G3151:G3214" si="49">+D3151-E3151</f>
        <v>0</v>
      </c>
    </row>
    <row r="3152" spans="3:7">
      <c r="C3152"/>
      <c r="G3152" s="13">
        <f t="shared" si="49"/>
        <v>0</v>
      </c>
    </row>
    <row r="3153" spans="3:7">
      <c r="C3153"/>
      <c r="G3153" s="13">
        <f t="shared" si="49"/>
        <v>0</v>
      </c>
    </row>
    <row r="3154" spans="3:7">
      <c r="C3154"/>
      <c r="G3154" s="13">
        <f t="shared" si="49"/>
        <v>0</v>
      </c>
    </row>
    <row r="3155" spans="3:7">
      <c r="C3155"/>
      <c r="G3155" s="13">
        <f t="shared" si="49"/>
        <v>0</v>
      </c>
    </row>
    <row r="3156" spans="3:7">
      <c r="C3156"/>
      <c r="G3156" s="13">
        <f t="shared" si="49"/>
        <v>0</v>
      </c>
    </row>
    <row r="3157" spans="3:7">
      <c r="C3157"/>
      <c r="G3157" s="13">
        <f t="shared" si="49"/>
        <v>0</v>
      </c>
    </row>
    <row r="3158" spans="3:7">
      <c r="C3158"/>
      <c r="G3158" s="13">
        <f t="shared" si="49"/>
        <v>0</v>
      </c>
    </row>
    <row r="3159" spans="3:7">
      <c r="C3159"/>
      <c r="G3159" s="13">
        <f t="shared" si="49"/>
        <v>0</v>
      </c>
    </row>
    <row r="3160" spans="3:7">
      <c r="C3160"/>
      <c r="G3160" s="13">
        <f t="shared" si="49"/>
        <v>0</v>
      </c>
    </row>
    <row r="3161" spans="3:7">
      <c r="C3161"/>
      <c r="G3161" s="13">
        <f t="shared" si="49"/>
        <v>0</v>
      </c>
    </row>
    <row r="3162" spans="3:7">
      <c r="C3162"/>
      <c r="G3162" s="13">
        <f t="shared" si="49"/>
        <v>0</v>
      </c>
    </row>
    <row r="3163" spans="3:7">
      <c r="C3163"/>
      <c r="G3163" s="13">
        <f t="shared" si="49"/>
        <v>0</v>
      </c>
    </row>
    <row r="3164" spans="3:7">
      <c r="C3164"/>
      <c r="G3164" s="13">
        <f t="shared" si="49"/>
        <v>0</v>
      </c>
    </row>
    <row r="3165" spans="3:7">
      <c r="C3165"/>
      <c r="G3165" s="13">
        <f t="shared" si="49"/>
        <v>0</v>
      </c>
    </row>
    <row r="3166" spans="3:7">
      <c r="C3166"/>
      <c r="G3166" s="13">
        <f t="shared" si="49"/>
        <v>0</v>
      </c>
    </row>
    <row r="3167" spans="3:7">
      <c r="C3167"/>
      <c r="G3167" s="13">
        <f t="shared" si="49"/>
        <v>0</v>
      </c>
    </row>
    <row r="3168" spans="3:7">
      <c r="C3168"/>
      <c r="G3168" s="13">
        <f t="shared" si="49"/>
        <v>0</v>
      </c>
    </row>
    <row r="3169" spans="3:7">
      <c r="C3169"/>
      <c r="G3169" s="13">
        <f t="shared" si="49"/>
        <v>0</v>
      </c>
    </row>
    <row r="3170" spans="3:7">
      <c r="C3170"/>
      <c r="G3170" s="13">
        <f t="shared" si="49"/>
        <v>0</v>
      </c>
    </row>
    <row r="3171" spans="3:7">
      <c r="C3171"/>
      <c r="G3171" s="13">
        <f t="shared" si="49"/>
        <v>0</v>
      </c>
    </row>
    <row r="3172" spans="3:7">
      <c r="C3172"/>
      <c r="G3172" s="13">
        <f t="shared" si="49"/>
        <v>0</v>
      </c>
    </row>
    <row r="3173" spans="3:7">
      <c r="C3173"/>
      <c r="G3173" s="13">
        <f t="shared" si="49"/>
        <v>0</v>
      </c>
    </row>
    <row r="3174" spans="3:7">
      <c r="C3174"/>
      <c r="G3174" s="13">
        <f t="shared" si="49"/>
        <v>0</v>
      </c>
    </row>
    <row r="3175" spans="3:7">
      <c r="C3175"/>
      <c r="G3175" s="13">
        <f t="shared" si="49"/>
        <v>0</v>
      </c>
    </row>
    <row r="3176" spans="3:7">
      <c r="C3176"/>
      <c r="G3176" s="13">
        <f t="shared" si="49"/>
        <v>0</v>
      </c>
    </row>
    <row r="3177" spans="3:7">
      <c r="C3177"/>
      <c r="G3177" s="13">
        <f t="shared" si="49"/>
        <v>0</v>
      </c>
    </row>
    <row r="3178" spans="3:7">
      <c r="C3178"/>
      <c r="G3178" s="13">
        <f t="shared" si="49"/>
        <v>0</v>
      </c>
    </row>
    <row r="3179" spans="3:7">
      <c r="C3179"/>
      <c r="G3179" s="13">
        <f t="shared" si="49"/>
        <v>0</v>
      </c>
    </row>
    <row r="3180" spans="3:7">
      <c r="C3180"/>
      <c r="G3180" s="13">
        <f t="shared" si="49"/>
        <v>0</v>
      </c>
    </row>
    <row r="3181" spans="3:7">
      <c r="C3181"/>
      <c r="G3181" s="13">
        <f t="shared" si="49"/>
        <v>0</v>
      </c>
    </row>
    <row r="3182" spans="3:7">
      <c r="C3182"/>
      <c r="G3182" s="13">
        <f t="shared" si="49"/>
        <v>0</v>
      </c>
    </row>
    <row r="3183" spans="3:7">
      <c r="C3183"/>
      <c r="G3183" s="13">
        <f t="shared" si="49"/>
        <v>0</v>
      </c>
    </row>
    <row r="3184" spans="3:7">
      <c r="C3184"/>
      <c r="G3184" s="13">
        <f t="shared" si="49"/>
        <v>0</v>
      </c>
    </row>
    <row r="3185" spans="3:7">
      <c r="C3185"/>
      <c r="G3185" s="13">
        <f t="shared" si="49"/>
        <v>0</v>
      </c>
    </row>
    <row r="3186" spans="3:7">
      <c r="C3186"/>
      <c r="G3186" s="13">
        <f t="shared" si="49"/>
        <v>0</v>
      </c>
    </row>
    <row r="3187" spans="3:7">
      <c r="C3187"/>
      <c r="G3187" s="13">
        <f t="shared" si="49"/>
        <v>0</v>
      </c>
    </row>
    <row r="3188" spans="3:7">
      <c r="C3188"/>
      <c r="G3188" s="13">
        <f t="shared" si="49"/>
        <v>0</v>
      </c>
    </row>
    <row r="3189" spans="3:7">
      <c r="C3189"/>
      <c r="G3189" s="13">
        <f t="shared" si="49"/>
        <v>0</v>
      </c>
    </row>
    <row r="3190" spans="3:7">
      <c r="C3190"/>
      <c r="G3190" s="13">
        <f t="shared" si="49"/>
        <v>0</v>
      </c>
    </row>
    <row r="3191" spans="3:7">
      <c r="C3191"/>
      <c r="G3191" s="13">
        <f t="shared" si="49"/>
        <v>0</v>
      </c>
    </row>
    <row r="3192" spans="3:7">
      <c r="C3192"/>
      <c r="G3192" s="13">
        <f t="shared" si="49"/>
        <v>0</v>
      </c>
    </row>
    <row r="3193" spans="3:7">
      <c r="C3193"/>
      <c r="G3193" s="13">
        <f t="shared" si="49"/>
        <v>0</v>
      </c>
    </row>
    <row r="3194" spans="3:7">
      <c r="C3194"/>
      <c r="G3194" s="13">
        <f t="shared" si="49"/>
        <v>0</v>
      </c>
    </row>
    <row r="3195" spans="3:7">
      <c r="C3195"/>
      <c r="G3195" s="13">
        <f t="shared" si="49"/>
        <v>0</v>
      </c>
    </row>
    <row r="3196" spans="3:7">
      <c r="C3196"/>
      <c r="G3196" s="13">
        <f t="shared" si="49"/>
        <v>0</v>
      </c>
    </row>
    <row r="3197" spans="3:7">
      <c r="C3197"/>
      <c r="G3197" s="13">
        <f t="shared" si="49"/>
        <v>0</v>
      </c>
    </row>
    <row r="3198" spans="3:7">
      <c r="C3198"/>
      <c r="G3198" s="13">
        <f t="shared" si="49"/>
        <v>0</v>
      </c>
    </row>
    <row r="3199" spans="3:7">
      <c r="C3199"/>
      <c r="G3199" s="13">
        <f t="shared" si="49"/>
        <v>0</v>
      </c>
    </row>
    <row r="3200" spans="3:7">
      <c r="C3200"/>
      <c r="G3200" s="13">
        <f t="shared" si="49"/>
        <v>0</v>
      </c>
    </row>
    <row r="3201" spans="3:7">
      <c r="C3201"/>
      <c r="G3201" s="13">
        <f t="shared" si="49"/>
        <v>0</v>
      </c>
    </row>
    <row r="3202" spans="3:7">
      <c r="C3202"/>
      <c r="G3202" s="13">
        <f t="shared" si="49"/>
        <v>0</v>
      </c>
    </row>
    <row r="3203" spans="3:7">
      <c r="C3203"/>
      <c r="G3203" s="13">
        <f t="shared" si="49"/>
        <v>0</v>
      </c>
    </row>
    <row r="3204" spans="3:7">
      <c r="C3204"/>
      <c r="G3204" s="13">
        <f t="shared" si="49"/>
        <v>0</v>
      </c>
    </row>
    <row r="3205" spans="3:7">
      <c r="C3205"/>
      <c r="G3205" s="13">
        <f t="shared" si="49"/>
        <v>0</v>
      </c>
    </row>
    <row r="3206" spans="3:7">
      <c r="C3206"/>
      <c r="G3206" s="13">
        <f t="shared" si="49"/>
        <v>0</v>
      </c>
    </row>
    <row r="3207" spans="3:7">
      <c r="C3207"/>
      <c r="G3207" s="13">
        <f t="shared" si="49"/>
        <v>0</v>
      </c>
    </row>
    <row r="3208" spans="3:7">
      <c r="C3208"/>
      <c r="G3208" s="13">
        <f t="shared" si="49"/>
        <v>0</v>
      </c>
    </row>
    <row r="3209" spans="3:7">
      <c r="C3209"/>
      <c r="G3209" s="13">
        <f t="shared" si="49"/>
        <v>0</v>
      </c>
    </row>
    <row r="3210" spans="3:7">
      <c r="C3210"/>
      <c r="G3210" s="13">
        <f t="shared" si="49"/>
        <v>0</v>
      </c>
    </row>
    <row r="3211" spans="3:7">
      <c r="C3211"/>
      <c r="G3211" s="13">
        <f t="shared" si="49"/>
        <v>0</v>
      </c>
    </row>
    <row r="3212" spans="3:7">
      <c r="C3212"/>
      <c r="G3212" s="13">
        <f t="shared" si="49"/>
        <v>0</v>
      </c>
    </row>
    <row r="3213" spans="3:7">
      <c r="C3213"/>
      <c r="G3213" s="13">
        <f t="shared" si="49"/>
        <v>0</v>
      </c>
    </row>
    <row r="3214" spans="3:7">
      <c r="C3214"/>
      <c r="G3214" s="13">
        <f t="shared" si="49"/>
        <v>0</v>
      </c>
    </row>
    <row r="3215" spans="3:7">
      <c r="C3215"/>
      <c r="G3215" s="13">
        <f t="shared" ref="G3215:G3278" si="50">+D3215-E3215</f>
        <v>0</v>
      </c>
    </row>
    <row r="3216" spans="3:7">
      <c r="C3216"/>
      <c r="G3216" s="13">
        <f t="shared" si="50"/>
        <v>0</v>
      </c>
    </row>
    <row r="3217" spans="3:7">
      <c r="C3217"/>
      <c r="G3217" s="13">
        <f t="shared" si="50"/>
        <v>0</v>
      </c>
    </row>
    <row r="3218" spans="3:7">
      <c r="C3218"/>
      <c r="G3218" s="13">
        <f t="shared" si="50"/>
        <v>0</v>
      </c>
    </row>
    <row r="3219" spans="3:7">
      <c r="C3219"/>
      <c r="G3219" s="13">
        <f t="shared" si="50"/>
        <v>0</v>
      </c>
    </row>
    <row r="3220" spans="3:7">
      <c r="C3220"/>
      <c r="G3220" s="13">
        <f t="shared" si="50"/>
        <v>0</v>
      </c>
    </row>
    <row r="3221" spans="3:7">
      <c r="C3221"/>
      <c r="G3221" s="13">
        <f t="shared" si="50"/>
        <v>0</v>
      </c>
    </row>
    <row r="3222" spans="3:7">
      <c r="C3222"/>
      <c r="G3222" s="13">
        <f t="shared" si="50"/>
        <v>0</v>
      </c>
    </row>
    <row r="3223" spans="3:7">
      <c r="C3223"/>
      <c r="G3223" s="13">
        <f t="shared" si="50"/>
        <v>0</v>
      </c>
    </row>
    <row r="3224" spans="3:7">
      <c r="C3224"/>
      <c r="G3224" s="13">
        <f t="shared" si="50"/>
        <v>0</v>
      </c>
    </row>
    <row r="3225" spans="3:7">
      <c r="C3225"/>
      <c r="G3225" s="13">
        <f t="shared" si="50"/>
        <v>0</v>
      </c>
    </row>
    <row r="3226" spans="3:7">
      <c r="C3226"/>
      <c r="G3226" s="13">
        <f t="shared" si="50"/>
        <v>0</v>
      </c>
    </row>
    <row r="3227" spans="3:7">
      <c r="C3227"/>
      <c r="G3227" s="13">
        <f t="shared" si="50"/>
        <v>0</v>
      </c>
    </row>
    <row r="3228" spans="3:7">
      <c r="C3228"/>
      <c r="G3228" s="13">
        <f t="shared" si="50"/>
        <v>0</v>
      </c>
    </row>
    <row r="3229" spans="3:7">
      <c r="C3229"/>
      <c r="G3229" s="13">
        <f t="shared" si="50"/>
        <v>0</v>
      </c>
    </row>
    <row r="3230" spans="3:7">
      <c r="C3230"/>
      <c r="G3230" s="13">
        <f t="shared" si="50"/>
        <v>0</v>
      </c>
    </row>
    <row r="3231" spans="3:7">
      <c r="C3231"/>
      <c r="G3231" s="13">
        <f t="shared" si="50"/>
        <v>0</v>
      </c>
    </row>
    <row r="3232" spans="3:7">
      <c r="C3232"/>
      <c r="G3232" s="13">
        <f t="shared" si="50"/>
        <v>0</v>
      </c>
    </row>
    <row r="3233" spans="3:7">
      <c r="C3233"/>
      <c r="G3233" s="13">
        <f t="shared" si="50"/>
        <v>0</v>
      </c>
    </row>
    <row r="3234" spans="3:7">
      <c r="C3234"/>
      <c r="G3234" s="13">
        <f t="shared" si="50"/>
        <v>0</v>
      </c>
    </row>
    <row r="3235" spans="3:7">
      <c r="C3235"/>
      <c r="G3235" s="13">
        <f t="shared" si="50"/>
        <v>0</v>
      </c>
    </row>
    <row r="3236" spans="3:7">
      <c r="C3236"/>
      <c r="G3236" s="13">
        <f t="shared" si="50"/>
        <v>0</v>
      </c>
    </row>
    <row r="3237" spans="3:7">
      <c r="C3237"/>
      <c r="G3237" s="13">
        <f t="shared" si="50"/>
        <v>0</v>
      </c>
    </row>
    <row r="3238" spans="3:7">
      <c r="C3238"/>
      <c r="G3238" s="13">
        <f t="shared" si="50"/>
        <v>0</v>
      </c>
    </row>
    <row r="3239" spans="3:7">
      <c r="C3239"/>
      <c r="G3239" s="13">
        <f t="shared" si="50"/>
        <v>0</v>
      </c>
    </row>
    <row r="3240" spans="3:7">
      <c r="C3240"/>
      <c r="G3240" s="13">
        <f t="shared" si="50"/>
        <v>0</v>
      </c>
    </row>
    <row r="3241" spans="3:7">
      <c r="C3241"/>
      <c r="G3241" s="13">
        <f t="shared" si="50"/>
        <v>0</v>
      </c>
    </row>
    <row r="3242" spans="3:7">
      <c r="C3242"/>
      <c r="G3242" s="13">
        <f t="shared" si="50"/>
        <v>0</v>
      </c>
    </row>
    <row r="3243" spans="3:7">
      <c r="C3243"/>
      <c r="G3243" s="13">
        <f t="shared" si="50"/>
        <v>0</v>
      </c>
    </row>
    <row r="3244" spans="3:7">
      <c r="C3244"/>
      <c r="G3244" s="13">
        <f t="shared" si="50"/>
        <v>0</v>
      </c>
    </row>
    <row r="3245" spans="3:7">
      <c r="C3245"/>
      <c r="G3245" s="13">
        <f t="shared" si="50"/>
        <v>0</v>
      </c>
    </row>
    <row r="3246" spans="3:7">
      <c r="C3246"/>
      <c r="G3246" s="13">
        <f t="shared" si="50"/>
        <v>0</v>
      </c>
    </row>
    <row r="3247" spans="3:7">
      <c r="C3247"/>
      <c r="G3247" s="13">
        <f t="shared" si="50"/>
        <v>0</v>
      </c>
    </row>
    <row r="3248" spans="3:7">
      <c r="C3248"/>
      <c r="G3248" s="13">
        <f t="shared" si="50"/>
        <v>0</v>
      </c>
    </row>
    <row r="3249" spans="3:7">
      <c r="C3249"/>
      <c r="G3249" s="13">
        <f t="shared" si="50"/>
        <v>0</v>
      </c>
    </row>
    <row r="3250" spans="3:7">
      <c r="C3250"/>
      <c r="G3250" s="13">
        <f t="shared" si="50"/>
        <v>0</v>
      </c>
    </row>
    <row r="3251" spans="3:7">
      <c r="C3251"/>
      <c r="G3251" s="13">
        <f t="shared" si="50"/>
        <v>0</v>
      </c>
    </row>
    <row r="3252" spans="3:7">
      <c r="C3252"/>
      <c r="G3252" s="13">
        <f t="shared" si="50"/>
        <v>0</v>
      </c>
    </row>
    <row r="3253" spans="3:7">
      <c r="C3253"/>
      <c r="G3253" s="13">
        <f t="shared" si="50"/>
        <v>0</v>
      </c>
    </row>
    <row r="3254" spans="3:7">
      <c r="C3254"/>
      <c r="G3254" s="13">
        <f t="shared" si="50"/>
        <v>0</v>
      </c>
    </row>
    <row r="3255" spans="3:7">
      <c r="C3255"/>
      <c r="G3255" s="13">
        <f t="shared" si="50"/>
        <v>0</v>
      </c>
    </row>
    <row r="3256" spans="3:7">
      <c r="C3256"/>
      <c r="G3256" s="13">
        <f t="shared" si="50"/>
        <v>0</v>
      </c>
    </row>
    <row r="3257" spans="3:7">
      <c r="C3257"/>
      <c r="G3257" s="13">
        <f t="shared" si="50"/>
        <v>0</v>
      </c>
    </row>
    <row r="3258" spans="3:7">
      <c r="C3258"/>
      <c r="G3258" s="13">
        <f t="shared" si="50"/>
        <v>0</v>
      </c>
    </row>
    <row r="3259" spans="3:7">
      <c r="C3259"/>
      <c r="G3259" s="13">
        <f t="shared" si="50"/>
        <v>0</v>
      </c>
    </row>
    <row r="3260" spans="3:7">
      <c r="C3260"/>
      <c r="G3260" s="13">
        <f t="shared" si="50"/>
        <v>0</v>
      </c>
    </row>
    <row r="3261" spans="3:7">
      <c r="C3261"/>
      <c r="G3261" s="13">
        <f t="shared" si="50"/>
        <v>0</v>
      </c>
    </row>
    <row r="3262" spans="3:7">
      <c r="C3262"/>
      <c r="G3262" s="13">
        <f t="shared" si="50"/>
        <v>0</v>
      </c>
    </row>
    <row r="3263" spans="3:7">
      <c r="C3263"/>
      <c r="G3263" s="13">
        <f t="shared" si="50"/>
        <v>0</v>
      </c>
    </row>
    <row r="3264" spans="3:7">
      <c r="C3264"/>
      <c r="G3264" s="13">
        <f t="shared" si="50"/>
        <v>0</v>
      </c>
    </row>
    <row r="3265" spans="3:7">
      <c r="C3265"/>
      <c r="G3265" s="13">
        <f t="shared" si="50"/>
        <v>0</v>
      </c>
    </row>
    <row r="3266" spans="3:7">
      <c r="C3266"/>
      <c r="G3266" s="13">
        <f t="shared" si="50"/>
        <v>0</v>
      </c>
    </row>
    <row r="3267" spans="3:7">
      <c r="C3267"/>
      <c r="G3267" s="13">
        <f t="shared" si="50"/>
        <v>0</v>
      </c>
    </row>
    <row r="3268" spans="3:7">
      <c r="C3268"/>
      <c r="G3268" s="13">
        <f t="shared" si="50"/>
        <v>0</v>
      </c>
    </row>
    <row r="3269" spans="3:7">
      <c r="C3269"/>
      <c r="G3269" s="13">
        <f t="shared" si="50"/>
        <v>0</v>
      </c>
    </row>
    <row r="3270" spans="3:7">
      <c r="C3270"/>
      <c r="G3270" s="13">
        <f t="shared" si="50"/>
        <v>0</v>
      </c>
    </row>
    <row r="3271" spans="3:7">
      <c r="C3271"/>
      <c r="G3271" s="13">
        <f t="shared" si="50"/>
        <v>0</v>
      </c>
    </row>
    <row r="3272" spans="3:7">
      <c r="C3272"/>
      <c r="G3272" s="13">
        <f t="shared" si="50"/>
        <v>0</v>
      </c>
    </row>
    <row r="3273" spans="3:7">
      <c r="C3273"/>
      <c r="G3273" s="13">
        <f t="shared" si="50"/>
        <v>0</v>
      </c>
    </row>
    <row r="3274" spans="3:7">
      <c r="C3274"/>
      <c r="G3274" s="13">
        <f t="shared" si="50"/>
        <v>0</v>
      </c>
    </row>
    <row r="3275" spans="3:7">
      <c r="C3275"/>
      <c r="G3275" s="13">
        <f t="shared" si="50"/>
        <v>0</v>
      </c>
    </row>
    <row r="3276" spans="3:7">
      <c r="C3276"/>
      <c r="G3276" s="13">
        <f t="shared" si="50"/>
        <v>0</v>
      </c>
    </row>
    <row r="3277" spans="3:7">
      <c r="C3277"/>
      <c r="G3277" s="13">
        <f t="shared" si="50"/>
        <v>0</v>
      </c>
    </row>
    <row r="3278" spans="3:7">
      <c r="C3278"/>
      <c r="G3278" s="13">
        <f t="shared" si="50"/>
        <v>0</v>
      </c>
    </row>
    <row r="3279" spans="3:7">
      <c r="C3279"/>
      <c r="G3279" s="13">
        <f t="shared" ref="G3279:G3342" si="51">+D3279-E3279</f>
        <v>0</v>
      </c>
    </row>
    <row r="3280" spans="3:7">
      <c r="C3280"/>
      <c r="G3280" s="13">
        <f t="shared" si="51"/>
        <v>0</v>
      </c>
    </row>
    <row r="3281" spans="3:7">
      <c r="C3281"/>
      <c r="G3281" s="13">
        <f t="shared" si="51"/>
        <v>0</v>
      </c>
    </row>
    <row r="3282" spans="3:7">
      <c r="C3282"/>
      <c r="G3282" s="13">
        <f t="shared" si="51"/>
        <v>0</v>
      </c>
    </row>
    <row r="3283" spans="3:7">
      <c r="C3283"/>
      <c r="G3283" s="13">
        <f t="shared" si="51"/>
        <v>0</v>
      </c>
    </row>
    <row r="3284" spans="3:7">
      <c r="C3284"/>
      <c r="G3284" s="13">
        <f t="shared" si="51"/>
        <v>0</v>
      </c>
    </row>
    <row r="3285" spans="3:7">
      <c r="C3285"/>
      <c r="G3285" s="13">
        <f t="shared" si="51"/>
        <v>0</v>
      </c>
    </row>
    <row r="3286" spans="3:7">
      <c r="C3286"/>
      <c r="G3286" s="13">
        <f t="shared" si="51"/>
        <v>0</v>
      </c>
    </row>
    <row r="3287" spans="3:7">
      <c r="C3287"/>
      <c r="G3287" s="13">
        <f t="shared" si="51"/>
        <v>0</v>
      </c>
    </row>
    <row r="3288" spans="3:7">
      <c r="C3288"/>
      <c r="G3288" s="13">
        <f t="shared" si="51"/>
        <v>0</v>
      </c>
    </row>
    <row r="3289" spans="3:7">
      <c r="C3289"/>
      <c r="G3289" s="13">
        <f t="shared" si="51"/>
        <v>0</v>
      </c>
    </row>
    <row r="3290" spans="3:7">
      <c r="C3290"/>
      <c r="G3290" s="13">
        <f t="shared" si="51"/>
        <v>0</v>
      </c>
    </row>
    <row r="3291" spans="3:7">
      <c r="C3291"/>
      <c r="G3291" s="13">
        <f t="shared" si="51"/>
        <v>0</v>
      </c>
    </row>
    <row r="3292" spans="3:7">
      <c r="C3292"/>
      <c r="G3292" s="13">
        <f t="shared" si="51"/>
        <v>0</v>
      </c>
    </row>
    <row r="3293" spans="3:7">
      <c r="C3293"/>
      <c r="G3293" s="13">
        <f t="shared" si="51"/>
        <v>0</v>
      </c>
    </row>
    <row r="3294" spans="3:7">
      <c r="C3294"/>
      <c r="G3294" s="13">
        <f t="shared" si="51"/>
        <v>0</v>
      </c>
    </row>
    <row r="3295" spans="3:7">
      <c r="C3295"/>
      <c r="G3295" s="13">
        <f t="shared" si="51"/>
        <v>0</v>
      </c>
    </row>
    <row r="3296" spans="3:7">
      <c r="C3296"/>
      <c r="G3296" s="13">
        <f t="shared" si="51"/>
        <v>0</v>
      </c>
    </row>
    <row r="3297" spans="3:7">
      <c r="C3297"/>
      <c r="G3297" s="13">
        <f t="shared" si="51"/>
        <v>0</v>
      </c>
    </row>
    <row r="3298" spans="3:7">
      <c r="C3298"/>
      <c r="G3298" s="13">
        <f t="shared" si="51"/>
        <v>0</v>
      </c>
    </row>
    <row r="3299" spans="3:7">
      <c r="C3299"/>
      <c r="G3299" s="13">
        <f t="shared" si="51"/>
        <v>0</v>
      </c>
    </row>
    <row r="3300" spans="3:7">
      <c r="C3300"/>
      <c r="G3300" s="13">
        <f t="shared" si="51"/>
        <v>0</v>
      </c>
    </row>
    <row r="3301" spans="3:7">
      <c r="C3301"/>
      <c r="G3301" s="13">
        <f t="shared" si="51"/>
        <v>0</v>
      </c>
    </row>
    <row r="3302" spans="3:7">
      <c r="C3302"/>
      <c r="G3302" s="13">
        <f t="shared" si="51"/>
        <v>0</v>
      </c>
    </row>
    <row r="3303" spans="3:7">
      <c r="C3303"/>
      <c r="G3303" s="13">
        <f t="shared" si="51"/>
        <v>0</v>
      </c>
    </row>
    <row r="3304" spans="3:7">
      <c r="C3304"/>
      <c r="G3304" s="13">
        <f t="shared" si="51"/>
        <v>0</v>
      </c>
    </row>
    <row r="3305" spans="3:7">
      <c r="C3305"/>
      <c r="G3305" s="13">
        <f t="shared" si="51"/>
        <v>0</v>
      </c>
    </row>
    <row r="3306" spans="3:7">
      <c r="C3306"/>
      <c r="G3306" s="13">
        <f t="shared" si="51"/>
        <v>0</v>
      </c>
    </row>
    <row r="3307" spans="3:7">
      <c r="C3307"/>
      <c r="G3307" s="13">
        <f t="shared" si="51"/>
        <v>0</v>
      </c>
    </row>
    <row r="3308" spans="3:7">
      <c r="C3308"/>
      <c r="G3308" s="13">
        <f t="shared" si="51"/>
        <v>0</v>
      </c>
    </row>
    <row r="3309" spans="3:7">
      <c r="C3309"/>
      <c r="G3309" s="13">
        <f t="shared" si="51"/>
        <v>0</v>
      </c>
    </row>
    <row r="3310" spans="3:7">
      <c r="C3310"/>
      <c r="G3310" s="13">
        <f t="shared" si="51"/>
        <v>0</v>
      </c>
    </row>
    <row r="3311" spans="3:7">
      <c r="C3311"/>
      <c r="G3311" s="13">
        <f t="shared" si="51"/>
        <v>0</v>
      </c>
    </row>
    <row r="3312" spans="3:7">
      <c r="C3312"/>
      <c r="G3312" s="13">
        <f t="shared" si="51"/>
        <v>0</v>
      </c>
    </row>
    <row r="3313" spans="3:7">
      <c r="C3313"/>
      <c r="G3313" s="13">
        <f t="shared" si="51"/>
        <v>0</v>
      </c>
    </row>
    <row r="3314" spans="3:7">
      <c r="C3314"/>
      <c r="G3314" s="13">
        <f t="shared" si="51"/>
        <v>0</v>
      </c>
    </row>
    <row r="3315" spans="3:7">
      <c r="C3315"/>
      <c r="G3315" s="13">
        <f t="shared" si="51"/>
        <v>0</v>
      </c>
    </row>
    <row r="3316" spans="3:7">
      <c r="C3316"/>
      <c r="G3316" s="13">
        <f t="shared" si="51"/>
        <v>0</v>
      </c>
    </row>
    <row r="3317" spans="3:7">
      <c r="C3317"/>
      <c r="G3317" s="13">
        <f t="shared" si="51"/>
        <v>0</v>
      </c>
    </row>
    <row r="3318" spans="3:7">
      <c r="C3318"/>
      <c r="G3318" s="13">
        <f t="shared" si="51"/>
        <v>0</v>
      </c>
    </row>
    <row r="3319" spans="3:7">
      <c r="C3319"/>
      <c r="G3319" s="13">
        <f t="shared" si="51"/>
        <v>0</v>
      </c>
    </row>
    <row r="3320" spans="3:7">
      <c r="C3320"/>
      <c r="G3320" s="13">
        <f t="shared" si="51"/>
        <v>0</v>
      </c>
    </row>
    <row r="3321" spans="3:7">
      <c r="C3321"/>
      <c r="G3321" s="13">
        <f t="shared" si="51"/>
        <v>0</v>
      </c>
    </row>
    <row r="3322" spans="3:7">
      <c r="C3322"/>
      <c r="G3322" s="13">
        <f t="shared" si="51"/>
        <v>0</v>
      </c>
    </row>
    <row r="3323" spans="3:7">
      <c r="C3323"/>
      <c r="G3323" s="13">
        <f t="shared" si="51"/>
        <v>0</v>
      </c>
    </row>
    <row r="3324" spans="3:7">
      <c r="C3324"/>
      <c r="G3324" s="13">
        <f t="shared" si="51"/>
        <v>0</v>
      </c>
    </row>
    <row r="3325" spans="3:7">
      <c r="C3325"/>
      <c r="G3325" s="13">
        <f t="shared" si="51"/>
        <v>0</v>
      </c>
    </row>
    <row r="3326" spans="3:7">
      <c r="C3326"/>
      <c r="G3326" s="13">
        <f t="shared" si="51"/>
        <v>0</v>
      </c>
    </row>
    <row r="3327" spans="3:7">
      <c r="C3327"/>
      <c r="G3327" s="13">
        <f t="shared" si="51"/>
        <v>0</v>
      </c>
    </row>
    <row r="3328" spans="3:7">
      <c r="C3328"/>
      <c r="G3328" s="13">
        <f t="shared" si="51"/>
        <v>0</v>
      </c>
    </row>
    <row r="3329" spans="3:7">
      <c r="C3329"/>
      <c r="G3329" s="13">
        <f t="shared" si="51"/>
        <v>0</v>
      </c>
    </row>
    <row r="3330" spans="3:7">
      <c r="C3330"/>
      <c r="G3330" s="13">
        <f t="shared" si="51"/>
        <v>0</v>
      </c>
    </row>
    <row r="3331" spans="3:7">
      <c r="C3331"/>
      <c r="G3331" s="13">
        <f t="shared" si="51"/>
        <v>0</v>
      </c>
    </row>
    <row r="3332" spans="3:7">
      <c r="C3332"/>
      <c r="G3332" s="13">
        <f t="shared" si="51"/>
        <v>0</v>
      </c>
    </row>
    <row r="3333" spans="3:7">
      <c r="C3333"/>
      <c r="G3333" s="13">
        <f t="shared" si="51"/>
        <v>0</v>
      </c>
    </row>
    <row r="3334" spans="3:7">
      <c r="C3334"/>
      <c r="G3334" s="13">
        <f t="shared" si="51"/>
        <v>0</v>
      </c>
    </row>
    <row r="3335" spans="3:7">
      <c r="C3335"/>
      <c r="G3335" s="13">
        <f t="shared" si="51"/>
        <v>0</v>
      </c>
    </row>
    <row r="3336" spans="3:7">
      <c r="C3336"/>
      <c r="G3336" s="13">
        <f t="shared" si="51"/>
        <v>0</v>
      </c>
    </row>
    <row r="3337" spans="3:7">
      <c r="C3337"/>
      <c r="G3337" s="13">
        <f t="shared" si="51"/>
        <v>0</v>
      </c>
    </row>
    <row r="3338" spans="3:7">
      <c r="C3338"/>
      <c r="G3338" s="13">
        <f t="shared" si="51"/>
        <v>0</v>
      </c>
    </row>
    <row r="3339" spans="3:7">
      <c r="C3339"/>
      <c r="G3339" s="13">
        <f t="shared" si="51"/>
        <v>0</v>
      </c>
    </row>
    <row r="3340" spans="3:7">
      <c r="C3340"/>
      <c r="G3340" s="13">
        <f t="shared" si="51"/>
        <v>0</v>
      </c>
    </row>
    <row r="3341" spans="3:7">
      <c r="C3341"/>
      <c r="G3341" s="13">
        <f t="shared" si="51"/>
        <v>0</v>
      </c>
    </row>
    <row r="3342" spans="3:7">
      <c r="C3342"/>
      <c r="G3342" s="13">
        <f t="shared" si="51"/>
        <v>0</v>
      </c>
    </row>
    <row r="3343" spans="3:7">
      <c r="C3343"/>
      <c r="G3343" s="13">
        <f t="shared" ref="G3343:G3406" si="52">+D3343-E3343</f>
        <v>0</v>
      </c>
    </row>
    <row r="3344" spans="3:7">
      <c r="C3344"/>
      <c r="G3344" s="13">
        <f t="shared" si="52"/>
        <v>0</v>
      </c>
    </row>
    <row r="3345" spans="3:7">
      <c r="C3345"/>
      <c r="G3345" s="13">
        <f t="shared" si="52"/>
        <v>0</v>
      </c>
    </row>
    <row r="3346" spans="3:7">
      <c r="C3346"/>
      <c r="G3346" s="13">
        <f t="shared" si="52"/>
        <v>0</v>
      </c>
    </row>
    <row r="3347" spans="3:7">
      <c r="C3347"/>
      <c r="G3347" s="13">
        <f t="shared" si="52"/>
        <v>0</v>
      </c>
    </row>
    <row r="3348" spans="3:7">
      <c r="C3348"/>
      <c r="G3348" s="13">
        <f t="shared" si="52"/>
        <v>0</v>
      </c>
    </row>
    <row r="3349" spans="3:7">
      <c r="C3349"/>
      <c r="G3349" s="13">
        <f t="shared" si="52"/>
        <v>0</v>
      </c>
    </row>
    <row r="3350" spans="3:7">
      <c r="C3350"/>
      <c r="G3350" s="13">
        <f t="shared" si="52"/>
        <v>0</v>
      </c>
    </row>
    <row r="3351" spans="3:7">
      <c r="C3351"/>
      <c r="G3351" s="13">
        <f t="shared" si="52"/>
        <v>0</v>
      </c>
    </row>
    <row r="3352" spans="3:7">
      <c r="C3352"/>
      <c r="G3352" s="13">
        <f t="shared" si="52"/>
        <v>0</v>
      </c>
    </row>
    <row r="3353" spans="3:7">
      <c r="C3353"/>
      <c r="G3353" s="13">
        <f t="shared" si="52"/>
        <v>0</v>
      </c>
    </row>
    <row r="3354" spans="3:7">
      <c r="C3354"/>
      <c r="G3354" s="13">
        <f t="shared" si="52"/>
        <v>0</v>
      </c>
    </row>
    <row r="3355" spans="3:7">
      <c r="C3355"/>
      <c r="G3355" s="13">
        <f t="shared" si="52"/>
        <v>0</v>
      </c>
    </row>
    <row r="3356" spans="3:7">
      <c r="C3356"/>
      <c r="G3356" s="13">
        <f t="shared" si="52"/>
        <v>0</v>
      </c>
    </row>
    <row r="3357" spans="3:7">
      <c r="C3357"/>
      <c r="G3357" s="13">
        <f t="shared" si="52"/>
        <v>0</v>
      </c>
    </row>
    <row r="3358" spans="3:7">
      <c r="C3358"/>
      <c r="G3358" s="13">
        <f t="shared" si="52"/>
        <v>0</v>
      </c>
    </row>
    <row r="3359" spans="3:7">
      <c r="C3359"/>
      <c r="G3359" s="13">
        <f t="shared" si="52"/>
        <v>0</v>
      </c>
    </row>
    <row r="3360" spans="3:7">
      <c r="C3360"/>
      <c r="G3360" s="13">
        <f t="shared" si="52"/>
        <v>0</v>
      </c>
    </row>
    <row r="3361" spans="3:7">
      <c r="C3361"/>
      <c r="G3361" s="13">
        <f t="shared" si="52"/>
        <v>0</v>
      </c>
    </row>
    <row r="3362" spans="3:7">
      <c r="C3362"/>
      <c r="G3362" s="13">
        <f t="shared" si="52"/>
        <v>0</v>
      </c>
    </row>
    <row r="3363" spans="3:7">
      <c r="C3363"/>
      <c r="G3363" s="13">
        <f t="shared" si="52"/>
        <v>0</v>
      </c>
    </row>
    <row r="3364" spans="3:7">
      <c r="C3364"/>
      <c r="G3364" s="13">
        <f t="shared" si="52"/>
        <v>0</v>
      </c>
    </row>
    <row r="3365" spans="3:7">
      <c r="C3365"/>
      <c r="G3365" s="13">
        <f t="shared" si="52"/>
        <v>0</v>
      </c>
    </row>
    <row r="3366" spans="3:7">
      <c r="C3366"/>
      <c r="G3366" s="13">
        <f t="shared" si="52"/>
        <v>0</v>
      </c>
    </row>
    <row r="3367" spans="3:7">
      <c r="C3367"/>
      <c r="G3367" s="13">
        <f t="shared" si="52"/>
        <v>0</v>
      </c>
    </row>
    <row r="3368" spans="3:7">
      <c r="C3368"/>
      <c r="G3368" s="13">
        <f t="shared" si="52"/>
        <v>0</v>
      </c>
    </row>
    <row r="3369" spans="3:7">
      <c r="C3369"/>
      <c r="G3369" s="13">
        <f t="shared" si="52"/>
        <v>0</v>
      </c>
    </row>
    <row r="3370" spans="3:7">
      <c r="C3370"/>
      <c r="G3370" s="13">
        <f t="shared" si="52"/>
        <v>0</v>
      </c>
    </row>
    <row r="3371" spans="3:7">
      <c r="C3371"/>
      <c r="G3371" s="13">
        <f t="shared" si="52"/>
        <v>0</v>
      </c>
    </row>
    <row r="3372" spans="3:7">
      <c r="C3372"/>
      <c r="G3372" s="13">
        <f t="shared" si="52"/>
        <v>0</v>
      </c>
    </row>
    <row r="3373" spans="3:7">
      <c r="C3373"/>
      <c r="G3373" s="13">
        <f t="shared" si="52"/>
        <v>0</v>
      </c>
    </row>
    <row r="3374" spans="3:7">
      <c r="C3374"/>
      <c r="G3374" s="13">
        <f t="shared" si="52"/>
        <v>0</v>
      </c>
    </row>
    <row r="3375" spans="3:7">
      <c r="C3375"/>
      <c r="G3375" s="13">
        <f t="shared" si="52"/>
        <v>0</v>
      </c>
    </row>
    <row r="3376" spans="3:7">
      <c r="C3376"/>
      <c r="G3376" s="13">
        <f t="shared" si="52"/>
        <v>0</v>
      </c>
    </row>
    <row r="3377" spans="3:7">
      <c r="C3377"/>
      <c r="G3377" s="13">
        <f t="shared" si="52"/>
        <v>0</v>
      </c>
    </row>
    <row r="3378" spans="3:7">
      <c r="C3378"/>
      <c r="G3378" s="13">
        <f t="shared" si="52"/>
        <v>0</v>
      </c>
    </row>
    <row r="3379" spans="3:7">
      <c r="C3379"/>
      <c r="G3379" s="13">
        <f t="shared" si="52"/>
        <v>0</v>
      </c>
    </row>
    <row r="3380" spans="3:7">
      <c r="C3380"/>
      <c r="G3380" s="13">
        <f t="shared" si="52"/>
        <v>0</v>
      </c>
    </row>
    <row r="3381" spans="3:7">
      <c r="C3381"/>
      <c r="G3381" s="13">
        <f t="shared" si="52"/>
        <v>0</v>
      </c>
    </row>
    <row r="3382" spans="3:7">
      <c r="C3382"/>
      <c r="G3382" s="13">
        <f t="shared" si="52"/>
        <v>0</v>
      </c>
    </row>
    <row r="3383" spans="3:7">
      <c r="C3383"/>
      <c r="G3383" s="13">
        <f t="shared" si="52"/>
        <v>0</v>
      </c>
    </row>
    <row r="3384" spans="3:7">
      <c r="C3384"/>
      <c r="G3384" s="13">
        <f t="shared" si="52"/>
        <v>0</v>
      </c>
    </row>
    <row r="3385" spans="3:7">
      <c r="C3385"/>
      <c r="G3385" s="13">
        <f t="shared" si="52"/>
        <v>0</v>
      </c>
    </row>
    <row r="3386" spans="3:7">
      <c r="C3386"/>
      <c r="G3386" s="13">
        <f t="shared" si="52"/>
        <v>0</v>
      </c>
    </row>
    <row r="3387" spans="3:7">
      <c r="C3387"/>
      <c r="G3387" s="13">
        <f t="shared" si="52"/>
        <v>0</v>
      </c>
    </row>
    <row r="3388" spans="3:7">
      <c r="C3388"/>
      <c r="G3388" s="13">
        <f t="shared" si="52"/>
        <v>0</v>
      </c>
    </row>
    <row r="3389" spans="3:7">
      <c r="C3389"/>
      <c r="G3389" s="13">
        <f t="shared" si="52"/>
        <v>0</v>
      </c>
    </row>
    <row r="3390" spans="3:7">
      <c r="C3390"/>
      <c r="G3390" s="13">
        <f t="shared" si="52"/>
        <v>0</v>
      </c>
    </row>
    <row r="3391" spans="3:7">
      <c r="C3391"/>
      <c r="G3391" s="13">
        <f t="shared" si="52"/>
        <v>0</v>
      </c>
    </row>
    <row r="3392" spans="3:7">
      <c r="C3392"/>
      <c r="G3392" s="13">
        <f t="shared" si="52"/>
        <v>0</v>
      </c>
    </row>
    <row r="3393" spans="3:7">
      <c r="C3393"/>
      <c r="G3393" s="13">
        <f t="shared" si="52"/>
        <v>0</v>
      </c>
    </row>
    <row r="3394" spans="3:7">
      <c r="C3394"/>
      <c r="G3394" s="13">
        <f t="shared" si="52"/>
        <v>0</v>
      </c>
    </row>
    <row r="3395" spans="3:7">
      <c r="C3395"/>
      <c r="G3395" s="13">
        <f t="shared" si="52"/>
        <v>0</v>
      </c>
    </row>
    <row r="3396" spans="3:7">
      <c r="C3396"/>
      <c r="G3396" s="13">
        <f t="shared" si="52"/>
        <v>0</v>
      </c>
    </row>
    <row r="3397" spans="3:7">
      <c r="C3397"/>
      <c r="G3397" s="13">
        <f t="shared" si="52"/>
        <v>0</v>
      </c>
    </row>
    <row r="3398" spans="3:7">
      <c r="C3398"/>
      <c r="G3398" s="13">
        <f t="shared" si="52"/>
        <v>0</v>
      </c>
    </row>
    <row r="3399" spans="3:7">
      <c r="C3399"/>
      <c r="G3399" s="13">
        <f t="shared" si="52"/>
        <v>0</v>
      </c>
    </row>
    <row r="3400" spans="3:7">
      <c r="C3400"/>
      <c r="G3400" s="13">
        <f t="shared" si="52"/>
        <v>0</v>
      </c>
    </row>
    <row r="3401" spans="3:7">
      <c r="C3401"/>
      <c r="G3401" s="13">
        <f t="shared" si="52"/>
        <v>0</v>
      </c>
    </row>
    <row r="3402" spans="3:7">
      <c r="C3402"/>
      <c r="G3402" s="13">
        <f t="shared" si="52"/>
        <v>0</v>
      </c>
    </row>
    <row r="3403" spans="3:7">
      <c r="C3403"/>
      <c r="G3403" s="13">
        <f t="shared" si="52"/>
        <v>0</v>
      </c>
    </row>
    <row r="3404" spans="3:7">
      <c r="C3404"/>
      <c r="G3404" s="13">
        <f t="shared" si="52"/>
        <v>0</v>
      </c>
    </row>
    <row r="3405" spans="3:7">
      <c r="C3405"/>
      <c r="G3405" s="13">
        <f t="shared" si="52"/>
        <v>0</v>
      </c>
    </row>
    <row r="3406" spans="3:7">
      <c r="C3406"/>
      <c r="G3406" s="13">
        <f t="shared" si="52"/>
        <v>0</v>
      </c>
    </row>
    <row r="3407" spans="3:7">
      <c r="C3407"/>
      <c r="G3407" s="13">
        <f t="shared" ref="G3407:G3470" si="53">+D3407-E3407</f>
        <v>0</v>
      </c>
    </row>
    <row r="3408" spans="3:7">
      <c r="C3408"/>
      <c r="G3408" s="13">
        <f t="shared" si="53"/>
        <v>0</v>
      </c>
    </row>
    <row r="3409" spans="3:7">
      <c r="C3409"/>
      <c r="G3409" s="13">
        <f t="shared" si="53"/>
        <v>0</v>
      </c>
    </row>
    <row r="3410" spans="3:7">
      <c r="C3410"/>
      <c r="G3410" s="13">
        <f t="shared" si="53"/>
        <v>0</v>
      </c>
    </row>
    <row r="3411" spans="3:7">
      <c r="C3411"/>
      <c r="G3411" s="13">
        <f t="shared" si="53"/>
        <v>0</v>
      </c>
    </row>
    <row r="3412" spans="3:7">
      <c r="C3412"/>
      <c r="G3412" s="13">
        <f t="shared" si="53"/>
        <v>0</v>
      </c>
    </row>
    <row r="3413" spans="3:7">
      <c r="C3413"/>
      <c r="G3413" s="13">
        <f t="shared" si="53"/>
        <v>0</v>
      </c>
    </row>
    <row r="3414" spans="3:7">
      <c r="C3414"/>
      <c r="G3414" s="13">
        <f t="shared" si="53"/>
        <v>0</v>
      </c>
    </row>
    <row r="3415" spans="3:7">
      <c r="C3415"/>
      <c r="G3415" s="13">
        <f t="shared" si="53"/>
        <v>0</v>
      </c>
    </row>
    <row r="3416" spans="3:7">
      <c r="C3416"/>
      <c r="G3416" s="13">
        <f t="shared" si="53"/>
        <v>0</v>
      </c>
    </row>
    <row r="3417" spans="3:7">
      <c r="C3417"/>
      <c r="G3417" s="13">
        <f t="shared" si="53"/>
        <v>0</v>
      </c>
    </row>
    <row r="3418" spans="3:7">
      <c r="C3418"/>
      <c r="G3418" s="13">
        <f t="shared" si="53"/>
        <v>0</v>
      </c>
    </row>
    <row r="3419" spans="3:7">
      <c r="C3419"/>
      <c r="G3419" s="13">
        <f t="shared" si="53"/>
        <v>0</v>
      </c>
    </row>
    <row r="3420" spans="3:7">
      <c r="C3420"/>
      <c r="G3420" s="13">
        <f t="shared" si="53"/>
        <v>0</v>
      </c>
    </row>
    <row r="3421" spans="3:7">
      <c r="C3421"/>
      <c r="G3421" s="13">
        <f t="shared" si="53"/>
        <v>0</v>
      </c>
    </row>
    <row r="3422" spans="3:7">
      <c r="C3422"/>
      <c r="G3422" s="13">
        <f t="shared" si="53"/>
        <v>0</v>
      </c>
    </row>
    <row r="3423" spans="3:7">
      <c r="C3423"/>
      <c r="G3423" s="13">
        <f t="shared" si="53"/>
        <v>0</v>
      </c>
    </row>
    <row r="3424" spans="3:7">
      <c r="C3424"/>
      <c r="G3424" s="13">
        <f t="shared" si="53"/>
        <v>0</v>
      </c>
    </row>
    <row r="3425" spans="3:7">
      <c r="C3425"/>
      <c r="G3425" s="13">
        <f t="shared" si="53"/>
        <v>0</v>
      </c>
    </row>
    <row r="3426" spans="3:7">
      <c r="C3426"/>
      <c r="G3426" s="13">
        <f t="shared" si="53"/>
        <v>0</v>
      </c>
    </row>
    <row r="3427" spans="3:7">
      <c r="C3427"/>
      <c r="G3427" s="13">
        <f t="shared" si="53"/>
        <v>0</v>
      </c>
    </row>
    <row r="3428" spans="3:7">
      <c r="C3428"/>
      <c r="G3428" s="13">
        <f t="shared" si="53"/>
        <v>0</v>
      </c>
    </row>
    <row r="3429" spans="3:7">
      <c r="C3429"/>
      <c r="G3429" s="13">
        <f t="shared" si="53"/>
        <v>0</v>
      </c>
    </row>
    <row r="3430" spans="3:7">
      <c r="C3430"/>
      <c r="G3430" s="13">
        <f t="shared" si="53"/>
        <v>0</v>
      </c>
    </row>
    <row r="3431" spans="3:7">
      <c r="C3431"/>
      <c r="G3431" s="13">
        <f t="shared" si="53"/>
        <v>0</v>
      </c>
    </row>
    <row r="3432" spans="3:7">
      <c r="C3432"/>
      <c r="G3432" s="13">
        <f t="shared" si="53"/>
        <v>0</v>
      </c>
    </row>
    <row r="3433" spans="3:7">
      <c r="C3433"/>
      <c r="G3433" s="13">
        <f t="shared" si="53"/>
        <v>0</v>
      </c>
    </row>
    <row r="3434" spans="3:7">
      <c r="C3434"/>
      <c r="G3434" s="13">
        <f t="shared" si="53"/>
        <v>0</v>
      </c>
    </row>
    <row r="3435" spans="3:7">
      <c r="C3435"/>
      <c r="G3435" s="13">
        <f t="shared" si="53"/>
        <v>0</v>
      </c>
    </row>
    <row r="3436" spans="3:7">
      <c r="C3436"/>
      <c r="G3436" s="13">
        <f t="shared" si="53"/>
        <v>0</v>
      </c>
    </row>
    <row r="3437" spans="3:7">
      <c r="C3437"/>
      <c r="G3437" s="13">
        <f t="shared" si="53"/>
        <v>0</v>
      </c>
    </row>
    <row r="3438" spans="3:7">
      <c r="C3438"/>
      <c r="G3438" s="13">
        <f t="shared" si="53"/>
        <v>0</v>
      </c>
    </row>
    <row r="3439" spans="3:7">
      <c r="C3439"/>
      <c r="G3439" s="13">
        <f t="shared" si="53"/>
        <v>0</v>
      </c>
    </row>
    <row r="3440" spans="3:7">
      <c r="C3440"/>
      <c r="G3440" s="13">
        <f t="shared" si="53"/>
        <v>0</v>
      </c>
    </row>
    <row r="3441" spans="3:7">
      <c r="C3441"/>
      <c r="G3441" s="13">
        <f t="shared" si="53"/>
        <v>0</v>
      </c>
    </row>
    <row r="3442" spans="3:7">
      <c r="C3442"/>
      <c r="G3442" s="13">
        <f t="shared" si="53"/>
        <v>0</v>
      </c>
    </row>
    <row r="3443" spans="3:7">
      <c r="C3443"/>
      <c r="G3443" s="13">
        <f t="shared" si="53"/>
        <v>0</v>
      </c>
    </row>
    <row r="3444" spans="3:7">
      <c r="C3444"/>
      <c r="G3444" s="13">
        <f t="shared" si="53"/>
        <v>0</v>
      </c>
    </row>
    <row r="3445" spans="3:7">
      <c r="C3445"/>
      <c r="G3445" s="13">
        <f t="shared" si="53"/>
        <v>0</v>
      </c>
    </row>
    <row r="3446" spans="3:7">
      <c r="C3446"/>
      <c r="G3446" s="13">
        <f t="shared" si="53"/>
        <v>0</v>
      </c>
    </row>
    <row r="3447" spans="3:7">
      <c r="C3447"/>
      <c r="G3447" s="13">
        <f t="shared" si="53"/>
        <v>0</v>
      </c>
    </row>
    <row r="3448" spans="3:7">
      <c r="C3448"/>
      <c r="G3448" s="13">
        <f t="shared" si="53"/>
        <v>0</v>
      </c>
    </row>
    <row r="3449" spans="3:7">
      <c r="C3449"/>
      <c r="G3449" s="13">
        <f t="shared" si="53"/>
        <v>0</v>
      </c>
    </row>
    <row r="3450" spans="3:7">
      <c r="C3450"/>
      <c r="G3450" s="13">
        <f t="shared" si="53"/>
        <v>0</v>
      </c>
    </row>
    <row r="3451" spans="3:7">
      <c r="C3451"/>
      <c r="G3451" s="13">
        <f t="shared" si="53"/>
        <v>0</v>
      </c>
    </row>
    <row r="3452" spans="3:7">
      <c r="C3452"/>
      <c r="G3452" s="13">
        <f t="shared" si="53"/>
        <v>0</v>
      </c>
    </row>
    <row r="3453" spans="3:7">
      <c r="C3453"/>
      <c r="G3453" s="13">
        <f t="shared" si="53"/>
        <v>0</v>
      </c>
    </row>
    <row r="3454" spans="3:7">
      <c r="C3454"/>
      <c r="G3454" s="13">
        <f t="shared" si="53"/>
        <v>0</v>
      </c>
    </row>
    <row r="3455" spans="3:7">
      <c r="C3455"/>
      <c r="G3455" s="13">
        <f t="shared" si="53"/>
        <v>0</v>
      </c>
    </row>
    <row r="3456" spans="3:7">
      <c r="C3456"/>
      <c r="G3456" s="13">
        <f t="shared" si="53"/>
        <v>0</v>
      </c>
    </row>
    <row r="3457" spans="3:7">
      <c r="C3457"/>
      <c r="G3457" s="13">
        <f t="shared" si="53"/>
        <v>0</v>
      </c>
    </row>
    <row r="3458" spans="3:7">
      <c r="C3458"/>
      <c r="G3458" s="13">
        <f t="shared" si="53"/>
        <v>0</v>
      </c>
    </row>
    <row r="3459" spans="3:7">
      <c r="C3459"/>
      <c r="G3459" s="13">
        <f t="shared" si="53"/>
        <v>0</v>
      </c>
    </row>
    <row r="3460" spans="3:7">
      <c r="C3460"/>
      <c r="G3460" s="13">
        <f t="shared" si="53"/>
        <v>0</v>
      </c>
    </row>
    <row r="3461" spans="3:7">
      <c r="C3461"/>
      <c r="G3461" s="13">
        <f t="shared" si="53"/>
        <v>0</v>
      </c>
    </row>
    <row r="3462" spans="3:7">
      <c r="C3462"/>
      <c r="G3462" s="13">
        <f t="shared" si="53"/>
        <v>0</v>
      </c>
    </row>
    <row r="3463" spans="3:7">
      <c r="C3463"/>
      <c r="G3463" s="13">
        <f t="shared" si="53"/>
        <v>0</v>
      </c>
    </row>
    <row r="3464" spans="3:7">
      <c r="C3464"/>
      <c r="G3464" s="13">
        <f t="shared" si="53"/>
        <v>0</v>
      </c>
    </row>
    <row r="3465" spans="3:7">
      <c r="C3465"/>
      <c r="G3465" s="13">
        <f t="shared" si="53"/>
        <v>0</v>
      </c>
    </row>
    <row r="3466" spans="3:7">
      <c r="C3466"/>
      <c r="G3466" s="13">
        <f t="shared" si="53"/>
        <v>0</v>
      </c>
    </row>
    <row r="3467" spans="3:7">
      <c r="C3467"/>
      <c r="G3467" s="13">
        <f t="shared" si="53"/>
        <v>0</v>
      </c>
    </row>
    <row r="3468" spans="3:7">
      <c r="C3468"/>
      <c r="G3468" s="13">
        <f t="shared" si="53"/>
        <v>0</v>
      </c>
    </row>
    <row r="3469" spans="3:7">
      <c r="C3469"/>
      <c r="G3469" s="13">
        <f t="shared" si="53"/>
        <v>0</v>
      </c>
    </row>
    <row r="3470" spans="3:7">
      <c r="C3470"/>
      <c r="G3470" s="13">
        <f t="shared" si="53"/>
        <v>0</v>
      </c>
    </row>
    <row r="3471" spans="3:7">
      <c r="C3471"/>
      <c r="G3471" s="13">
        <f t="shared" ref="G3471:G3534" si="54">+D3471-E3471</f>
        <v>0</v>
      </c>
    </row>
    <row r="3472" spans="3:7">
      <c r="C3472"/>
      <c r="G3472" s="13">
        <f t="shared" si="54"/>
        <v>0</v>
      </c>
    </row>
    <row r="3473" spans="3:7">
      <c r="C3473"/>
      <c r="G3473" s="13">
        <f t="shared" si="54"/>
        <v>0</v>
      </c>
    </row>
    <row r="3474" spans="3:7">
      <c r="C3474"/>
      <c r="G3474" s="13">
        <f t="shared" si="54"/>
        <v>0</v>
      </c>
    </row>
    <row r="3475" spans="3:7">
      <c r="C3475"/>
      <c r="G3475" s="13">
        <f t="shared" si="54"/>
        <v>0</v>
      </c>
    </row>
    <row r="3476" spans="3:7">
      <c r="C3476"/>
      <c r="G3476" s="13">
        <f t="shared" si="54"/>
        <v>0</v>
      </c>
    </row>
    <row r="3477" spans="3:7">
      <c r="C3477"/>
      <c r="G3477" s="13">
        <f t="shared" si="54"/>
        <v>0</v>
      </c>
    </row>
    <row r="3478" spans="3:7">
      <c r="C3478"/>
      <c r="G3478" s="13">
        <f t="shared" si="54"/>
        <v>0</v>
      </c>
    </row>
    <row r="3479" spans="3:7">
      <c r="C3479"/>
      <c r="G3479" s="13">
        <f t="shared" si="54"/>
        <v>0</v>
      </c>
    </row>
    <row r="3480" spans="3:7">
      <c r="C3480"/>
      <c r="G3480" s="13">
        <f t="shared" si="54"/>
        <v>0</v>
      </c>
    </row>
    <row r="3481" spans="3:7">
      <c r="C3481"/>
      <c r="G3481" s="13">
        <f t="shared" si="54"/>
        <v>0</v>
      </c>
    </row>
    <row r="3482" spans="3:7">
      <c r="C3482"/>
      <c r="G3482" s="13">
        <f t="shared" si="54"/>
        <v>0</v>
      </c>
    </row>
    <row r="3483" spans="3:7">
      <c r="C3483"/>
      <c r="G3483" s="13">
        <f t="shared" si="54"/>
        <v>0</v>
      </c>
    </row>
    <row r="3484" spans="3:7">
      <c r="C3484"/>
      <c r="G3484" s="13">
        <f t="shared" si="54"/>
        <v>0</v>
      </c>
    </row>
    <row r="3485" spans="3:7">
      <c r="C3485"/>
      <c r="G3485" s="13">
        <f t="shared" si="54"/>
        <v>0</v>
      </c>
    </row>
    <row r="3486" spans="3:7">
      <c r="C3486"/>
      <c r="G3486" s="13">
        <f t="shared" si="54"/>
        <v>0</v>
      </c>
    </row>
    <row r="3487" spans="3:7">
      <c r="C3487"/>
      <c r="G3487" s="13">
        <f t="shared" si="54"/>
        <v>0</v>
      </c>
    </row>
    <row r="3488" spans="3:7">
      <c r="C3488"/>
      <c r="G3488" s="13">
        <f t="shared" si="54"/>
        <v>0</v>
      </c>
    </row>
    <row r="3489" spans="3:7">
      <c r="C3489"/>
      <c r="G3489" s="13">
        <f t="shared" si="54"/>
        <v>0</v>
      </c>
    </row>
    <row r="3490" spans="3:7">
      <c r="C3490"/>
      <c r="G3490" s="13">
        <f t="shared" si="54"/>
        <v>0</v>
      </c>
    </row>
    <row r="3491" spans="3:7">
      <c r="C3491"/>
      <c r="G3491" s="13">
        <f t="shared" si="54"/>
        <v>0</v>
      </c>
    </row>
    <row r="3492" spans="3:7">
      <c r="C3492"/>
      <c r="G3492" s="13">
        <f t="shared" si="54"/>
        <v>0</v>
      </c>
    </row>
    <row r="3493" spans="3:7">
      <c r="C3493"/>
      <c r="G3493" s="13">
        <f t="shared" si="54"/>
        <v>0</v>
      </c>
    </row>
    <row r="3494" spans="3:7">
      <c r="C3494"/>
      <c r="G3494" s="13">
        <f t="shared" si="54"/>
        <v>0</v>
      </c>
    </row>
    <row r="3495" spans="3:7">
      <c r="C3495"/>
      <c r="G3495" s="13">
        <f t="shared" si="54"/>
        <v>0</v>
      </c>
    </row>
    <row r="3496" spans="3:7">
      <c r="C3496"/>
      <c r="G3496" s="13">
        <f t="shared" si="54"/>
        <v>0</v>
      </c>
    </row>
    <row r="3497" spans="3:7">
      <c r="C3497"/>
      <c r="G3497" s="13">
        <f t="shared" si="54"/>
        <v>0</v>
      </c>
    </row>
    <row r="3498" spans="3:7">
      <c r="C3498"/>
      <c r="G3498" s="13">
        <f t="shared" si="54"/>
        <v>0</v>
      </c>
    </row>
    <row r="3499" spans="3:7">
      <c r="C3499"/>
      <c r="G3499" s="13">
        <f t="shared" si="54"/>
        <v>0</v>
      </c>
    </row>
    <row r="3500" spans="3:7">
      <c r="C3500"/>
      <c r="G3500" s="13">
        <f t="shared" si="54"/>
        <v>0</v>
      </c>
    </row>
    <row r="3501" spans="3:7">
      <c r="C3501"/>
      <c r="G3501" s="13">
        <f t="shared" si="54"/>
        <v>0</v>
      </c>
    </row>
    <row r="3502" spans="3:7">
      <c r="C3502"/>
      <c r="G3502" s="13">
        <f t="shared" si="54"/>
        <v>0</v>
      </c>
    </row>
    <row r="3503" spans="3:7">
      <c r="C3503"/>
      <c r="G3503" s="13">
        <f t="shared" si="54"/>
        <v>0</v>
      </c>
    </row>
    <row r="3504" spans="3:7">
      <c r="C3504"/>
      <c r="G3504" s="13">
        <f t="shared" si="54"/>
        <v>0</v>
      </c>
    </row>
    <row r="3505" spans="3:7">
      <c r="C3505"/>
      <c r="G3505" s="13">
        <f t="shared" si="54"/>
        <v>0</v>
      </c>
    </row>
    <row r="3506" spans="3:7">
      <c r="C3506"/>
      <c r="G3506" s="13">
        <f t="shared" si="54"/>
        <v>0</v>
      </c>
    </row>
    <row r="3507" spans="3:7">
      <c r="C3507"/>
      <c r="G3507" s="13">
        <f t="shared" si="54"/>
        <v>0</v>
      </c>
    </row>
    <row r="3508" spans="3:7">
      <c r="C3508"/>
      <c r="G3508" s="13">
        <f t="shared" si="54"/>
        <v>0</v>
      </c>
    </row>
    <row r="3509" spans="3:7">
      <c r="C3509"/>
      <c r="G3509" s="13">
        <f t="shared" si="54"/>
        <v>0</v>
      </c>
    </row>
    <row r="3510" spans="3:7">
      <c r="C3510"/>
      <c r="G3510" s="13">
        <f t="shared" si="54"/>
        <v>0</v>
      </c>
    </row>
    <row r="3511" spans="3:7">
      <c r="C3511"/>
      <c r="G3511" s="13">
        <f t="shared" si="54"/>
        <v>0</v>
      </c>
    </row>
    <row r="3512" spans="3:7">
      <c r="C3512"/>
      <c r="G3512" s="13">
        <f t="shared" si="54"/>
        <v>0</v>
      </c>
    </row>
    <row r="3513" spans="3:7">
      <c r="C3513"/>
      <c r="G3513" s="13">
        <f t="shared" si="54"/>
        <v>0</v>
      </c>
    </row>
    <row r="3514" spans="3:7">
      <c r="C3514"/>
      <c r="G3514" s="13">
        <f t="shared" si="54"/>
        <v>0</v>
      </c>
    </row>
    <row r="3515" spans="3:7">
      <c r="C3515"/>
      <c r="G3515" s="13">
        <f t="shared" si="54"/>
        <v>0</v>
      </c>
    </row>
    <row r="3516" spans="3:7">
      <c r="C3516"/>
      <c r="G3516" s="13">
        <f t="shared" si="54"/>
        <v>0</v>
      </c>
    </row>
    <row r="3517" spans="3:7">
      <c r="C3517"/>
      <c r="G3517" s="13">
        <f t="shared" si="54"/>
        <v>0</v>
      </c>
    </row>
    <row r="3518" spans="3:7">
      <c r="C3518"/>
      <c r="G3518" s="13">
        <f t="shared" si="54"/>
        <v>0</v>
      </c>
    </row>
    <row r="3519" spans="3:7">
      <c r="C3519"/>
      <c r="G3519" s="13">
        <f t="shared" si="54"/>
        <v>0</v>
      </c>
    </row>
    <row r="3520" spans="3:7">
      <c r="C3520"/>
      <c r="G3520" s="13">
        <f t="shared" si="54"/>
        <v>0</v>
      </c>
    </row>
    <row r="3521" spans="3:7">
      <c r="C3521"/>
      <c r="G3521" s="13">
        <f t="shared" si="54"/>
        <v>0</v>
      </c>
    </row>
    <row r="3522" spans="3:7">
      <c r="C3522"/>
      <c r="G3522" s="13">
        <f t="shared" si="54"/>
        <v>0</v>
      </c>
    </row>
    <row r="3523" spans="3:7">
      <c r="C3523"/>
      <c r="G3523" s="13">
        <f t="shared" si="54"/>
        <v>0</v>
      </c>
    </row>
    <row r="3524" spans="3:7">
      <c r="C3524"/>
      <c r="G3524" s="13">
        <f t="shared" si="54"/>
        <v>0</v>
      </c>
    </row>
    <row r="3525" spans="3:7">
      <c r="C3525"/>
      <c r="G3525" s="13">
        <f t="shared" si="54"/>
        <v>0</v>
      </c>
    </row>
    <row r="3526" spans="3:7">
      <c r="C3526"/>
      <c r="G3526" s="13">
        <f t="shared" si="54"/>
        <v>0</v>
      </c>
    </row>
    <row r="3527" spans="3:7">
      <c r="C3527"/>
      <c r="G3527" s="13">
        <f t="shared" si="54"/>
        <v>0</v>
      </c>
    </row>
    <row r="3528" spans="3:7">
      <c r="C3528"/>
      <c r="G3528" s="13">
        <f t="shared" si="54"/>
        <v>0</v>
      </c>
    </row>
    <row r="3529" spans="3:7">
      <c r="C3529"/>
      <c r="G3529" s="13">
        <f t="shared" si="54"/>
        <v>0</v>
      </c>
    </row>
    <row r="3530" spans="3:7">
      <c r="C3530"/>
      <c r="G3530" s="13">
        <f t="shared" si="54"/>
        <v>0</v>
      </c>
    </row>
    <row r="3531" spans="3:7">
      <c r="C3531"/>
      <c r="G3531" s="13">
        <f t="shared" si="54"/>
        <v>0</v>
      </c>
    </row>
    <row r="3532" spans="3:7">
      <c r="C3532"/>
      <c r="G3532" s="13">
        <f t="shared" si="54"/>
        <v>0</v>
      </c>
    </row>
    <row r="3533" spans="3:7">
      <c r="C3533"/>
      <c r="G3533" s="13">
        <f t="shared" si="54"/>
        <v>0</v>
      </c>
    </row>
    <row r="3534" spans="3:7">
      <c r="C3534"/>
      <c r="G3534" s="13">
        <f t="shared" si="54"/>
        <v>0</v>
      </c>
    </row>
    <row r="3535" spans="3:7">
      <c r="C3535"/>
      <c r="G3535" s="13">
        <f t="shared" ref="G3535:G3598" si="55">+D3535-E3535</f>
        <v>0</v>
      </c>
    </row>
    <row r="3536" spans="3:7">
      <c r="C3536"/>
      <c r="G3536" s="13">
        <f t="shared" si="55"/>
        <v>0</v>
      </c>
    </row>
    <row r="3537" spans="3:7">
      <c r="C3537"/>
      <c r="G3537" s="13">
        <f t="shared" si="55"/>
        <v>0</v>
      </c>
    </row>
    <row r="3538" spans="3:7">
      <c r="C3538"/>
      <c r="G3538" s="13">
        <f t="shared" si="55"/>
        <v>0</v>
      </c>
    </row>
    <row r="3539" spans="3:7">
      <c r="C3539"/>
      <c r="G3539" s="13">
        <f t="shared" si="55"/>
        <v>0</v>
      </c>
    </row>
    <row r="3540" spans="3:7">
      <c r="C3540"/>
      <c r="G3540" s="13">
        <f t="shared" si="55"/>
        <v>0</v>
      </c>
    </row>
    <row r="3541" spans="3:7">
      <c r="C3541"/>
      <c r="G3541" s="13">
        <f t="shared" si="55"/>
        <v>0</v>
      </c>
    </row>
    <row r="3542" spans="3:7">
      <c r="C3542"/>
      <c r="G3542" s="13">
        <f t="shared" si="55"/>
        <v>0</v>
      </c>
    </row>
    <row r="3543" spans="3:7">
      <c r="C3543"/>
      <c r="G3543" s="13">
        <f t="shared" si="55"/>
        <v>0</v>
      </c>
    </row>
    <row r="3544" spans="3:7">
      <c r="C3544"/>
      <c r="G3544" s="13">
        <f t="shared" si="55"/>
        <v>0</v>
      </c>
    </row>
    <row r="3545" spans="3:7">
      <c r="C3545"/>
      <c r="G3545" s="13">
        <f t="shared" si="55"/>
        <v>0</v>
      </c>
    </row>
    <row r="3546" spans="3:7">
      <c r="C3546"/>
      <c r="G3546" s="13">
        <f t="shared" si="55"/>
        <v>0</v>
      </c>
    </row>
    <row r="3547" spans="3:7">
      <c r="C3547"/>
      <c r="G3547" s="13">
        <f t="shared" si="55"/>
        <v>0</v>
      </c>
    </row>
    <row r="3548" spans="3:7">
      <c r="C3548"/>
      <c r="G3548" s="13">
        <f t="shared" si="55"/>
        <v>0</v>
      </c>
    </row>
    <row r="3549" spans="3:7">
      <c r="C3549"/>
      <c r="G3549" s="13">
        <f t="shared" si="55"/>
        <v>0</v>
      </c>
    </row>
    <row r="3550" spans="3:7">
      <c r="C3550"/>
      <c r="G3550" s="13">
        <f t="shared" si="55"/>
        <v>0</v>
      </c>
    </row>
    <row r="3551" spans="3:7">
      <c r="C3551"/>
      <c r="G3551" s="13">
        <f t="shared" si="55"/>
        <v>0</v>
      </c>
    </row>
    <row r="3552" spans="3:7">
      <c r="C3552"/>
      <c r="G3552" s="13">
        <f t="shared" si="55"/>
        <v>0</v>
      </c>
    </row>
    <row r="3553" spans="3:7">
      <c r="C3553"/>
      <c r="G3553" s="13">
        <f t="shared" si="55"/>
        <v>0</v>
      </c>
    </row>
    <row r="3554" spans="3:7">
      <c r="C3554"/>
      <c r="G3554" s="13">
        <f t="shared" si="55"/>
        <v>0</v>
      </c>
    </row>
    <row r="3555" spans="3:7">
      <c r="C3555"/>
      <c r="G3555" s="13">
        <f t="shared" si="55"/>
        <v>0</v>
      </c>
    </row>
    <row r="3556" spans="3:7">
      <c r="C3556"/>
      <c r="G3556" s="13">
        <f t="shared" si="55"/>
        <v>0</v>
      </c>
    </row>
    <row r="3557" spans="3:7">
      <c r="C3557"/>
      <c r="G3557" s="13">
        <f t="shared" si="55"/>
        <v>0</v>
      </c>
    </row>
    <row r="3558" spans="3:7">
      <c r="C3558"/>
      <c r="G3558" s="13">
        <f t="shared" si="55"/>
        <v>0</v>
      </c>
    </row>
    <row r="3559" spans="3:7">
      <c r="C3559"/>
      <c r="G3559" s="13">
        <f t="shared" si="55"/>
        <v>0</v>
      </c>
    </row>
    <row r="3560" spans="3:7">
      <c r="C3560"/>
      <c r="G3560" s="13">
        <f t="shared" si="55"/>
        <v>0</v>
      </c>
    </row>
    <row r="3561" spans="3:7">
      <c r="C3561"/>
      <c r="G3561" s="13">
        <f t="shared" si="55"/>
        <v>0</v>
      </c>
    </row>
    <row r="3562" spans="3:7">
      <c r="C3562"/>
      <c r="G3562" s="13">
        <f t="shared" si="55"/>
        <v>0</v>
      </c>
    </row>
    <row r="3563" spans="3:7">
      <c r="C3563"/>
      <c r="G3563" s="13">
        <f t="shared" si="55"/>
        <v>0</v>
      </c>
    </row>
    <row r="3564" spans="3:7">
      <c r="C3564"/>
      <c r="G3564" s="13">
        <f t="shared" si="55"/>
        <v>0</v>
      </c>
    </row>
    <row r="3565" spans="3:7">
      <c r="C3565"/>
      <c r="G3565" s="13">
        <f t="shared" si="55"/>
        <v>0</v>
      </c>
    </row>
    <row r="3566" spans="3:7">
      <c r="C3566"/>
      <c r="G3566" s="13">
        <f t="shared" si="55"/>
        <v>0</v>
      </c>
    </row>
    <row r="3567" spans="3:7">
      <c r="C3567"/>
      <c r="G3567" s="13">
        <f t="shared" si="55"/>
        <v>0</v>
      </c>
    </row>
    <row r="3568" spans="3:7">
      <c r="C3568"/>
      <c r="G3568" s="13">
        <f t="shared" si="55"/>
        <v>0</v>
      </c>
    </row>
    <row r="3569" spans="3:7">
      <c r="C3569"/>
      <c r="G3569" s="13">
        <f t="shared" si="55"/>
        <v>0</v>
      </c>
    </row>
    <row r="3570" spans="3:7">
      <c r="C3570"/>
      <c r="G3570" s="13">
        <f t="shared" si="55"/>
        <v>0</v>
      </c>
    </row>
    <row r="3571" spans="3:7">
      <c r="C3571"/>
      <c r="G3571" s="13">
        <f t="shared" si="55"/>
        <v>0</v>
      </c>
    </row>
    <row r="3572" spans="3:7">
      <c r="C3572"/>
      <c r="G3572" s="13">
        <f t="shared" si="55"/>
        <v>0</v>
      </c>
    </row>
    <row r="3573" spans="3:7">
      <c r="C3573"/>
      <c r="G3573" s="13">
        <f t="shared" si="55"/>
        <v>0</v>
      </c>
    </row>
    <row r="3574" spans="3:7">
      <c r="C3574"/>
      <c r="G3574" s="13">
        <f t="shared" si="55"/>
        <v>0</v>
      </c>
    </row>
    <row r="3575" spans="3:7">
      <c r="C3575"/>
      <c r="G3575" s="13">
        <f t="shared" si="55"/>
        <v>0</v>
      </c>
    </row>
    <row r="3576" spans="3:7">
      <c r="C3576"/>
      <c r="G3576" s="13">
        <f t="shared" si="55"/>
        <v>0</v>
      </c>
    </row>
    <row r="3577" spans="3:7">
      <c r="C3577"/>
      <c r="G3577" s="13">
        <f t="shared" si="55"/>
        <v>0</v>
      </c>
    </row>
    <row r="3578" spans="3:7">
      <c r="C3578"/>
      <c r="G3578" s="13">
        <f t="shared" si="55"/>
        <v>0</v>
      </c>
    </row>
    <row r="3579" spans="3:7">
      <c r="C3579"/>
      <c r="G3579" s="13">
        <f t="shared" si="55"/>
        <v>0</v>
      </c>
    </row>
    <row r="3580" spans="3:7">
      <c r="C3580"/>
      <c r="G3580" s="13">
        <f t="shared" si="55"/>
        <v>0</v>
      </c>
    </row>
    <row r="3581" spans="3:7">
      <c r="C3581"/>
      <c r="G3581" s="13">
        <f t="shared" si="55"/>
        <v>0</v>
      </c>
    </row>
    <row r="3582" spans="3:7">
      <c r="C3582"/>
      <c r="G3582" s="13">
        <f t="shared" si="55"/>
        <v>0</v>
      </c>
    </row>
    <row r="3583" spans="3:7">
      <c r="C3583"/>
      <c r="G3583" s="13">
        <f t="shared" si="55"/>
        <v>0</v>
      </c>
    </row>
    <row r="3584" spans="3:7">
      <c r="C3584"/>
      <c r="G3584" s="13">
        <f t="shared" si="55"/>
        <v>0</v>
      </c>
    </row>
    <row r="3585" spans="3:7">
      <c r="C3585"/>
      <c r="G3585" s="13">
        <f t="shared" si="55"/>
        <v>0</v>
      </c>
    </row>
    <row r="3586" spans="3:7">
      <c r="C3586"/>
      <c r="G3586" s="13">
        <f t="shared" si="55"/>
        <v>0</v>
      </c>
    </row>
    <row r="3587" spans="3:7">
      <c r="C3587"/>
      <c r="G3587" s="13">
        <f t="shared" si="55"/>
        <v>0</v>
      </c>
    </row>
    <row r="3588" spans="3:7">
      <c r="C3588"/>
      <c r="G3588" s="13">
        <f t="shared" si="55"/>
        <v>0</v>
      </c>
    </row>
    <row r="3589" spans="3:7">
      <c r="C3589"/>
      <c r="G3589" s="13">
        <f t="shared" si="55"/>
        <v>0</v>
      </c>
    </row>
    <row r="3590" spans="3:7">
      <c r="C3590"/>
      <c r="G3590" s="13">
        <f t="shared" si="55"/>
        <v>0</v>
      </c>
    </row>
    <row r="3591" spans="3:7">
      <c r="C3591"/>
      <c r="G3591" s="13">
        <f t="shared" si="55"/>
        <v>0</v>
      </c>
    </row>
    <row r="3592" spans="3:7">
      <c r="C3592"/>
      <c r="G3592" s="13">
        <f t="shared" si="55"/>
        <v>0</v>
      </c>
    </row>
    <row r="3593" spans="3:7">
      <c r="C3593"/>
      <c r="G3593" s="13">
        <f t="shared" si="55"/>
        <v>0</v>
      </c>
    </row>
    <row r="3594" spans="3:7">
      <c r="C3594"/>
      <c r="G3594" s="13">
        <f t="shared" si="55"/>
        <v>0</v>
      </c>
    </row>
    <row r="3595" spans="3:7">
      <c r="C3595"/>
      <c r="G3595" s="13">
        <f t="shared" si="55"/>
        <v>0</v>
      </c>
    </row>
    <row r="3596" spans="3:7">
      <c r="C3596"/>
      <c r="G3596" s="13">
        <f t="shared" si="55"/>
        <v>0</v>
      </c>
    </row>
    <row r="3597" spans="3:7">
      <c r="C3597"/>
      <c r="G3597" s="13">
        <f t="shared" si="55"/>
        <v>0</v>
      </c>
    </row>
    <row r="3598" spans="3:7">
      <c r="C3598"/>
      <c r="G3598" s="13">
        <f t="shared" si="55"/>
        <v>0</v>
      </c>
    </row>
    <row r="3599" spans="3:7">
      <c r="C3599"/>
      <c r="G3599" s="13">
        <f t="shared" ref="G3599:G3662" si="56">+D3599-E3599</f>
        <v>0</v>
      </c>
    </row>
    <row r="3600" spans="3:7">
      <c r="C3600"/>
      <c r="G3600" s="13">
        <f t="shared" si="56"/>
        <v>0</v>
      </c>
    </row>
    <row r="3601" spans="3:7">
      <c r="C3601"/>
      <c r="G3601" s="13">
        <f t="shared" si="56"/>
        <v>0</v>
      </c>
    </row>
    <row r="3602" spans="3:7">
      <c r="C3602"/>
      <c r="G3602" s="13">
        <f t="shared" si="56"/>
        <v>0</v>
      </c>
    </row>
    <row r="3603" spans="3:7">
      <c r="C3603"/>
      <c r="G3603" s="13">
        <f t="shared" si="56"/>
        <v>0</v>
      </c>
    </row>
    <row r="3604" spans="3:7">
      <c r="C3604"/>
      <c r="G3604" s="13">
        <f t="shared" si="56"/>
        <v>0</v>
      </c>
    </row>
    <row r="3605" spans="3:7">
      <c r="C3605"/>
      <c r="G3605" s="13">
        <f t="shared" si="56"/>
        <v>0</v>
      </c>
    </row>
    <row r="3606" spans="3:7">
      <c r="C3606"/>
      <c r="G3606" s="13">
        <f t="shared" si="56"/>
        <v>0</v>
      </c>
    </row>
    <row r="3607" spans="3:7">
      <c r="C3607"/>
      <c r="G3607" s="13">
        <f t="shared" si="56"/>
        <v>0</v>
      </c>
    </row>
    <row r="3608" spans="3:7">
      <c r="C3608"/>
      <c r="G3608" s="13">
        <f t="shared" si="56"/>
        <v>0</v>
      </c>
    </row>
    <row r="3609" spans="3:7">
      <c r="C3609"/>
      <c r="G3609" s="13">
        <f t="shared" si="56"/>
        <v>0</v>
      </c>
    </row>
    <row r="3610" spans="3:7">
      <c r="C3610"/>
      <c r="G3610" s="13">
        <f t="shared" si="56"/>
        <v>0</v>
      </c>
    </row>
    <row r="3611" spans="3:7">
      <c r="C3611"/>
      <c r="G3611" s="13">
        <f t="shared" si="56"/>
        <v>0</v>
      </c>
    </row>
    <row r="3612" spans="3:7">
      <c r="C3612"/>
      <c r="G3612" s="13">
        <f t="shared" si="56"/>
        <v>0</v>
      </c>
    </row>
    <row r="3613" spans="3:7">
      <c r="C3613"/>
      <c r="G3613" s="13">
        <f t="shared" si="56"/>
        <v>0</v>
      </c>
    </row>
    <row r="3614" spans="3:7">
      <c r="C3614"/>
      <c r="G3614" s="13">
        <f t="shared" si="56"/>
        <v>0</v>
      </c>
    </row>
    <row r="3615" spans="3:7">
      <c r="C3615"/>
      <c r="G3615" s="13">
        <f t="shared" si="56"/>
        <v>0</v>
      </c>
    </row>
    <row r="3616" spans="3:7">
      <c r="C3616"/>
      <c r="G3616" s="13">
        <f t="shared" si="56"/>
        <v>0</v>
      </c>
    </row>
    <row r="3617" spans="3:7">
      <c r="C3617"/>
      <c r="G3617" s="13">
        <f t="shared" si="56"/>
        <v>0</v>
      </c>
    </row>
    <row r="3618" spans="3:7">
      <c r="C3618"/>
      <c r="G3618" s="13">
        <f t="shared" si="56"/>
        <v>0</v>
      </c>
    </row>
    <row r="3619" spans="3:7">
      <c r="C3619"/>
      <c r="G3619" s="13">
        <f t="shared" si="56"/>
        <v>0</v>
      </c>
    </row>
    <row r="3620" spans="3:7">
      <c r="C3620"/>
      <c r="G3620" s="13">
        <f t="shared" si="56"/>
        <v>0</v>
      </c>
    </row>
    <row r="3621" spans="3:7">
      <c r="C3621"/>
      <c r="G3621" s="13">
        <f t="shared" si="56"/>
        <v>0</v>
      </c>
    </row>
    <row r="3622" spans="3:7">
      <c r="C3622"/>
      <c r="G3622" s="13">
        <f t="shared" si="56"/>
        <v>0</v>
      </c>
    </row>
    <row r="3623" spans="3:7">
      <c r="C3623"/>
      <c r="G3623" s="13">
        <f t="shared" si="56"/>
        <v>0</v>
      </c>
    </row>
    <row r="3624" spans="3:7">
      <c r="C3624"/>
      <c r="G3624" s="13">
        <f t="shared" si="56"/>
        <v>0</v>
      </c>
    </row>
    <row r="3625" spans="3:7">
      <c r="C3625"/>
      <c r="G3625" s="13">
        <f t="shared" si="56"/>
        <v>0</v>
      </c>
    </row>
    <row r="3626" spans="3:7">
      <c r="C3626"/>
      <c r="G3626" s="13">
        <f t="shared" si="56"/>
        <v>0</v>
      </c>
    </row>
    <row r="3627" spans="3:7">
      <c r="C3627"/>
      <c r="G3627" s="13">
        <f t="shared" si="56"/>
        <v>0</v>
      </c>
    </row>
    <row r="3628" spans="3:7">
      <c r="C3628"/>
      <c r="G3628" s="13">
        <f t="shared" si="56"/>
        <v>0</v>
      </c>
    </row>
    <row r="3629" spans="3:7">
      <c r="C3629"/>
      <c r="G3629" s="13">
        <f t="shared" si="56"/>
        <v>0</v>
      </c>
    </row>
    <row r="3630" spans="3:7">
      <c r="C3630"/>
      <c r="G3630" s="13">
        <f t="shared" si="56"/>
        <v>0</v>
      </c>
    </row>
    <row r="3631" spans="3:7">
      <c r="C3631"/>
      <c r="G3631" s="13">
        <f t="shared" si="56"/>
        <v>0</v>
      </c>
    </row>
    <row r="3632" spans="3:7">
      <c r="C3632"/>
      <c r="G3632" s="13">
        <f t="shared" si="56"/>
        <v>0</v>
      </c>
    </row>
    <row r="3633" spans="3:7">
      <c r="C3633"/>
      <c r="G3633" s="13">
        <f t="shared" si="56"/>
        <v>0</v>
      </c>
    </row>
    <row r="3634" spans="3:7">
      <c r="C3634"/>
      <c r="G3634" s="13">
        <f t="shared" si="56"/>
        <v>0</v>
      </c>
    </row>
    <row r="3635" spans="3:7">
      <c r="C3635"/>
      <c r="G3635" s="13">
        <f t="shared" si="56"/>
        <v>0</v>
      </c>
    </row>
    <row r="3636" spans="3:7">
      <c r="C3636"/>
      <c r="G3636" s="13">
        <f t="shared" si="56"/>
        <v>0</v>
      </c>
    </row>
    <row r="3637" spans="3:7">
      <c r="C3637"/>
      <c r="G3637" s="13">
        <f t="shared" si="56"/>
        <v>0</v>
      </c>
    </row>
    <row r="3638" spans="3:7">
      <c r="C3638"/>
      <c r="G3638" s="13">
        <f t="shared" si="56"/>
        <v>0</v>
      </c>
    </row>
    <row r="3639" spans="3:7">
      <c r="C3639"/>
      <c r="G3639" s="13">
        <f t="shared" si="56"/>
        <v>0</v>
      </c>
    </row>
    <row r="3640" spans="3:7">
      <c r="C3640"/>
      <c r="G3640" s="13">
        <f t="shared" si="56"/>
        <v>0</v>
      </c>
    </row>
    <row r="3641" spans="3:7">
      <c r="C3641"/>
      <c r="G3641" s="13">
        <f t="shared" si="56"/>
        <v>0</v>
      </c>
    </row>
    <row r="3642" spans="3:7">
      <c r="C3642"/>
      <c r="G3642" s="13">
        <f t="shared" si="56"/>
        <v>0</v>
      </c>
    </row>
    <row r="3643" spans="3:7">
      <c r="C3643"/>
      <c r="G3643" s="13">
        <f t="shared" si="56"/>
        <v>0</v>
      </c>
    </row>
    <row r="3644" spans="3:7">
      <c r="C3644"/>
      <c r="G3644" s="13">
        <f t="shared" si="56"/>
        <v>0</v>
      </c>
    </row>
    <row r="3645" spans="3:7">
      <c r="C3645"/>
      <c r="G3645" s="13">
        <f t="shared" si="56"/>
        <v>0</v>
      </c>
    </row>
    <row r="3646" spans="3:7">
      <c r="C3646"/>
      <c r="G3646" s="13">
        <f t="shared" si="56"/>
        <v>0</v>
      </c>
    </row>
    <row r="3647" spans="3:7">
      <c r="C3647"/>
      <c r="G3647" s="13">
        <f t="shared" si="56"/>
        <v>0</v>
      </c>
    </row>
    <row r="3648" spans="3:7">
      <c r="C3648"/>
      <c r="G3648" s="13">
        <f t="shared" si="56"/>
        <v>0</v>
      </c>
    </row>
    <row r="3649" spans="3:7">
      <c r="C3649"/>
      <c r="G3649" s="13">
        <f t="shared" si="56"/>
        <v>0</v>
      </c>
    </row>
    <row r="3650" spans="3:7">
      <c r="C3650"/>
      <c r="G3650" s="13">
        <f t="shared" si="56"/>
        <v>0</v>
      </c>
    </row>
    <row r="3651" spans="3:7">
      <c r="C3651"/>
      <c r="G3651" s="13">
        <f t="shared" si="56"/>
        <v>0</v>
      </c>
    </row>
    <row r="3652" spans="3:7">
      <c r="C3652"/>
      <c r="G3652" s="13">
        <f t="shared" si="56"/>
        <v>0</v>
      </c>
    </row>
    <row r="3653" spans="3:7">
      <c r="C3653"/>
      <c r="G3653" s="13">
        <f t="shared" si="56"/>
        <v>0</v>
      </c>
    </row>
    <row r="3654" spans="3:7">
      <c r="C3654"/>
      <c r="G3654" s="13">
        <f t="shared" si="56"/>
        <v>0</v>
      </c>
    </row>
    <row r="3655" spans="3:7">
      <c r="C3655"/>
      <c r="G3655" s="13">
        <f t="shared" si="56"/>
        <v>0</v>
      </c>
    </row>
    <row r="3656" spans="3:7">
      <c r="C3656"/>
      <c r="G3656" s="13">
        <f t="shared" si="56"/>
        <v>0</v>
      </c>
    </row>
    <row r="3657" spans="3:7">
      <c r="C3657"/>
      <c r="G3657" s="13">
        <f t="shared" si="56"/>
        <v>0</v>
      </c>
    </row>
    <row r="3658" spans="3:7">
      <c r="C3658"/>
      <c r="G3658" s="13">
        <f t="shared" si="56"/>
        <v>0</v>
      </c>
    </row>
    <row r="3659" spans="3:7">
      <c r="C3659"/>
      <c r="G3659" s="13">
        <f t="shared" si="56"/>
        <v>0</v>
      </c>
    </row>
    <row r="3660" spans="3:7">
      <c r="C3660"/>
      <c r="G3660" s="13">
        <f t="shared" si="56"/>
        <v>0</v>
      </c>
    </row>
    <row r="3661" spans="3:7">
      <c r="C3661"/>
      <c r="G3661" s="13">
        <f t="shared" si="56"/>
        <v>0</v>
      </c>
    </row>
    <row r="3662" spans="3:7">
      <c r="C3662"/>
      <c r="G3662" s="13">
        <f t="shared" si="56"/>
        <v>0</v>
      </c>
    </row>
    <row r="3663" spans="3:7">
      <c r="C3663"/>
      <c r="G3663" s="13">
        <f t="shared" ref="G3663:G3726" si="57">+D3663-E3663</f>
        <v>0</v>
      </c>
    </row>
    <row r="3664" spans="3:7">
      <c r="C3664"/>
      <c r="G3664" s="13">
        <f t="shared" si="57"/>
        <v>0</v>
      </c>
    </row>
    <row r="3665" spans="3:7">
      <c r="C3665"/>
      <c r="G3665" s="13">
        <f t="shared" si="57"/>
        <v>0</v>
      </c>
    </row>
    <row r="3666" spans="3:7">
      <c r="C3666"/>
      <c r="G3666" s="13">
        <f t="shared" si="57"/>
        <v>0</v>
      </c>
    </row>
    <row r="3667" spans="3:7">
      <c r="C3667"/>
      <c r="G3667" s="13">
        <f t="shared" si="57"/>
        <v>0</v>
      </c>
    </row>
    <row r="3668" spans="3:7">
      <c r="C3668"/>
      <c r="G3668" s="13">
        <f t="shared" si="57"/>
        <v>0</v>
      </c>
    </row>
    <row r="3669" spans="3:7">
      <c r="C3669"/>
      <c r="G3669" s="13">
        <f t="shared" si="57"/>
        <v>0</v>
      </c>
    </row>
    <row r="3670" spans="3:7">
      <c r="C3670"/>
      <c r="G3670" s="13">
        <f t="shared" si="57"/>
        <v>0</v>
      </c>
    </row>
    <row r="3671" spans="3:7">
      <c r="C3671"/>
      <c r="G3671" s="13">
        <f t="shared" si="57"/>
        <v>0</v>
      </c>
    </row>
    <row r="3672" spans="3:7">
      <c r="C3672"/>
      <c r="G3672" s="13">
        <f t="shared" si="57"/>
        <v>0</v>
      </c>
    </row>
    <row r="3673" spans="3:7">
      <c r="C3673"/>
      <c r="G3673" s="13">
        <f t="shared" si="57"/>
        <v>0</v>
      </c>
    </row>
    <row r="3674" spans="3:7">
      <c r="C3674"/>
      <c r="G3674" s="13">
        <f t="shared" si="57"/>
        <v>0</v>
      </c>
    </row>
    <row r="3675" spans="3:7">
      <c r="C3675"/>
      <c r="G3675" s="13">
        <f t="shared" si="57"/>
        <v>0</v>
      </c>
    </row>
    <row r="3676" spans="3:7">
      <c r="C3676"/>
      <c r="G3676" s="13">
        <f t="shared" si="57"/>
        <v>0</v>
      </c>
    </row>
    <row r="3677" spans="3:7">
      <c r="C3677"/>
      <c r="G3677" s="13">
        <f t="shared" si="57"/>
        <v>0</v>
      </c>
    </row>
    <row r="3678" spans="3:7">
      <c r="C3678"/>
      <c r="G3678" s="13">
        <f t="shared" si="57"/>
        <v>0</v>
      </c>
    </row>
    <row r="3679" spans="3:7">
      <c r="C3679"/>
      <c r="G3679" s="13">
        <f t="shared" si="57"/>
        <v>0</v>
      </c>
    </row>
    <row r="3680" spans="3:7">
      <c r="C3680"/>
      <c r="G3680" s="13">
        <f t="shared" si="57"/>
        <v>0</v>
      </c>
    </row>
    <row r="3681" spans="3:7">
      <c r="C3681"/>
      <c r="G3681" s="13">
        <f t="shared" si="57"/>
        <v>0</v>
      </c>
    </row>
    <row r="3682" spans="3:7">
      <c r="C3682"/>
      <c r="G3682" s="13">
        <f t="shared" si="57"/>
        <v>0</v>
      </c>
    </row>
    <row r="3683" spans="3:7">
      <c r="C3683"/>
      <c r="G3683" s="13">
        <f t="shared" si="57"/>
        <v>0</v>
      </c>
    </row>
    <row r="3684" spans="3:7">
      <c r="C3684"/>
      <c r="G3684" s="13">
        <f t="shared" si="57"/>
        <v>0</v>
      </c>
    </row>
    <row r="3685" spans="3:7">
      <c r="C3685"/>
      <c r="G3685" s="13">
        <f t="shared" si="57"/>
        <v>0</v>
      </c>
    </row>
    <row r="3686" spans="3:7">
      <c r="C3686"/>
      <c r="G3686" s="13">
        <f t="shared" si="57"/>
        <v>0</v>
      </c>
    </row>
    <row r="3687" spans="3:7">
      <c r="C3687"/>
      <c r="G3687" s="13">
        <f t="shared" si="57"/>
        <v>0</v>
      </c>
    </row>
    <row r="3688" spans="3:7">
      <c r="C3688"/>
      <c r="G3688" s="13">
        <f t="shared" si="57"/>
        <v>0</v>
      </c>
    </row>
    <row r="3689" spans="3:7">
      <c r="C3689"/>
      <c r="G3689" s="13">
        <f t="shared" si="57"/>
        <v>0</v>
      </c>
    </row>
    <row r="3690" spans="3:7">
      <c r="C3690"/>
      <c r="G3690" s="13">
        <f t="shared" si="57"/>
        <v>0</v>
      </c>
    </row>
    <row r="3691" spans="3:7">
      <c r="C3691"/>
      <c r="G3691" s="13">
        <f t="shared" si="57"/>
        <v>0</v>
      </c>
    </row>
    <row r="3692" spans="3:7">
      <c r="C3692"/>
      <c r="G3692" s="13">
        <f t="shared" si="57"/>
        <v>0</v>
      </c>
    </row>
    <row r="3693" spans="3:7">
      <c r="C3693"/>
      <c r="G3693" s="13">
        <f t="shared" si="57"/>
        <v>0</v>
      </c>
    </row>
    <row r="3694" spans="3:7">
      <c r="C3694"/>
      <c r="G3694" s="13">
        <f t="shared" si="57"/>
        <v>0</v>
      </c>
    </row>
    <row r="3695" spans="3:7">
      <c r="C3695"/>
      <c r="G3695" s="13">
        <f t="shared" si="57"/>
        <v>0</v>
      </c>
    </row>
    <row r="3696" spans="3:7">
      <c r="C3696"/>
      <c r="G3696" s="13">
        <f t="shared" si="57"/>
        <v>0</v>
      </c>
    </row>
    <row r="3697" spans="3:7">
      <c r="C3697"/>
      <c r="G3697" s="13">
        <f t="shared" si="57"/>
        <v>0</v>
      </c>
    </row>
    <row r="3698" spans="3:7">
      <c r="C3698"/>
      <c r="G3698" s="13">
        <f t="shared" si="57"/>
        <v>0</v>
      </c>
    </row>
    <row r="3699" spans="3:7">
      <c r="C3699"/>
      <c r="G3699" s="13">
        <f t="shared" si="57"/>
        <v>0</v>
      </c>
    </row>
    <row r="3700" spans="3:7">
      <c r="C3700"/>
      <c r="G3700" s="13">
        <f t="shared" si="57"/>
        <v>0</v>
      </c>
    </row>
    <row r="3701" spans="3:7">
      <c r="C3701"/>
      <c r="G3701" s="13">
        <f t="shared" si="57"/>
        <v>0</v>
      </c>
    </row>
    <row r="3702" spans="3:7">
      <c r="C3702"/>
      <c r="G3702" s="13">
        <f t="shared" si="57"/>
        <v>0</v>
      </c>
    </row>
    <row r="3703" spans="3:7">
      <c r="C3703"/>
      <c r="G3703" s="13">
        <f t="shared" si="57"/>
        <v>0</v>
      </c>
    </row>
    <row r="3704" spans="3:7">
      <c r="C3704"/>
      <c r="G3704" s="13">
        <f t="shared" si="57"/>
        <v>0</v>
      </c>
    </row>
    <row r="3705" spans="3:7">
      <c r="C3705"/>
      <c r="G3705" s="13">
        <f t="shared" si="57"/>
        <v>0</v>
      </c>
    </row>
    <row r="3706" spans="3:7">
      <c r="C3706"/>
      <c r="G3706" s="13">
        <f t="shared" si="57"/>
        <v>0</v>
      </c>
    </row>
    <row r="3707" spans="3:7">
      <c r="C3707"/>
      <c r="G3707" s="13">
        <f t="shared" si="57"/>
        <v>0</v>
      </c>
    </row>
    <row r="3708" spans="3:7">
      <c r="C3708"/>
      <c r="G3708" s="13">
        <f t="shared" si="57"/>
        <v>0</v>
      </c>
    </row>
    <row r="3709" spans="3:7">
      <c r="C3709"/>
      <c r="G3709" s="13">
        <f t="shared" si="57"/>
        <v>0</v>
      </c>
    </row>
    <row r="3710" spans="3:7">
      <c r="C3710"/>
      <c r="G3710" s="13">
        <f t="shared" si="57"/>
        <v>0</v>
      </c>
    </row>
    <row r="3711" spans="3:7">
      <c r="C3711"/>
      <c r="G3711" s="13">
        <f t="shared" si="57"/>
        <v>0</v>
      </c>
    </row>
    <row r="3712" spans="3:7">
      <c r="C3712"/>
      <c r="G3712" s="13">
        <f t="shared" si="57"/>
        <v>0</v>
      </c>
    </row>
    <row r="3713" spans="3:7">
      <c r="C3713"/>
      <c r="G3713" s="13">
        <f t="shared" si="57"/>
        <v>0</v>
      </c>
    </row>
    <row r="3714" spans="3:7">
      <c r="C3714"/>
      <c r="G3714" s="13">
        <f t="shared" si="57"/>
        <v>0</v>
      </c>
    </row>
    <row r="3715" spans="3:7">
      <c r="C3715"/>
      <c r="G3715" s="13">
        <f t="shared" si="57"/>
        <v>0</v>
      </c>
    </row>
    <row r="3716" spans="3:7">
      <c r="C3716"/>
      <c r="G3716" s="13">
        <f t="shared" si="57"/>
        <v>0</v>
      </c>
    </row>
    <row r="3717" spans="3:7">
      <c r="C3717"/>
      <c r="G3717" s="13">
        <f t="shared" si="57"/>
        <v>0</v>
      </c>
    </row>
    <row r="3718" spans="3:7">
      <c r="C3718"/>
      <c r="G3718" s="13">
        <f t="shared" si="57"/>
        <v>0</v>
      </c>
    </row>
    <row r="3719" spans="3:7">
      <c r="C3719"/>
      <c r="G3719" s="13">
        <f t="shared" si="57"/>
        <v>0</v>
      </c>
    </row>
    <row r="3720" spans="3:7">
      <c r="C3720"/>
      <c r="G3720" s="13">
        <f t="shared" si="57"/>
        <v>0</v>
      </c>
    </row>
    <row r="3721" spans="3:7">
      <c r="C3721"/>
      <c r="G3721" s="13">
        <f t="shared" si="57"/>
        <v>0</v>
      </c>
    </row>
    <row r="3722" spans="3:7">
      <c r="C3722"/>
      <c r="G3722" s="13">
        <f t="shared" si="57"/>
        <v>0</v>
      </c>
    </row>
    <row r="3723" spans="3:7">
      <c r="C3723"/>
      <c r="G3723" s="13">
        <f t="shared" si="57"/>
        <v>0</v>
      </c>
    </row>
    <row r="3724" spans="3:7">
      <c r="C3724"/>
      <c r="G3724" s="13">
        <f t="shared" si="57"/>
        <v>0</v>
      </c>
    </row>
    <row r="3725" spans="3:7">
      <c r="C3725"/>
      <c r="G3725" s="13">
        <f t="shared" si="57"/>
        <v>0</v>
      </c>
    </row>
    <row r="3726" spans="3:7">
      <c r="C3726"/>
      <c r="G3726" s="13">
        <f t="shared" si="57"/>
        <v>0</v>
      </c>
    </row>
    <row r="3727" spans="3:7">
      <c r="C3727"/>
      <c r="G3727" s="13">
        <f t="shared" ref="G3727:G3764" si="58">+D3727-E3727</f>
        <v>0</v>
      </c>
    </row>
    <row r="3728" spans="3:7">
      <c r="C3728"/>
      <c r="G3728" s="13">
        <f t="shared" si="58"/>
        <v>0</v>
      </c>
    </row>
    <row r="3729" spans="3:7">
      <c r="C3729"/>
      <c r="G3729" s="13">
        <f t="shared" si="58"/>
        <v>0</v>
      </c>
    </row>
    <row r="3730" spans="3:7">
      <c r="C3730"/>
      <c r="G3730" s="13">
        <f t="shared" si="58"/>
        <v>0</v>
      </c>
    </row>
    <row r="3731" spans="3:7">
      <c r="C3731"/>
      <c r="G3731" s="13">
        <f t="shared" si="58"/>
        <v>0</v>
      </c>
    </row>
    <row r="3732" spans="3:7">
      <c r="C3732"/>
      <c r="G3732" s="13">
        <f t="shared" si="58"/>
        <v>0</v>
      </c>
    </row>
    <row r="3733" spans="3:7">
      <c r="C3733"/>
      <c r="G3733" s="13">
        <f t="shared" si="58"/>
        <v>0</v>
      </c>
    </row>
    <row r="3734" spans="3:7">
      <c r="C3734"/>
      <c r="G3734" s="13">
        <f t="shared" si="58"/>
        <v>0</v>
      </c>
    </row>
    <row r="3735" spans="3:7">
      <c r="C3735"/>
      <c r="G3735" s="13">
        <f t="shared" si="58"/>
        <v>0</v>
      </c>
    </row>
    <row r="3736" spans="3:7">
      <c r="C3736"/>
      <c r="G3736" s="13">
        <f t="shared" si="58"/>
        <v>0</v>
      </c>
    </row>
    <row r="3737" spans="3:7">
      <c r="C3737"/>
      <c r="G3737" s="13">
        <f t="shared" si="58"/>
        <v>0</v>
      </c>
    </row>
    <row r="3738" spans="3:7">
      <c r="C3738"/>
      <c r="G3738" s="13">
        <f t="shared" si="58"/>
        <v>0</v>
      </c>
    </row>
    <row r="3739" spans="3:7">
      <c r="C3739"/>
      <c r="G3739" s="13">
        <f t="shared" si="58"/>
        <v>0</v>
      </c>
    </row>
    <row r="3740" spans="3:7">
      <c r="C3740"/>
      <c r="G3740" s="13">
        <f t="shared" si="58"/>
        <v>0</v>
      </c>
    </row>
    <row r="3741" spans="3:7">
      <c r="C3741"/>
      <c r="G3741" s="13">
        <f t="shared" si="58"/>
        <v>0</v>
      </c>
    </row>
    <row r="3742" spans="3:7">
      <c r="C3742"/>
      <c r="G3742" s="13">
        <f t="shared" si="58"/>
        <v>0</v>
      </c>
    </row>
    <row r="3743" spans="3:7">
      <c r="C3743"/>
      <c r="G3743" s="13">
        <f t="shared" si="58"/>
        <v>0</v>
      </c>
    </row>
    <row r="3744" spans="3:7">
      <c r="C3744"/>
      <c r="G3744" s="13">
        <f t="shared" si="58"/>
        <v>0</v>
      </c>
    </row>
    <row r="3745" spans="3:7">
      <c r="C3745"/>
      <c r="G3745" s="13">
        <f t="shared" si="58"/>
        <v>0</v>
      </c>
    </row>
    <row r="3746" spans="3:7">
      <c r="C3746"/>
      <c r="G3746" s="13">
        <f t="shared" si="58"/>
        <v>0</v>
      </c>
    </row>
    <row r="3747" spans="3:7">
      <c r="C3747"/>
      <c r="G3747" s="13">
        <f t="shared" si="58"/>
        <v>0</v>
      </c>
    </row>
    <row r="3748" spans="3:7">
      <c r="C3748"/>
      <c r="G3748" s="13">
        <f t="shared" si="58"/>
        <v>0</v>
      </c>
    </row>
    <row r="3749" spans="3:7">
      <c r="C3749"/>
      <c r="G3749" s="13">
        <f t="shared" si="58"/>
        <v>0</v>
      </c>
    </row>
    <row r="3750" spans="3:7">
      <c r="C3750"/>
      <c r="G3750" s="13">
        <f t="shared" si="58"/>
        <v>0</v>
      </c>
    </row>
    <row r="3751" spans="3:7">
      <c r="C3751"/>
      <c r="G3751" s="13">
        <f t="shared" si="58"/>
        <v>0</v>
      </c>
    </row>
    <row r="3752" spans="3:7">
      <c r="C3752"/>
      <c r="G3752" s="13">
        <f t="shared" si="58"/>
        <v>0</v>
      </c>
    </row>
    <row r="3753" spans="3:7">
      <c r="C3753"/>
      <c r="G3753" s="13">
        <f t="shared" si="58"/>
        <v>0</v>
      </c>
    </row>
    <row r="3754" spans="3:7">
      <c r="C3754"/>
      <c r="G3754" s="13">
        <f t="shared" si="58"/>
        <v>0</v>
      </c>
    </row>
    <row r="3755" spans="3:7">
      <c r="C3755"/>
      <c r="G3755" s="13">
        <f t="shared" si="58"/>
        <v>0</v>
      </c>
    </row>
    <row r="3756" spans="3:7">
      <c r="C3756"/>
      <c r="G3756" s="13">
        <f t="shared" si="58"/>
        <v>0</v>
      </c>
    </row>
    <row r="3757" spans="3:7">
      <c r="C3757"/>
      <c r="G3757" s="13">
        <f t="shared" si="58"/>
        <v>0</v>
      </c>
    </row>
    <row r="3758" spans="3:7">
      <c r="C3758"/>
      <c r="G3758" s="13">
        <f t="shared" si="58"/>
        <v>0</v>
      </c>
    </row>
    <row r="3759" spans="3:7">
      <c r="C3759"/>
      <c r="G3759" s="13">
        <f t="shared" si="58"/>
        <v>0</v>
      </c>
    </row>
    <row r="3760" spans="3:7">
      <c r="C3760"/>
      <c r="G3760" s="13">
        <f t="shared" si="58"/>
        <v>0</v>
      </c>
    </row>
    <row r="3761" spans="3:7">
      <c r="C3761"/>
      <c r="G3761" s="13">
        <f t="shared" si="58"/>
        <v>0</v>
      </c>
    </row>
    <row r="3762" spans="3:7">
      <c r="C3762"/>
      <c r="G3762" s="13">
        <f t="shared" si="58"/>
        <v>0</v>
      </c>
    </row>
    <row r="3763" spans="3:7">
      <c r="C3763"/>
      <c r="G3763" s="13">
        <f t="shared" si="58"/>
        <v>0</v>
      </c>
    </row>
    <row r="3764" spans="3:7">
      <c r="C3764"/>
      <c r="G3764" s="13">
        <f t="shared" si="58"/>
        <v>0</v>
      </c>
    </row>
    <row r="3765" spans="3:7">
      <c r="C3765"/>
      <c r="G3765" s="13"/>
    </row>
    <row r="3766" spans="3:7">
      <c r="C3766"/>
      <c r="G3766" s="13"/>
    </row>
    <row r="3767" spans="3:7">
      <c r="C3767"/>
      <c r="G3767" s="13"/>
    </row>
    <row r="3768" spans="3:7">
      <c r="C3768"/>
      <c r="G3768" s="13"/>
    </row>
    <row r="3769" spans="3:7">
      <c r="C3769"/>
      <c r="G3769" s="13"/>
    </row>
    <row r="3770" spans="3:7">
      <c r="C3770"/>
      <c r="G3770" s="13"/>
    </row>
    <row r="3771" spans="3:7">
      <c r="C3771"/>
      <c r="G3771" s="13"/>
    </row>
    <row r="3772" spans="3:7">
      <c r="C3772"/>
      <c r="G3772" s="13"/>
    </row>
    <row r="3773" spans="3:7">
      <c r="C3773"/>
      <c r="G3773" s="13"/>
    </row>
    <row r="3774" spans="3:7">
      <c r="C3774"/>
      <c r="G3774" s="13"/>
    </row>
    <row r="3775" spans="3:7">
      <c r="C3775"/>
      <c r="G3775" s="13"/>
    </row>
    <row r="3776" spans="3:7">
      <c r="C3776"/>
      <c r="G3776" s="13"/>
    </row>
    <row r="3777" spans="3:7">
      <c r="C3777"/>
      <c r="G3777" s="13"/>
    </row>
    <row r="3778" spans="3:7">
      <c r="C3778"/>
      <c r="G3778" s="13"/>
    </row>
    <row r="3779" spans="3:7">
      <c r="C3779"/>
      <c r="G3779" s="13"/>
    </row>
    <row r="3780" spans="3:7">
      <c r="C3780"/>
      <c r="G3780" s="13"/>
    </row>
    <row r="3781" spans="3:7">
      <c r="C3781"/>
      <c r="G3781" s="13"/>
    </row>
    <row r="3782" spans="3:7">
      <c r="C3782"/>
      <c r="G3782" s="13"/>
    </row>
    <row r="3783" spans="3:7">
      <c r="C3783"/>
      <c r="G3783" s="13"/>
    </row>
    <row r="3784" spans="3:7">
      <c r="C3784"/>
      <c r="G3784" s="13"/>
    </row>
    <row r="3785" spans="3:7">
      <c r="C3785"/>
      <c r="G3785" s="13"/>
    </row>
    <row r="3786" spans="3:7">
      <c r="C3786"/>
      <c r="G3786" s="13"/>
    </row>
    <row r="3787" spans="3:7">
      <c r="C3787"/>
      <c r="G3787" s="13"/>
    </row>
    <row r="3788" spans="3:7">
      <c r="C3788"/>
      <c r="G3788" s="13"/>
    </row>
    <row r="3789" spans="3:7">
      <c r="C3789"/>
      <c r="G3789" s="13"/>
    </row>
    <row r="3790" spans="3:7">
      <c r="C3790"/>
      <c r="G3790" s="13"/>
    </row>
    <row r="3791" spans="3:7">
      <c r="C3791"/>
      <c r="G3791" s="13"/>
    </row>
    <row r="3792" spans="3:7">
      <c r="C3792"/>
      <c r="G3792" s="13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2"/>
  <dimension ref="A1:K4530"/>
  <sheetViews>
    <sheetView workbookViewId="0">
      <selection sqref="A1:Z65536"/>
    </sheetView>
  </sheetViews>
  <sheetFormatPr defaultRowHeight="12.75"/>
  <cols>
    <col min="1" max="1" width="9" bestFit="1" customWidth="1"/>
    <col min="2" max="2" width="40.28515625" style="3" customWidth="1"/>
    <col min="4" max="5" width="14" bestFit="1" customWidth="1"/>
    <col min="7" max="7" width="12.5703125" bestFit="1" customWidth="1"/>
  </cols>
  <sheetData>
    <row r="1" spans="1:11">
      <c r="A1" s="18" t="s">
        <v>1393</v>
      </c>
      <c r="B1" s="19"/>
      <c r="C1" s="18"/>
      <c r="D1" s="18"/>
      <c r="E1" s="18"/>
      <c r="F1" s="18"/>
      <c r="G1" s="18"/>
      <c r="H1" s="18"/>
      <c r="I1" s="18"/>
      <c r="J1" s="18"/>
      <c r="K1" s="18"/>
    </row>
    <row r="2" spans="1:11">
      <c r="A2" s="2"/>
      <c r="B2" s="3" t="s">
        <v>1685</v>
      </c>
      <c r="C2" s="2"/>
      <c r="D2" s="2"/>
      <c r="E2" s="2"/>
      <c r="F2" s="2"/>
      <c r="G2" s="2"/>
      <c r="H2" s="2"/>
      <c r="I2" s="2"/>
      <c r="J2" s="2"/>
      <c r="K2" s="2"/>
    </row>
    <row r="3" spans="1:11">
      <c r="A3" s="2"/>
      <c r="B3" s="3" t="s">
        <v>912</v>
      </c>
      <c r="C3" s="2"/>
      <c r="D3" s="2"/>
      <c r="E3" s="2"/>
      <c r="F3" s="2"/>
      <c r="G3" s="18"/>
      <c r="H3" s="18"/>
      <c r="I3" s="18" t="s">
        <v>329</v>
      </c>
      <c r="J3" s="18" t="s">
        <v>329</v>
      </c>
      <c r="K3" s="18" t="s">
        <v>329</v>
      </c>
    </row>
    <row r="4" spans="1:11">
      <c r="A4" s="2"/>
      <c r="B4" s="3" t="s">
        <v>913</v>
      </c>
      <c r="C4" s="2"/>
      <c r="D4" s="2"/>
      <c r="E4" s="2"/>
      <c r="F4" s="2"/>
      <c r="G4" s="18"/>
      <c r="H4" s="18"/>
      <c r="I4" s="18" t="s">
        <v>329</v>
      </c>
      <c r="J4" s="18" t="s">
        <v>329</v>
      </c>
      <c r="K4" s="18" t="s">
        <v>329</v>
      </c>
    </row>
    <row r="5" spans="1:11">
      <c r="A5" s="2"/>
      <c r="B5" s="3" t="s">
        <v>1027</v>
      </c>
      <c r="C5" s="2"/>
      <c r="D5" s="2"/>
      <c r="E5" s="2"/>
      <c r="F5" s="2"/>
      <c r="G5" s="18"/>
      <c r="H5" s="18"/>
      <c r="I5" s="18" t="s">
        <v>329</v>
      </c>
      <c r="J5" s="18" t="s">
        <v>329</v>
      </c>
      <c r="K5" s="18" t="s">
        <v>329</v>
      </c>
    </row>
    <row r="6" spans="1:11">
      <c r="A6" s="2"/>
      <c r="B6" s="3" t="s">
        <v>914</v>
      </c>
      <c r="C6" s="2"/>
      <c r="D6" s="2"/>
      <c r="E6" s="2"/>
      <c r="F6" s="2"/>
      <c r="G6" s="18"/>
      <c r="H6" s="18"/>
      <c r="I6" s="18" t="s">
        <v>329</v>
      </c>
      <c r="J6" s="18" t="s">
        <v>329</v>
      </c>
      <c r="K6" s="18" t="s">
        <v>329</v>
      </c>
    </row>
    <row r="7" spans="1:11">
      <c r="A7" s="2"/>
      <c r="B7" s="3" t="s">
        <v>915</v>
      </c>
      <c r="C7" s="2"/>
      <c r="D7" s="2"/>
      <c r="E7" s="2"/>
      <c r="F7" s="2"/>
      <c r="G7" s="18"/>
      <c r="H7" s="18"/>
      <c r="I7" s="18" t="s">
        <v>329</v>
      </c>
      <c r="J7" s="18" t="s">
        <v>329</v>
      </c>
      <c r="K7" s="18" t="s">
        <v>329</v>
      </c>
    </row>
    <row r="8" spans="1:11">
      <c r="A8" s="2"/>
      <c r="B8" s="3" t="s">
        <v>916</v>
      </c>
      <c r="C8" s="2"/>
      <c r="D8" s="2"/>
      <c r="E8" s="2"/>
      <c r="F8" s="2"/>
      <c r="G8" s="18"/>
      <c r="H8" s="18"/>
      <c r="I8" s="18" t="s">
        <v>329</v>
      </c>
      <c r="J8" s="18" t="s">
        <v>329</v>
      </c>
      <c r="K8" s="18" t="s">
        <v>329</v>
      </c>
    </row>
    <row r="9" spans="1:11">
      <c r="A9" s="2"/>
      <c r="B9" s="3" t="s">
        <v>917</v>
      </c>
      <c r="C9" s="2"/>
      <c r="D9" s="2"/>
      <c r="E9" s="2"/>
      <c r="F9" s="2"/>
      <c r="G9" s="18"/>
      <c r="H9" s="18"/>
      <c r="I9" s="18" t="s">
        <v>329</v>
      </c>
      <c r="J9" s="18" t="s">
        <v>329</v>
      </c>
      <c r="K9" s="18" t="s">
        <v>329</v>
      </c>
    </row>
    <row r="10" spans="1:11">
      <c r="A10" s="2"/>
      <c r="B10" s="3" t="s">
        <v>1686</v>
      </c>
      <c r="C10" s="2"/>
      <c r="D10" s="2"/>
      <c r="E10" s="2"/>
      <c r="F10" s="2"/>
      <c r="G10" s="18"/>
      <c r="H10" s="18"/>
      <c r="I10" s="18" t="s">
        <v>329</v>
      </c>
      <c r="J10" s="18" t="s">
        <v>329</v>
      </c>
      <c r="K10" s="18" t="s">
        <v>329</v>
      </c>
    </row>
    <row r="11" spans="1:11">
      <c r="A11" s="2"/>
      <c r="C11" s="2"/>
      <c r="D11" s="2"/>
      <c r="E11" s="2"/>
      <c r="F11" s="2"/>
      <c r="G11" s="18"/>
      <c r="H11" s="18"/>
      <c r="I11" s="18" t="s">
        <v>329</v>
      </c>
      <c r="J11" s="18" t="s">
        <v>329</v>
      </c>
      <c r="K11" s="18" t="s">
        <v>329</v>
      </c>
    </row>
    <row r="12" spans="1:11" ht="25.5">
      <c r="A12" s="2">
        <v>10020101</v>
      </c>
      <c r="B12" s="3" t="s">
        <v>1164</v>
      </c>
      <c r="C12" s="2" t="s">
        <v>1028</v>
      </c>
      <c r="D12" s="23">
        <v>29414.84</v>
      </c>
      <c r="E12" s="2">
        <v>0</v>
      </c>
      <c r="F12" s="2" t="s">
        <v>1028</v>
      </c>
      <c r="G12" s="18">
        <f>D12-E12</f>
        <v>29414.84</v>
      </c>
      <c r="H12" s="18"/>
      <c r="I12" s="18" t="s">
        <v>329</v>
      </c>
      <c r="J12" s="18" t="s">
        <v>329</v>
      </c>
      <c r="K12" s="18" t="s">
        <v>329</v>
      </c>
    </row>
    <row r="13" spans="1:11" ht="25.5">
      <c r="A13" s="2">
        <v>11010301</v>
      </c>
      <c r="B13" s="3" t="s">
        <v>1166</v>
      </c>
      <c r="C13" s="2" t="s">
        <v>1028</v>
      </c>
      <c r="D13" s="23">
        <v>940579.94</v>
      </c>
      <c r="E13" s="23">
        <v>0</v>
      </c>
      <c r="F13" s="2" t="s">
        <v>1028</v>
      </c>
      <c r="G13" s="18">
        <f t="shared" ref="G13:G76" si="0">D13-E13</f>
        <v>940579.94</v>
      </c>
      <c r="H13" s="18"/>
      <c r="I13" s="18" t="s">
        <v>329</v>
      </c>
      <c r="J13" s="18" t="s">
        <v>329</v>
      </c>
      <c r="K13" s="18" t="s">
        <v>329</v>
      </c>
    </row>
    <row r="14" spans="1:11" ht="38.25">
      <c r="A14" s="2">
        <v>11010351</v>
      </c>
      <c r="B14" s="3" t="s">
        <v>1167</v>
      </c>
      <c r="C14" s="2" t="s">
        <v>1028</v>
      </c>
      <c r="D14" s="23">
        <v>0</v>
      </c>
      <c r="E14" s="23">
        <v>761811.07</v>
      </c>
      <c r="F14" s="2" t="s">
        <v>1028</v>
      </c>
      <c r="G14" s="18">
        <f t="shared" si="0"/>
        <v>-761811.07</v>
      </c>
      <c r="H14" s="18"/>
      <c r="I14" s="18" t="s">
        <v>329</v>
      </c>
      <c r="J14" s="18" t="s">
        <v>329</v>
      </c>
      <c r="K14" s="18" t="s">
        <v>329</v>
      </c>
    </row>
    <row r="15" spans="1:11">
      <c r="A15" s="2">
        <v>11010501</v>
      </c>
      <c r="B15" s="3" t="s">
        <v>1030</v>
      </c>
      <c r="C15" s="2" t="s">
        <v>1028</v>
      </c>
      <c r="D15" s="23">
        <v>1041.9000000000001</v>
      </c>
      <c r="E15" s="23">
        <v>0</v>
      </c>
      <c r="F15" s="2" t="s">
        <v>1028</v>
      </c>
      <c r="G15" s="18">
        <f t="shared" si="0"/>
        <v>1041.9000000000001</v>
      </c>
      <c r="H15" s="18"/>
      <c r="I15" s="18" t="s">
        <v>329</v>
      </c>
      <c r="J15" s="18" t="s">
        <v>329</v>
      </c>
      <c r="K15" s="18" t="s">
        <v>329</v>
      </c>
    </row>
    <row r="16" spans="1:11">
      <c r="A16" s="2">
        <v>11010503</v>
      </c>
      <c r="B16" s="3" t="s">
        <v>1031</v>
      </c>
      <c r="C16" s="2" t="s">
        <v>1028</v>
      </c>
      <c r="D16" s="23">
        <v>7344.68</v>
      </c>
      <c r="E16" s="2">
        <v>0</v>
      </c>
      <c r="F16" s="2" t="s">
        <v>1028</v>
      </c>
      <c r="G16" s="18">
        <f t="shared" si="0"/>
        <v>7344.68</v>
      </c>
      <c r="H16" s="18"/>
      <c r="I16" s="18" t="s">
        <v>329</v>
      </c>
      <c r="J16" s="18" t="s">
        <v>329</v>
      </c>
      <c r="K16" s="18" t="s">
        <v>329</v>
      </c>
    </row>
    <row r="17" spans="1:11" ht="25.5">
      <c r="A17" s="2">
        <v>11010551</v>
      </c>
      <c r="B17" s="3" t="s">
        <v>1168</v>
      </c>
      <c r="C17" s="2" t="s">
        <v>1028</v>
      </c>
      <c r="D17" s="23">
        <v>0</v>
      </c>
      <c r="E17" s="23">
        <v>1041.9000000000001</v>
      </c>
      <c r="F17" s="2" t="s">
        <v>1028</v>
      </c>
      <c r="G17" s="18">
        <f t="shared" si="0"/>
        <v>-1041.9000000000001</v>
      </c>
      <c r="H17" s="18"/>
      <c r="I17" s="18" t="s">
        <v>329</v>
      </c>
      <c r="J17" s="18" t="s">
        <v>329</v>
      </c>
      <c r="K17" s="18" t="s">
        <v>329</v>
      </c>
    </row>
    <row r="18" spans="1:11" ht="25.5">
      <c r="A18" s="2">
        <v>11010553</v>
      </c>
      <c r="B18" s="3" t="s">
        <v>1169</v>
      </c>
      <c r="C18" s="2" t="s">
        <v>1028</v>
      </c>
      <c r="D18" s="2">
        <v>0</v>
      </c>
      <c r="E18" s="23">
        <v>7344.68</v>
      </c>
      <c r="F18" s="2" t="s">
        <v>1028</v>
      </c>
      <c r="G18" s="18">
        <f t="shared" si="0"/>
        <v>-7344.68</v>
      </c>
      <c r="H18" s="18"/>
      <c r="I18" s="18" t="s">
        <v>329</v>
      </c>
      <c r="J18" s="18" t="s">
        <v>329</v>
      </c>
      <c r="K18" s="18" t="s">
        <v>329</v>
      </c>
    </row>
    <row r="19" spans="1:11" ht="25.5">
      <c r="A19" s="2">
        <v>11010601</v>
      </c>
      <c r="B19" s="3" t="s">
        <v>1170</v>
      </c>
      <c r="C19" s="2" t="s">
        <v>1028</v>
      </c>
      <c r="D19" s="23">
        <v>242314.18</v>
      </c>
      <c r="E19" s="23">
        <v>170639.18</v>
      </c>
      <c r="F19" s="2" t="s">
        <v>1028</v>
      </c>
      <c r="G19" s="18">
        <f t="shared" si="0"/>
        <v>71675</v>
      </c>
      <c r="H19" s="18"/>
      <c r="I19" s="18" t="s">
        <v>329</v>
      </c>
      <c r="J19" s="18" t="s">
        <v>329</v>
      </c>
      <c r="K19" s="18" t="s">
        <v>329</v>
      </c>
    </row>
    <row r="20" spans="1:11" ht="25.5">
      <c r="A20" s="2">
        <v>11010702</v>
      </c>
      <c r="B20" s="3" t="s">
        <v>786</v>
      </c>
      <c r="C20" s="2" t="s">
        <v>1028</v>
      </c>
      <c r="D20" s="23">
        <v>600677.13</v>
      </c>
      <c r="E20" s="23">
        <v>230.56</v>
      </c>
      <c r="F20" s="2" t="s">
        <v>1028</v>
      </c>
      <c r="G20" s="18">
        <f t="shared" si="0"/>
        <v>600446.56999999995</v>
      </c>
      <c r="H20" s="18"/>
      <c r="I20" s="18" t="s">
        <v>329</v>
      </c>
      <c r="J20" s="18" t="s">
        <v>329</v>
      </c>
      <c r="K20" s="18" t="s">
        <v>329</v>
      </c>
    </row>
    <row r="21" spans="1:11">
      <c r="A21" s="2">
        <v>11010708</v>
      </c>
      <c r="B21" s="3" t="s">
        <v>1032</v>
      </c>
      <c r="C21" s="2" t="s">
        <v>1028</v>
      </c>
      <c r="D21" s="23">
        <v>16510</v>
      </c>
      <c r="E21" s="2">
        <v>0</v>
      </c>
      <c r="F21" s="2" t="s">
        <v>1028</v>
      </c>
      <c r="G21" s="18">
        <f t="shared" si="0"/>
        <v>16510</v>
      </c>
      <c r="H21" s="18"/>
      <c r="I21" s="18" t="s">
        <v>329</v>
      </c>
      <c r="J21" s="18" t="s">
        <v>329</v>
      </c>
      <c r="K21" s="18" t="s">
        <v>329</v>
      </c>
    </row>
    <row r="22" spans="1:11">
      <c r="A22" s="2">
        <v>11010709</v>
      </c>
      <c r="B22" s="3" t="s">
        <v>787</v>
      </c>
      <c r="C22" s="2" t="s">
        <v>1028</v>
      </c>
      <c r="D22" s="23">
        <v>741969.03</v>
      </c>
      <c r="E22" s="2">
        <v>0</v>
      </c>
      <c r="F22" s="2" t="s">
        <v>1028</v>
      </c>
      <c r="G22" s="18">
        <f t="shared" si="0"/>
        <v>741969.03</v>
      </c>
      <c r="H22" s="18"/>
      <c r="I22" s="18" t="s">
        <v>329</v>
      </c>
      <c r="J22" s="18" t="s">
        <v>329</v>
      </c>
      <c r="K22" s="18" t="s">
        <v>329</v>
      </c>
    </row>
    <row r="23" spans="1:11" ht="25.5">
      <c r="A23" s="2">
        <v>11010752</v>
      </c>
      <c r="B23" s="3" t="s">
        <v>1173</v>
      </c>
      <c r="C23" s="2" t="s">
        <v>1028</v>
      </c>
      <c r="D23" s="23">
        <v>0</v>
      </c>
      <c r="E23" s="23">
        <v>440967.03</v>
      </c>
      <c r="F23" s="2" t="s">
        <v>1028</v>
      </c>
      <c r="G23" s="18">
        <f t="shared" si="0"/>
        <v>-440967.03</v>
      </c>
      <c r="H23" s="18"/>
      <c r="I23" s="18" t="s">
        <v>329</v>
      </c>
      <c r="J23" s="18" t="s">
        <v>329</v>
      </c>
      <c r="K23" s="18" t="s">
        <v>329</v>
      </c>
    </row>
    <row r="24" spans="1:11" ht="25.5">
      <c r="A24" s="2">
        <v>11010758</v>
      </c>
      <c r="B24" s="3" t="s">
        <v>1174</v>
      </c>
      <c r="C24" s="2" t="s">
        <v>1028</v>
      </c>
      <c r="D24" s="23">
        <v>0</v>
      </c>
      <c r="E24" s="23">
        <v>10878.5</v>
      </c>
      <c r="F24" s="2" t="s">
        <v>1028</v>
      </c>
      <c r="G24" s="18">
        <f t="shared" si="0"/>
        <v>-10878.5</v>
      </c>
      <c r="H24" s="18"/>
      <c r="I24" s="18" t="s">
        <v>329</v>
      </c>
      <c r="J24" s="18" t="s">
        <v>329</v>
      </c>
      <c r="K24" s="18" t="s">
        <v>329</v>
      </c>
    </row>
    <row r="25" spans="1:11" ht="25.5">
      <c r="A25" s="2">
        <v>11010759</v>
      </c>
      <c r="B25" s="3" t="s">
        <v>1175</v>
      </c>
      <c r="C25" s="2" t="s">
        <v>1028</v>
      </c>
      <c r="D25" s="2">
        <v>0</v>
      </c>
      <c r="E25" s="23">
        <v>327312.73</v>
      </c>
      <c r="F25" s="2" t="s">
        <v>1028</v>
      </c>
      <c r="G25" s="18">
        <f t="shared" si="0"/>
        <v>-327312.73</v>
      </c>
      <c r="H25" s="18"/>
      <c r="I25" s="18" t="s">
        <v>329</v>
      </c>
      <c r="J25" s="18" t="s">
        <v>329</v>
      </c>
      <c r="K25" s="18" t="s">
        <v>329</v>
      </c>
    </row>
    <row r="26" spans="1:11">
      <c r="A26" s="2">
        <v>11020101</v>
      </c>
      <c r="B26" s="3" t="s">
        <v>1176</v>
      </c>
      <c r="C26" s="2" t="s">
        <v>1028</v>
      </c>
      <c r="D26" s="23">
        <v>4845896.21</v>
      </c>
      <c r="E26" s="23">
        <v>0</v>
      </c>
      <c r="F26" s="2" t="s">
        <v>1028</v>
      </c>
      <c r="G26" s="18">
        <f t="shared" si="0"/>
        <v>4845896.21</v>
      </c>
      <c r="H26" s="18"/>
      <c r="I26" s="18" t="s">
        <v>329</v>
      </c>
      <c r="J26" s="18" t="s">
        <v>329</v>
      </c>
      <c r="K26" s="18" t="s">
        <v>329</v>
      </c>
    </row>
    <row r="27" spans="1:11">
      <c r="A27" s="2">
        <v>11020201</v>
      </c>
      <c r="B27" s="3" t="s">
        <v>788</v>
      </c>
      <c r="C27" s="2" t="s">
        <v>1028</v>
      </c>
      <c r="D27" s="23">
        <v>20418894.34</v>
      </c>
      <c r="E27" s="23">
        <v>0</v>
      </c>
      <c r="F27" s="2" t="s">
        <v>1028</v>
      </c>
      <c r="G27" s="18">
        <f t="shared" si="0"/>
        <v>20418894.34</v>
      </c>
      <c r="H27" s="18"/>
      <c r="I27" s="18" t="s">
        <v>329</v>
      </c>
      <c r="J27" s="18" t="s">
        <v>329</v>
      </c>
      <c r="K27" s="18" t="s">
        <v>329</v>
      </c>
    </row>
    <row r="28" spans="1:11" ht="25.5">
      <c r="A28" s="2">
        <v>11020301</v>
      </c>
      <c r="B28" s="3" t="s">
        <v>1177</v>
      </c>
      <c r="C28" s="2" t="s">
        <v>1028</v>
      </c>
      <c r="D28" s="23">
        <v>59894029.460000001</v>
      </c>
      <c r="E28" s="23">
        <v>0</v>
      </c>
      <c r="F28" s="2" t="s">
        <v>1028</v>
      </c>
      <c r="G28" s="18">
        <f t="shared" si="0"/>
        <v>59894029.460000001</v>
      </c>
      <c r="H28" s="18"/>
      <c r="I28" s="18" t="s">
        <v>329</v>
      </c>
      <c r="J28" s="18" t="s">
        <v>329</v>
      </c>
      <c r="K28" s="18" t="s">
        <v>329</v>
      </c>
    </row>
    <row r="29" spans="1:11" ht="25.5">
      <c r="A29" s="2">
        <v>11020351</v>
      </c>
      <c r="B29" s="3" t="s">
        <v>1178</v>
      </c>
      <c r="C29" s="2" t="s">
        <v>1028</v>
      </c>
      <c r="D29" s="23">
        <v>0</v>
      </c>
      <c r="E29" s="23">
        <v>21678409.52</v>
      </c>
      <c r="F29" s="2" t="s">
        <v>1028</v>
      </c>
      <c r="G29" s="18">
        <f t="shared" si="0"/>
        <v>-21678409.52</v>
      </c>
      <c r="H29" s="18"/>
      <c r="I29" s="18" t="s">
        <v>329</v>
      </c>
      <c r="J29" s="18" t="s">
        <v>329</v>
      </c>
      <c r="K29" s="18" t="s">
        <v>329</v>
      </c>
    </row>
    <row r="30" spans="1:11" ht="25.5">
      <c r="A30" s="2">
        <v>11020401</v>
      </c>
      <c r="B30" s="3" t="s">
        <v>1179</v>
      </c>
      <c r="C30" s="2" t="s">
        <v>1028</v>
      </c>
      <c r="D30" s="23">
        <v>101584766.92</v>
      </c>
      <c r="E30" s="23">
        <v>3751.89</v>
      </c>
      <c r="F30" s="2" t="s">
        <v>1028</v>
      </c>
      <c r="G30" s="18">
        <f t="shared" si="0"/>
        <v>101581015.03</v>
      </c>
      <c r="H30" s="18"/>
      <c r="I30" s="18" t="s">
        <v>329</v>
      </c>
      <c r="J30" s="18" t="s">
        <v>329</v>
      </c>
      <c r="K30" s="18" t="s">
        <v>329</v>
      </c>
    </row>
    <row r="31" spans="1:11" ht="25.5">
      <c r="A31" s="2">
        <v>11020451</v>
      </c>
      <c r="B31" s="3" t="s">
        <v>1180</v>
      </c>
      <c r="C31" s="2" t="s">
        <v>1028</v>
      </c>
      <c r="D31" s="23">
        <v>0</v>
      </c>
      <c r="E31" s="23">
        <v>42350138.100000001</v>
      </c>
      <c r="F31" s="2" t="s">
        <v>1028</v>
      </c>
      <c r="G31" s="18">
        <f t="shared" si="0"/>
        <v>-42350138.100000001</v>
      </c>
      <c r="H31" s="18"/>
      <c r="I31" s="18" t="s">
        <v>329</v>
      </c>
      <c r="J31" s="18" t="s">
        <v>329</v>
      </c>
      <c r="K31" s="18" t="s">
        <v>329</v>
      </c>
    </row>
    <row r="32" spans="1:11" ht="25.5">
      <c r="A32" s="2">
        <v>11020501</v>
      </c>
      <c r="B32" s="3" t="s">
        <v>789</v>
      </c>
      <c r="C32" s="2" t="s">
        <v>1028</v>
      </c>
      <c r="D32" s="23">
        <v>4080844.79</v>
      </c>
      <c r="E32" s="23">
        <v>0</v>
      </c>
      <c r="F32" s="2" t="s">
        <v>1028</v>
      </c>
      <c r="G32" s="18">
        <f t="shared" si="0"/>
        <v>4080844.79</v>
      </c>
      <c r="H32" s="18"/>
      <c r="I32" s="18" t="s">
        <v>329</v>
      </c>
      <c r="J32" s="18" t="s">
        <v>329</v>
      </c>
      <c r="K32" s="18" t="s">
        <v>329</v>
      </c>
    </row>
    <row r="33" spans="1:11" ht="38.25">
      <c r="A33" s="2">
        <v>11020551</v>
      </c>
      <c r="B33" s="3" t="s">
        <v>1181</v>
      </c>
      <c r="C33" s="2" t="s">
        <v>1028</v>
      </c>
      <c r="D33" s="23">
        <v>0</v>
      </c>
      <c r="E33" s="23">
        <v>1357161.84</v>
      </c>
      <c r="F33" s="2" t="s">
        <v>1028</v>
      </c>
      <c r="G33" s="18">
        <f t="shared" si="0"/>
        <v>-1357161.84</v>
      </c>
      <c r="H33" s="18"/>
      <c r="I33" s="18" t="s">
        <v>329</v>
      </c>
      <c r="J33" s="18" t="s">
        <v>329</v>
      </c>
      <c r="K33" s="18" t="s">
        <v>329</v>
      </c>
    </row>
    <row r="34" spans="1:11" ht="25.5">
      <c r="A34" s="2">
        <v>11020601</v>
      </c>
      <c r="B34" s="3" t="s">
        <v>790</v>
      </c>
      <c r="C34" s="2" t="s">
        <v>1028</v>
      </c>
      <c r="D34" s="23">
        <v>10172390.34</v>
      </c>
      <c r="E34" s="23">
        <v>0</v>
      </c>
      <c r="F34" s="2" t="s">
        <v>1028</v>
      </c>
      <c r="G34" s="18">
        <f t="shared" si="0"/>
        <v>10172390.34</v>
      </c>
      <c r="H34" s="18"/>
      <c r="I34" s="18" t="s">
        <v>329</v>
      </c>
      <c r="J34" s="18" t="s">
        <v>329</v>
      </c>
      <c r="K34" s="18" t="s">
        <v>329</v>
      </c>
    </row>
    <row r="35" spans="1:11" ht="38.25">
      <c r="A35" s="2">
        <v>11020651</v>
      </c>
      <c r="B35" s="3" t="s">
        <v>1182</v>
      </c>
      <c r="C35" s="2" t="s">
        <v>1028</v>
      </c>
      <c r="D35" s="23">
        <v>0</v>
      </c>
      <c r="E35" s="23">
        <v>4615365.5599999996</v>
      </c>
      <c r="F35" s="2" t="s">
        <v>1028</v>
      </c>
      <c r="G35" s="18">
        <f t="shared" si="0"/>
        <v>-4615365.5599999996</v>
      </c>
      <c r="H35" s="18"/>
      <c r="I35" s="18" t="s">
        <v>329</v>
      </c>
      <c r="J35" s="18" t="s">
        <v>329</v>
      </c>
      <c r="K35" s="18" t="s">
        <v>329</v>
      </c>
    </row>
    <row r="36" spans="1:11">
      <c r="A36" s="2">
        <v>11020701</v>
      </c>
      <c r="B36" s="3" t="s">
        <v>791</v>
      </c>
      <c r="C36" s="2" t="s">
        <v>1028</v>
      </c>
      <c r="D36" s="23">
        <v>3029431.74</v>
      </c>
      <c r="E36" s="23">
        <v>0</v>
      </c>
      <c r="F36" s="2" t="s">
        <v>1028</v>
      </c>
      <c r="G36" s="18">
        <f t="shared" si="0"/>
        <v>3029431.74</v>
      </c>
      <c r="H36" s="18"/>
      <c r="I36" s="18" t="s">
        <v>329</v>
      </c>
      <c r="J36" s="18" t="s">
        <v>329</v>
      </c>
      <c r="K36" s="18" t="s">
        <v>329</v>
      </c>
    </row>
    <row r="37" spans="1:11" ht="25.5">
      <c r="A37" s="2">
        <v>11020740</v>
      </c>
      <c r="B37" s="3" t="s">
        <v>1183</v>
      </c>
      <c r="C37" s="2" t="s">
        <v>1028</v>
      </c>
      <c r="D37" s="23">
        <v>95946.44</v>
      </c>
      <c r="E37" s="2">
        <v>0</v>
      </c>
      <c r="F37" s="2" t="s">
        <v>1028</v>
      </c>
      <c r="G37" s="18">
        <f t="shared" si="0"/>
        <v>95946.44</v>
      </c>
      <c r="H37" s="18"/>
      <c r="I37" s="18" t="s">
        <v>329</v>
      </c>
      <c r="J37" s="18" t="s">
        <v>329</v>
      </c>
      <c r="K37" s="18" t="s">
        <v>329</v>
      </c>
    </row>
    <row r="38" spans="1:11" ht="25.5">
      <c r="A38" s="2">
        <v>11020751</v>
      </c>
      <c r="B38" s="3" t="s">
        <v>1184</v>
      </c>
      <c r="C38" s="2" t="s">
        <v>1028</v>
      </c>
      <c r="D38" s="2">
        <v>0</v>
      </c>
      <c r="E38" s="23">
        <v>2211780.62</v>
      </c>
      <c r="F38" s="2" t="s">
        <v>1028</v>
      </c>
      <c r="G38" s="18">
        <f t="shared" si="0"/>
        <v>-2211780.62</v>
      </c>
      <c r="H38" s="18"/>
      <c r="I38" s="18" t="s">
        <v>329</v>
      </c>
      <c r="J38" s="18" t="s">
        <v>329</v>
      </c>
      <c r="K38" s="18" t="s">
        <v>329</v>
      </c>
    </row>
    <row r="39" spans="1:11" ht="25.5">
      <c r="A39" s="2">
        <v>11020790</v>
      </c>
      <c r="B39" s="3" t="s">
        <v>1185</v>
      </c>
      <c r="C39" s="2" t="s">
        <v>1028</v>
      </c>
      <c r="D39" s="23">
        <v>0</v>
      </c>
      <c r="E39" s="23">
        <v>95946.44</v>
      </c>
      <c r="F39" s="2" t="s">
        <v>1028</v>
      </c>
      <c r="G39" s="18">
        <f t="shared" si="0"/>
        <v>-95946.44</v>
      </c>
      <c r="H39" s="18"/>
      <c r="I39" s="18" t="s">
        <v>329</v>
      </c>
      <c r="J39" s="18" t="s">
        <v>329</v>
      </c>
      <c r="K39" s="18" t="s">
        <v>329</v>
      </c>
    </row>
    <row r="40" spans="1:11" ht="25.5">
      <c r="A40" s="2">
        <v>11020801</v>
      </c>
      <c r="B40" s="3" t="s">
        <v>1186</v>
      </c>
      <c r="C40" s="2" t="s">
        <v>1028</v>
      </c>
      <c r="D40" s="23">
        <v>1433200.19</v>
      </c>
      <c r="E40" s="23">
        <v>3190.92</v>
      </c>
      <c r="F40" s="2" t="s">
        <v>1028</v>
      </c>
      <c r="G40" s="18">
        <f t="shared" si="0"/>
        <v>1430009.27</v>
      </c>
      <c r="H40" s="18"/>
      <c r="I40" s="18" t="s">
        <v>329</v>
      </c>
      <c r="J40" s="18" t="s">
        <v>329</v>
      </c>
      <c r="K40" s="18" t="s">
        <v>329</v>
      </c>
    </row>
    <row r="41" spans="1:11" ht="38.25">
      <c r="A41" s="2">
        <v>11020851</v>
      </c>
      <c r="B41" s="3" t="s">
        <v>1187</v>
      </c>
      <c r="C41" s="2" t="s">
        <v>1028</v>
      </c>
      <c r="D41" s="23">
        <v>3190.92</v>
      </c>
      <c r="E41" s="23">
        <v>1290037.72</v>
      </c>
      <c r="F41" s="2" t="s">
        <v>1028</v>
      </c>
      <c r="G41" s="18">
        <f t="shared" si="0"/>
        <v>-1286846.8</v>
      </c>
      <c r="H41" s="18"/>
      <c r="I41" s="18" t="s">
        <v>329</v>
      </c>
      <c r="J41" s="18" t="s">
        <v>329</v>
      </c>
      <c r="K41" s="18" t="s">
        <v>329</v>
      </c>
    </row>
    <row r="42" spans="1:11">
      <c r="A42" s="2">
        <v>11020901</v>
      </c>
      <c r="B42" s="3" t="s">
        <v>792</v>
      </c>
      <c r="C42" s="2" t="s">
        <v>1028</v>
      </c>
      <c r="D42" s="23">
        <v>4255343.09</v>
      </c>
      <c r="E42" s="23">
        <v>2604.87</v>
      </c>
      <c r="F42" s="2" t="s">
        <v>1028</v>
      </c>
      <c r="G42" s="18">
        <f t="shared" si="0"/>
        <v>4252738.22</v>
      </c>
      <c r="H42" s="18"/>
      <c r="I42" s="18" t="s">
        <v>329</v>
      </c>
      <c r="J42" s="18" t="s">
        <v>329</v>
      </c>
      <c r="K42" s="18" t="s">
        <v>329</v>
      </c>
    </row>
    <row r="43" spans="1:11" ht="25.5">
      <c r="A43" s="2">
        <v>11020951</v>
      </c>
      <c r="B43" s="3" t="s">
        <v>793</v>
      </c>
      <c r="C43" s="2" t="s">
        <v>1028</v>
      </c>
      <c r="D43" s="23">
        <v>2604.87</v>
      </c>
      <c r="E43" s="23">
        <v>4101365.21</v>
      </c>
      <c r="F43" s="2" t="s">
        <v>1028</v>
      </c>
      <c r="G43" s="18">
        <f t="shared" si="0"/>
        <v>-4098760.34</v>
      </c>
      <c r="H43" s="18"/>
      <c r="I43" s="18" t="s">
        <v>329</v>
      </c>
      <c r="J43" s="18" t="s">
        <v>329</v>
      </c>
      <c r="K43" s="18" t="s">
        <v>329</v>
      </c>
    </row>
    <row r="44" spans="1:11">
      <c r="A44" s="2">
        <v>11021001</v>
      </c>
      <c r="B44" s="3" t="s">
        <v>794</v>
      </c>
      <c r="C44" s="2" t="s">
        <v>1028</v>
      </c>
      <c r="D44" s="23">
        <v>10888950.699999999</v>
      </c>
      <c r="E44" s="23">
        <v>0</v>
      </c>
      <c r="F44" s="2" t="s">
        <v>1028</v>
      </c>
      <c r="G44" s="18">
        <f t="shared" si="0"/>
        <v>10888950.699999999</v>
      </c>
      <c r="H44" s="18"/>
      <c r="I44" s="18" t="s">
        <v>329</v>
      </c>
      <c r="J44" s="18" t="s">
        <v>329</v>
      </c>
      <c r="K44" s="18" t="s">
        <v>329</v>
      </c>
    </row>
    <row r="45" spans="1:11" ht="51">
      <c r="A45" s="2">
        <v>11021101</v>
      </c>
      <c r="B45" s="3" t="s">
        <v>1188</v>
      </c>
      <c r="C45" s="2" t="s">
        <v>1028</v>
      </c>
      <c r="D45" s="23">
        <v>837473.6</v>
      </c>
      <c r="E45" s="23">
        <v>24229.11</v>
      </c>
      <c r="F45" s="2" t="s">
        <v>1028</v>
      </c>
      <c r="G45" s="18">
        <f t="shared" si="0"/>
        <v>813244.49</v>
      </c>
      <c r="H45" s="18"/>
      <c r="I45" s="18" t="s">
        <v>329</v>
      </c>
      <c r="J45" s="18" t="s">
        <v>329</v>
      </c>
      <c r="K45" s="18" t="s">
        <v>329</v>
      </c>
    </row>
    <row r="46" spans="1:11" ht="51">
      <c r="A46" s="2">
        <v>11021151</v>
      </c>
      <c r="B46" s="3" t="s">
        <v>1189</v>
      </c>
      <c r="C46" s="2" t="s">
        <v>1028</v>
      </c>
      <c r="D46" s="23">
        <v>24061.96</v>
      </c>
      <c r="E46" s="23">
        <v>778143.31</v>
      </c>
      <c r="F46" s="2" t="s">
        <v>1028</v>
      </c>
      <c r="G46" s="18">
        <f t="shared" si="0"/>
        <v>-754081.35000000009</v>
      </c>
      <c r="H46" s="18"/>
      <c r="I46" s="18" t="s">
        <v>329</v>
      </c>
      <c r="J46" s="18" t="s">
        <v>329</v>
      </c>
      <c r="K46" s="18" t="s">
        <v>329</v>
      </c>
    </row>
    <row r="47" spans="1:11">
      <c r="A47" s="2">
        <v>11021201</v>
      </c>
      <c r="B47" s="3" t="s">
        <v>795</v>
      </c>
      <c r="C47" s="2" t="s">
        <v>1028</v>
      </c>
      <c r="D47" s="23">
        <v>607576.04</v>
      </c>
      <c r="E47" s="23">
        <v>11636.86</v>
      </c>
      <c r="F47" s="2" t="s">
        <v>1028</v>
      </c>
      <c r="G47" s="18">
        <f t="shared" si="0"/>
        <v>595939.18000000005</v>
      </c>
      <c r="H47" s="18"/>
      <c r="I47" s="18" t="s">
        <v>329</v>
      </c>
      <c r="J47" s="18" t="s">
        <v>329</v>
      </c>
      <c r="K47" s="18" t="s">
        <v>329</v>
      </c>
    </row>
    <row r="48" spans="1:11">
      <c r="A48" s="2">
        <v>11021240</v>
      </c>
      <c r="B48" s="3" t="s">
        <v>1033</v>
      </c>
      <c r="C48" s="2" t="s">
        <v>1028</v>
      </c>
      <c r="D48" s="23">
        <v>76704.2</v>
      </c>
      <c r="E48" s="23">
        <v>0</v>
      </c>
      <c r="F48" s="2" t="s">
        <v>1028</v>
      </c>
      <c r="G48" s="18">
        <f t="shared" si="0"/>
        <v>76704.2</v>
      </c>
      <c r="H48" s="18"/>
      <c r="I48" s="18" t="s">
        <v>329</v>
      </c>
      <c r="J48" s="18" t="s">
        <v>329</v>
      </c>
      <c r="K48" s="18" t="s">
        <v>329</v>
      </c>
    </row>
    <row r="49" spans="1:11">
      <c r="A49" s="2">
        <v>11021251</v>
      </c>
      <c r="B49" s="3" t="s">
        <v>796</v>
      </c>
      <c r="C49" s="2" t="s">
        <v>1028</v>
      </c>
      <c r="D49" s="23">
        <v>11636.86</v>
      </c>
      <c r="E49" s="23">
        <v>580546.07999999996</v>
      </c>
      <c r="F49" s="2" t="s">
        <v>1028</v>
      </c>
      <c r="G49" s="18">
        <f t="shared" si="0"/>
        <v>-568909.22</v>
      </c>
      <c r="H49" s="18"/>
      <c r="I49" s="18" t="s">
        <v>329</v>
      </c>
      <c r="J49" s="18" t="s">
        <v>329</v>
      </c>
      <c r="K49" s="18" t="s">
        <v>329</v>
      </c>
    </row>
    <row r="50" spans="1:11" ht="25.5">
      <c r="A50" s="2">
        <v>11021290</v>
      </c>
      <c r="B50" s="3" t="s">
        <v>1190</v>
      </c>
      <c r="C50" s="2" t="s">
        <v>1028</v>
      </c>
      <c r="D50" s="23">
        <v>0</v>
      </c>
      <c r="E50" s="23">
        <v>76704.2</v>
      </c>
      <c r="F50" s="2" t="s">
        <v>1028</v>
      </c>
      <c r="G50" s="18">
        <f t="shared" si="0"/>
        <v>-76704.2</v>
      </c>
      <c r="H50" s="18"/>
      <c r="I50" s="18" t="s">
        <v>329</v>
      </c>
      <c r="J50" s="18" t="s">
        <v>329</v>
      </c>
      <c r="K50" s="18" t="s">
        <v>329</v>
      </c>
    </row>
    <row r="51" spans="1:11">
      <c r="A51" s="2">
        <v>11021301</v>
      </c>
      <c r="B51" s="3" t="s">
        <v>797</v>
      </c>
      <c r="C51" s="2" t="s">
        <v>1028</v>
      </c>
      <c r="D51" s="23">
        <v>1297047.23</v>
      </c>
      <c r="E51" s="23">
        <v>4047.49</v>
      </c>
      <c r="F51" s="2" t="s">
        <v>1028</v>
      </c>
      <c r="G51" s="18">
        <f t="shared" si="0"/>
        <v>1292999.74</v>
      </c>
      <c r="H51" s="18"/>
      <c r="I51" s="18" t="s">
        <v>329</v>
      </c>
      <c r="J51" s="18" t="s">
        <v>329</v>
      </c>
      <c r="K51" s="18" t="s">
        <v>329</v>
      </c>
    </row>
    <row r="52" spans="1:11" ht="38.25">
      <c r="A52" s="2">
        <v>11021340</v>
      </c>
      <c r="B52" s="3" t="s">
        <v>1191</v>
      </c>
      <c r="C52" s="2" t="s">
        <v>1028</v>
      </c>
      <c r="D52" s="23">
        <v>22554.67</v>
      </c>
      <c r="E52" s="23">
        <v>500</v>
      </c>
      <c r="F52" s="2" t="s">
        <v>1028</v>
      </c>
      <c r="G52" s="18">
        <f t="shared" si="0"/>
        <v>22054.67</v>
      </c>
      <c r="H52" s="18"/>
      <c r="I52" s="18" t="s">
        <v>329</v>
      </c>
      <c r="J52" s="18" t="s">
        <v>329</v>
      </c>
      <c r="K52" s="18" t="s">
        <v>329</v>
      </c>
    </row>
    <row r="53" spans="1:11" ht="51">
      <c r="A53" s="2">
        <v>11021342</v>
      </c>
      <c r="B53" s="3" t="s">
        <v>1193</v>
      </c>
      <c r="C53" s="2" t="s">
        <v>1028</v>
      </c>
      <c r="D53" s="23">
        <v>5000</v>
      </c>
      <c r="E53" s="23">
        <v>5000</v>
      </c>
      <c r="F53" s="2" t="s">
        <v>1028</v>
      </c>
      <c r="G53" s="18">
        <f t="shared" si="0"/>
        <v>0</v>
      </c>
      <c r="H53" s="18"/>
      <c r="I53" s="18" t="s">
        <v>329</v>
      </c>
      <c r="J53" s="18" t="s">
        <v>329</v>
      </c>
      <c r="K53" s="18" t="s">
        <v>329</v>
      </c>
    </row>
    <row r="54" spans="1:11">
      <c r="A54" s="2">
        <v>11021343</v>
      </c>
      <c r="B54" s="3" t="s">
        <v>1034</v>
      </c>
      <c r="C54" s="2" t="s">
        <v>1028</v>
      </c>
      <c r="D54" s="23">
        <v>8552.51</v>
      </c>
      <c r="E54" s="23">
        <v>0</v>
      </c>
      <c r="F54" s="2" t="s">
        <v>1028</v>
      </c>
      <c r="G54" s="18">
        <f t="shared" si="0"/>
        <v>8552.51</v>
      </c>
      <c r="H54" s="18"/>
      <c r="I54" s="18" t="s">
        <v>329</v>
      </c>
      <c r="J54" s="18" t="s">
        <v>329</v>
      </c>
      <c r="K54" s="18" t="s">
        <v>329</v>
      </c>
    </row>
    <row r="55" spans="1:11" ht="25.5">
      <c r="A55" s="2">
        <v>11021351</v>
      </c>
      <c r="B55" s="3" t="s">
        <v>1194</v>
      </c>
      <c r="C55" s="2" t="s">
        <v>1028</v>
      </c>
      <c r="D55" s="23">
        <v>4047.49</v>
      </c>
      <c r="E55" s="23">
        <v>1225734.8999999999</v>
      </c>
      <c r="F55" s="2" t="s">
        <v>1028</v>
      </c>
      <c r="G55" s="18">
        <f t="shared" si="0"/>
        <v>-1221687.4099999999</v>
      </c>
      <c r="H55" s="18"/>
      <c r="I55" s="18" t="s">
        <v>329</v>
      </c>
      <c r="J55" s="18" t="s">
        <v>329</v>
      </c>
      <c r="K55" s="18" t="s">
        <v>329</v>
      </c>
    </row>
    <row r="56" spans="1:11" ht="38.25">
      <c r="A56" s="2">
        <v>11021390</v>
      </c>
      <c r="B56" s="3" t="s">
        <v>1195</v>
      </c>
      <c r="C56" s="2" t="s">
        <v>1028</v>
      </c>
      <c r="D56" s="23">
        <v>0</v>
      </c>
      <c r="E56" s="23">
        <v>22054.67</v>
      </c>
      <c r="F56" s="2" t="s">
        <v>1028</v>
      </c>
      <c r="G56" s="18">
        <f t="shared" si="0"/>
        <v>-22054.67</v>
      </c>
      <c r="H56" s="18"/>
      <c r="I56" s="18"/>
      <c r="J56" s="18"/>
      <c r="K56" s="18"/>
    </row>
    <row r="57" spans="1:11" ht="38.25">
      <c r="A57" s="2">
        <v>11021392</v>
      </c>
      <c r="B57" s="3" t="s">
        <v>1197</v>
      </c>
      <c r="C57" s="2" t="s">
        <v>1028</v>
      </c>
      <c r="D57" s="23">
        <v>5000</v>
      </c>
      <c r="E57" s="23">
        <v>5000</v>
      </c>
      <c r="F57" s="2" t="s">
        <v>1028</v>
      </c>
      <c r="G57" s="18">
        <f t="shared" si="0"/>
        <v>0</v>
      </c>
      <c r="H57" s="18"/>
      <c r="I57" s="18"/>
      <c r="J57" s="18"/>
      <c r="K57" s="18"/>
    </row>
    <row r="58" spans="1:11" ht="25.5">
      <c r="A58" s="2">
        <v>11021393</v>
      </c>
      <c r="B58" s="3" t="s">
        <v>1198</v>
      </c>
      <c r="C58" s="2" t="s">
        <v>1028</v>
      </c>
      <c r="D58" s="23">
        <v>0</v>
      </c>
      <c r="E58" s="23">
        <v>8552.51</v>
      </c>
      <c r="F58" s="2" t="s">
        <v>1028</v>
      </c>
      <c r="G58" s="18">
        <f t="shared" si="0"/>
        <v>-8552.51</v>
      </c>
      <c r="H58" s="18"/>
      <c r="I58" s="18"/>
      <c r="J58" s="18"/>
      <c r="K58" s="18"/>
    </row>
    <row r="59" spans="1:11" ht="25.5">
      <c r="A59" s="2">
        <v>11021401</v>
      </c>
      <c r="B59" s="3" t="s">
        <v>1199</v>
      </c>
      <c r="C59" s="2" t="s">
        <v>1028</v>
      </c>
      <c r="D59" s="23">
        <v>6158777.1299999999</v>
      </c>
      <c r="E59" s="23">
        <v>767455.52</v>
      </c>
      <c r="F59" s="2" t="s">
        <v>1028</v>
      </c>
      <c r="G59" s="18">
        <f t="shared" si="0"/>
        <v>5391321.6099999994</v>
      </c>
      <c r="H59" s="18"/>
      <c r="I59" s="18"/>
      <c r="J59" s="18"/>
      <c r="K59" s="18"/>
    </row>
    <row r="60" spans="1:11" ht="25.5">
      <c r="A60" s="2">
        <v>11021402</v>
      </c>
      <c r="B60" s="3" t="s">
        <v>1200</v>
      </c>
      <c r="C60" s="2" t="s">
        <v>1028</v>
      </c>
      <c r="D60" s="23">
        <v>409933.09</v>
      </c>
      <c r="E60" s="23">
        <v>264675.27</v>
      </c>
      <c r="F60" s="2" t="s">
        <v>1028</v>
      </c>
      <c r="G60" s="18">
        <f t="shared" si="0"/>
        <v>145257.82</v>
      </c>
      <c r="H60" s="18"/>
      <c r="I60" s="18"/>
      <c r="J60" s="18"/>
      <c r="K60" s="18"/>
    </row>
    <row r="61" spans="1:11">
      <c r="A61" s="2">
        <v>11030101</v>
      </c>
      <c r="B61" s="3" t="s">
        <v>1201</v>
      </c>
      <c r="C61" s="2" t="s">
        <v>1028</v>
      </c>
      <c r="D61" s="23">
        <v>1000</v>
      </c>
      <c r="E61" s="23">
        <v>0</v>
      </c>
      <c r="F61" s="2" t="s">
        <v>1028</v>
      </c>
      <c r="G61" s="18">
        <f t="shared" si="0"/>
        <v>1000</v>
      </c>
      <c r="H61" s="18"/>
      <c r="I61" s="18"/>
      <c r="J61" s="18"/>
      <c r="K61" s="18"/>
    </row>
    <row r="62" spans="1:11">
      <c r="A62" s="2">
        <v>11030202</v>
      </c>
      <c r="B62" s="3" t="s">
        <v>1035</v>
      </c>
      <c r="C62" s="2" t="s">
        <v>1028</v>
      </c>
      <c r="D62" s="23">
        <v>10408.299999999999</v>
      </c>
      <c r="E62" s="23">
        <v>4331.74</v>
      </c>
      <c r="F62" s="2" t="s">
        <v>1028</v>
      </c>
      <c r="G62" s="18">
        <f t="shared" si="0"/>
        <v>6076.5599999999995</v>
      </c>
      <c r="H62" s="18"/>
      <c r="I62" s="18"/>
      <c r="J62" s="18"/>
      <c r="K62" s="18"/>
    </row>
    <row r="63" spans="1:11">
      <c r="A63" s="2">
        <v>12010101</v>
      </c>
      <c r="B63" s="3" t="s">
        <v>798</v>
      </c>
      <c r="C63" s="2" t="s">
        <v>1028</v>
      </c>
      <c r="D63" s="23">
        <v>536635.06000000006</v>
      </c>
      <c r="E63" s="23">
        <v>297411.08</v>
      </c>
      <c r="F63" s="2" t="s">
        <v>1028</v>
      </c>
      <c r="G63" s="18">
        <f t="shared" si="0"/>
        <v>239223.98000000004</v>
      </c>
      <c r="H63" s="18"/>
      <c r="I63" s="18"/>
      <c r="J63" s="18"/>
      <c r="K63" s="18"/>
    </row>
    <row r="64" spans="1:11">
      <c r="A64" s="2">
        <v>12010201</v>
      </c>
      <c r="B64" s="3" t="s">
        <v>799</v>
      </c>
      <c r="C64" s="2" t="s">
        <v>1028</v>
      </c>
      <c r="D64" s="23">
        <v>173163.41</v>
      </c>
      <c r="E64" s="23">
        <v>94152.23</v>
      </c>
      <c r="F64" s="2" t="s">
        <v>1028</v>
      </c>
      <c r="G64" s="18">
        <f t="shared" si="0"/>
        <v>79011.180000000008</v>
      </c>
      <c r="H64" s="18"/>
      <c r="I64" s="18"/>
      <c r="J64" s="18"/>
      <c r="K64" s="18"/>
    </row>
    <row r="65" spans="1:11">
      <c r="A65" s="2">
        <v>12020101</v>
      </c>
      <c r="B65" s="3" t="s">
        <v>800</v>
      </c>
      <c r="C65" s="2" t="s">
        <v>1028</v>
      </c>
      <c r="D65" s="23">
        <v>12586064.33</v>
      </c>
      <c r="E65" s="23">
        <v>10593567.5</v>
      </c>
      <c r="F65" s="2" t="s">
        <v>1028</v>
      </c>
      <c r="G65" s="18">
        <f t="shared" si="0"/>
        <v>1992496.83</v>
      </c>
      <c r="H65" s="18"/>
      <c r="I65" s="18"/>
      <c r="J65" s="18"/>
      <c r="K65" s="18"/>
    </row>
    <row r="66" spans="1:11" ht="25.5">
      <c r="A66" s="2">
        <v>12020141</v>
      </c>
      <c r="B66" s="3" t="s">
        <v>1202</v>
      </c>
      <c r="C66" s="2" t="s">
        <v>1028</v>
      </c>
      <c r="D66" s="23">
        <v>64548.61</v>
      </c>
      <c r="E66" s="23">
        <v>435386.99</v>
      </c>
      <c r="F66" s="2" t="s">
        <v>1028</v>
      </c>
      <c r="G66" s="18">
        <f t="shared" si="0"/>
        <v>-370838.38</v>
      </c>
      <c r="H66" s="18"/>
      <c r="I66" s="18"/>
      <c r="J66" s="18"/>
      <c r="K66" s="18"/>
    </row>
    <row r="67" spans="1:11" ht="25.5">
      <c r="A67" s="2">
        <v>12020201</v>
      </c>
      <c r="B67" s="3" t="s">
        <v>1687</v>
      </c>
      <c r="C67" s="2" t="s">
        <v>1028</v>
      </c>
      <c r="D67" s="23">
        <v>392116.52</v>
      </c>
      <c r="E67" s="23">
        <v>0</v>
      </c>
      <c r="F67" s="2" t="s">
        <v>1028</v>
      </c>
      <c r="G67" s="18">
        <f t="shared" si="0"/>
        <v>392116.52</v>
      </c>
      <c r="H67" s="18"/>
      <c r="I67" s="18"/>
      <c r="J67" s="18"/>
      <c r="K67" s="18"/>
    </row>
    <row r="68" spans="1:11">
      <c r="A68" s="2">
        <v>12020401</v>
      </c>
      <c r="B68" s="3" t="s">
        <v>801</v>
      </c>
      <c r="C68" s="2" t="s">
        <v>1028</v>
      </c>
      <c r="D68" s="23">
        <v>69151704.840000004</v>
      </c>
      <c r="E68" s="23">
        <v>67438998.310000002</v>
      </c>
      <c r="F68" s="2" t="s">
        <v>1028</v>
      </c>
      <c r="G68" s="18">
        <f t="shared" si="0"/>
        <v>1712706.5300000012</v>
      </c>
      <c r="H68" s="18"/>
      <c r="I68" s="18"/>
      <c r="J68" s="18"/>
      <c r="K68" s="18"/>
    </row>
    <row r="69" spans="1:11">
      <c r="A69" s="2">
        <v>12020402</v>
      </c>
      <c r="B69" s="3" t="s">
        <v>1203</v>
      </c>
      <c r="C69" s="2" t="s">
        <v>1028</v>
      </c>
      <c r="D69" s="23">
        <v>55192.4</v>
      </c>
      <c r="E69" s="23">
        <v>47125.31</v>
      </c>
      <c r="F69" s="2" t="s">
        <v>1028</v>
      </c>
      <c r="G69" s="18">
        <f t="shared" si="0"/>
        <v>8067.0900000000038</v>
      </c>
      <c r="H69" s="18"/>
      <c r="I69" s="18"/>
      <c r="J69" s="18"/>
      <c r="K69" s="18"/>
    </row>
    <row r="70" spans="1:11">
      <c r="A70" s="2">
        <v>12020501</v>
      </c>
      <c r="B70" s="3" t="s">
        <v>802</v>
      </c>
      <c r="C70" s="2" t="s">
        <v>1028</v>
      </c>
      <c r="D70" s="23">
        <v>15335397.33</v>
      </c>
      <c r="E70" s="23">
        <v>14003969.66</v>
      </c>
      <c r="F70" s="2" t="s">
        <v>1028</v>
      </c>
      <c r="G70" s="18">
        <f t="shared" si="0"/>
        <v>1331427.67</v>
      </c>
      <c r="H70" s="18"/>
      <c r="I70" s="18"/>
      <c r="J70" s="18"/>
      <c r="K70" s="18"/>
    </row>
    <row r="71" spans="1:11" ht="25.5">
      <c r="A71" s="2">
        <v>12020541</v>
      </c>
      <c r="B71" s="3" t="s">
        <v>1204</v>
      </c>
      <c r="C71" s="2" t="s">
        <v>1028</v>
      </c>
      <c r="D71" s="23">
        <v>6966</v>
      </c>
      <c r="E71" s="23">
        <v>6966</v>
      </c>
      <c r="F71" s="2" t="s">
        <v>1028</v>
      </c>
      <c r="G71" s="18">
        <f t="shared" si="0"/>
        <v>0</v>
      </c>
      <c r="H71" s="2"/>
      <c r="I71" s="2"/>
      <c r="J71" s="2"/>
      <c r="K71" s="2"/>
    </row>
    <row r="72" spans="1:11" ht="25.5">
      <c r="A72" s="2">
        <v>12020601</v>
      </c>
      <c r="B72" s="3" t="s">
        <v>1205</v>
      </c>
      <c r="C72" s="2" t="s">
        <v>1028</v>
      </c>
      <c r="D72" s="23">
        <v>1805767.28</v>
      </c>
      <c r="E72" s="23">
        <v>1273877.17</v>
      </c>
      <c r="F72" s="2" t="s">
        <v>1028</v>
      </c>
      <c r="G72" s="18">
        <f t="shared" si="0"/>
        <v>531890.1100000001</v>
      </c>
      <c r="H72" s="2"/>
      <c r="I72" s="2"/>
      <c r="J72" s="2"/>
      <c r="K72" s="2"/>
    </row>
    <row r="73" spans="1:11" ht="25.5">
      <c r="A73" s="2">
        <v>12020641</v>
      </c>
      <c r="B73" s="3" t="s">
        <v>1206</v>
      </c>
      <c r="C73" s="2" t="s">
        <v>1028</v>
      </c>
      <c r="D73" s="23">
        <v>14623.29</v>
      </c>
      <c r="E73" s="23">
        <v>15864.79</v>
      </c>
      <c r="F73" s="2" t="s">
        <v>1028</v>
      </c>
      <c r="G73" s="18">
        <f t="shared" si="0"/>
        <v>-1241.5</v>
      </c>
      <c r="H73" s="2"/>
      <c r="I73" s="2"/>
      <c r="J73" s="2"/>
      <c r="K73" s="2"/>
    </row>
    <row r="74" spans="1:11" ht="25.5">
      <c r="A74" s="2">
        <v>12020801</v>
      </c>
      <c r="B74" s="3" t="s">
        <v>1207</v>
      </c>
      <c r="C74" s="2" t="s">
        <v>1028</v>
      </c>
      <c r="D74" s="23">
        <v>2118.39</v>
      </c>
      <c r="E74" s="23">
        <v>1144</v>
      </c>
      <c r="F74" s="2" t="s">
        <v>1028</v>
      </c>
      <c r="G74" s="18">
        <f t="shared" si="0"/>
        <v>974.38999999999987</v>
      </c>
      <c r="H74" s="2"/>
      <c r="I74" s="2"/>
      <c r="J74" s="2"/>
      <c r="K74" s="2"/>
    </row>
    <row r="75" spans="1:11">
      <c r="A75" s="2">
        <v>12020809</v>
      </c>
      <c r="B75" s="3" t="s">
        <v>803</v>
      </c>
      <c r="C75" s="2" t="s">
        <v>1028</v>
      </c>
      <c r="D75" s="23">
        <v>6302.46</v>
      </c>
      <c r="E75" s="23">
        <v>6302.46</v>
      </c>
      <c r="F75" s="2" t="s">
        <v>1028</v>
      </c>
      <c r="G75" s="18">
        <f t="shared" si="0"/>
        <v>0</v>
      </c>
      <c r="H75" s="2"/>
      <c r="I75" s="2"/>
      <c r="J75" s="2"/>
      <c r="K75" s="2"/>
    </row>
    <row r="76" spans="1:11">
      <c r="A76" s="2">
        <v>12021001</v>
      </c>
      <c r="B76" s="3" t="s">
        <v>804</v>
      </c>
      <c r="C76" s="2" t="s">
        <v>1028</v>
      </c>
      <c r="D76" s="23">
        <v>11653389.68</v>
      </c>
      <c r="E76" s="23">
        <v>8613706.0199999996</v>
      </c>
      <c r="F76" s="2" t="s">
        <v>1028</v>
      </c>
      <c r="G76" s="18">
        <f t="shared" si="0"/>
        <v>3039683.66</v>
      </c>
      <c r="H76" s="2"/>
      <c r="I76" s="2"/>
      <c r="J76" s="2"/>
      <c r="K76" s="2"/>
    </row>
    <row r="77" spans="1:11" ht="25.5">
      <c r="A77" s="2">
        <v>12021002</v>
      </c>
      <c r="B77" s="3" t="s">
        <v>929</v>
      </c>
      <c r="C77" s="2" t="s">
        <v>1028</v>
      </c>
      <c r="D77" s="23">
        <v>30692.57</v>
      </c>
      <c r="E77" s="23">
        <v>15396.27</v>
      </c>
      <c r="F77" s="2" t="s">
        <v>1028</v>
      </c>
      <c r="G77" s="18">
        <f t="shared" ref="G77:G140" si="1">D77-E77</f>
        <v>15296.3</v>
      </c>
      <c r="H77" s="2"/>
      <c r="I77" s="2"/>
      <c r="J77" s="2"/>
      <c r="K77" s="2"/>
    </row>
    <row r="78" spans="1:11">
      <c r="A78" s="2">
        <v>12021003</v>
      </c>
      <c r="B78" s="3" t="s">
        <v>1208</v>
      </c>
      <c r="C78" s="2" t="s">
        <v>1028</v>
      </c>
      <c r="D78" s="23">
        <v>2088356.19</v>
      </c>
      <c r="E78" s="23">
        <v>1422173.62</v>
      </c>
      <c r="F78" s="2" t="s">
        <v>1028</v>
      </c>
      <c r="G78" s="18">
        <f t="shared" si="1"/>
        <v>666182.56999999983</v>
      </c>
      <c r="H78" s="2"/>
      <c r="I78" s="2"/>
      <c r="J78" s="2"/>
      <c r="K78" s="2"/>
    </row>
    <row r="79" spans="1:11">
      <c r="A79" s="2">
        <v>12021009</v>
      </c>
      <c r="B79" s="3" t="s">
        <v>1127</v>
      </c>
      <c r="C79" s="2" t="s">
        <v>1028</v>
      </c>
      <c r="D79" s="23">
        <v>1275834.49</v>
      </c>
      <c r="E79" s="23">
        <v>6056.46</v>
      </c>
      <c r="F79" s="2" t="s">
        <v>1028</v>
      </c>
      <c r="G79" s="18">
        <f t="shared" si="1"/>
        <v>1269778.03</v>
      </c>
      <c r="H79" s="2"/>
      <c r="I79" s="2"/>
      <c r="J79" s="2"/>
      <c r="K79" s="2"/>
    </row>
    <row r="80" spans="1:11">
      <c r="A80" s="2">
        <v>12021010</v>
      </c>
      <c r="B80" s="3" t="s">
        <v>1157</v>
      </c>
      <c r="C80" s="2" t="s">
        <v>1028</v>
      </c>
      <c r="D80" s="23">
        <v>921.13</v>
      </c>
      <c r="E80" s="23">
        <v>921.13</v>
      </c>
      <c r="F80" s="2" t="s">
        <v>1028</v>
      </c>
      <c r="G80" s="18">
        <f t="shared" si="1"/>
        <v>0</v>
      </c>
      <c r="H80" s="2"/>
      <c r="I80" s="2"/>
      <c r="J80" s="2"/>
      <c r="K80" s="2"/>
    </row>
    <row r="81" spans="1:11">
      <c r="A81" s="2">
        <v>12021011</v>
      </c>
      <c r="B81" s="3" t="s">
        <v>1045</v>
      </c>
      <c r="C81" s="2" t="s">
        <v>1028</v>
      </c>
      <c r="D81" s="23">
        <v>31011.83</v>
      </c>
      <c r="E81" s="23">
        <v>29392.66</v>
      </c>
      <c r="F81" s="2" t="s">
        <v>1028</v>
      </c>
      <c r="G81" s="18">
        <f t="shared" si="1"/>
        <v>1619.1700000000019</v>
      </c>
      <c r="H81" s="2"/>
      <c r="I81" s="2"/>
      <c r="J81" s="2"/>
      <c r="K81" s="2"/>
    </row>
    <row r="82" spans="1:11" ht="25.5">
      <c r="A82" s="2">
        <v>12021041</v>
      </c>
      <c r="B82" s="3" t="s">
        <v>1209</v>
      </c>
      <c r="C82" s="2" t="s">
        <v>1028</v>
      </c>
      <c r="D82" s="23">
        <v>205134.01</v>
      </c>
      <c r="E82" s="23">
        <v>2046212.54</v>
      </c>
      <c r="F82" s="2" t="s">
        <v>1028</v>
      </c>
      <c r="G82" s="18">
        <f t="shared" si="1"/>
        <v>-1841078.53</v>
      </c>
      <c r="H82" s="2"/>
      <c r="I82" s="2"/>
      <c r="J82" s="2"/>
      <c r="K82" s="2"/>
    </row>
    <row r="83" spans="1:11" ht="25.5">
      <c r="A83" s="2">
        <v>12021042</v>
      </c>
      <c r="B83" s="3" t="s">
        <v>1210</v>
      </c>
      <c r="C83" s="2" t="s">
        <v>1028</v>
      </c>
      <c r="D83" s="2">
        <v>0</v>
      </c>
      <c r="E83" s="23">
        <v>5250</v>
      </c>
      <c r="F83" s="2" t="s">
        <v>1028</v>
      </c>
      <c r="G83" s="18">
        <f t="shared" si="1"/>
        <v>-5250</v>
      </c>
      <c r="H83" s="2"/>
      <c r="I83" s="2"/>
      <c r="J83" s="2"/>
      <c r="K83" s="2"/>
    </row>
    <row r="84" spans="1:11" ht="25.5">
      <c r="A84" s="2">
        <v>12021043</v>
      </c>
      <c r="B84" s="3" t="s">
        <v>1211</v>
      </c>
      <c r="C84" s="2" t="s">
        <v>1028</v>
      </c>
      <c r="D84" s="23">
        <v>39326.629999999997</v>
      </c>
      <c r="E84" s="23">
        <v>137677.48000000001</v>
      </c>
      <c r="F84" s="2" t="s">
        <v>1028</v>
      </c>
      <c r="G84" s="18">
        <f t="shared" si="1"/>
        <v>-98350.85</v>
      </c>
      <c r="H84" s="2"/>
      <c r="I84" s="2"/>
      <c r="J84" s="2"/>
      <c r="K84" s="2"/>
    </row>
    <row r="85" spans="1:11" ht="25.5">
      <c r="A85" s="2">
        <v>12021044</v>
      </c>
      <c r="B85" s="3" t="s">
        <v>1212</v>
      </c>
      <c r="C85" s="2" t="s">
        <v>1028</v>
      </c>
      <c r="D85" s="23">
        <v>0</v>
      </c>
      <c r="E85" s="23">
        <v>73279.039999999994</v>
      </c>
      <c r="F85" s="2" t="s">
        <v>1028</v>
      </c>
      <c r="G85" s="18">
        <f t="shared" si="1"/>
        <v>-73279.039999999994</v>
      </c>
      <c r="H85" s="2"/>
      <c r="I85" s="2"/>
      <c r="J85" s="2"/>
      <c r="K85" s="2"/>
    </row>
    <row r="86" spans="1:11" ht="25.5">
      <c r="A86" s="2">
        <v>12021045</v>
      </c>
      <c r="B86" s="3" t="s">
        <v>1213</v>
      </c>
      <c r="C86" s="2" t="s">
        <v>1028</v>
      </c>
      <c r="D86" s="23">
        <v>4895.21</v>
      </c>
      <c r="E86" s="23">
        <v>22219.11</v>
      </c>
      <c r="F86" s="2" t="s">
        <v>1028</v>
      </c>
      <c r="G86" s="18">
        <f t="shared" si="1"/>
        <v>-17323.900000000001</v>
      </c>
      <c r="H86" s="2"/>
      <c r="I86" s="2"/>
      <c r="J86" s="2"/>
      <c r="K86" s="2"/>
    </row>
    <row r="87" spans="1:11" ht="25.5">
      <c r="A87" s="2">
        <v>12021046</v>
      </c>
      <c r="B87" s="3" t="s">
        <v>1214</v>
      </c>
      <c r="C87" s="2" t="s">
        <v>1028</v>
      </c>
      <c r="D87" s="23">
        <v>15510.37</v>
      </c>
      <c r="E87" s="23">
        <v>74891.289999999994</v>
      </c>
      <c r="F87" s="2" t="s">
        <v>1028</v>
      </c>
      <c r="G87" s="18">
        <f t="shared" si="1"/>
        <v>-59380.919999999991</v>
      </c>
      <c r="H87" s="2"/>
      <c r="I87" s="2"/>
      <c r="J87" s="2"/>
      <c r="K87" s="2"/>
    </row>
    <row r="88" spans="1:11" ht="25.5">
      <c r="A88" s="2">
        <v>12021047</v>
      </c>
      <c r="B88" s="3" t="s">
        <v>1351</v>
      </c>
      <c r="C88" s="2" t="s">
        <v>1028</v>
      </c>
      <c r="D88" s="23">
        <v>6013.3</v>
      </c>
      <c r="E88" s="23">
        <v>19783.310000000001</v>
      </c>
      <c r="F88" s="2" t="s">
        <v>1028</v>
      </c>
      <c r="G88" s="18">
        <f t="shared" si="1"/>
        <v>-13770.010000000002</v>
      </c>
      <c r="H88" s="2"/>
      <c r="I88" s="2"/>
      <c r="J88" s="2"/>
      <c r="K88" s="2"/>
    </row>
    <row r="89" spans="1:11" ht="38.25">
      <c r="A89" s="2">
        <v>12021048</v>
      </c>
      <c r="B89" s="3" t="s">
        <v>1530</v>
      </c>
      <c r="C89" s="2" t="s">
        <v>1028</v>
      </c>
      <c r="D89" s="2">
        <v>0</v>
      </c>
      <c r="E89" s="23">
        <v>143600.24</v>
      </c>
      <c r="F89" s="2" t="s">
        <v>1028</v>
      </c>
      <c r="G89" s="18">
        <f t="shared" si="1"/>
        <v>-143600.24</v>
      </c>
      <c r="H89" s="2"/>
      <c r="I89" s="2"/>
      <c r="J89" s="2"/>
      <c r="K89" s="2"/>
    </row>
    <row r="90" spans="1:11" ht="25.5">
      <c r="A90" s="2">
        <v>12021049</v>
      </c>
      <c r="B90" s="3" t="s">
        <v>1531</v>
      </c>
      <c r="C90" s="2" t="s">
        <v>1028</v>
      </c>
      <c r="D90" s="2">
        <v>350</v>
      </c>
      <c r="E90" s="23">
        <v>1731.66</v>
      </c>
      <c r="F90" s="2" t="s">
        <v>1028</v>
      </c>
      <c r="G90" s="18">
        <f t="shared" si="1"/>
        <v>-1381.66</v>
      </c>
      <c r="H90" s="2"/>
      <c r="I90" s="2"/>
      <c r="J90" s="2"/>
      <c r="K90" s="2"/>
    </row>
    <row r="91" spans="1:11" ht="25.5">
      <c r="A91" s="2">
        <v>12021050</v>
      </c>
      <c r="B91" s="3" t="s">
        <v>1532</v>
      </c>
      <c r="C91" s="2" t="s">
        <v>1028</v>
      </c>
      <c r="D91" s="23">
        <v>1919.88</v>
      </c>
      <c r="E91" s="23">
        <v>13094.3</v>
      </c>
      <c r="F91" s="2" t="s">
        <v>1028</v>
      </c>
      <c r="G91" s="18">
        <f t="shared" si="1"/>
        <v>-11174.419999999998</v>
      </c>
      <c r="H91" s="2"/>
      <c r="I91" s="2"/>
      <c r="J91" s="2"/>
      <c r="K91" s="2"/>
    </row>
    <row r="92" spans="1:11" ht="38.25">
      <c r="A92" s="2">
        <v>12021051</v>
      </c>
      <c r="B92" s="3" t="s">
        <v>1688</v>
      </c>
      <c r="C92" s="2" t="s">
        <v>1028</v>
      </c>
      <c r="D92" s="2">
        <v>479.35</v>
      </c>
      <c r="E92" s="23">
        <v>3269.85</v>
      </c>
      <c r="F92" s="2" t="s">
        <v>1028</v>
      </c>
      <c r="G92" s="18">
        <f t="shared" si="1"/>
        <v>-2790.5</v>
      </c>
      <c r="H92" s="2"/>
      <c r="I92" s="2"/>
      <c r="J92" s="2"/>
      <c r="K92" s="2"/>
    </row>
    <row r="93" spans="1:11" ht="25.5">
      <c r="A93" s="2">
        <v>12021101</v>
      </c>
      <c r="B93" s="3" t="s">
        <v>1215</v>
      </c>
      <c r="C93" s="2" t="s">
        <v>1028</v>
      </c>
      <c r="D93" s="23">
        <v>40558075.130000003</v>
      </c>
      <c r="E93" s="23">
        <v>22035955.039999999</v>
      </c>
      <c r="F93" s="2" t="s">
        <v>1028</v>
      </c>
      <c r="G93" s="18">
        <f t="shared" si="1"/>
        <v>18522120.090000004</v>
      </c>
      <c r="H93" s="2"/>
      <c r="I93" s="2"/>
      <c r="J93" s="2"/>
      <c r="K93" s="2"/>
    </row>
    <row r="94" spans="1:11">
      <c r="A94" s="2">
        <v>12021102</v>
      </c>
      <c r="B94" s="3" t="s">
        <v>805</v>
      </c>
      <c r="C94" s="2" t="s">
        <v>1028</v>
      </c>
      <c r="D94" s="23">
        <v>1059797.74</v>
      </c>
      <c r="E94" s="23">
        <v>309665.01</v>
      </c>
      <c r="F94" s="2" t="s">
        <v>1028</v>
      </c>
      <c r="G94" s="18">
        <f t="shared" si="1"/>
        <v>750132.73</v>
      </c>
      <c r="H94" s="2"/>
      <c r="I94" s="2"/>
      <c r="J94" s="2"/>
      <c r="K94" s="2"/>
    </row>
    <row r="95" spans="1:11">
      <c r="A95" s="2">
        <v>12030203</v>
      </c>
      <c r="B95" s="3" t="s">
        <v>806</v>
      </c>
      <c r="C95" s="2" t="s">
        <v>1028</v>
      </c>
      <c r="D95" s="23">
        <v>1546999.17</v>
      </c>
      <c r="E95" s="2">
        <v>0</v>
      </c>
      <c r="F95" s="2" t="s">
        <v>1028</v>
      </c>
      <c r="G95" s="18">
        <f t="shared" si="1"/>
        <v>1546999.17</v>
      </c>
      <c r="H95" s="2"/>
      <c r="I95" s="2"/>
      <c r="J95" s="2"/>
      <c r="K95" s="2"/>
    </row>
    <row r="96" spans="1:11">
      <c r="A96" s="2">
        <v>12030241</v>
      </c>
      <c r="B96" s="3" t="s">
        <v>1534</v>
      </c>
      <c r="C96" s="2" t="s">
        <v>1028</v>
      </c>
      <c r="D96" s="23">
        <v>14.52</v>
      </c>
      <c r="E96" s="23">
        <v>3380.32</v>
      </c>
      <c r="F96" s="2" t="s">
        <v>1028</v>
      </c>
      <c r="G96" s="18">
        <f t="shared" si="1"/>
        <v>-3365.8</v>
      </c>
      <c r="H96" s="2"/>
      <c r="I96" s="2"/>
      <c r="J96" s="2"/>
      <c r="K96" s="2"/>
    </row>
    <row r="97" spans="1:11">
      <c r="A97" s="2">
        <v>12040101</v>
      </c>
      <c r="B97" s="3" t="s">
        <v>807</v>
      </c>
      <c r="C97" s="2" t="s">
        <v>1028</v>
      </c>
      <c r="D97" s="23">
        <v>35803.46</v>
      </c>
      <c r="E97" s="23">
        <v>32996.019999999997</v>
      </c>
      <c r="F97" s="2" t="s">
        <v>1028</v>
      </c>
      <c r="G97" s="18">
        <f t="shared" si="1"/>
        <v>2807.4400000000023</v>
      </c>
      <c r="H97" s="2"/>
      <c r="I97" s="2"/>
      <c r="J97" s="2"/>
      <c r="K97" s="2"/>
    </row>
    <row r="98" spans="1:11">
      <c r="A98" s="2">
        <v>12040102</v>
      </c>
      <c r="B98" s="3" t="s">
        <v>1036</v>
      </c>
      <c r="C98" s="2" t="s">
        <v>1028</v>
      </c>
      <c r="D98" s="23">
        <v>2250.7800000000002</v>
      </c>
      <c r="E98" s="23">
        <v>2250.7800000000002</v>
      </c>
      <c r="F98" s="2" t="s">
        <v>1028</v>
      </c>
      <c r="G98" s="18">
        <f t="shared" si="1"/>
        <v>0</v>
      </c>
      <c r="H98" s="2"/>
      <c r="I98" s="2"/>
      <c r="J98" s="2"/>
      <c r="K98" s="2"/>
    </row>
    <row r="99" spans="1:11">
      <c r="A99" s="2">
        <v>12040112</v>
      </c>
      <c r="B99" s="3" t="s">
        <v>808</v>
      </c>
      <c r="C99" s="2" t="s">
        <v>1028</v>
      </c>
      <c r="D99" s="23">
        <v>62491.87</v>
      </c>
      <c r="E99" s="23">
        <v>52621.94</v>
      </c>
      <c r="F99" s="2" t="s">
        <v>1028</v>
      </c>
      <c r="G99" s="18">
        <f t="shared" si="1"/>
        <v>9869.93</v>
      </c>
      <c r="H99" s="2"/>
      <c r="I99" s="2"/>
      <c r="J99" s="2"/>
      <c r="K99" s="2"/>
    </row>
    <row r="100" spans="1:11">
      <c r="A100" s="2">
        <v>12040201</v>
      </c>
      <c r="B100" s="3" t="s">
        <v>1037</v>
      </c>
      <c r="C100" s="2" t="s">
        <v>1028</v>
      </c>
      <c r="D100" s="23">
        <v>104272271.40000001</v>
      </c>
      <c r="E100" s="23">
        <v>101758128.61</v>
      </c>
      <c r="F100" s="2" t="s">
        <v>1028</v>
      </c>
      <c r="G100" s="18">
        <f t="shared" si="1"/>
        <v>2514142.7900000066</v>
      </c>
      <c r="H100" s="2"/>
      <c r="I100" s="2"/>
      <c r="J100" s="2"/>
      <c r="K100" s="2"/>
    </row>
    <row r="101" spans="1:11">
      <c r="A101" s="2">
        <v>12040205</v>
      </c>
      <c r="B101" s="3" t="s">
        <v>1038</v>
      </c>
      <c r="C101" s="2" t="s">
        <v>1028</v>
      </c>
      <c r="D101" s="23">
        <v>39140.1</v>
      </c>
      <c r="E101" s="23">
        <v>31527.51</v>
      </c>
      <c r="F101" s="2" t="s">
        <v>1028</v>
      </c>
      <c r="G101" s="18">
        <f t="shared" si="1"/>
        <v>7612.59</v>
      </c>
      <c r="H101" s="2"/>
      <c r="I101" s="2"/>
      <c r="J101" s="2"/>
      <c r="K101" s="2"/>
    </row>
    <row r="102" spans="1:11">
      <c r="A102" s="2">
        <v>12040210</v>
      </c>
      <c r="B102" s="3" t="s">
        <v>809</v>
      </c>
      <c r="C102" s="2" t="s">
        <v>1028</v>
      </c>
      <c r="D102" s="23">
        <v>100301661.37</v>
      </c>
      <c r="E102" s="23">
        <v>100301661.37</v>
      </c>
      <c r="F102" s="2" t="s">
        <v>1028</v>
      </c>
      <c r="G102" s="18">
        <f t="shared" si="1"/>
        <v>0</v>
      </c>
      <c r="H102" s="2"/>
      <c r="I102" s="2"/>
      <c r="J102" s="2"/>
      <c r="K102" s="2"/>
    </row>
    <row r="103" spans="1:11">
      <c r="A103" s="2">
        <v>12040220</v>
      </c>
      <c r="B103" s="3" t="s">
        <v>810</v>
      </c>
      <c r="C103" s="2" t="s">
        <v>1028</v>
      </c>
      <c r="D103" s="23">
        <v>108622786.26000001</v>
      </c>
      <c r="E103" s="23">
        <v>108622786.26000001</v>
      </c>
      <c r="F103" s="2" t="s">
        <v>1028</v>
      </c>
      <c r="G103" s="18">
        <f t="shared" si="1"/>
        <v>0</v>
      </c>
      <c r="H103" s="2"/>
      <c r="I103" s="2"/>
      <c r="J103" s="2"/>
      <c r="K103" s="2"/>
    </row>
    <row r="104" spans="1:11">
      <c r="A104" s="2">
        <v>12040230</v>
      </c>
      <c r="B104" s="3" t="s">
        <v>811</v>
      </c>
      <c r="C104" s="2" t="s">
        <v>1028</v>
      </c>
      <c r="D104" s="23">
        <v>904300.25</v>
      </c>
      <c r="E104" s="23">
        <v>904300.25</v>
      </c>
      <c r="F104" s="2" t="s">
        <v>1028</v>
      </c>
      <c r="G104" s="18">
        <f t="shared" si="1"/>
        <v>0</v>
      </c>
      <c r="H104" s="2"/>
      <c r="I104" s="2"/>
      <c r="J104" s="2"/>
      <c r="K104" s="2"/>
    </row>
    <row r="105" spans="1:11">
      <c r="A105" s="2">
        <v>12040301</v>
      </c>
      <c r="B105" s="3" t="s">
        <v>812</v>
      </c>
      <c r="C105" s="2" t="s">
        <v>1028</v>
      </c>
      <c r="D105" s="23">
        <v>258923.58</v>
      </c>
      <c r="E105" s="23">
        <v>1648.1</v>
      </c>
      <c r="F105" s="2" t="s">
        <v>1028</v>
      </c>
      <c r="G105" s="18">
        <f t="shared" si="1"/>
        <v>257275.47999999998</v>
      </c>
      <c r="H105" s="2"/>
      <c r="I105" s="2"/>
      <c r="J105" s="2"/>
      <c r="K105" s="2"/>
    </row>
    <row r="106" spans="1:11">
      <c r="A106" s="2">
        <v>12040303</v>
      </c>
      <c r="B106" s="3" t="s">
        <v>1128</v>
      </c>
      <c r="C106" s="2" t="s">
        <v>1028</v>
      </c>
      <c r="D106" s="23">
        <v>73970.64</v>
      </c>
      <c r="E106" s="2">
        <v>452.6</v>
      </c>
      <c r="F106" s="2" t="s">
        <v>1028</v>
      </c>
      <c r="G106" s="18">
        <f t="shared" si="1"/>
        <v>73518.039999999994</v>
      </c>
      <c r="H106" s="2"/>
      <c r="I106" s="2"/>
      <c r="J106" s="2"/>
      <c r="K106" s="2"/>
    </row>
    <row r="107" spans="1:11">
      <c r="A107" s="2">
        <v>13010101</v>
      </c>
      <c r="B107" s="3" t="s">
        <v>1039</v>
      </c>
      <c r="C107" s="2" t="s">
        <v>1028</v>
      </c>
      <c r="D107" s="23">
        <v>1184262.55</v>
      </c>
      <c r="E107" s="23">
        <v>395685.46</v>
      </c>
      <c r="F107" s="2" t="s">
        <v>1028</v>
      </c>
      <c r="G107" s="18">
        <f t="shared" si="1"/>
        <v>788577.09000000008</v>
      </c>
      <c r="H107" s="2"/>
      <c r="I107" s="2"/>
      <c r="J107" s="2"/>
      <c r="K107" s="2"/>
    </row>
    <row r="108" spans="1:11">
      <c r="A108" s="2">
        <v>13020101</v>
      </c>
      <c r="B108" s="3" t="s">
        <v>813</v>
      </c>
      <c r="C108" s="2" t="s">
        <v>1028</v>
      </c>
      <c r="D108" s="23">
        <v>420079.87</v>
      </c>
      <c r="E108" s="23">
        <v>232039.54</v>
      </c>
      <c r="F108" s="2" t="s">
        <v>1028</v>
      </c>
      <c r="G108" s="18">
        <f t="shared" si="1"/>
        <v>188040.33</v>
      </c>
      <c r="H108" s="2"/>
      <c r="I108" s="2"/>
      <c r="J108" s="2"/>
      <c r="K108" s="2"/>
    </row>
    <row r="109" spans="1:11">
      <c r="A109" s="2">
        <v>20010101</v>
      </c>
      <c r="B109" s="3" t="s">
        <v>1040</v>
      </c>
      <c r="C109" s="2" t="s">
        <v>1028</v>
      </c>
      <c r="D109" s="23">
        <v>0</v>
      </c>
      <c r="E109" s="23">
        <v>46727128.729999997</v>
      </c>
      <c r="F109" s="2" t="s">
        <v>1028</v>
      </c>
      <c r="G109" s="18">
        <f t="shared" si="1"/>
        <v>-46727128.729999997</v>
      </c>
      <c r="H109" s="2"/>
      <c r="I109" s="2"/>
      <c r="J109" s="2"/>
      <c r="K109" s="2"/>
    </row>
    <row r="110" spans="1:11">
      <c r="A110" s="2">
        <v>20010201</v>
      </c>
      <c r="B110" s="3" t="s">
        <v>814</v>
      </c>
      <c r="C110" s="2" t="s">
        <v>1028</v>
      </c>
      <c r="D110" s="23">
        <v>9510704.6999999993</v>
      </c>
      <c r="E110" s="23">
        <v>66124.929999999993</v>
      </c>
      <c r="F110" s="2" t="s">
        <v>1028</v>
      </c>
      <c r="G110" s="18">
        <f t="shared" si="1"/>
        <v>9444579.7699999996</v>
      </c>
      <c r="H110" s="2"/>
      <c r="I110" s="2"/>
      <c r="J110" s="2"/>
      <c r="K110" s="2"/>
    </row>
    <row r="111" spans="1:11" ht="25.5">
      <c r="A111" s="2">
        <v>20020101</v>
      </c>
      <c r="B111" s="3" t="s">
        <v>1217</v>
      </c>
      <c r="C111" s="2" t="s">
        <v>1028</v>
      </c>
      <c r="D111" s="23">
        <v>4200076.45</v>
      </c>
      <c r="E111" s="23">
        <v>80013139.859999999</v>
      </c>
      <c r="F111" s="2" t="s">
        <v>1028</v>
      </c>
      <c r="G111" s="18">
        <f t="shared" si="1"/>
        <v>-75813063.409999996</v>
      </c>
      <c r="H111" s="2"/>
      <c r="I111" s="2"/>
      <c r="J111" s="2"/>
      <c r="K111" s="2"/>
    </row>
    <row r="112" spans="1:11">
      <c r="A112" s="2">
        <v>20030103</v>
      </c>
      <c r="B112" s="3" t="s">
        <v>1218</v>
      </c>
      <c r="C112" s="2" t="s">
        <v>1028</v>
      </c>
      <c r="D112" s="23">
        <v>37963.67</v>
      </c>
      <c r="E112" s="23">
        <v>1150207.98</v>
      </c>
      <c r="F112" s="2" t="s">
        <v>1028</v>
      </c>
      <c r="G112" s="18">
        <f t="shared" si="1"/>
        <v>-1112244.31</v>
      </c>
      <c r="H112" s="2"/>
      <c r="I112" s="2"/>
      <c r="J112" s="2"/>
      <c r="K112" s="2"/>
    </row>
    <row r="113" spans="1:11" ht="25.5">
      <c r="A113" s="2">
        <v>20030201</v>
      </c>
      <c r="B113" s="3" t="s">
        <v>1219</v>
      </c>
      <c r="C113" s="2" t="s">
        <v>1028</v>
      </c>
      <c r="D113" s="23">
        <v>744902.56</v>
      </c>
      <c r="E113" s="23">
        <v>20278794.710000001</v>
      </c>
      <c r="F113" s="2" t="s">
        <v>1028</v>
      </c>
      <c r="G113" s="18">
        <f t="shared" si="1"/>
        <v>-19533892.150000002</v>
      </c>
      <c r="H113" s="2"/>
      <c r="I113" s="2"/>
      <c r="J113" s="2"/>
      <c r="K113" s="2"/>
    </row>
    <row r="114" spans="1:11" ht="25.5">
      <c r="A114" s="2">
        <v>20030202</v>
      </c>
      <c r="B114" s="3" t="s">
        <v>1220</v>
      </c>
      <c r="C114" s="2" t="s">
        <v>1028</v>
      </c>
      <c r="D114" s="23">
        <v>737523.65</v>
      </c>
      <c r="E114" s="23">
        <v>7192674.5099999998</v>
      </c>
      <c r="F114" s="2" t="s">
        <v>1028</v>
      </c>
      <c r="G114" s="18">
        <f t="shared" si="1"/>
        <v>-6455150.8599999994</v>
      </c>
      <c r="H114" s="2"/>
      <c r="I114" s="2"/>
      <c r="J114" s="2"/>
      <c r="K114" s="2"/>
    </row>
    <row r="115" spans="1:11" ht="25.5">
      <c r="A115" s="2">
        <v>20040101</v>
      </c>
      <c r="B115" s="3" t="s">
        <v>1221</v>
      </c>
      <c r="C115" s="2" t="s">
        <v>1028</v>
      </c>
      <c r="D115" s="23">
        <v>36071.79</v>
      </c>
      <c r="E115" s="23">
        <v>876581.8</v>
      </c>
      <c r="F115" s="2" t="s">
        <v>1028</v>
      </c>
      <c r="G115" s="18">
        <f t="shared" si="1"/>
        <v>-840510.01</v>
      </c>
      <c r="H115" s="2"/>
      <c r="I115" s="2"/>
      <c r="J115" s="2"/>
      <c r="K115" s="2"/>
    </row>
    <row r="116" spans="1:11" ht="25.5">
      <c r="A116" s="2">
        <v>20040102</v>
      </c>
      <c r="B116" s="3" t="s">
        <v>1222</v>
      </c>
      <c r="C116" s="2" t="s">
        <v>1028</v>
      </c>
      <c r="D116" s="23">
        <v>0</v>
      </c>
      <c r="E116" s="23">
        <v>346226.61</v>
      </c>
      <c r="F116" s="2" t="s">
        <v>1028</v>
      </c>
      <c r="G116" s="18">
        <f t="shared" si="1"/>
        <v>-346226.61</v>
      </c>
      <c r="H116" s="2"/>
      <c r="I116" s="2"/>
      <c r="J116" s="2"/>
      <c r="K116" s="2"/>
    </row>
    <row r="117" spans="1:11">
      <c r="A117" s="2">
        <v>20050101</v>
      </c>
      <c r="B117" s="3" t="s">
        <v>815</v>
      </c>
      <c r="C117" s="2" t="s">
        <v>1028</v>
      </c>
      <c r="D117" s="23">
        <v>31957</v>
      </c>
      <c r="E117" s="23">
        <v>704832.67</v>
      </c>
      <c r="F117" s="2" t="s">
        <v>1028</v>
      </c>
      <c r="G117" s="18">
        <f t="shared" si="1"/>
        <v>-672875.67</v>
      </c>
      <c r="H117" s="2"/>
      <c r="I117" s="2"/>
      <c r="J117" s="2"/>
      <c r="K117" s="2"/>
    </row>
    <row r="118" spans="1:11">
      <c r="A118" s="2">
        <v>20070101</v>
      </c>
      <c r="B118" s="3" t="s">
        <v>1041</v>
      </c>
      <c r="C118" s="2" t="s">
        <v>1028</v>
      </c>
      <c r="D118" s="23">
        <v>168831.75</v>
      </c>
      <c r="E118" s="23">
        <v>168831.75</v>
      </c>
      <c r="F118" s="2" t="s">
        <v>1028</v>
      </c>
      <c r="G118" s="18">
        <f t="shared" si="1"/>
        <v>0</v>
      </c>
      <c r="H118" s="2"/>
      <c r="I118" s="2"/>
      <c r="J118" s="2"/>
      <c r="K118" s="2"/>
    </row>
    <row r="119" spans="1:11">
      <c r="A119" s="2">
        <v>20070102</v>
      </c>
      <c r="B119" s="3" t="s">
        <v>1042</v>
      </c>
      <c r="C119" s="2" t="s">
        <v>1028</v>
      </c>
      <c r="D119" s="23">
        <v>1155690.99</v>
      </c>
      <c r="E119" s="23">
        <v>181715.55</v>
      </c>
      <c r="F119" s="2" t="s">
        <v>1028</v>
      </c>
      <c r="G119" s="18">
        <f t="shared" si="1"/>
        <v>973975.44</v>
      </c>
      <c r="H119" s="2"/>
      <c r="I119" s="2"/>
      <c r="J119" s="2"/>
      <c r="K119" s="2"/>
    </row>
    <row r="120" spans="1:11">
      <c r="A120" s="2">
        <v>20080101</v>
      </c>
      <c r="B120" s="3" t="s">
        <v>816</v>
      </c>
      <c r="C120" s="2" t="s">
        <v>1028</v>
      </c>
      <c r="D120" s="23">
        <v>168831.75</v>
      </c>
      <c r="E120" s="23">
        <v>168831.75</v>
      </c>
      <c r="F120" s="2" t="s">
        <v>1028</v>
      </c>
      <c r="G120" s="18">
        <f t="shared" si="1"/>
        <v>0</v>
      </c>
      <c r="H120" s="2"/>
      <c r="I120" s="2"/>
      <c r="J120" s="2"/>
      <c r="K120" s="2"/>
    </row>
    <row r="121" spans="1:11" ht="25.5">
      <c r="A121" s="2">
        <v>21010101</v>
      </c>
      <c r="B121" s="3" t="s">
        <v>1223</v>
      </c>
      <c r="C121" s="2" t="s">
        <v>1028</v>
      </c>
      <c r="D121" s="23">
        <v>3664.34</v>
      </c>
      <c r="E121" s="23">
        <v>20000</v>
      </c>
      <c r="F121" s="2" t="s">
        <v>1028</v>
      </c>
      <c r="G121" s="18">
        <f t="shared" si="1"/>
        <v>-16335.66</v>
      </c>
      <c r="H121" s="2"/>
      <c r="I121" s="2"/>
      <c r="J121" s="2"/>
      <c r="K121" s="2"/>
    </row>
    <row r="122" spans="1:11" ht="25.5">
      <c r="A122" s="2">
        <v>21020101</v>
      </c>
      <c r="B122" s="3" t="s">
        <v>1224</v>
      </c>
      <c r="C122" s="2" t="s">
        <v>1028</v>
      </c>
      <c r="D122" s="23">
        <v>117686.69</v>
      </c>
      <c r="E122" s="23">
        <v>144524.04</v>
      </c>
      <c r="F122" s="2" t="s">
        <v>1028</v>
      </c>
      <c r="G122" s="18">
        <f t="shared" si="1"/>
        <v>-26837.350000000006</v>
      </c>
      <c r="H122" s="2"/>
      <c r="I122" s="2"/>
      <c r="J122" s="2"/>
      <c r="K122" s="2"/>
    </row>
    <row r="123" spans="1:11" ht="25.5">
      <c r="A123" s="2">
        <v>21020102</v>
      </c>
      <c r="B123" s="3" t="s">
        <v>1225</v>
      </c>
      <c r="C123" s="2" t="s">
        <v>1028</v>
      </c>
      <c r="D123" s="23">
        <v>0</v>
      </c>
      <c r="E123" s="23">
        <v>1000</v>
      </c>
      <c r="F123" s="2" t="s">
        <v>1028</v>
      </c>
      <c r="G123" s="18">
        <f t="shared" si="1"/>
        <v>-1000</v>
      </c>
      <c r="H123" s="2"/>
      <c r="I123" s="2"/>
      <c r="J123" s="2"/>
      <c r="K123" s="2"/>
    </row>
    <row r="124" spans="1:11">
      <c r="A124" s="2">
        <v>21030101</v>
      </c>
      <c r="B124" s="3" t="s">
        <v>1226</v>
      </c>
      <c r="C124" s="2" t="s">
        <v>1028</v>
      </c>
      <c r="D124" s="23">
        <v>56280.81</v>
      </c>
      <c r="E124" s="23">
        <v>533416.99</v>
      </c>
      <c r="F124" s="2" t="s">
        <v>1028</v>
      </c>
      <c r="G124" s="18">
        <f t="shared" si="1"/>
        <v>-477136.18</v>
      </c>
      <c r="H124" s="2"/>
      <c r="I124" s="2"/>
      <c r="J124" s="2"/>
      <c r="K124" s="2"/>
    </row>
    <row r="125" spans="1:11" ht="25.5">
      <c r="A125" s="2">
        <v>21030102</v>
      </c>
      <c r="B125" s="3" t="s">
        <v>1227</v>
      </c>
      <c r="C125" s="2" t="s">
        <v>1028</v>
      </c>
      <c r="D125" s="23">
        <v>197704.47</v>
      </c>
      <c r="E125" s="23">
        <v>261141.86</v>
      </c>
      <c r="F125" s="2" t="s">
        <v>1028</v>
      </c>
      <c r="G125" s="18">
        <f t="shared" si="1"/>
        <v>-63437.389999999985</v>
      </c>
      <c r="H125" s="2"/>
      <c r="I125" s="2"/>
      <c r="J125" s="2"/>
      <c r="K125" s="2"/>
    </row>
    <row r="126" spans="1:11" ht="25.5">
      <c r="A126" s="2">
        <v>21030105</v>
      </c>
      <c r="B126" s="3" t="s">
        <v>1229</v>
      </c>
      <c r="C126" s="2" t="s">
        <v>1028</v>
      </c>
      <c r="D126" s="23">
        <v>6336.3</v>
      </c>
      <c r="E126" s="23">
        <v>623192.66</v>
      </c>
      <c r="F126" s="2" t="s">
        <v>1028</v>
      </c>
      <c r="G126" s="18">
        <f t="shared" si="1"/>
        <v>-616856.36</v>
      </c>
      <c r="H126" s="2"/>
      <c r="I126" s="2"/>
      <c r="J126" s="2"/>
      <c r="K126" s="2"/>
    </row>
    <row r="127" spans="1:11">
      <c r="A127" s="2">
        <v>21030106</v>
      </c>
      <c r="B127" s="3" t="s">
        <v>817</v>
      </c>
      <c r="C127" s="2" t="s">
        <v>1028</v>
      </c>
      <c r="D127" s="23">
        <v>57128.74</v>
      </c>
      <c r="E127" s="23">
        <v>444397.96</v>
      </c>
      <c r="F127" s="2" t="s">
        <v>1028</v>
      </c>
      <c r="G127" s="18">
        <f t="shared" si="1"/>
        <v>-387269.22000000003</v>
      </c>
      <c r="H127" s="2"/>
      <c r="I127" s="2"/>
      <c r="J127" s="2"/>
      <c r="K127" s="2"/>
    </row>
    <row r="128" spans="1:11">
      <c r="A128" s="2">
        <v>21030109</v>
      </c>
      <c r="B128" s="3" t="s">
        <v>818</v>
      </c>
      <c r="C128" s="2" t="s">
        <v>1028</v>
      </c>
      <c r="D128" s="23">
        <v>94649.66</v>
      </c>
      <c r="E128" s="23">
        <v>242442.87</v>
      </c>
      <c r="F128" s="2" t="s">
        <v>1028</v>
      </c>
      <c r="G128" s="18">
        <f t="shared" si="1"/>
        <v>-147793.21</v>
      </c>
      <c r="H128" s="2"/>
      <c r="I128" s="2"/>
      <c r="J128" s="2"/>
      <c r="K128" s="2"/>
    </row>
    <row r="129" spans="1:11" ht="25.5">
      <c r="A129" s="2">
        <v>21030111</v>
      </c>
      <c r="B129" s="3" t="s">
        <v>1230</v>
      </c>
      <c r="C129" s="2" t="s">
        <v>1028</v>
      </c>
      <c r="D129" s="23">
        <v>117671.43</v>
      </c>
      <c r="E129" s="23">
        <v>333152.78999999998</v>
      </c>
      <c r="F129" s="2" t="s">
        <v>1028</v>
      </c>
      <c r="G129" s="18">
        <f t="shared" si="1"/>
        <v>-215481.36</v>
      </c>
      <c r="H129" s="2"/>
      <c r="I129" s="2"/>
      <c r="J129" s="2"/>
      <c r="K129" s="2"/>
    </row>
    <row r="130" spans="1:11" ht="25.5">
      <c r="A130" s="2">
        <v>21030112</v>
      </c>
      <c r="B130" s="3" t="s">
        <v>1231</v>
      </c>
      <c r="C130" s="2" t="s">
        <v>1028</v>
      </c>
      <c r="D130" s="23">
        <v>205744.78</v>
      </c>
      <c r="E130" s="23">
        <v>527663.12</v>
      </c>
      <c r="F130" s="2" t="s">
        <v>1028</v>
      </c>
      <c r="G130" s="18">
        <f t="shared" si="1"/>
        <v>-321918.33999999997</v>
      </c>
      <c r="H130" s="2"/>
      <c r="I130" s="2"/>
      <c r="J130" s="2"/>
      <c r="K130" s="2"/>
    </row>
    <row r="131" spans="1:11" ht="25.5">
      <c r="A131" s="2">
        <v>21030114</v>
      </c>
      <c r="B131" s="3" t="s">
        <v>1232</v>
      </c>
      <c r="C131" s="2" t="s">
        <v>1028</v>
      </c>
      <c r="D131" s="23">
        <v>13691.25</v>
      </c>
      <c r="E131" s="23">
        <v>41275.69</v>
      </c>
      <c r="F131" s="2" t="s">
        <v>1028</v>
      </c>
      <c r="G131" s="18">
        <f t="shared" si="1"/>
        <v>-27584.440000000002</v>
      </c>
      <c r="H131" s="2"/>
      <c r="I131" s="2"/>
      <c r="J131" s="2"/>
      <c r="K131" s="2"/>
    </row>
    <row r="132" spans="1:11">
      <c r="A132" s="2">
        <v>23020101</v>
      </c>
      <c r="B132" s="3" t="s">
        <v>1043</v>
      </c>
      <c r="C132" s="2" t="s">
        <v>1028</v>
      </c>
      <c r="D132" s="23">
        <v>217248.11</v>
      </c>
      <c r="E132" s="23">
        <v>987462.3</v>
      </c>
      <c r="F132" s="2" t="s">
        <v>1028</v>
      </c>
      <c r="G132" s="18">
        <f t="shared" si="1"/>
        <v>-770214.19000000006</v>
      </c>
      <c r="H132" s="2"/>
      <c r="I132" s="2"/>
      <c r="J132" s="2"/>
      <c r="K132" s="2"/>
    </row>
    <row r="133" spans="1:11">
      <c r="A133" s="2">
        <v>23020102</v>
      </c>
      <c r="B133" s="3" t="s">
        <v>1233</v>
      </c>
      <c r="C133" s="2" t="s">
        <v>1028</v>
      </c>
      <c r="D133" s="23">
        <v>307953.91999999998</v>
      </c>
      <c r="E133" s="23">
        <v>1609952.74</v>
      </c>
      <c r="F133" s="2" t="s">
        <v>1028</v>
      </c>
      <c r="G133" s="18">
        <f t="shared" si="1"/>
        <v>-1301998.82</v>
      </c>
      <c r="H133" s="2"/>
      <c r="I133" s="2"/>
      <c r="J133" s="2"/>
      <c r="K133" s="2"/>
    </row>
    <row r="134" spans="1:11">
      <c r="A134" s="2">
        <v>23040101</v>
      </c>
      <c r="B134" s="3" t="s">
        <v>1044</v>
      </c>
      <c r="C134" s="2" t="s">
        <v>1028</v>
      </c>
      <c r="D134" s="23">
        <v>0</v>
      </c>
      <c r="E134" s="23">
        <v>76500.929999999993</v>
      </c>
      <c r="F134" s="2" t="s">
        <v>1028</v>
      </c>
      <c r="G134" s="18">
        <f t="shared" si="1"/>
        <v>-76500.929999999993</v>
      </c>
      <c r="H134" s="2"/>
      <c r="I134" s="2"/>
      <c r="J134" s="2"/>
      <c r="K134" s="2"/>
    </row>
    <row r="135" spans="1:11">
      <c r="A135" s="2">
        <v>23050101</v>
      </c>
      <c r="B135" s="3" t="s">
        <v>819</v>
      </c>
      <c r="C135" s="2" t="s">
        <v>1028</v>
      </c>
      <c r="D135" s="23">
        <v>88805711.140000001</v>
      </c>
      <c r="E135" s="23">
        <v>104984157.76000001</v>
      </c>
      <c r="F135" s="2" t="s">
        <v>1028</v>
      </c>
      <c r="G135" s="18">
        <f t="shared" si="1"/>
        <v>-16178446.620000005</v>
      </c>
      <c r="H135" s="2"/>
      <c r="I135" s="2"/>
      <c r="J135" s="2"/>
      <c r="K135" s="2"/>
    </row>
    <row r="136" spans="1:11">
      <c r="A136" s="2">
        <v>23050102</v>
      </c>
      <c r="B136" s="3" t="s">
        <v>1045</v>
      </c>
      <c r="C136" s="2" t="s">
        <v>1028</v>
      </c>
      <c r="D136" s="23">
        <v>43578.96</v>
      </c>
      <c r="E136" s="23">
        <v>43578.96</v>
      </c>
      <c r="F136" s="2" t="s">
        <v>1028</v>
      </c>
      <c r="G136" s="18">
        <f t="shared" si="1"/>
        <v>0</v>
      </c>
      <c r="H136" s="2"/>
      <c r="I136" s="2"/>
      <c r="J136" s="2"/>
      <c r="K136" s="2"/>
    </row>
    <row r="137" spans="1:11" ht="25.5">
      <c r="A137" s="2">
        <v>23070101</v>
      </c>
      <c r="B137" s="3" t="s">
        <v>1234</v>
      </c>
      <c r="C137" s="2" t="s">
        <v>1028</v>
      </c>
      <c r="D137" s="23">
        <v>100</v>
      </c>
      <c r="E137" s="23">
        <v>100</v>
      </c>
      <c r="F137" s="2" t="s">
        <v>1028</v>
      </c>
      <c r="G137" s="18">
        <f t="shared" si="1"/>
        <v>0</v>
      </c>
      <c r="H137" s="2"/>
      <c r="I137" s="2"/>
      <c r="J137" s="2"/>
      <c r="K137" s="2"/>
    </row>
    <row r="138" spans="1:11">
      <c r="A138" s="2">
        <v>23090101</v>
      </c>
      <c r="B138" s="3" t="s">
        <v>820</v>
      </c>
      <c r="C138" s="2" t="s">
        <v>1028</v>
      </c>
      <c r="D138" s="23">
        <v>1537688.78</v>
      </c>
      <c r="E138" s="23">
        <v>1568177.85</v>
      </c>
      <c r="F138" s="2" t="s">
        <v>1028</v>
      </c>
      <c r="G138" s="18">
        <f t="shared" si="1"/>
        <v>-30489.070000000065</v>
      </c>
      <c r="H138" s="2"/>
      <c r="I138" s="2"/>
      <c r="J138" s="2"/>
      <c r="K138" s="2"/>
    </row>
    <row r="139" spans="1:11">
      <c r="A139" s="2">
        <v>23090102</v>
      </c>
      <c r="B139" s="3" t="s">
        <v>1046</v>
      </c>
      <c r="C139" s="2" t="s">
        <v>1028</v>
      </c>
      <c r="D139" s="23">
        <v>5812.45</v>
      </c>
      <c r="E139" s="23">
        <v>5812.45</v>
      </c>
      <c r="F139" s="2" t="s">
        <v>1028</v>
      </c>
      <c r="G139" s="18">
        <f t="shared" si="1"/>
        <v>0</v>
      </c>
      <c r="H139" s="2"/>
      <c r="I139" s="2"/>
      <c r="J139" s="2"/>
      <c r="K139" s="2"/>
    </row>
    <row r="140" spans="1:11" ht="25.5">
      <c r="A140" s="2">
        <v>23090109</v>
      </c>
      <c r="B140" s="3" t="s">
        <v>1235</v>
      </c>
      <c r="C140" s="2" t="s">
        <v>1028</v>
      </c>
      <c r="D140" s="2">
        <v>0</v>
      </c>
      <c r="E140" s="23">
        <v>1336688.99</v>
      </c>
      <c r="F140" s="2" t="s">
        <v>1028</v>
      </c>
      <c r="G140" s="18">
        <f t="shared" si="1"/>
        <v>-1336688.99</v>
      </c>
      <c r="H140" s="2"/>
      <c r="I140" s="2"/>
      <c r="J140" s="2"/>
      <c r="K140" s="2"/>
    </row>
    <row r="141" spans="1:11" ht="25.5">
      <c r="A141" s="2">
        <v>23100101</v>
      </c>
      <c r="B141" s="3" t="s">
        <v>1236</v>
      </c>
      <c r="C141" s="2" t="s">
        <v>1028</v>
      </c>
      <c r="D141" s="23">
        <v>14037.48</v>
      </c>
      <c r="E141" s="23">
        <v>18029.330000000002</v>
      </c>
      <c r="F141" s="2" t="s">
        <v>1028</v>
      </c>
      <c r="G141" s="18">
        <f t="shared" ref="G141:G204" si="2">D141-E141</f>
        <v>-3991.8500000000022</v>
      </c>
      <c r="H141" s="2"/>
      <c r="I141" s="2"/>
      <c r="J141" s="2"/>
      <c r="K141" s="2"/>
    </row>
    <row r="142" spans="1:11" ht="25.5">
      <c r="A142" s="2">
        <v>23110101</v>
      </c>
      <c r="B142" s="3" t="s">
        <v>1237</v>
      </c>
      <c r="C142" s="2" t="s">
        <v>1028</v>
      </c>
      <c r="D142" s="23">
        <v>162080.42000000001</v>
      </c>
      <c r="E142" s="23">
        <v>202962.02</v>
      </c>
      <c r="F142" s="2" t="s">
        <v>1028</v>
      </c>
      <c r="G142" s="18">
        <f t="shared" si="2"/>
        <v>-40881.599999999977</v>
      </c>
      <c r="H142" s="2"/>
      <c r="I142" s="2"/>
      <c r="J142" s="2"/>
      <c r="K142" s="2"/>
    </row>
    <row r="143" spans="1:11">
      <c r="A143" s="2">
        <v>23120101</v>
      </c>
      <c r="B143" s="3" t="s">
        <v>821</v>
      </c>
      <c r="C143" s="2" t="s">
        <v>1028</v>
      </c>
      <c r="D143" s="23">
        <v>16337.51</v>
      </c>
      <c r="E143" s="23">
        <v>16337.51</v>
      </c>
      <c r="F143" s="2" t="s">
        <v>1028</v>
      </c>
      <c r="G143" s="18">
        <f t="shared" si="2"/>
        <v>0</v>
      </c>
      <c r="H143" s="2"/>
      <c r="I143" s="2"/>
      <c r="J143" s="2"/>
      <c r="K143" s="2"/>
    </row>
    <row r="144" spans="1:11">
      <c r="A144" s="2">
        <v>23120102</v>
      </c>
      <c r="B144" s="3" t="s">
        <v>1370</v>
      </c>
      <c r="C144" s="2" t="s">
        <v>1028</v>
      </c>
      <c r="D144" s="23">
        <v>17314.400000000001</v>
      </c>
      <c r="E144" s="23">
        <v>17314.400000000001</v>
      </c>
      <c r="F144" s="2" t="s">
        <v>1028</v>
      </c>
      <c r="G144" s="18">
        <f t="shared" si="2"/>
        <v>0</v>
      </c>
      <c r="H144" s="2"/>
      <c r="I144" s="2"/>
      <c r="J144" s="2"/>
      <c r="K144" s="2"/>
    </row>
    <row r="145" spans="1:11">
      <c r="A145" s="2">
        <v>23120103</v>
      </c>
      <c r="B145" s="3" t="s">
        <v>1130</v>
      </c>
      <c r="C145" s="2" t="s">
        <v>1028</v>
      </c>
      <c r="D145" s="23">
        <v>4675893.8899999997</v>
      </c>
      <c r="E145" s="23">
        <v>4744190.72</v>
      </c>
      <c r="F145" s="2" t="s">
        <v>1028</v>
      </c>
      <c r="G145" s="18">
        <f t="shared" si="2"/>
        <v>-68296.830000000075</v>
      </c>
      <c r="H145" s="2"/>
      <c r="I145" s="2"/>
      <c r="J145" s="2"/>
      <c r="K145" s="2"/>
    </row>
    <row r="146" spans="1:11" ht="25.5">
      <c r="A146" s="2">
        <v>23120111</v>
      </c>
      <c r="B146" s="3" t="s">
        <v>1239</v>
      </c>
      <c r="C146" s="2" t="s">
        <v>1028</v>
      </c>
      <c r="D146" s="23">
        <v>198454.31</v>
      </c>
      <c r="E146" s="23">
        <v>207111.17</v>
      </c>
      <c r="F146" s="2" t="s">
        <v>1028</v>
      </c>
      <c r="G146" s="18">
        <f t="shared" si="2"/>
        <v>-8656.8600000000151</v>
      </c>
      <c r="H146" s="2"/>
      <c r="I146" s="2"/>
      <c r="J146" s="2"/>
      <c r="K146" s="2"/>
    </row>
    <row r="147" spans="1:11" ht="25.5">
      <c r="A147" s="2">
        <v>23120112</v>
      </c>
      <c r="B147" s="3" t="s">
        <v>1240</v>
      </c>
      <c r="C147" s="2" t="s">
        <v>1028</v>
      </c>
      <c r="D147" s="23">
        <v>2214139.69</v>
      </c>
      <c r="E147" s="23">
        <v>2612159.16</v>
      </c>
      <c r="F147" s="2" t="s">
        <v>1028</v>
      </c>
      <c r="G147" s="18">
        <f t="shared" si="2"/>
        <v>-398019.4700000002</v>
      </c>
      <c r="H147" s="2"/>
      <c r="I147" s="2"/>
      <c r="J147" s="2"/>
      <c r="K147" s="2"/>
    </row>
    <row r="148" spans="1:11">
      <c r="A148" s="2">
        <v>23120121</v>
      </c>
      <c r="B148" s="3" t="s">
        <v>822</v>
      </c>
      <c r="C148" s="2" t="s">
        <v>1028</v>
      </c>
      <c r="D148" s="23">
        <v>1706926.23</v>
      </c>
      <c r="E148" s="23">
        <v>2101158.92</v>
      </c>
      <c r="F148" s="2" t="s">
        <v>1028</v>
      </c>
      <c r="G148" s="18">
        <f t="shared" si="2"/>
        <v>-394232.68999999994</v>
      </c>
      <c r="H148" s="2"/>
      <c r="I148" s="2"/>
      <c r="J148" s="2"/>
      <c r="K148" s="2"/>
    </row>
    <row r="149" spans="1:11">
      <c r="A149" s="2">
        <v>23120122</v>
      </c>
      <c r="B149" s="3" t="s">
        <v>823</v>
      </c>
      <c r="C149" s="2" t="s">
        <v>1028</v>
      </c>
      <c r="D149" s="23">
        <v>31350</v>
      </c>
      <c r="E149" s="23">
        <v>31350</v>
      </c>
      <c r="F149" s="2" t="s">
        <v>1028</v>
      </c>
      <c r="G149" s="18">
        <f t="shared" si="2"/>
        <v>0</v>
      </c>
      <c r="H149" s="2"/>
      <c r="I149" s="2"/>
      <c r="J149" s="2"/>
      <c r="K149" s="2"/>
    </row>
    <row r="150" spans="1:11" ht="25.5">
      <c r="A150" s="2">
        <v>23120131</v>
      </c>
      <c r="B150" s="3" t="s">
        <v>1241</v>
      </c>
      <c r="C150" s="2" t="s">
        <v>1028</v>
      </c>
      <c r="D150" s="23">
        <v>2868</v>
      </c>
      <c r="E150" s="23">
        <v>3234</v>
      </c>
      <c r="F150" s="2" t="s">
        <v>1028</v>
      </c>
      <c r="G150" s="18">
        <f t="shared" si="2"/>
        <v>-366</v>
      </c>
      <c r="H150" s="2"/>
      <c r="I150" s="2"/>
      <c r="J150" s="2"/>
      <c r="K150" s="2"/>
    </row>
    <row r="151" spans="1:11">
      <c r="A151" s="2">
        <v>23120188</v>
      </c>
      <c r="B151" s="3" t="s">
        <v>824</v>
      </c>
      <c r="C151" s="2" t="s">
        <v>1028</v>
      </c>
      <c r="D151" s="23">
        <v>2365030.0099999998</v>
      </c>
      <c r="E151" s="23">
        <v>2372424.4900000002</v>
      </c>
      <c r="F151" s="2" t="s">
        <v>1028</v>
      </c>
      <c r="G151" s="18">
        <f t="shared" si="2"/>
        <v>-7394.480000000447</v>
      </c>
      <c r="H151" s="2"/>
      <c r="I151" s="2"/>
      <c r="J151" s="2"/>
      <c r="K151" s="2"/>
    </row>
    <row r="152" spans="1:11">
      <c r="A152" s="2">
        <v>23130101</v>
      </c>
      <c r="B152" s="3" t="s">
        <v>825</v>
      </c>
      <c r="C152" s="2" t="s">
        <v>1028</v>
      </c>
      <c r="D152" s="23">
        <v>31403.85</v>
      </c>
      <c r="E152" s="23">
        <v>34850.46</v>
      </c>
      <c r="F152" s="2" t="s">
        <v>1028</v>
      </c>
      <c r="G152" s="18">
        <f t="shared" si="2"/>
        <v>-3446.6100000000006</v>
      </c>
      <c r="H152" s="2"/>
      <c r="I152" s="2"/>
      <c r="J152" s="2"/>
      <c r="K152" s="2"/>
    </row>
    <row r="153" spans="1:11">
      <c r="A153" s="2">
        <v>23130102</v>
      </c>
      <c r="B153" s="3" t="s">
        <v>826</v>
      </c>
      <c r="C153" s="2" t="s">
        <v>1028</v>
      </c>
      <c r="D153" s="23">
        <v>5094882.84</v>
      </c>
      <c r="E153" s="23">
        <v>5933858.1500000004</v>
      </c>
      <c r="F153" s="2" t="s">
        <v>1028</v>
      </c>
      <c r="G153" s="18">
        <f t="shared" si="2"/>
        <v>-838975.31000000052</v>
      </c>
      <c r="H153" s="2"/>
      <c r="I153" s="2"/>
      <c r="J153" s="2"/>
      <c r="K153" s="2"/>
    </row>
    <row r="154" spans="1:11">
      <c r="A154" s="2">
        <v>23130103</v>
      </c>
      <c r="B154" s="3" t="s">
        <v>827</v>
      </c>
      <c r="C154" s="2" t="s">
        <v>1028</v>
      </c>
      <c r="D154" s="23">
        <v>92156.36</v>
      </c>
      <c r="E154" s="23">
        <v>92156.36</v>
      </c>
      <c r="F154" s="2" t="s">
        <v>1028</v>
      </c>
      <c r="G154" s="18">
        <f t="shared" si="2"/>
        <v>0</v>
      </c>
      <c r="H154" s="2"/>
      <c r="I154" s="2"/>
      <c r="J154" s="2"/>
      <c r="K154" s="2"/>
    </row>
    <row r="155" spans="1:11">
      <c r="A155" s="2">
        <v>23130105</v>
      </c>
      <c r="B155" s="3" t="s">
        <v>1047</v>
      </c>
      <c r="C155" s="2" t="s">
        <v>1028</v>
      </c>
      <c r="D155" s="23">
        <v>33360.870000000003</v>
      </c>
      <c r="E155" s="23">
        <v>40741.65</v>
      </c>
      <c r="F155" s="2" t="s">
        <v>1028</v>
      </c>
      <c r="G155" s="18">
        <f t="shared" si="2"/>
        <v>-7380.7799999999988</v>
      </c>
      <c r="H155" s="2"/>
      <c r="I155" s="2"/>
      <c r="J155" s="2"/>
      <c r="K155" s="2"/>
    </row>
    <row r="156" spans="1:11" ht="25.5">
      <c r="A156" s="2">
        <v>23140100</v>
      </c>
      <c r="B156" s="3" t="s">
        <v>1242</v>
      </c>
      <c r="C156" s="2" t="s">
        <v>1028</v>
      </c>
      <c r="D156" s="23">
        <v>98170.12</v>
      </c>
      <c r="E156" s="23">
        <v>255782.07</v>
      </c>
      <c r="F156" s="2" t="s">
        <v>1028</v>
      </c>
      <c r="G156" s="18">
        <f t="shared" si="2"/>
        <v>-157611.95000000001</v>
      </c>
      <c r="H156" s="2"/>
      <c r="I156" s="2"/>
      <c r="J156" s="2"/>
      <c r="K156" s="2"/>
    </row>
    <row r="157" spans="1:11">
      <c r="A157" s="2">
        <v>23140101</v>
      </c>
      <c r="B157" s="3" t="s">
        <v>828</v>
      </c>
      <c r="C157" s="2" t="s">
        <v>1028</v>
      </c>
      <c r="D157" s="23">
        <v>15291454.16</v>
      </c>
      <c r="E157" s="23">
        <v>15293257.310000001</v>
      </c>
      <c r="F157" s="2" t="s">
        <v>1028</v>
      </c>
      <c r="G157" s="18">
        <f t="shared" si="2"/>
        <v>-1803.1500000003725</v>
      </c>
      <c r="H157" s="2"/>
      <c r="I157" s="2"/>
      <c r="J157" s="2"/>
      <c r="K157" s="2"/>
    </row>
    <row r="158" spans="1:11" ht="25.5">
      <c r="A158" s="2">
        <v>23140102</v>
      </c>
      <c r="B158" s="3" t="s">
        <v>1243</v>
      </c>
      <c r="C158" s="2" t="s">
        <v>1028</v>
      </c>
      <c r="D158" s="23">
        <v>507899.23</v>
      </c>
      <c r="E158" s="23">
        <v>1076446.3999999999</v>
      </c>
      <c r="F158" s="2" t="s">
        <v>1028</v>
      </c>
      <c r="G158" s="18">
        <f t="shared" si="2"/>
        <v>-568547.16999999993</v>
      </c>
      <c r="H158" s="2"/>
      <c r="I158" s="2"/>
      <c r="J158" s="2"/>
      <c r="K158" s="2"/>
    </row>
    <row r="159" spans="1:11">
      <c r="A159" s="2">
        <v>23150101</v>
      </c>
      <c r="B159" s="3" t="s">
        <v>829</v>
      </c>
      <c r="C159" s="2" t="s">
        <v>1028</v>
      </c>
      <c r="D159" s="23">
        <v>289758.03999999998</v>
      </c>
      <c r="E159" s="23">
        <v>823930.73</v>
      </c>
      <c r="F159" s="2" t="s">
        <v>1028</v>
      </c>
      <c r="G159" s="18">
        <f t="shared" si="2"/>
        <v>-534172.68999999994</v>
      </c>
      <c r="H159" s="2"/>
      <c r="I159" s="2"/>
      <c r="J159" s="2"/>
      <c r="K159" s="2"/>
    </row>
    <row r="160" spans="1:11" ht="25.5">
      <c r="A160" s="2">
        <v>23150102</v>
      </c>
      <c r="B160" s="3" t="s">
        <v>1371</v>
      </c>
      <c r="C160" s="2" t="s">
        <v>1028</v>
      </c>
      <c r="D160" s="23">
        <v>614914</v>
      </c>
      <c r="E160" s="23">
        <v>1274707.3400000001</v>
      </c>
      <c r="F160" s="2" t="s">
        <v>1028</v>
      </c>
      <c r="G160" s="18">
        <f t="shared" si="2"/>
        <v>-659793.34000000008</v>
      </c>
      <c r="H160" s="2"/>
      <c r="I160" s="2"/>
      <c r="J160" s="2"/>
      <c r="K160" s="2"/>
    </row>
    <row r="161" spans="1:11">
      <c r="A161" s="2">
        <v>23150103</v>
      </c>
      <c r="B161" s="3" t="s">
        <v>1048</v>
      </c>
      <c r="C161" s="2" t="s">
        <v>1028</v>
      </c>
      <c r="D161" s="23">
        <v>1415.83</v>
      </c>
      <c r="E161" s="23">
        <v>2150</v>
      </c>
      <c r="F161" s="2" t="s">
        <v>1028</v>
      </c>
      <c r="G161" s="18">
        <f t="shared" si="2"/>
        <v>-734.17000000000007</v>
      </c>
      <c r="H161" s="2"/>
      <c r="I161" s="2"/>
      <c r="J161" s="2"/>
      <c r="K161" s="2"/>
    </row>
    <row r="162" spans="1:11">
      <c r="A162" s="2">
        <v>23150104</v>
      </c>
      <c r="B162" s="3" t="s">
        <v>1049</v>
      </c>
      <c r="C162" s="2" t="s">
        <v>1028</v>
      </c>
      <c r="D162" s="23">
        <v>617689.14</v>
      </c>
      <c r="E162" s="23">
        <v>1245524.47</v>
      </c>
      <c r="F162" s="2" t="s">
        <v>1028</v>
      </c>
      <c r="G162" s="18">
        <f t="shared" si="2"/>
        <v>-627835.32999999996</v>
      </c>
      <c r="H162" s="2"/>
      <c r="I162" s="2"/>
      <c r="J162" s="2"/>
      <c r="K162" s="2"/>
    </row>
    <row r="163" spans="1:11">
      <c r="A163" s="2">
        <v>23150105</v>
      </c>
      <c r="B163" s="3" t="s">
        <v>830</v>
      </c>
      <c r="C163" s="2" t="s">
        <v>1028</v>
      </c>
      <c r="D163" s="23">
        <v>11654.47</v>
      </c>
      <c r="E163" s="23">
        <v>11654.47</v>
      </c>
      <c r="F163" s="2" t="s">
        <v>1028</v>
      </c>
      <c r="G163" s="18">
        <f t="shared" si="2"/>
        <v>0</v>
      </c>
      <c r="H163" s="2"/>
      <c r="I163" s="2"/>
      <c r="J163" s="2"/>
      <c r="K163" s="2"/>
    </row>
    <row r="164" spans="1:11">
      <c r="A164" s="2">
        <v>23150106</v>
      </c>
      <c r="B164" s="3" t="s">
        <v>831</v>
      </c>
      <c r="C164" s="2" t="s">
        <v>1028</v>
      </c>
      <c r="D164" s="23">
        <v>42263.27</v>
      </c>
      <c r="E164" s="23">
        <v>45177.57</v>
      </c>
      <c r="F164" s="2" t="s">
        <v>1028</v>
      </c>
      <c r="G164" s="18">
        <f t="shared" si="2"/>
        <v>-2914.3000000000029</v>
      </c>
      <c r="H164" s="2"/>
      <c r="I164" s="2"/>
      <c r="J164" s="2"/>
      <c r="K164" s="2"/>
    </row>
    <row r="165" spans="1:11">
      <c r="A165" s="2">
        <v>23150107</v>
      </c>
      <c r="B165" s="3" t="s">
        <v>832</v>
      </c>
      <c r="C165" s="2" t="s">
        <v>1028</v>
      </c>
      <c r="D165" s="23">
        <v>949403.62</v>
      </c>
      <c r="E165" s="23">
        <v>989655.55</v>
      </c>
      <c r="F165" s="2" t="s">
        <v>1028</v>
      </c>
      <c r="G165" s="18">
        <f t="shared" si="2"/>
        <v>-40251.930000000051</v>
      </c>
      <c r="H165" s="2"/>
      <c r="I165" s="2"/>
      <c r="J165" s="2"/>
      <c r="K165" s="2"/>
    </row>
    <row r="166" spans="1:11" ht="25.5">
      <c r="A166" s="2">
        <v>23150108</v>
      </c>
      <c r="B166" s="3" t="s">
        <v>1372</v>
      </c>
      <c r="C166" s="2" t="s">
        <v>1028</v>
      </c>
      <c r="D166" s="23">
        <v>10208.549999999999</v>
      </c>
      <c r="E166" s="23">
        <v>390652.65</v>
      </c>
      <c r="F166" s="2" t="s">
        <v>1028</v>
      </c>
      <c r="G166" s="18">
        <f t="shared" si="2"/>
        <v>-380444.10000000003</v>
      </c>
      <c r="H166" s="2"/>
      <c r="I166" s="2"/>
      <c r="J166" s="2"/>
      <c r="K166" s="2"/>
    </row>
    <row r="167" spans="1:11" ht="25.5">
      <c r="A167" s="2">
        <v>23150109</v>
      </c>
      <c r="B167" s="3" t="s">
        <v>1244</v>
      </c>
      <c r="C167" s="2" t="s">
        <v>1028</v>
      </c>
      <c r="D167" s="23">
        <v>256260.77</v>
      </c>
      <c r="E167" s="23">
        <v>276427.65000000002</v>
      </c>
      <c r="F167" s="2" t="s">
        <v>1028</v>
      </c>
      <c r="G167" s="18">
        <f t="shared" si="2"/>
        <v>-20166.880000000034</v>
      </c>
      <c r="H167" s="2"/>
      <c r="I167" s="2"/>
      <c r="J167" s="2"/>
      <c r="K167" s="2"/>
    </row>
    <row r="168" spans="1:11">
      <c r="A168" s="2">
        <v>23150120</v>
      </c>
      <c r="B168" s="3" t="s">
        <v>1050</v>
      </c>
      <c r="C168" s="2" t="s">
        <v>1028</v>
      </c>
      <c r="D168" s="23">
        <v>5100</v>
      </c>
      <c r="E168" s="23">
        <v>26840.12</v>
      </c>
      <c r="F168" s="2" t="s">
        <v>1028</v>
      </c>
      <c r="G168" s="18">
        <f t="shared" si="2"/>
        <v>-21740.12</v>
      </c>
      <c r="H168" s="2"/>
      <c r="I168" s="2"/>
      <c r="J168" s="2"/>
      <c r="K168" s="2"/>
    </row>
    <row r="169" spans="1:11" ht="25.5">
      <c r="A169" s="2">
        <v>23150151</v>
      </c>
      <c r="B169" s="3" t="s">
        <v>1245</v>
      </c>
      <c r="C169" s="2" t="s">
        <v>1028</v>
      </c>
      <c r="D169" s="23">
        <v>269272.88</v>
      </c>
      <c r="E169" s="23">
        <v>272325.92</v>
      </c>
      <c r="F169" s="2" t="s">
        <v>1028</v>
      </c>
      <c r="G169" s="18">
        <f t="shared" si="2"/>
        <v>-3053.039999999979</v>
      </c>
      <c r="H169" s="2"/>
      <c r="I169" s="2"/>
      <c r="J169" s="2"/>
      <c r="K169" s="2"/>
    </row>
    <row r="170" spans="1:11">
      <c r="A170" s="2">
        <v>23150188</v>
      </c>
      <c r="B170" s="3" t="s">
        <v>833</v>
      </c>
      <c r="C170" s="2" t="s">
        <v>1028</v>
      </c>
      <c r="D170" s="23">
        <v>801893.46</v>
      </c>
      <c r="E170" s="23">
        <v>828652.58</v>
      </c>
      <c r="F170" s="2" t="s">
        <v>1028</v>
      </c>
      <c r="G170" s="18">
        <f t="shared" si="2"/>
        <v>-26759.119999999995</v>
      </c>
      <c r="H170" s="2"/>
      <c r="I170" s="2"/>
      <c r="J170" s="2"/>
      <c r="K170" s="2"/>
    </row>
    <row r="171" spans="1:11" ht="25.5">
      <c r="A171" s="2">
        <v>23160116</v>
      </c>
      <c r="B171" s="3" t="s">
        <v>1246</v>
      </c>
      <c r="C171" s="2" t="s">
        <v>1028</v>
      </c>
      <c r="D171" s="23">
        <v>3598.4</v>
      </c>
      <c r="E171" s="23">
        <v>3598.4</v>
      </c>
      <c r="F171" s="2" t="s">
        <v>1028</v>
      </c>
      <c r="G171" s="18">
        <f t="shared" si="2"/>
        <v>0</v>
      </c>
      <c r="H171" s="2"/>
      <c r="I171" s="2"/>
      <c r="J171" s="2"/>
      <c r="K171" s="2"/>
    </row>
    <row r="172" spans="1:11" ht="25.5">
      <c r="A172" s="2">
        <v>23160117</v>
      </c>
      <c r="B172" s="3" t="s">
        <v>1247</v>
      </c>
      <c r="C172" s="2" t="s">
        <v>1028</v>
      </c>
      <c r="D172" s="23">
        <v>30897.95</v>
      </c>
      <c r="E172" s="23">
        <v>30897.95</v>
      </c>
      <c r="F172" s="2" t="s">
        <v>1028</v>
      </c>
      <c r="G172" s="18">
        <f t="shared" si="2"/>
        <v>0</v>
      </c>
      <c r="H172" s="2"/>
      <c r="I172" s="2"/>
      <c r="J172" s="2"/>
      <c r="K172" s="2"/>
    </row>
    <row r="173" spans="1:11" ht="25.5">
      <c r="A173" s="2">
        <v>23160118</v>
      </c>
      <c r="B173" s="3" t="s">
        <v>1248</v>
      </c>
      <c r="C173" s="2" t="s">
        <v>1028</v>
      </c>
      <c r="D173" s="23">
        <v>317.33</v>
      </c>
      <c r="E173" s="23">
        <v>317.33</v>
      </c>
      <c r="F173" s="2" t="s">
        <v>1028</v>
      </c>
      <c r="G173" s="18">
        <f t="shared" si="2"/>
        <v>0</v>
      </c>
      <c r="H173" s="2"/>
      <c r="I173" s="2"/>
      <c r="J173" s="2"/>
      <c r="K173" s="2"/>
    </row>
    <row r="174" spans="1:11" ht="25.5">
      <c r="A174" s="2">
        <v>23160126</v>
      </c>
      <c r="B174" s="3" t="s">
        <v>1253</v>
      </c>
      <c r="C174" s="2" t="s">
        <v>1028</v>
      </c>
      <c r="D174" s="23">
        <v>0</v>
      </c>
      <c r="E174" s="23">
        <v>7612.8</v>
      </c>
      <c r="F174" s="2" t="s">
        <v>1028</v>
      </c>
      <c r="G174" s="18">
        <f t="shared" si="2"/>
        <v>-7612.8</v>
      </c>
      <c r="H174" s="2"/>
      <c r="I174" s="2"/>
      <c r="J174" s="2"/>
      <c r="K174" s="2"/>
    </row>
    <row r="175" spans="1:11" ht="25.5">
      <c r="A175" s="2">
        <v>23160127</v>
      </c>
      <c r="B175" s="3" t="s">
        <v>1254</v>
      </c>
      <c r="C175" s="2" t="s">
        <v>1028</v>
      </c>
      <c r="D175" s="23">
        <v>10985.74</v>
      </c>
      <c r="E175" s="23">
        <v>10985.74</v>
      </c>
      <c r="F175" s="2" t="s">
        <v>1028</v>
      </c>
      <c r="G175" s="18">
        <f t="shared" si="2"/>
        <v>0</v>
      </c>
      <c r="H175" s="2"/>
      <c r="I175" s="2"/>
      <c r="J175" s="2"/>
      <c r="K175" s="2"/>
    </row>
    <row r="176" spans="1:11" ht="25.5">
      <c r="A176" s="2">
        <v>23160129</v>
      </c>
      <c r="B176" s="3" t="s">
        <v>1353</v>
      </c>
      <c r="C176" s="2" t="s">
        <v>1028</v>
      </c>
      <c r="D176" s="23">
        <v>50816.76</v>
      </c>
      <c r="E176" s="23">
        <v>58789.25</v>
      </c>
      <c r="F176" s="2" t="s">
        <v>1028</v>
      </c>
      <c r="G176" s="18">
        <f t="shared" si="2"/>
        <v>-7972.489999999998</v>
      </c>
      <c r="H176" s="2"/>
      <c r="I176" s="2"/>
      <c r="J176" s="2"/>
      <c r="K176" s="2"/>
    </row>
    <row r="177" spans="1:11" ht="25.5">
      <c r="A177" s="2">
        <v>23160130</v>
      </c>
      <c r="B177" s="3" t="s">
        <v>1373</v>
      </c>
      <c r="C177" s="2" t="s">
        <v>1028</v>
      </c>
      <c r="D177" s="23">
        <v>182806.39999999999</v>
      </c>
      <c r="E177" s="23">
        <v>198704.54</v>
      </c>
      <c r="F177" s="2" t="s">
        <v>1028</v>
      </c>
      <c r="G177" s="18">
        <f t="shared" si="2"/>
        <v>-15898.140000000014</v>
      </c>
      <c r="H177" s="2"/>
      <c r="I177" s="2"/>
      <c r="J177" s="2"/>
      <c r="K177" s="2"/>
    </row>
    <row r="178" spans="1:11" ht="25.5">
      <c r="A178" s="2">
        <v>23160131</v>
      </c>
      <c r="B178" s="3" t="s">
        <v>1535</v>
      </c>
      <c r="C178" s="2" t="s">
        <v>1028</v>
      </c>
      <c r="D178" s="23">
        <v>13376744.720000001</v>
      </c>
      <c r="E178" s="23">
        <v>13542746.949999999</v>
      </c>
      <c r="F178" s="2" t="s">
        <v>1028</v>
      </c>
      <c r="G178" s="18">
        <f t="shared" si="2"/>
        <v>-166002.22999999858</v>
      </c>
      <c r="H178" s="2"/>
      <c r="I178" s="2"/>
      <c r="J178" s="2"/>
      <c r="K178" s="2"/>
    </row>
    <row r="179" spans="1:11" ht="25.5">
      <c r="A179" s="2">
        <v>23160132</v>
      </c>
      <c r="B179" s="3" t="s">
        <v>1689</v>
      </c>
      <c r="C179" s="2" t="s">
        <v>1028</v>
      </c>
      <c r="D179" s="23">
        <v>0</v>
      </c>
      <c r="E179" s="23">
        <v>16246152.1</v>
      </c>
      <c r="F179" s="2" t="s">
        <v>1028</v>
      </c>
      <c r="G179" s="18">
        <f t="shared" si="2"/>
        <v>-16246152.1</v>
      </c>
      <c r="H179" s="2"/>
      <c r="I179" s="2"/>
      <c r="J179" s="2"/>
      <c r="K179" s="2"/>
    </row>
    <row r="180" spans="1:11">
      <c r="A180" s="2">
        <v>23160201</v>
      </c>
      <c r="B180" s="3" t="s">
        <v>834</v>
      </c>
      <c r="C180" s="2" t="s">
        <v>1028</v>
      </c>
      <c r="D180" s="23">
        <v>86220.39</v>
      </c>
      <c r="E180" s="23">
        <v>114324.54</v>
      </c>
      <c r="F180" s="2" t="s">
        <v>1028</v>
      </c>
      <c r="G180" s="18">
        <f t="shared" si="2"/>
        <v>-28104.149999999994</v>
      </c>
      <c r="H180" s="2"/>
      <c r="I180" s="2"/>
      <c r="J180" s="2"/>
      <c r="K180" s="2"/>
    </row>
    <row r="181" spans="1:11">
      <c r="A181" s="2">
        <v>24010101</v>
      </c>
      <c r="B181" s="3" t="s">
        <v>1051</v>
      </c>
      <c r="C181" s="2" t="s">
        <v>1028</v>
      </c>
      <c r="D181" s="23">
        <v>31366.87</v>
      </c>
      <c r="E181" s="23">
        <v>236527.82</v>
      </c>
      <c r="F181" s="2" t="s">
        <v>1028</v>
      </c>
      <c r="G181" s="18">
        <f t="shared" si="2"/>
        <v>-205160.95</v>
      </c>
      <c r="H181" s="2"/>
      <c r="I181" s="2"/>
      <c r="J181" s="2"/>
      <c r="K181" s="2"/>
    </row>
    <row r="182" spans="1:11">
      <c r="A182" s="2">
        <v>24020101</v>
      </c>
      <c r="B182" s="3" t="s">
        <v>835</v>
      </c>
      <c r="C182" s="2" t="s">
        <v>1028</v>
      </c>
      <c r="D182" s="23">
        <v>1063266.01</v>
      </c>
      <c r="E182" s="23">
        <v>1857120.64</v>
      </c>
      <c r="F182" s="2" t="s">
        <v>1028</v>
      </c>
      <c r="G182" s="18">
        <f t="shared" si="2"/>
        <v>-793854.62999999989</v>
      </c>
      <c r="H182" s="2"/>
      <c r="I182" s="2"/>
      <c r="J182" s="2"/>
      <c r="K182" s="2"/>
    </row>
    <row r="183" spans="1:11">
      <c r="A183" s="2">
        <v>30010101</v>
      </c>
      <c r="B183" s="3" t="s">
        <v>836</v>
      </c>
      <c r="C183" s="2" t="s">
        <v>1028</v>
      </c>
      <c r="D183" s="23">
        <v>3641.38</v>
      </c>
      <c r="E183" s="23">
        <v>7739481.2000000002</v>
      </c>
      <c r="F183" s="2" t="s">
        <v>1028</v>
      </c>
      <c r="G183" s="18">
        <f t="shared" si="2"/>
        <v>-7735839.8200000003</v>
      </c>
      <c r="H183" s="2"/>
      <c r="I183" s="2"/>
      <c r="J183" s="2"/>
      <c r="K183" s="2"/>
    </row>
    <row r="184" spans="1:11">
      <c r="A184" s="2">
        <v>30010102</v>
      </c>
      <c r="B184" s="3" t="s">
        <v>837</v>
      </c>
      <c r="C184" s="2" t="s">
        <v>1028</v>
      </c>
      <c r="D184" s="23">
        <v>778.18</v>
      </c>
      <c r="E184" s="23">
        <v>355915.13</v>
      </c>
      <c r="F184" s="2" t="s">
        <v>1028</v>
      </c>
      <c r="G184" s="18">
        <f t="shared" si="2"/>
        <v>-355136.95</v>
      </c>
      <c r="H184" s="2"/>
      <c r="I184" s="2"/>
      <c r="J184" s="2"/>
      <c r="K184" s="2"/>
    </row>
    <row r="185" spans="1:11">
      <c r="A185" s="2">
        <v>30010103</v>
      </c>
      <c r="B185" s="3" t="s">
        <v>1052</v>
      </c>
      <c r="C185" s="2" t="s">
        <v>1028</v>
      </c>
      <c r="D185" s="23">
        <v>1477.9</v>
      </c>
      <c r="E185" s="23">
        <v>906997.59</v>
      </c>
      <c r="F185" s="2" t="s">
        <v>1028</v>
      </c>
      <c r="G185" s="18">
        <f t="shared" si="2"/>
        <v>-905519.69</v>
      </c>
      <c r="H185" s="2"/>
      <c r="I185" s="2"/>
      <c r="J185" s="2"/>
      <c r="K185" s="2"/>
    </row>
    <row r="186" spans="1:11">
      <c r="A186" s="2">
        <v>30010104</v>
      </c>
      <c r="B186" s="3" t="s">
        <v>1053</v>
      </c>
      <c r="C186" s="2" t="s">
        <v>1028</v>
      </c>
      <c r="D186" s="23">
        <v>256671.53</v>
      </c>
      <c r="E186" s="23">
        <v>256671.53</v>
      </c>
      <c r="F186" s="2" t="s">
        <v>1028</v>
      </c>
      <c r="G186" s="18">
        <f t="shared" si="2"/>
        <v>0</v>
      </c>
      <c r="H186" s="2"/>
      <c r="I186" s="2"/>
      <c r="J186" s="2"/>
      <c r="K186" s="2"/>
    </row>
    <row r="187" spans="1:11" ht="25.5">
      <c r="A187" s="2">
        <v>30010106</v>
      </c>
      <c r="B187" s="3" t="s">
        <v>1256</v>
      </c>
      <c r="C187" s="2" t="s">
        <v>1028</v>
      </c>
      <c r="D187" s="23">
        <v>983.36</v>
      </c>
      <c r="E187" s="23">
        <v>134342.73000000001</v>
      </c>
      <c r="F187" s="2" t="s">
        <v>1028</v>
      </c>
      <c r="G187" s="18">
        <f t="shared" si="2"/>
        <v>-133359.37000000002</v>
      </c>
      <c r="H187" s="2"/>
      <c r="I187" s="2"/>
      <c r="J187" s="2"/>
      <c r="K187" s="2"/>
    </row>
    <row r="188" spans="1:11">
      <c r="A188" s="2">
        <v>30010107</v>
      </c>
      <c r="B188" s="3" t="s">
        <v>1257</v>
      </c>
      <c r="C188" s="2" t="s">
        <v>1028</v>
      </c>
      <c r="D188" s="2">
        <v>0</v>
      </c>
      <c r="E188" s="23">
        <v>250152</v>
      </c>
      <c r="F188" s="2" t="s">
        <v>1028</v>
      </c>
      <c r="G188" s="18">
        <f t="shared" si="2"/>
        <v>-250152</v>
      </c>
      <c r="H188" s="2"/>
      <c r="I188" s="2"/>
      <c r="J188" s="2"/>
      <c r="K188" s="2"/>
    </row>
    <row r="189" spans="1:11" ht="25.5">
      <c r="A189" s="2">
        <v>30010188</v>
      </c>
      <c r="B189" s="3" t="s">
        <v>1258</v>
      </c>
      <c r="C189" s="2" t="s">
        <v>1028</v>
      </c>
      <c r="D189" s="2">
        <v>0</v>
      </c>
      <c r="E189" s="23">
        <v>9381</v>
      </c>
      <c r="F189" s="2" t="s">
        <v>1028</v>
      </c>
      <c r="G189" s="18">
        <f t="shared" si="2"/>
        <v>-9381</v>
      </c>
      <c r="H189" s="2"/>
      <c r="I189" s="2"/>
      <c r="J189" s="2"/>
      <c r="K189" s="2"/>
    </row>
    <row r="190" spans="1:11">
      <c r="A190" s="2">
        <v>30010201</v>
      </c>
      <c r="B190" s="3" t="s">
        <v>838</v>
      </c>
      <c r="C190" s="2" t="s">
        <v>1028</v>
      </c>
      <c r="D190" s="23">
        <v>445454.42</v>
      </c>
      <c r="E190" s="23">
        <v>7377568.21</v>
      </c>
      <c r="F190" s="2" t="s">
        <v>1028</v>
      </c>
      <c r="G190" s="18">
        <f t="shared" si="2"/>
        <v>-6932113.79</v>
      </c>
      <c r="H190" s="2"/>
      <c r="I190" s="2"/>
      <c r="J190" s="2"/>
      <c r="K190" s="2"/>
    </row>
    <row r="191" spans="1:11" ht="25.5">
      <c r="A191" s="2">
        <v>30010301</v>
      </c>
      <c r="B191" s="3" t="s">
        <v>839</v>
      </c>
      <c r="C191" s="2" t="s">
        <v>1028</v>
      </c>
      <c r="D191" s="23">
        <v>218728.65</v>
      </c>
      <c r="E191" s="23">
        <v>3560942.61</v>
      </c>
      <c r="F191" s="2" t="s">
        <v>1028</v>
      </c>
      <c r="G191" s="18">
        <f t="shared" si="2"/>
        <v>-3342213.96</v>
      </c>
      <c r="H191" s="2"/>
      <c r="I191" s="2"/>
      <c r="J191" s="2"/>
      <c r="K191" s="2"/>
    </row>
    <row r="192" spans="1:11">
      <c r="A192" s="2">
        <v>30010303</v>
      </c>
      <c r="B192" s="3" t="s">
        <v>840</v>
      </c>
      <c r="C192" s="2" t="s">
        <v>1028</v>
      </c>
      <c r="D192" s="23">
        <v>0</v>
      </c>
      <c r="E192" s="23">
        <v>14735.66</v>
      </c>
      <c r="F192" s="2" t="s">
        <v>1028</v>
      </c>
      <c r="G192" s="18">
        <f t="shared" si="2"/>
        <v>-14735.66</v>
      </c>
      <c r="H192" s="2"/>
      <c r="I192" s="2"/>
      <c r="J192" s="2"/>
      <c r="K192" s="2"/>
    </row>
    <row r="193" spans="1:11">
      <c r="A193" s="2">
        <v>30010308</v>
      </c>
      <c r="B193" s="3" t="s">
        <v>1354</v>
      </c>
      <c r="C193" s="2" t="s">
        <v>1028</v>
      </c>
      <c r="D193" s="23">
        <v>761625.75</v>
      </c>
      <c r="E193" s="23">
        <v>4663729.7</v>
      </c>
      <c r="F193" s="2" t="s">
        <v>1028</v>
      </c>
      <c r="G193" s="18">
        <f t="shared" si="2"/>
        <v>-3902103.95</v>
      </c>
      <c r="H193" s="2"/>
      <c r="I193" s="2"/>
      <c r="J193" s="2"/>
      <c r="K193" s="2"/>
    </row>
    <row r="194" spans="1:11">
      <c r="A194" s="2">
        <v>30010310</v>
      </c>
      <c r="B194" s="3" t="s">
        <v>1131</v>
      </c>
      <c r="C194" s="2" t="s">
        <v>1028</v>
      </c>
      <c r="D194" s="23">
        <v>0</v>
      </c>
      <c r="E194" s="23">
        <v>13865657.4</v>
      </c>
      <c r="F194" s="2" t="s">
        <v>1028</v>
      </c>
      <c r="G194" s="18">
        <f t="shared" si="2"/>
        <v>-13865657.4</v>
      </c>
      <c r="H194" s="2"/>
      <c r="I194" s="2"/>
      <c r="J194" s="2"/>
      <c r="K194" s="2"/>
    </row>
    <row r="195" spans="1:11">
      <c r="A195" s="2">
        <v>30010312</v>
      </c>
      <c r="B195" s="3" t="s">
        <v>1054</v>
      </c>
      <c r="C195" s="2" t="s">
        <v>1028</v>
      </c>
      <c r="D195" s="2">
        <v>0</v>
      </c>
      <c r="E195" s="23">
        <v>6564792.2699999996</v>
      </c>
      <c r="F195" s="2" t="s">
        <v>1028</v>
      </c>
      <c r="G195" s="18">
        <f t="shared" si="2"/>
        <v>-6564792.2699999996</v>
      </c>
      <c r="H195" s="2"/>
      <c r="I195" s="2"/>
      <c r="J195" s="2"/>
      <c r="K195" s="2"/>
    </row>
    <row r="196" spans="1:11" ht="25.5">
      <c r="A196" s="2">
        <v>30010314</v>
      </c>
      <c r="B196" s="3" t="s">
        <v>1259</v>
      </c>
      <c r="C196" s="2" t="s">
        <v>1028</v>
      </c>
      <c r="D196" s="23">
        <v>500000</v>
      </c>
      <c r="E196" s="23">
        <v>35798958.130000003</v>
      </c>
      <c r="F196" s="2" t="s">
        <v>1028</v>
      </c>
      <c r="G196" s="18">
        <f t="shared" si="2"/>
        <v>-35298958.130000003</v>
      </c>
      <c r="H196" s="2"/>
      <c r="I196" s="2"/>
      <c r="J196" s="2"/>
      <c r="K196" s="2"/>
    </row>
    <row r="197" spans="1:11" ht="25.5">
      <c r="A197" s="2">
        <v>30010315</v>
      </c>
      <c r="B197" s="3" t="s">
        <v>1158</v>
      </c>
      <c r="C197" s="2" t="s">
        <v>1028</v>
      </c>
      <c r="D197" s="23">
        <v>150268.42000000001</v>
      </c>
      <c r="E197" s="23">
        <v>3050351.98</v>
      </c>
      <c r="F197" s="2" t="s">
        <v>1028</v>
      </c>
      <c r="G197" s="18">
        <f t="shared" si="2"/>
        <v>-2900083.56</v>
      </c>
      <c r="H197" s="2"/>
      <c r="I197" s="2"/>
      <c r="J197" s="2"/>
      <c r="K197" s="2"/>
    </row>
    <row r="198" spans="1:11" ht="25.5">
      <c r="A198" s="2">
        <v>30010316</v>
      </c>
      <c r="B198" s="3" t="s">
        <v>1260</v>
      </c>
      <c r="C198" s="2" t="s">
        <v>1028</v>
      </c>
      <c r="D198" s="23">
        <v>0</v>
      </c>
      <c r="E198" s="23">
        <v>912434.17</v>
      </c>
      <c r="F198" s="2" t="s">
        <v>1028</v>
      </c>
      <c r="G198" s="18">
        <f t="shared" si="2"/>
        <v>-912434.17</v>
      </c>
      <c r="H198" s="2"/>
      <c r="I198" s="2"/>
      <c r="J198" s="2"/>
      <c r="K198" s="2"/>
    </row>
    <row r="199" spans="1:11">
      <c r="A199" s="2">
        <v>30010388</v>
      </c>
      <c r="B199" s="3" t="s">
        <v>841</v>
      </c>
      <c r="C199" s="2" t="s">
        <v>1028</v>
      </c>
      <c r="D199" s="23">
        <v>0</v>
      </c>
      <c r="E199" s="23">
        <v>726498.76</v>
      </c>
      <c r="F199" s="2" t="s">
        <v>1028</v>
      </c>
      <c r="G199" s="18">
        <f t="shared" si="2"/>
        <v>-726498.76</v>
      </c>
      <c r="H199" s="2"/>
      <c r="I199" s="2"/>
      <c r="J199" s="2"/>
      <c r="K199" s="2"/>
    </row>
    <row r="200" spans="1:11">
      <c r="A200" s="2">
        <v>30010488</v>
      </c>
      <c r="B200" s="3" t="s">
        <v>842</v>
      </c>
      <c r="C200" s="2" t="s">
        <v>1028</v>
      </c>
      <c r="D200" s="23">
        <v>20</v>
      </c>
      <c r="E200" s="23">
        <v>27449</v>
      </c>
      <c r="F200" s="2" t="s">
        <v>1028</v>
      </c>
      <c r="G200" s="18">
        <f t="shared" si="2"/>
        <v>-27429</v>
      </c>
      <c r="H200" s="2"/>
      <c r="I200" s="2"/>
      <c r="J200" s="2"/>
      <c r="K200" s="2"/>
    </row>
    <row r="201" spans="1:11" ht="51">
      <c r="A201" s="2">
        <v>30020201</v>
      </c>
      <c r="B201" s="3" t="s">
        <v>1261</v>
      </c>
      <c r="C201" s="2" t="s">
        <v>1028</v>
      </c>
      <c r="D201" s="23">
        <v>0</v>
      </c>
      <c r="E201" s="23">
        <v>5050971.47</v>
      </c>
      <c r="F201" s="2" t="s">
        <v>1028</v>
      </c>
      <c r="G201" s="18">
        <f t="shared" si="2"/>
        <v>-5050971.47</v>
      </c>
      <c r="H201" s="2"/>
      <c r="I201" s="2"/>
      <c r="J201" s="2"/>
      <c r="K201" s="2"/>
    </row>
    <row r="202" spans="1:11">
      <c r="A202" s="2">
        <v>30040101</v>
      </c>
      <c r="B202" s="3" t="s">
        <v>843</v>
      </c>
      <c r="C202" s="2" t="s">
        <v>1028</v>
      </c>
      <c r="D202" s="23">
        <v>201455.08</v>
      </c>
      <c r="E202" s="23">
        <v>1610388.38</v>
      </c>
      <c r="F202" s="2" t="s">
        <v>1028</v>
      </c>
      <c r="G202" s="18">
        <f t="shared" si="2"/>
        <v>-1408933.2999999998</v>
      </c>
      <c r="H202" s="2"/>
      <c r="I202" s="2"/>
      <c r="J202" s="2"/>
      <c r="K202" s="2"/>
    </row>
    <row r="203" spans="1:11">
      <c r="A203" s="2">
        <v>30040102</v>
      </c>
      <c r="B203" s="3" t="s">
        <v>844</v>
      </c>
      <c r="C203" s="2" t="s">
        <v>1028</v>
      </c>
      <c r="D203" s="23">
        <v>52899.71</v>
      </c>
      <c r="E203" s="23">
        <v>6240413.4199999999</v>
      </c>
      <c r="F203" s="2" t="s">
        <v>1028</v>
      </c>
      <c r="G203" s="18">
        <f t="shared" si="2"/>
        <v>-6187513.71</v>
      </c>
      <c r="H203" s="2"/>
      <c r="I203" s="2"/>
      <c r="J203" s="2"/>
      <c r="K203" s="2"/>
    </row>
    <row r="204" spans="1:11">
      <c r="A204" s="2">
        <v>30040103</v>
      </c>
      <c r="B204" s="3" t="s">
        <v>845</v>
      </c>
      <c r="C204" s="2" t="s">
        <v>1028</v>
      </c>
      <c r="D204" s="23">
        <v>1704.3</v>
      </c>
      <c r="E204" s="23">
        <v>454235.61</v>
      </c>
      <c r="F204" s="2" t="s">
        <v>1028</v>
      </c>
      <c r="G204" s="18">
        <f t="shared" si="2"/>
        <v>-452531.31</v>
      </c>
      <c r="H204" s="2"/>
      <c r="I204" s="2"/>
      <c r="J204" s="2"/>
      <c r="K204" s="2"/>
    </row>
    <row r="205" spans="1:11">
      <c r="A205" s="2">
        <v>30040104</v>
      </c>
      <c r="B205" s="3" t="s">
        <v>1690</v>
      </c>
      <c r="C205" s="2" t="s">
        <v>1028</v>
      </c>
      <c r="D205" s="23">
        <v>0</v>
      </c>
      <c r="E205" s="23">
        <v>94395.15</v>
      </c>
      <c r="F205" s="2">
        <v>30040104</v>
      </c>
      <c r="G205" s="18">
        <f t="shared" ref="G205:G268" si="3">D205-E205</f>
        <v>-94395.15</v>
      </c>
      <c r="H205" s="2"/>
      <c r="I205" s="2"/>
      <c r="J205" s="2"/>
      <c r="K205" s="2"/>
    </row>
    <row r="206" spans="1:11" ht="25.5">
      <c r="A206" s="2">
        <v>30040202</v>
      </c>
      <c r="B206" s="3" t="s">
        <v>1262</v>
      </c>
      <c r="C206" s="2" t="s">
        <v>1028</v>
      </c>
      <c r="D206" s="23">
        <v>4776.0200000000004</v>
      </c>
      <c r="E206" s="23">
        <v>606907.62</v>
      </c>
      <c r="F206" s="2" t="s">
        <v>1028</v>
      </c>
      <c r="G206" s="18">
        <f t="shared" si="3"/>
        <v>-602131.6</v>
      </c>
      <c r="H206" s="2"/>
      <c r="I206" s="2"/>
      <c r="J206" s="2"/>
      <c r="K206" s="2"/>
    </row>
    <row r="207" spans="1:11" ht="25.5">
      <c r="A207" s="2">
        <v>30040204</v>
      </c>
      <c r="B207" s="3" t="s">
        <v>1263</v>
      </c>
      <c r="C207" s="2" t="s">
        <v>1028</v>
      </c>
      <c r="D207" s="23">
        <v>0</v>
      </c>
      <c r="E207" s="23">
        <v>4068.88</v>
      </c>
      <c r="F207" s="2" t="s">
        <v>1028</v>
      </c>
      <c r="G207" s="18">
        <f t="shared" si="3"/>
        <v>-4068.88</v>
      </c>
      <c r="H207" s="2"/>
      <c r="I207" s="2"/>
      <c r="J207" s="2"/>
      <c r="K207" s="2"/>
    </row>
    <row r="208" spans="1:11">
      <c r="A208" s="2">
        <v>30040205</v>
      </c>
      <c r="B208" s="3" t="s">
        <v>847</v>
      </c>
      <c r="C208" s="2" t="s">
        <v>1028</v>
      </c>
      <c r="D208" s="23">
        <v>0</v>
      </c>
      <c r="E208" s="23">
        <v>31711.43</v>
      </c>
      <c r="F208" s="2" t="s">
        <v>1028</v>
      </c>
      <c r="G208" s="18">
        <f t="shared" si="3"/>
        <v>-31711.43</v>
      </c>
      <c r="H208" s="2"/>
      <c r="I208" s="2"/>
      <c r="J208" s="2"/>
      <c r="K208" s="2"/>
    </row>
    <row r="209" spans="1:11">
      <c r="A209" s="2">
        <v>30040207</v>
      </c>
      <c r="B209" s="3" t="s">
        <v>918</v>
      </c>
      <c r="C209" s="2" t="s">
        <v>1028</v>
      </c>
      <c r="D209" s="23">
        <v>7610</v>
      </c>
      <c r="E209" s="23">
        <v>38823.019999999997</v>
      </c>
      <c r="F209" s="2" t="s">
        <v>1028</v>
      </c>
      <c r="G209" s="18">
        <f t="shared" si="3"/>
        <v>-31213.019999999997</v>
      </c>
      <c r="H209" s="2"/>
      <c r="I209" s="2"/>
      <c r="J209" s="2"/>
      <c r="K209" s="2"/>
    </row>
    <row r="210" spans="1:11" ht="25.5">
      <c r="A210" s="2">
        <v>30040208</v>
      </c>
      <c r="B210" s="3" t="s">
        <v>848</v>
      </c>
      <c r="C210" s="2" t="s">
        <v>1028</v>
      </c>
      <c r="D210" s="23">
        <v>16724.48</v>
      </c>
      <c r="E210" s="23">
        <v>64129.82</v>
      </c>
      <c r="F210" s="2" t="s">
        <v>1028</v>
      </c>
      <c r="G210" s="18">
        <f t="shared" si="3"/>
        <v>-47405.34</v>
      </c>
      <c r="H210" s="2"/>
      <c r="I210" s="2"/>
      <c r="J210" s="2"/>
      <c r="K210" s="2"/>
    </row>
    <row r="211" spans="1:11">
      <c r="A211" s="2">
        <v>30040210</v>
      </c>
      <c r="B211" s="3" t="s">
        <v>849</v>
      </c>
      <c r="C211" s="2" t="s">
        <v>1028</v>
      </c>
      <c r="D211" s="23">
        <v>0</v>
      </c>
      <c r="E211" s="23">
        <v>164652.21</v>
      </c>
      <c r="F211" s="2" t="s">
        <v>1028</v>
      </c>
      <c r="G211" s="18">
        <f t="shared" si="3"/>
        <v>-164652.21</v>
      </c>
      <c r="H211" s="2"/>
      <c r="I211" s="2"/>
      <c r="J211" s="2"/>
      <c r="K211" s="2"/>
    </row>
    <row r="212" spans="1:11" ht="25.5">
      <c r="A212" s="2">
        <v>30040211</v>
      </c>
      <c r="B212" s="3" t="s">
        <v>1264</v>
      </c>
      <c r="C212" s="2" t="s">
        <v>1028</v>
      </c>
      <c r="D212" s="23">
        <v>7922.87</v>
      </c>
      <c r="E212" s="23">
        <v>88444.95</v>
      </c>
      <c r="F212" s="2" t="s">
        <v>1028</v>
      </c>
      <c r="G212" s="18">
        <f t="shared" si="3"/>
        <v>-80522.080000000002</v>
      </c>
      <c r="H212" s="2"/>
      <c r="I212" s="2"/>
      <c r="J212" s="2"/>
      <c r="K212" s="2"/>
    </row>
    <row r="213" spans="1:11">
      <c r="A213" s="2">
        <v>30040213</v>
      </c>
      <c r="B213" s="3" t="s">
        <v>1159</v>
      </c>
      <c r="C213" s="2" t="s">
        <v>1028</v>
      </c>
      <c r="D213" s="23">
        <v>0</v>
      </c>
      <c r="E213" s="23">
        <v>22536.11</v>
      </c>
      <c r="F213" s="2" t="s">
        <v>1028</v>
      </c>
      <c r="G213" s="18">
        <f t="shared" si="3"/>
        <v>-22536.11</v>
      </c>
      <c r="H213" s="2"/>
      <c r="I213" s="2"/>
      <c r="J213" s="2"/>
      <c r="K213" s="2"/>
    </row>
    <row r="214" spans="1:11">
      <c r="A214" s="2">
        <v>30040288</v>
      </c>
      <c r="B214" s="3" t="s">
        <v>1265</v>
      </c>
      <c r="C214" s="2" t="s">
        <v>1028</v>
      </c>
      <c r="D214" s="23">
        <v>2</v>
      </c>
      <c r="E214" s="23">
        <v>549828.36</v>
      </c>
      <c r="F214" s="2" t="s">
        <v>1028</v>
      </c>
      <c r="G214" s="18">
        <f t="shared" si="3"/>
        <v>-549826.36</v>
      </c>
      <c r="H214" s="2"/>
      <c r="I214" s="2"/>
      <c r="J214" s="2"/>
      <c r="K214" s="2"/>
    </row>
    <row r="215" spans="1:11">
      <c r="A215" s="2">
        <v>30040299</v>
      </c>
      <c r="B215" s="3" t="s">
        <v>850</v>
      </c>
      <c r="C215" s="2" t="s">
        <v>1028</v>
      </c>
      <c r="D215" s="23">
        <v>0</v>
      </c>
      <c r="E215" s="23">
        <v>0.24</v>
      </c>
      <c r="F215" s="2" t="s">
        <v>1028</v>
      </c>
      <c r="G215" s="18">
        <f t="shared" si="3"/>
        <v>-0.24</v>
      </c>
      <c r="H215" s="2"/>
      <c r="I215" s="2"/>
      <c r="J215" s="2"/>
      <c r="K215" s="2"/>
    </row>
    <row r="216" spans="1:11" ht="25.5">
      <c r="A216" s="2">
        <v>30040401</v>
      </c>
      <c r="B216" s="3" t="s">
        <v>1266</v>
      </c>
      <c r="C216" s="2" t="s">
        <v>1028</v>
      </c>
      <c r="D216" s="2">
        <v>0</v>
      </c>
      <c r="E216" s="23">
        <v>264745.09999999998</v>
      </c>
      <c r="F216" s="2" t="s">
        <v>1028</v>
      </c>
      <c r="G216" s="18">
        <f t="shared" si="3"/>
        <v>-264745.09999999998</v>
      </c>
      <c r="H216" s="2"/>
      <c r="I216" s="2"/>
      <c r="J216" s="2"/>
      <c r="K216" s="2"/>
    </row>
    <row r="217" spans="1:11" ht="25.5">
      <c r="A217" s="2">
        <v>30040402</v>
      </c>
      <c r="B217" s="3" t="s">
        <v>1267</v>
      </c>
      <c r="C217" s="2" t="s">
        <v>1028</v>
      </c>
      <c r="D217" s="2">
        <v>0</v>
      </c>
      <c r="E217" s="23">
        <v>614090.5</v>
      </c>
      <c r="F217" s="2" t="s">
        <v>1028</v>
      </c>
      <c r="G217" s="18">
        <f t="shared" si="3"/>
        <v>-614090.5</v>
      </c>
      <c r="H217" s="2"/>
      <c r="I217" s="2"/>
      <c r="J217" s="2"/>
      <c r="K217" s="2"/>
    </row>
    <row r="218" spans="1:11" ht="25.5">
      <c r="A218" s="2">
        <v>30040403</v>
      </c>
      <c r="B218" s="3" t="s">
        <v>1691</v>
      </c>
      <c r="C218" s="2" t="s">
        <v>1028</v>
      </c>
      <c r="D218" s="2">
        <v>0</v>
      </c>
      <c r="E218" s="23">
        <v>18203.18</v>
      </c>
      <c r="F218" s="2" t="s">
        <v>1028</v>
      </c>
      <c r="G218" s="18">
        <f t="shared" si="3"/>
        <v>-18203.18</v>
      </c>
      <c r="H218" s="2"/>
      <c r="I218" s="2"/>
      <c r="J218" s="2"/>
      <c r="K218" s="2"/>
    </row>
    <row r="219" spans="1:11" ht="25.5">
      <c r="A219" s="2">
        <v>30040404</v>
      </c>
      <c r="B219" s="3" t="s">
        <v>1537</v>
      </c>
      <c r="C219" s="2" t="s">
        <v>1028</v>
      </c>
      <c r="D219" s="2">
        <v>0</v>
      </c>
      <c r="E219" s="23">
        <v>35663.870000000003</v>
      </c>
      <c r="F219" s="2" t="s">
        <v>1028</v>
      </c>
      <c r="G219" s="18">
        <f t="shared" si="3"/>
        <v>-35663.870000000003</v>
      </c>
      <c r="H219" s="2"/>
      <c r="I219" s="2"/>
      <c r="J219" s="2"/>
      <c r="K219" s="2"/>
    </row>
    <row r="220" spans="1:11" ht="25.5">
      <c r="A220" s="2">
        <v>30040405</v>
      </c>
      <c r="B220" s="3" t="s">
        <v>1268</v>
      </c>
      <c r="C220" s="2" t="s">
        <v>1028</v>
      </c>
      <c r="D220" s="2">
        <v>0</v>
      </c>
      <c r="E220" s="23">
        <v>229881.65</v>
      </c>
      <c r="F220" s="2" t="s">
        <v>1028</v>
      </c>
      <c r="G220" s="18">
        <f t="shared" si="3"/>
        <v>-229881.65</v>
      </c>
      <c r="H220" s="2"/>
      <c r="I220" s="2"/>
      <c r="J220" s="2"/>
      <c r="K220" s="2"/>
    </row>
    <row r="221" spans="1:11" ht="25.5">
      <c r="A221" s="2">
        <v>30040406</v>
      </c>
      <c r="B221" s="3" t="s">
        <v>1692</v>
      </c>
      <c r="C221" s="2" t="s">
        <v>1028</v>
      </c>
      <c r="D221" s="2">
        <v>0</v>
      </c>
      <c r="E221" s="23">
        <v>23992.86</v>
      </c>
      <c r="F221" s="2" t="s">
        <v>1028</v>
      </c>
      <c r="G221" s="18">
        <f t="shared" si="3"/>
        <v>-23992.86</v>
      </c>
      <c r="H221" s="2"/>
      <c r="I221" s="2"/>
      <c r="J221" s="2"/>
      <c r="K221" s="2"/>
    </row>
    <row r="222" spans="1:11" ht="25.5">
      <c r="A222" s="2">
        <v>30040603</v>
      </c>
      <c r="B222" s="3" t="s">
        <v>1270</v>
      </c>
      <c r="C222" s="2" t="s">
        <v>1028</v>
      </c>
      <c r="D222" s="23">
        <v>0</v>
      </c>
      <c r="E222" s="23">
        <v>33282.68</v>
      </c>
      <c r="F222" s="2" t="s">
        <v>1028</v>
      </c>
      <c r="G222" s="18">
        <f t="shared" si="3"/>
        <v>-33282.68</v>
      </c>
      <c r="H222" s="2"/>
      <c r="I222" s="2"/>
      <c r="J222" s="2"/>
      <c r="K222" s="2"/>
    </row>
    <row r="223" spans="1:11">
      <c r="A223" s="2">
        <v>30040606</v>
      </c>
      <c r="B223" s="3" t="s">
        <v>1056</v>
      </c>
      <c r="C223" s="2" t="s">
        <v>1028</v>
      </c>
      <c r="D223" s="23">
        <v>0</v>
      </c>
      <c r="E223" s="23">
        <v>52542.3</v>
      </c>
      <c r="F223" s="2" t="s">
        <v>1028</v>
      </c>
      <c r="G223" s="18">
        <f t="shared" si="3"/>
        <v>-52542.3</v>
      </c>
      <c r="H223" s="2"/>
      <c r="I223" s="2"/>
      <c r="J223" s="2"/>
      <c r="K223" s="2"/>
    </row>
    <row r="224" spans="1:11" ht="25.5">
      <c r="A224" s="2">
        <v>30040688</v>
      </c>
      <c r="B224" s="3" t="s">
        <v>1271</v>
      </c>
      <c r="C224" s="2" t="s">
        <v>1028</v>
      </c>
      <c r="D224" s="2">
        <v>0</v>
      </c>
      <c r="E224" s="23">
        <v>37030.94</v>
      </c>
      <c r="F224" s="2" t="s">
        <v>1028</v>
      </c>
      <c r="G224" s="18">
        <f t="shared" si="3"/>
        <v>-37030.94</v>
      </c>
      <c r="H224" s="2"/>
      <c r="I224" s="2"/>
      <c r="J224" s="2"/>
      <c r="K224" s="2"/>
    </row>
    <row r="225" spans="1:11" ht="25.5">
      <c r="A225" s="2">
        <v>30050101</v>
      </c>
      <c r="B225" s="3" t="s">
        <v>1538</v>
      </c>
      <c r="C225" s="2" t="s">
        <v>1028</v>
      </c>
      <c r="D225" s="2">
        <v>0</v>
      </c>
      <c r="E225" s="23">
        <v>392116.52</v>
      </c>
      <c r="F225" s="2" t="s">
        <v>1028</v>
      </c>
      <c r="G225" s="18">
        <f t="shared" si="3"/>
        <v>-392116.52</v>
      </c>
      <c r="H225" s="2"/>
      <c r="I225" s="2"/>
      <c r="J225" s="2"/>
      <c r="K225" s="2"/>
    </row>
    <row r="226" spans="1:11" ht="25.5">
      <c r="A226" s="2">
        <v>30050301</v>
      </c>
      <c r="B226" s="3" t="s">
        <v>1539</v>
      </c>
      <c r="C226" s="2" t="s">
        <v>1028</v>
      </c>
      <c r="D226" s="23">
        <v>0</v>
      </c>
      <c r="E226" s="23">
        <v>1700000</v>
      </c>
      <c r="F226" s="2" t="s">
        <v>1028</v>
      </c>
      <c r="G226" s="18">
        <f t="shared" si="3"/>
        <v>-1700000</v>
      </c>
      <c r="H226" s="2"/>
      <c r="I226" s="2"/>
      <c r="J226" s="2"/>
      <c r="K226" s="2"/>
    </row>
    <row r="227" spans="1:11" ht="25.5">
      <c r="A227" s="2">
        <v>30050501</v>
      </c>
      <c r="B227" s="3" t="s">
        <v>1272</v>
      </c>
      <c r="C227" s="2" t="s">
        <v>1028</v>
      </c>
      <c r="D227" s="2">
        <v>0</v>
      </c>
      <c r="E227" s="23">
        <v>328633.21000000002</v>
      </c>
      <c r="F227" s="2" t="s">
        <v>1028</v>
      </c>
      <c r="G227" s="18">
        <f t="shared" si="3"/>
        <v>-328633.21000000002</v>
      </c>
      <c r="H227" s="2"/>
      <c r="I227" s="2"/>
      <c r="J227" s="2"/>
      <c r="K227" s="2"/>
    </row>
    <row r="228" spans="1:11">
      <c r="A228" s="2">
        <v>30050688</v>
      </c>
      <c r="B228" s="3" t="s">
        <v>1132</v>
      </c>
      <c r="C228" s="2" t="s">
        <v>1028</v>
      </c>
      <c r="D228" s="23">
        <v>4773.8100000000004</v>
      </c>
      <c r="E228" s="23">
        <v>6781.91</v>
      </c>
      <c r="F228" s="2" t="s">
        <v>1028</v>
      </c>
      <c r="G228" s="18">
        <f t="shared" si="3"/>
        <v>-2008.0999999999995</v>
      </c>
      <c r="H228" s="2"/>
      <c r="I228" s="2"/>
      <c r="J228" s="2"/>
      <c r="K228" s="2"/>
    </row>
    <row r="229" spans="1:11">
      <c r="A229" s="2">
        <v>40060101</v>
      </c>
      <c r="B229" s="3" t="s">
        <v>853</v>
      </c>
      <c r="C229" s="2" t="s">
        <v>1028</v>
      </c>
      <c r="D229" s="23">
        <v>27025.09</v>
      </c>
      <c r="E229" s="23">
        <v>0</v>
      </c>
      <c r="F229" s="2" t="s">
        <v>1028</v>
      </c>
      <c r="G229" s="18">
        <f t="shared" si="3"/>
        <v>27025.09</v>
      </c>
      <c r="H229" s="2"/>
      <c r="I229" s="2"/>
      <c r="J229" s="2"/>
      <c r="K229" s="2"/>
    </row>
    <row r="230" spans="1:11">
      <c r="A230" s="2">
        <v>40060102</v>
      </c>
      <c r="B230" s="3" t="s">
        <v>854</v>
      </c>
      <c r="C230" s="2" t="s">
        <v>1028</v>
      </c>
      <c r="D230" s="23">
        <v>283904.36</v>
      </c>
      <c r="E230" s="23">
        <v>90436.81</v>
      </c>
      <c r="F230" s="2" t="s">
        <v>1028</v>
      </c>
      <c r="G230" s="18">
        <f t="shared" si="3"/>
        <v>193467.55</v>
      </c>
      <c r="H230" s="2"/>
      <c r="I230" s="2"/>
      <c r="J230" s="2"/>
      <c r="K230" s="2"/>
    </row>
    <row r="231" spans="1:11" ht="25.5">
      <c r="A231" s="2">
        <v>40060103</v>
      </c>
      <c r="B231" s="3" t="s">
        <v>1273</v>
      </c>
      <c r="C231" s="2" t="s">
        <v>1028</v>
      </c>
      <c r="D231" s="23">
        <v>78064.67</v>
      </c>
      <c r="E231" s="23">
        <v>16932.71</v>
      </c>
      <c r="F231" s="2" t="s">
        <v>1028</v>
      </c>
      <c r="G231" s="18">
        <f t="shared" si="3"/>
        <v>61131.96</v>
      </c>
      <c r="H231" s="2"/>
      <c r="I231" s="2"/>
      <c r="J231" s="2"/>
      <c r="K231" s="2"/>
    </row>
    <row r="232" spans="1:11" ht="25.5">
      <c r="A232" s="2">
        <v>40060104</v>
      </c>
      <c r="B232" s="3" t="s">
        <v>1356</v>
      </c>
      <c r="C232" s="2" t="s">
        <v>1028</v>
      </c>
      <c r="D232" s="23">
        <v>142232.66</v>
      </c>
      <c r="E232" s="23">
        <v>0</v>
      </c>
      <c r="F232" s="2" t="s">
        <v>1028</v>
      </c>
      <c r="G232" s="18">
        <f t="shared" si="3"/>
        <v>142232.66</v>
      </c>
      <c r="H232" s="2"/>
      <c r="I232" s="2"/>
      <c r="J232" s="2"/>
      <c r="K232" s="2"/>
    </row>
    <row r="233" spans="1:11">
      <c r="A233" s="2">
        <v>40060188</v>
      </c>
      <c r="B233" s="3" t="s">
        <v>855</v>
      </c>
      <c r="C233" s="2" t="s">
        <v>1028</v>
      </c>
      <c r="D233" s="23">
        <v>8341.01</v>
      </c>
      <c r="E233" s="23">
        <v>2504.34</v>
      </c>
      <c r="F233" s="2" t="s">
        <v>1028</v>
      </c>
      <c r="G233" s="18">
        <f t="shared" si="3"/>
        <v>5836.67</v>
      </c>
      <c r="H233" s="2"/>
      <c r="I233" s="2"/>
      <c r="J233" s="2"/>
      <c r="K233" s="2"/>
    </row>
    <row r="234" spans="1:11">
      <c r="A234" s="2">
        <v>40060201</v>
      </c>
      <c r="B234" s="3" t="s">
        <v>856</v>
      </c>
      <c r="C234" s="2" t="s">
        <v>1028</v>
      </c>
      <c r="D234" s="2">
        <v>358.5</v>
      </c>
      <c r="E234" s="2">
        <v>0</v>
      </c>
      <c r="F234" s="2" t="s">
        <v>1028</v>
      </c>
      <c r="G234" s="18">
        <f t="shared" si="3"/>
        <v>358.5</v>
      </c>
      <c r="H234" s="2"/>
      <c r="I234" s="2"/>
      <c r="J234" s="2"/>
      <c r="K234" s="2"/>
    </row>
    <row r="235" spans="1:11">
      <c r="A235" s="2">
        <v>40060202</v>
      </c>
      <c r="B235" s="3" t="s">
        <v>1057</v>
      </c>
      <c r="C235" s="2" t="s">
        <v>1028</v>
      </c>
      <c r="D235" s="23">
        <v>11053.59</v>
      </c>
      <c r="E235" s="23">
        <v>0</v>
      </c>
      <c r="F235" s="2" t="s">
        <v>1028</v>
      </c>
      <c r="G235" s="18">
        <f t="shared" si="3"/>
        <v>11053.59</v>
      </c>
      <c r="H235" s="2"/>
      <c r="I235" s="2"/>
      <c r="J235" s="2"/>
      <c r="K235" s="2"/>
    </row>
    <row r="236" spans="1:11">
      <c r="A236" s="2">
        <v>40060203</v>
      </c>
      <c r="B236" s="3" t="s">
        <v>1058</v>
      </c>
      <c r="C236" s="2" t="s">
        <v>1028</v>
      </c>
      <c r="D236" s="23">
        <v>29649.96</v>
      </c>
      <c r="E236" s="23">
        <v>0</v>
      </c>
      <c r="F236" s="2" t="s">
        <v>1028</v>
      </c>
      <c r="G236" s="18">
        <f t="shared" si="3"/>
        <v>29649.96</v>
      </c>
      <c r="H236" s="2"/>
      <c r="I236" s="2"/>
      <c r="J236" s="2"/>
      <c r="K236" s="2"/>
    </row>
    <row r="237" spans="1:11">
      <c r="A237" s="2">
        <v>40060204</v>
      </c>
      <c r="B237" s="3" t="s">
        <v>857</v>
      </c>
      <c r="C237" s="2" t="s">
        <v>1028</v>
      </c>
      <c r="D237" s="23">
        <v>37458.660000000003</v>
      </c>
      <c r="E237" s="23">
        <v>691.98</v>
      </c>
      <c r="F237" s="2" t="s">
        <v>1028</v>
      </c>
      <c r="G237" s="18">
        <f t="shared" si="3"/>
        <v>36766.68</v>
      </c>
      <c r="H237" s="2"/>
      <c r="I237" s="2"/>
      <c r="J237" s="2"/>
      <c r="K237" s="2"/>
    </row>
    <row r="238" spans="1:11" ht="25.5">
      <c r="A238" s="2">
        <v>40060205</v>
      </c>
      <c r="B238" s="3" t="s">
        <v>1274</v>
      </c>
      <c r="C238" s="2" t="s">
        <v>1028</v>
      </c>
      <c r="D238" s="23">
        <v>18430.47</v>
      </c>
      <c r="E238" s="23">
        <v>0</v>
      </c>
      <c r="F238" s="2" t="s">
        <v>1028</v>
      </c>
      <c r="G238" s="18">
        <f t="shared" si="3"/>
        <v>18430.47</v>
      </c>
      <c r="H238" s="2"/>
      <c r="I238" s="2"/>
      <c r="J238" s="2"/>
      <c r="K238" s="2"/>
    </row>
    <row r="239" spans="1:11" ht="25.5">
      <c r="A239" s="2">
        <v>40060208</v>
      </c>
      <c r="B239" s="3" t="s">
        <v>1275</v>
      </c>
      <c r="C239" s="2" t="s">
        <v>1028</v>
      </c>
      <c r="D239" s="23">
        <v>3372.24</v>
      </c>
      <c r="E239" s="23">
        <v>0</v>
      </c>
      <c r="F239" s="2" t="s">
        <v>1028</v>
      </c>
      <c r="G239" s="18">
        <f t="shared" si="3"/>
        <v>3372.24</v>
      </c>
      <c r="H239" s="2"/>
      <c r="I239" s="2"/>
      <c r="J239" s="2"/>
      <c r="K239" s="2"/>
    </row>
    <row r="240" spans="1:11">
      <c r="A240" s="2">
        <v>40060209</v>
      </c>
      <c r="B240" s="3" t="s">
        <v>1276</v>
      </c>
      <c r="C240" s="2" t="s">
        <v>1028</v>
      </c>
      <c r="D240" s="23">
        <v>2619.84</v>
      </c>
      <c r="E240" s="23">
        <v>0</v>
      </c>
      <c r="F240" s="2" t="s">
        <v>1028</v>
      </c>
      <c r="G240" s="18">
        <f t="shared" si="3"/>
        <v>2619.84</v>
      </c>
      <c r="H240" s="2"/>
      <c r="I240" s="2"/>
      <c r="J240" s="2"/>
      <c r="K240" s="2"/>
    </row>
    <row r="241" spans="1:11">
      <c r="A241" s="2">
        <v>40060210</v>
      </c>
      <c r="B241" s="3" t="s">
        <v>859</v>
      </c>
      <c r="C241" s="2" t="s">
        <v>1028</v>
      </c>
      <c r="D241" s="23">
        <v>7700.21</v>
      </c>
      <c r="E241" s="23">
        <v>0</v>
      </c>
      <c r="F241" s="2" t="s">
        <v>1028</v>
      </c>
      <c r="G241" s="18">
        <f t="shared" si="3"/>
        <v>7700.21</v>
      </c>
      <c r="H241" s="2"/>
      <c r="I241" s="2"/>
      <c r="J241" s="2"/>
      <c r="K241" s="2"/>
    </row>
    <row r="242" spans="1:11" ht="25.5">
      <c r="A242" s="2">
        <v>40060211</v>
      </c>
      <c r="B242" s="3" t="s">
        <v>1277</v>
      </c>
      <c r="C242" s="2" t="s">
        <v>1028</v>
      </c>
      <c r="D242" s="23">
        <v>28615.24</v>
      </c>
      <c r="E242" s="23">
        <v>2348.58</v>
      </c>
      <c r="F242" s="2" t="s">
        <v>1028</v>
      </c>
      <c r="G242" s="18">
        <f t="shared" si="3"/>
        <v>26266.660000000003</v>
      </c>
      <c r="H242" s="2"/>
      <c r="I242" s="2"/>
      <c r="J242" s="2"/>
      <c r="K242" s="2"/>
    </row>
    <row r="243" spans="1:11">
      <c r="A243" s="2">
        <v>40060212</v>
      </c>
      <c r="B243" s="3" t="s">
        <v>860</v>
      </c>
      <c r="C243" s="2" t="s">
        <v>1028</v>
      </c>
      <c r="D243" s="23">
        <v>65110.04</v>
      </c>
      <c r="E243" s="23">
        <v>0</v>
      </c>
      <c r="F243" s="2" t="s">
        <v>1028</v>
      </c>
      <c r="G243" s="18">
        <f t="shared" si="3"/>
        <v>65110.04</v>
      </c>
      <c r="H243" s="2"/>
      <c r="I243" s="2"/>
      <c r="J243" s="2"/>
      <c r="K243" s="2"/>
    </row>
    <row r="244" spans="1:11" ht="25.5">
      <c r="A244" s="2">
        <v>40060213</v>
      </c>
      <c r="B244" s="3" t="s">
        <v>1278</v>
      </c>
      <c r="C244" s="2" t="s">
        <v>1028</v>
      </c>
      <c r="D244" s="23">
        <v>3286.92</v>
      </c>
      <c r="E244" s="23">
        <v>0</v>
      </c>
      <c r="F244" s="2" t="s">
        <v>1028</v>
      </c>
      <c r="G244" s="18">
        <f t="shared" si="3"/>
        <v>3286.92</v>
      </c>
      <c r="H244" s="2"/>
      <c r="I244" s="2"/>
      <c r="J244" s="2"/>
      <c r="K244" s="2"/>
    </row>
    <row r="245" spans="1:11">
      <c r="A245" s="2">
        <v>40060288</v>
      </c>
      <c r="B245" s="3" t="s">
        <v>861</v>
      </c>
      <c r="C245" s="2" t="s">
        <v>1028</v>
      </c>
      <c r="D245" s="23">
        <v>42648.87</v>
      </c>
      <c r="E245" s="23">
        <v>11509.24</v>
      </c>
      <c r="F245" s="2" t="s">
        <v>1028</v>
      </c>
      <c r="G245" s="18">
        <f t="shared" si="3"/>
        <v>31139.630000000005</v>
      </c>
      <c r="H245" s="2"/>
      <c r="I245" s="2"/>
      <c r="J245" s="2"/>
      <c r="K245" s="2"/>
    </row>
    <row r="246" spans="1:11" ht="25.5">
      <c r="A246" s="2">
        <v>40060289</v>
      </c>
      <c r="B246" s="3" t="s">
        <v>1374</v>
      </c>
      <c r="C246" s="2" t="s">
        <v>1028</v>
      </c>
      <c r="D246" s="2">
        <v>564</v>
      </c>
      <c r="E246" s="23">
        <v>0</v>
      </c>
      <c r="F246" s="2" t="s">
        <v>1028</v>
      </c>
      <c r="G246" s="18">
        <f t="shared" si="3"/>
        <v>564</v>
      </c>
      <c r="H246" s="2"/>
      <c r="I246" s="2"/>
      <c r="J246" s="2"/>
      <c r="K246" s="2"/>
    </row>
    <row r="247" spans="1:11" ht="25.5">
      <c r="A247" s="2">
        <v>40070101</v>
      </c>
      <c r="B247" s="3" t="s">
        <v>1693</v>
      </c>
      <c r="C247" s="2" t="s">
        <v>1028</v>
      </c>
      <c r="D247" s="23">
        <v>157838.9</v>
      </c>
      <c r="E247" s="23">
        <v>0</v>
      </c>
      <c r="F247" s="2" t="s">
        <v>1028</v>
      </c>
      <c r="G247" s="18">
        <f t="shared" si="3"/>
        <v>157838.9</v>
      </c>
      <c r="H247" s="2"/>
      <c r="I247" s="2"/>
      <c r="J247" s="2"/>
      <c r="K247" s="2"/>
    </row>
    <row r="248" spans="1:11" ht="25.5">
      <c r="A248" s="2">
        <v>40070103</v>
      </c>
      <c r="B248" s="3" t="s">
        <v>1059</v>
      </c>
      <c r="C248" s="2" t="s">
        <v>1028</v>
      </c>
      <c r="D248" s="23">
        <v>5712265.71</v>
      </c>
      <c r="E248" s="23">
        <v>77951.59</v>
      </c>
      <c r="F248" s="2" t="s">
        <v>1028</v>
      </c>
      <c r="G248" s="18">
        <f t="shared" si="3"/>
        <v>5634314.1200000001</v>
      </c>
      <c r="H248" s="2"/>
      <c r="I248" s="2"/>
      <c r="J248" s="2"/>
      <c r="K248" s="2"/>
    </row>
    <row r="249" spans="1:11" ht="25.5">
      <c r="A249" s="2">
        <v>40070106</v>
      </c>
      <c r="B249" s="3" t="s">
        <v>1280</v>
      </c>
      <c r="C249" s="2" t="s">
        <v>1028</v>
      </c>
      <c r="D249" s="23">
        <v>2519653.7000000002</v>
      </c>
      <c r="E249" s="23">
        <v>12589.02</v>
      </c>
      <c r="F249" s="2" t="s">
        <v>1028</v>
      </c>
      <c r="G249" s="18">
        <f t="shared" si="3"/>
        <v>2507064.6800000002</v>
      </c>
      <c r="H249" s="2"/>
      <c r="I249" s="2"/>
      <c r="J249" s="2"/>
      <c r="K249" s="2"/>
    </row>
    <row r="250" spans="1:11">
      <c r="A250" s="2">
        <v>40070109</v>
      </c>
      <c r="B250" s="3" t="s">
        <v>1375</v>
      </c>
      <c r="C250" s="2" t="s">
        <v>1028</v>
      </c>
      <c r="D250" s="23">
        <v>12161467.23</v>
      </c>
      <c r="E250" s="23">
        <v>373719.14</v>
      </c>
      <c r="F250" s="2" t="s">
        <v>1028</v>
      </c>
      <c r="G250" s="18">
        <f t="shared" si="3"/>
        <v>11787748.09</v>
      </c>
      <c r="H250" s="2"/>
      <c r="I250" s="2"/>
      <c r="J250" s="2"/>
      <c r="K250" s="2"/>
    </row>
    <row r="251" spans="1:11">
      <c r="A251" s="2">
        <v>40070110</v>
      </c>
      <c r="B251" s="3" t="s">
        <v>1376</v>
      </c>
      <c r="C251" s="2" t="s">
        <v>1028</v>
      </c>
      <c r="D251" s="23">
        <v>524806.51</v>
      </c>
      <c r="E251" s="23">
        <v>38027.699999999997</v>
      </c>
      <c r="F251" s="2" t="s">
        <v>1028</v>
      </c>
      <c r="G251" s="18">
        <f t="shared" si="3"/>
        <v>486778.81</v>
      </c>
      <c r="H251" s="2"/>
      <c r="I251" s="2"/>
      <c r="J251" s="2"/>
      <c r="K251" s="2"/>
    </row>
    <row r="252" spans="1:11">
      <c r="A252" s="2">
        <v>40070111</v>
      </c>
      <c r="B252" s="3" t="s">
        <v>1060</v>
      </c>
      <c r="C252" s="2" t="s">
        <v>1028</v>
      </c>
      <c r="D252" s="23">
        <v>33905.68</v>
      </c>
      <c r="E252" s="23">
        <v>0</v>
      </c>
      <c r="F252" s="2" t="s">
        <v>1028</v>
      </c>
      <c r="G252" s="18">
        <f t="shared" si="3"/>
        <v>33905.68</v>
      </c>
      <c r="H252" s="2"/>
      <c r="I252" s="2"/>
      <c r="J252" s="2"/>
      <c r="K252" s="2"/>
    </row>
    <row r="253" spans="1:11" ht="25.5">
      <c r="A253" s="2">
        <v>40070112</v>
      </c>
      <c r="B253" s="3" t="s">
        <v>1281</v>
      </c>
      <c r="C253" s="2" t="s">
        <v>1028</v>
      </c>
      <c r="D253" s="23">
        <v>215324.11</v>
      </c>
      <c r="E253" s="23">
        <v>0</v>
      </c>
      <c r="F253" s="2" t="s">
        <v>1028</v>
      </c>
      <c r="G253" s="18">
        <f t="shared" si="3"/>
        <v>215324.11</v>
      </c>
      <c r="H253" s="2"/>
      <c r="I253" s="2"/>
      <c r="J253" s="2"/>
      <c r="K253" s="2"/>
    </row>
    <row r="254" spans="1:11" ht="25.5">
      <c r="A254" s="2">
        <v>40070114</v>
      </c>
      <c r="B254" s="3" t="s">
        <v>1282</v>
      </c>
      <c r="C254" s="2" t="s">
        <v>1028</v>
      </c>
      <c r="D254" s="23">
        <v>1965781.72</v>
      </c>
      <c r="E254" s="23">
        <v>172760.29</v>
      </c>
      <c r="F254" s="2" t="s">
        <v>1028</v>
      </c>
      <c r="G254" s="18">
        <f t="shared" si="3"/>
        <v>1793021.43</v>
      </c>
      <c r="H254" s="2"/>
      <c r="I254" s="2"/>
      <c r="J254" s="2"/>
      <c r="K254" s="2"/>
    </row>
    <row r="255" spans="1:11" ht="25.5">
      <c r="A255" s="2">
        <v>40070115</v>
      </c>
      <c r="B255" s="3" t="s">
        <v>1694</v>
      </c>
      <c r="C255" s="2" t="s">
        <v>1028</v>
      </c>
      <c r="D255" s="23">
        <v>15647317.82</v>
      </c>
      <c r="E255" s="23">
        <v>1163697.08</v>
      </c>
      <c r="F255" s="2" t="s">
        <v>1028</v>
      </c>
      <c r="G255" s="18">
        <f t="shared" si="3"/>
        <v>14483620.74</v>
      </c>
      <c r="H255" s="2"/>
      <c r="I255" s="2"/>
      <c r="J255" s="2"/>
      <c r="K255" s="2"/>
    </row>
    <row r="256" spans="1:11" ht="25.5">
      <c r="A256" s="2">
        <v>40070116</v>
      </c>
      <c r="B256" s="3" t="s">
        <v>1695</v>
      </c>
      <c r="C256" s="2" t="s">
        <v>1028</v>
      </c>
      <c r="D256" s="23">
        <v>8993202.3699999992</v>
      </c>
      <c r="E256" s="23">
        <v>567022.74</v>
      </c>
      <c r="F256" s="2" t="s">
        <v>1028</v>
      </c>
      <c r="G256" s="18">
        <f t="shared" si="3"/>
        <v>8426179.629999999</v>
      </c>
      <c r="H256" s="2"/>
      <c r="I256" s="2"/>
      <c r="J256" s="2"/>
      <c r="K256" s="2"/>
    </row>
    <row r="257" spans="1:11" ht="25.5">
      <c r="A257" s="2">
        <v>40070117</v>
      </c>
      <c r="B257" s="3" t="s">
        <v>1696</v>
      </c>
      <c r="C257" s="2" t="s">
        <v>1028</v>
      </c>
      <c r="D257" s="23">
        <v>2960859.45</v>
      </c>
      <c r="E257" s="23">
        <v>27825.8</v>
      </c>
      <c r="F257" s="2" t="s">
        <v>1028</v>
      </c>
      <c r="G257" s="18">
        <f t="shared" si="3"/>
        <v>2933033.6500000004</v>
      </c>
      <c r="H257" s="2"/>
      <c r="I257" s="2"/>
      <c r="J257" s="2"/>
      <c r="K257" s="2"/>
    </row>
    <row r="258" spans="1:11" ht="25.5">
      <c r="A258" s="2">
        <v>40070118</v>
      </c>
      <c r="B258" s="3" t="s">
        <v>1357</v>
      </c>
      <c r="C258" s="2" t="s">
        <v>1028</v>
      </c>
      <c r="D258" s="23">
        <v>655920.49</v>
      </c>
      <c r="E258" s="23">
        <v>3490</v>
      </c>
      <c r="F258" s="2" t="s">
        <v>1028</v>
      </c>
      <c r="G258" s="18">
        <f t="shared" si="3"/>
        <v>652430.49</v>
      </c>
      <c r="H258" s="2"/>
      <c r="I258" s="2"/>
      <c r="J258" s="2"/>
      <c r="K258" s="2"/>
    </row>
    <row r="259" spans="1:11" ht="38.25">
      <c r="A259" s="2">
        <v>40070120</v>
      </c>
      <c r="B259" s="3" t="s">
        <v>1377</v>
      </c>
      <c r="C259" s="2" t="s">
        <v>1028</v>
      </c>
      <c r="D259" s="23">
        <v>3303342.68</v>
      </c>
      <c r="E259" s="23">
        <v>570226.44999999995</v>
      </c>
      <c r="F259" s="2" t="s">
        <v>1028</v>
      </c>
      <c r="G259" s="18">
        <f t="shared" si="3"/>
        <v>2733116.2300000004</v>
      </c>
      <c r="H259" s="2"/>
      <c r="I259" s="2"/>
      <c r="J259" s="2"/>
      <c r="K259" s="2"/>
    </row>
    <row r="260" spans="1:11" ht="25.5">
      <c r="A260" s="2">
        <v>40070121</v>
      </c>
      <c r="B260" s="3" t="s">
        <v>1378</v>
      </c>
      <c r="C260" s="2" t="s">
        <v>1028</v>
      </c>
      <c r="D260" s="23">
        <v>4981359.12</v>
      </c>
      <c r="E260" s="23">
        <v>537422.81000000006</v>
      </c>
      <c r="F260" s="2" t="s">
        <v>1028</v>
      </c>
      <c r="G260" s="18">
        <f t="shared" si="3"/>
        <v>4443936.3100000005</v>
      </c>
      <c r="H260" s="2"/>
      <c r="I260" s="2"/>
      <c r="J260" s="2"/>
      <c r="K260" s="2"/>
    </row>
    <row r="261" spans="1:11">
      <c r="A261" s="2">
        <v>40070201</v>
      </c>
      <c r="B261" s="3" t="s">
        <v>862</v>
      </c>
      <c r="C261" s="2" t="s">
        <v>1028</v>
      </c>
      <c r="D261" s="23">
        <v>41919.33</v>
      </c>
      <c r="E261" s="23">
        <v>2466.9</v>
      </c>
      <c r="F261" s="2" t="s">
        <v>1028</v>
      </c>
      <c r="G261" s="18">
        <f t="shared" si="3"/>
        <v>39452.43</v>
      </c>
      <c r="H261" s="2"/>
      <c r="I261" s="2"/>
      <c r="J261" s="2"/>
      <c r="K261" s="2"/>
    </row>
    <row r="262" spans="1:11">
      <c r="A262" s="2">
        <v>40070202</v>
      </c>
      <c r="B262" s="3" t="s">
        <v>863</v>
      </c>
      <c r="C262" s="2" t="s">
        <v>1028</v>
      </c>
      <c r="D262" s="23">
        <v>699953.04</v>
      </c>
      <c r="E262" s="23">
        <v>0</v>
      </c>
      <c r="F262" s="2" t="s">
        <v>1028</v>
      </c>
      <c r="G262" s="18">
        <f t="shared" si="3"/>
        <v>699953.04</v>
      </c>
      <c r="H262" s="2"/>
      <c r="I262" s="2"/>
      <c r="J262" s="2"/>
      <c r="K262" s="2"/>
    </row>
    <row r="263" spans="1:11" ht="25.5">
      <c r="A263" s="2">
        <v>40070203</v>
      </c>
      <c r="B263" s="3" t="s">
        <v>1285</v>
      </c>
      <c r="C263" s="2" t="s">
        <v>1028</v>
      </c>
      <c r="D263" s="23">
        <v>1046547.82</v>
      </c>
      <c r="E263" s="23">
        <v>20269.18</v>
      </c>
      <c r="F263" s="2" t="s">
        <v>1028</v>
      </c>
      <c r="G263" s="18">
        <f t="shared" si="3"/>
        <v>1026278.6399999999</v>
      </c>
      <c r="H263" s="2"/>
      <c r="I263" s="2"/>
      <c r="J263" s="2"/>
      <c r="K263" s="2"/>
    </row>
    <row r="264" spans="1:11">
      <c r="A264" s="2">
        <v>40070204</v>
      </c>
      <c r="B264" s="3" t="s">
        <v>864</v>
      </c>
      <c r="C264" s="2" t="s">
        <v>1028</v>
      </c>
      <c r="D264" s="23">
        <v>1894899.28</v>
      </c>
      <c r="E264" s="23">
        <v>12802.16</v>
      </c>
      <c r="F264" s="2" t="s">
        <v>1028</v>
      </c>
      <c r="G264" s="18">
        <f t="shared" si="3"/>
        <v>1882097.12</v>
      </c>
      <c r="H264" s="2"/>
      <c r="I264" s="2"/>
      <c r="J264" s="2"/>
      <c r="K264" s="2"/>
    </row>
    <row r="265" spans="1:11">
      <c r="A265" s="2">
        <v>40070205</v>
      </c>
      <c r="B265" s="3" t="s">
        <v>1150</v>
      </c>
      <c r="C265" s="2" t="s">
        <v>1028</v>
      </c>
      <c r="D265" s="23">
        <v>5602.2</v>
      </c>
      <c r="E265" s="2">
        <v>0</v>
      </c>
      <c r="F265" s="2" t="s">
        <v>1028</v>
      </c>
      <c r="G265" s="18">
        <f t="shared" si="3"/>
        <v>5602.2</v>
      </c>
      <c r="H265" s="2"/>
      <c r="I265" s="2"/>
      <c r="J265" s="2"/>
      <c r="K265" s="2"/>
    </row>
    <row r="266" spans="1:11">
      <c r="A266" s="2">
        <v>40070206</v>
      </c>
      <c r="B266" s="3" t="s">
        <v>1540</v>
      </c>
      <c r="C266" s="2" t="s">
        <v>1028</v>
      </c>
      <c r="D266" s="23">
        <v>28994.52</v>
      </c>
      <c r="E266" s="2">
        <v>0</v>
      </c>
      <c r="F266" s="2" t="s">
        <v>1028</v>
      </c>
      <c r="G266" s="18">
        <f t="shared" si="3"/>
        <v>28994.52</v>
      </c>
      <c r="H266" s="2"/>
      <c r="I266" s="2"/>
      <c r="J266" s="2"/>
      <c r="K266" s="2"/>
    </row>
    <row r="267" spans="1:11">
      <c r="A267" s="2">
        <v>40070288</v>
      </c>
      <c r="B267" s="3" t="s">
        <v>919</v>
      </c>
      <c r="C267" s="2" t="s">
        <v>1028</v>
      </c>
      <c r="D267" s="23">
        <v>57809.02</v>
      </c>
      <c r="E267" s="23">
        <v>5252.97</v>
      </c>
      <c r="F267" s="2" t="s">
        <v>1028</v>
      </c>
      <c r="G267" s="18">
        <f t="shared" si="3"/>
        <v>52556.049999999996</v>
      </c>
      <c r="H267" s="2"/>
      <c r="I267" s="2"/>
      <c r="J267" s="2"/>
      <c r="K267" s="2"/>
    </row>
    <row r="268" spans="1:11">
      <c r="A268" s="2">
        <v>40070301</v>
      </c>
      <c r="B268" s="3" t="s">
        <v>865</v>
      </c>
      <c r="C268" s="2" t="s">
        <v>1028</v>
      </c>
      <c r="D268" s="23">
        <v>318965.34999999998</v>
      </c>
      <c r="E268" s="2">
        <v>992.52</v>
      </c>
      <c r="F268" s="2" t="s">
        <v>1028</v>
      </c>
      <c r="G268" s="18">
        <f t="shared" si="3"/>
        <v>317972.82999999996</v>
      </c>
      <c r="H268" s="2"/>
      <c r="I268" s="2"/>
      <c r="J268" s="2"/>
      <c r="K268" s="2"/>
    </row>
    <row r="269" spans="1:11" ht="25.5">
      <c r="A269" s="2">
        <v>40070401</v>
      </c>
      <c r="B269" s="3" t="s">
        <v>1286</v>
      </c>
      <c r="C269" s="2" t="s">
        <v>1028</v>
      </c>
      <c r="D269" s="23">
        <v>218243.46</v>
      </c>
      <c r="E269" s="23">
        <v>15700.43</v>
      </c>
      <c r="F269" s="2" t="s">
        <v>1028</v>
      </c>
      <c r="G269" s="18">
        <f t="shared" ref="G269:G332" si="4">D269-E269</f>
        <v>202543.03</v>
      </c>
      <c r="H269" s="2"/>
      <c r="I269" s="2"/>
      <c r="J269" s="2"/>
      <c r="K269" s="2"/>
    </row>
    <row r="270" spans="1:11" ht="25.5">
      <c r="A270" s="2">
        <v>40070402</v>
      </c>
      <c r="B270" s="3" t="s">
        <v>1061</v>
      </c>
      <c r="C270" s="2" t="s">
        <v>1028</v>
      </c>
      <c r="D270" s="23">
        <v>446864.17</v>
      </c>
      <c r="E270" s="23">
        <v>30252.51</v>
      </c>
      <c r="F270" s="2" t="s">
        <v>1028</v>
      </c>
      <c r="G270" s="18">
        <f t="shared" si="4"/>
        <v>416611.66</v>
      </c>
      <c r="H270" s="2"/>
      <c r="I270" s="2"/>
      <c r="J270" s="2"/>
      <c r="K270" s="2"/>
    </row>
    <row r="271" spans="1:11">
      <c r="A271" s="2">
        <v>40070403</v>
      </c>
      <c r="B271" s="3" t="s">
        <v>866</v>
      </c>
      <c r="C271" s="2" t="s">
        <v>1028</v>
      </c>
      <c r="D271" s="23">
        <v>519965.93</v>
      </c>
      <c r="E271" s="2">
        <v>0</v>
      </c>
      <c r="F271" s="2" t="s">
        <v>1028</v>
      </c>
      <c r="G271" s="18">
        <f t="shared" si="4"/>
        <v>519965.93</v>
      </c>
      <c r="H271" s="2"/>
      <c r="I271" s="2"/>
      <c r="J271" s="2"/>
      <c r="K271" s="2"/>
    </row>
    <row r="272" spans="1:11" ht="38.25">
      <c r="A272" s="2">
        <v>40070488</v>
      </c>
      <c r="B272" s="3" t="s">
        <v>1287</v>
      </c>
      <c r="C272" s="2" t="s">
        <v>1028</v>
      </c>
      <c r="D272" s="23">
        <v>37683</v>
      </c>
      <c r="E272" s="23">
        <v>5410</v>
      </c>
      <c r="F272" s="2" t="s">
        <v>1028</v>
      </c>
      <c r="G272" s="18">
        <f t="shared" si="4"/>
        <v>32273</v>
      </c>
      <c r="H272" s="2"/>
      <c r="I272" s="2"/>
      <c r="J272" s="2"/>
      <c r="K272" s="2"/>
    </row>
    <row r="273" spans="1:11">
      <c r="A273" s="2">
        <v>40070501</v>
      </c>
      <c r="B273" s="3" t="s">
        <v>867</v>
      </c>
      <c r="C273" s="2" t="s">
        <v>1028</v>
      </c>
      <c r="D273" s="23">
        <v>168816.3</v>
      </c>
      <c r="E273" s="2">
        <v>0</v>
      </c>
      <c r="F273" s="2" t="s">
        <v>1028</v>
      </c>
      <c r="G273" s="18">
        <f t="shared" si="4"/>
        <v>168816.3</v>
      </c>
      <c r="H273" s="2"/>
      <c r="I273" s="2"/>
      <c r="J273" s="2"/>
      <c r="K273" s="2"/>
    </row>
    <row r="274" spans="1:11">
      <c r="A274" s="2">
        <v>40070502</v>
      </c>
      <c r="B274" s="3" t="s">
        <v>868</v>
      </c>
      <c r="C274" s="2" t="s">
        <v>1028</v>
      </c>
      <c r="D274" s="23">
        <v>64765.11</v>
      </c>
      <c r="E274" s="23">
        <v>6020</v>
      </c>
      <c r="F274" s="2" t="s">
        <v>1028</v>
      </c>
      <c r="G274" s="18">
        <f t="shared" si="4"/>
        <v>58745.11</v>
      </c>
      <c r="H274" s="2"/>
      <c r="I274" s="2"/>
      <c r="J274" s="2"/>
      <c r="K274" s="2"/>
    </row>
    <row r="275" spans="1:11">
      <c r="A275" s="2">
        <v>40070503</v>
      </c>
      <c r="B275" s="3" t="s">
        <v>1062</v>
      </c>
      <c r="C275" s="2" t="s">
        <v>1028</v>
      </c>
      <c r="D275" s="23">
        <v>119809.4</v>
      </c>
      <c r="E275" s="23">
        <v>0</v>
      </c>
      <c r="F275" s="2" t="s">
        <v>1028</v>
      </c>
      <c r="G275" s="18">
        <f t="shared" si="4"/>
        <v>119809.4</v>
      </c>
      <c r="H275" s="2"/>
      <c r="I275" s="2"/>
      <c r="J275" s="2"/>
      <c r="K275" s="2"/>
    </row>
    <row r="276" spans="1:11">
      <c r="A276" s="2">
        <v>40070504</v>
      </c>
      <c r="B276" s="3" t="s">
        <v>869</v>
      </c>
      <c r="C276" s="2" t="s">
        <v>1028</v>
      </c>
      <c r="D276" s="23">
        <v>195647.39</v>
      </c>
      <c r="E276" s="23">
        <v>11089.8</v>
      </c>
      <c r="F276" s="2" t="s">
        <v>1028</v>
      </c>
      <c r="G276" s="18">
        <f t="shared" si="4"/>
        <v>184557.59000000003</v>
      </c>
      <c r="H276" s="2"/>
      <c r="I276" s="2"/>
      <c r="J276" s="2"/>
      <c r="K276" s="2"/>
    </row>
    <row r="277" spans="1:11" ht="25.5">
      <c r="A277" s="2">
        <v>40070601</v>
      </c>
      <c r="B277" s="3" t="s">
        <v>1288</v>
      </c>
      <c r="C277" s="2" t="s">
        <v>1028</v>
      </c>
      <c r="D277" s="23">
        <v>4948473.4000000004</v>
      </c>
      <c r="E277" s="23">
        <v>345254.47</v>
      </c>
      <c r="F277" s="2" t="s">
        <v>1028</v>
      </c>
      <c r="G277" s="18">
        <f t="shared" si="4"/>
        <v>4603218.9300000006</v>
      </c>
      <c r="H277" s="2"/>
      <c r="I277" s="2"/>
      <c r="J277" s="2"/>
      <c r="K277" s="2"/>
    </row>
    <row r="278" spans="1:11" ht="25.5">
      <c r="A278" s="2">
        <v>40070602</v>
      </c>
      <c r="B278" s="3" t="s">
        <v>1289</v>
      </c>
      <c r="C278" s="2" t="s">
        <v>1028</v>
      </c>
      <c r="D278" s="23">
        <v>2546434.91</v>
      </c>
      <c r="E278" s="23">
        <v>318366.03999999998</v>
      </c>
      <c r="F278" s="2" t="s">
        <v>1028</v>
      </c>
      <c r="G278" s="18">
        <f t="shared" si="4"/>
        <v>2228068.87</v>
      </c>
      <c r="H278" s="2"/>
      <c r="I278" s="2"/>
      <c r="J278" s="2"/>
      <c r="K278" s="2"/>
    </row>
    <row r="279" spans="1:11">
      <c r="A279" s="2">
        <v>40070603</v>
      </c>
      <c r="B279" s="3" t="s">
        <v>1151</v>
      </c>
      <c r="C279" s="2" t="s">
        <v>1028</v>
      </c>
      <c r="D279" s="23">
        <v>314019.76</v>
      </c>
      <c r="E279" s="23">
        <v>2951.43</v>
      </c>
      <c r="F279" s="2" t="s">
        <v>1028</v>
      </c>
      <c r="G279" s="18">
        <f t="shared" si="4"/>
        <v>311068.33</v>
      </c>
      <c r="H279" s="2"/>
      <c r="I279" s="2"/>
      <c r="J279" s="2"/>
      <c r="K279" s="2"/>
    </row>
    <row r="280" spans="1:11">
      <c r="A280" s="2">
        <v>40070604</v>
      </c>
      <c r="B280" s="3" t="s">
        <v>1063</v>
      </c>
      <c r="C280" s="2" t="s">
        <v>1028</v>
      </c>
      <c r="D280" s="23">
        <v>353127.26</v>
      </c>
      <c r="E280" s="23">
        <v>0</v>
      </c>
      <c r="F280" s="2" t="s">
        <v>1028</v>
      </c>
      <c r="G280" s="18">
        <f t="shared" si="4"/>
        <v>353127.26</v>
      </c>
      <c r="H280" s="2"/>
      <c r="I280" s="2"/>
      <c r="J280" s="2"/>
      <c r="K280" s="2"/>
    </row>
    <row r="281" spans="1:11">
      <c r="A281" s="2">
        <v>40070605</v>
      </c>
      <c r="B281" s="3" t="s">
        <v>1064</v>
      </c>
      <c r="C281" s="2" t="s">
        <v>1028</v>
      </c>
      <c r="D281" s="23">
        <v>96415.27</v>
      </c>
      <c r="E281" s="2">
        <v>0</v>
      </c>
      <c r="F281" s="2" t="s">
        <v>1028</v>
      </c>
      <c r="G281" s="18">
        <f t="shared" si="4"/>
        <v>96415.27</v>
      </c>
      <c r="H281" s="2"/>
      <c r="I281" s="2"/>
      <c r="J281" s="2"/>
      <c r="K281" s="2"/>
    </row>
    <row r="282" spans="1:11">
      <c r="A282" s="2">
        <v>40070607</v>
      </c>
      <c r="B282" s="3" t="s">
        <v>1541</v>
      </c>
      <c r="C282" s="2" t="s">
        <v>1028</v>
      </c>
      <c r="D282" s="23">
        <v>22745.08</v>
      </c>
      <c r="E282" s="23">
        <v>0</v>
      </c>
      <c r="F282" s="2" t="s">
        <v>1028</v>
      </c>
      <c r="G282" s="18">
        <f t="shared" si="4"/>
        <v>22745.08</v>
      </c>
      <c r="H282" s="2"/>
      <c r="I282" s="2"/>
      <c r="J282" s="2"/>
      <c r="K282" s="2"/>
    </row>
    <row r="283" spans="1:11" ht="38.25">
      <c r="A283" s="2">
        <v>40070609</v>
      </c>
      <c r="B283" s="3" t="s">
        <v>1379</v>
      </c>
      <c r="C283" s="2" t="s">
        <v>1028</v>
      </c>
      <c r="D283" s="23">
        <v>476829.49</v>
      </c>
      <c r="E283" s="23">
        <v>0</v>
      </c>
      <c r="F283" s="2" t="s">
        <v>1028</v>
      </c>
      <c r="G283" s="18">
        <f t="shared" si="4"/>
        <v>476829.49</v>
      </c>
      <c r="H283" s="2"/>
      <c r="I283" s="2"/>
      <c r="J283" s="2"/>
      <c r="K283" s="2"/>
    </row>
    <row r="284" spans="1:11">
      <c r="A284" s="2">
        <v>40070610</v>
      </c>
      <c r="B284" s="3" t="s">
        <v>1065</v>
      </c>
      <c r="C284" s="2" t="s">
        <v>1028</v>
      </c>
      <c r="D284" s="23">
        <v>329591.36</v>
      </c>
      <c r="E284" s="23">
        <v>68470.41</v>
      </c>
      <c r="F284" s="2" t="s">
        <v>1028</v>
      </c>
      <c r="G284" s="18">
        <f t="shared" si="4"/>
        <v>261120.94999999998</v>
      </c>
      <c r="H284" s="2"/>
      <c r="I284" s="2"/>
      <c r="J284" s="2"/>
      <c r="K284" s="2"/>
    </row>
    <row r="285" spans="1:11">
      <c r="A285" s="2">
        <v>40070701</v>
      </c>
      <c r="B285" s="3" t="s">
        <v>870</v>
      </c>
      <c r="C285" s="2" t="s">
        <v>1028</v>
      </c>
      <c r="D285" s="23">
        <v>81963.38</v>
      </c>
      <c r="E285" s="2">
        <v>0</v>
      </c>
      <c r="F285" s="2" t="s">
        <v>1028</v>
      </c>
      <c r="G285" s="18">
        <f t="shared" si="4"/>
        <v>81963.38</v>
      </c>
      <c r="H285" s="2"/>
      <c r="I285" s="2"/>
      <c r="J285" s="2"/>
      <c r="K285" s="2"/>
    </row>
    <row r="286" spans="1:11">
      <c r="A286" s="2">
        <v>40070702</v>
      </c>
      <c r="B286" s="3" t="s">
        <v>871</v>
      </c>
      <c r="C286" s="2" t="s">
        <v>1028</v>
      </c>
      <c r="D286" s="23">
        <v>2094582.24</v>
      </c>
      <c r="E286" s="23">
        <v>214462.61</v>
      </c>
      <c r="F286" s="2" t="s">
        <v>1028</v>
      </c>
      <c r="G286" s="18">
        <f t="shared" si="4"/>
        <v>1880119.63</v>
      </c>
      <c r="H286" s="2"/>
      <c r="I286" s="2"/>
      <c r="J286" s="2"/>
      <c r="K286" s="2"/>
    </row>
    <row r="287" spans="1:11">
      <c r="A287" s="2">
        <v>40070703</v>
      </c>
      <c r="B287" s="3" t="s">
        <v>872</v>
      </c>
      <c r="C287" s="2" t="s">
        <v>1028</v>
      </c>
      <c r="D287" s="23">
        <v>1256625.6100000001</v>
      </c>
      <c r="E287" s="23">
        <v>109266.36</v>
      </c>
      <c r="F287" s="2" t="s">
        <v>1028</v>
      </c>
      <c r="G287" s="18">
        <f t="shared" si="4"/>
        <v>1147359.25</v>
      </c>
      <c r="H287" s="2"/>
      <c r="I287" s="2"/>
      <c r="J287" s="2"/>
      <c r="K287" s="2"/>
    </row>
    <row r="288" spans="1:11">
      <c r="A288" s="2">
        <v>40070704</v>
      </c>
      <c r="B288" s="3" t="s">
        <v>873</v>
      </c>
      <c r="C288" s="2" t="s">
        <v>1028</v>
      </c>
      <c r="D288" s="23">
        <v>293342.32</v>
      </c>
      <c r="E288" s="23">
        <v>5912.85</v>
      </c>
      <c r="F288" s="2" t="s">
        <v>1028</v>
      </c>
      <c r="G288" s="18">
        <f t="shared" si="4"/>
        <v>287429.47000000003</v>
      </c>
      <c r="H288" s="2"/>
      <c r="I288" s="2"/>
      <c r="J288" s="2"/>
      <c r="K288" s="2"/>
    </row>
    <row r="289" spans="1:11" ht="25.5">
      <c r="A289" s="2">
        <v>40070801</v>
      </c>
      <c r="B289" s="3" t="s">
        <v>1290</v>
      </c>
      <c r="C289" s="2" t="s">
        <v>1028</v>
      </c>
      <c r="D289" s="23">
        <v>84502.25</v>
      </c>
      <c r="E289" s="2">
        <v>462</v>
      </c>
      <c r="F289" s="2" t="s">
        <v>1028</v>
      </c>
      <c r="G289" s="18">
        <f t="shared" si="4"/>
        <v>84040.25</v>
      </c>
      <c r="H289" s="2"/>
      <c r="I289" s="2"/>
      <c r="J289" s="2"/>
      <c r="K289" s="2"/>
    </row>
    <row r="290" spans="1:11" ht="25.5">
      <c r="A290" s="2">
        <v>40070802</v>
      </c>
      <c r="B290" s="3" t="s">
        <v>1291</v>
      </c>
      <c r="C290" s="2" t="s">
        <v>1028</v>
      </c>
      <c r="D290" s="23">
        <v>244556.72</v>
      </c>
      <c r="E290" s="23">
        <v>116440.66</v>
      </c>
      <c r="F290" s="2" t="s">
        <v>1028</v>
      </c>
      <c r="G290" s="18">
        <f t="shared" si="4"/>
        <v>128116.06</v>
      </c>
      <c r="H290" s="2"/>
      <c r="I290" s="2"/>
      <c r="J290" s="2"/>
      <c r="K290" s="2"/>
    </row>
    <row r="291" spans="1:11" ht="25.5">
      <c r="A291" s="2">
        <v>40070804</v>
      </c>
      <c r="B291" s="3" t="s">
        <v>1292</v>
      </c>
      <c r="C291" s="2" t="s">
        <v>1028</v>
      </c>
      <c r="D291" s="23">
        <v>535773.31999999995</v>
      </c>
      <c r="E291" s="23">
        <v>20811.27</v>
      </c>
      <c r="F291" s="2" t="s">
        <v>1028</v>
      </c>
      <c r="G291" s="18">
        <f t="shared" si="4"/>
        <v>514962.04999999993</v>
      </c>
      <c r="H291" s="2"/>
      <c r="I291" s="2"/>
      <c r="J291" s="2"/>
      <c r="K291" s="2"/>
    </row>
    <row r="292" spans="1:11" ht="25.5">
      <c r="A292" s="2">
        <v>40070805</v>
      </c>
      <c r="B292" s="3" t="s">
        <v>1293</v>
      </c>
      <c r="C292" s="2" t="s">
        <v>1028</v>
      </c>
      <c r="D292" s="23">
        <v>193459.28</v>
      </c>
      <c r="E292" s="23">
        <v>8859.99</v>
      </c>
      <c r="F292" s="2" t="s">
        <v>1028</v>
      </c>
      <c r="G292" s="18">
        <f t="shared" si="4"/>
        <v>184599.29</v>
      </c>
      <c r="H292" s="2"/>
      <c r="I292" s="2"/>
      <c r="J292" s="2"/>
      <c r="K292" s="2"/>
    </row>
    <row r="293" spans="1:11" ht="38.25">
      <c r="A293" s="2">
        <v>40070806</v>
      </c>
      <c r="B293" s="3" t="s">
        <v>1294</v>
      </c>
      <c r="C293" s="2" t="s">
        <v>1028</v>
      </c>
      <c r="D293" s="23">
        <v>33145.89</v>
      </c>
      <c r="E293" s="23">
        <v>0</v>
      </c>
      <c r="F293" s="2" t="s">
        <v>1028</v>
      </c>
      <c r="G293" s="18">
        <f t="shared" si="4"/>
        <v>33145.89</v>
      </c>
      <c r="H293" s="2"/>
      <c r="I293" s="2"/>
      <c r="J293" s="2"/>
      <c r="K293" s="2"/>
    </row>
    <row r="294" spans="1:11" ht="38.25">
      <c r="A294" s="2">
        <v>40070807</v>
      </c>
      <c r="B294" s="3" t="s">
        <v>1295</v>
      </c>
      <c r="C294" s="2" t="s">
        <v>1028</v>
      </c>
      <c r="D294" s="23">
        <v>17330.79</v>
      </c>
      <c r="E294" s="23">
        <v>627.13</v>
      </c>
      <c r="F294" s="2" t="s">
        <v>1028</v>
      </c>
      <c r="G294" s="18">
        <f t="shared" si="4"/>
        <v>16703.66</v>
      </c>
      <c r="H294" s="2"/>
      <c r="I294" s="2"/>
      <c r="J294" s="2"/>
      <c r="K294" s="2"/>
    </row>
    <row r="295" spans="1:11" ht="25.5">
      <c r="A295" s="2">
        <v>40070809</v>
      </c>
      <c r="B295" s="3" t="s">
        <v>1296</v>
      </c>
      <c r="C295" s="2" t="s">
        <v>1028</v>
      </c>
      <c r="D295" s="23">
        <v>20634.14</v>
      </c>
      <c r="E295" s="2">
        <v>0</v>
      </c>
      <c r="F295" s="2" t="s">
        <v>1028</v>
      </c>
      <c r="G295" s="18">
        <f t="shared" si="4"/>
        <v>20634.14</v>
      </c>
      <c r="H295" s="2"/>
      <c r="I295" s="2"/>
      <c r="J295" s="2"/>
      <c r="K295" s="2"/>
    </row>
    <row r="296" spans="1:11" ht="25.5">
      <c r="A296" s="2">
        <v>40070810</v>
      </c>
      <c r="B296" s="3" t="s">
        <v>1297</v>
      </c>
      <c r="C296" s="2" t="s">
        <v>1028</v>
      </c>
      <c r="D296" s="23">
        <v>26391.57</v>
      </c>
      <c r="E296" s="2">
        <v>0</v>
      </c>
      <c r="F296" s="2" t="s">
        <v>1028</v>
      </c>
      <c r="G296" s="18">
        <f t="shared" si="4"/>
        <v>26391.57</v>
      </c>
      <c r="H296" s="2"/>
      <c r="I296" s="2"/>
      <c r="J296" s="2"/>
      <c r="K296" s="2"/>
    </row>
    <row r="297" spans="1:11">
      <c r="A297" s="2">
        <v>40070811</v>
      </c>
      <c r="B297" s="3" t="s">
        <v>1067</v>
      </c>
      <c r="C297" s="2" t="s">
        <v>1028</v>
      </c>
      <c r="D297" s="23">
        <v>58086.68</v>
      </c>
      <c r="E297" s="23">
        <v>1079.76</v>
      </c>
      <c r="F297" s="2" t="s">
        <v>1028</v>
      </c>
      <c r="G297" s="18">
        <f t="shared" si="4"/>
        <v>57006.92</v>
      </c>
      <c r="H297" s="2"/>
      <c r="I297" s="2"/>
      <c r="J297" s="2"/>
      <c r="K297" s="2"/>
    </row>
    <row r="298" spans="1:11">
      <c r="A298" s="2">
        <v>40070814</v>
      </c>
      <c r="B298" s="3" t="s">
        <v>1381</v>
      </c>
      <c r="C298" s="2" t="s">
        <v>1028</v>
      </c>
      <c r="D298" s="23">
        <v>270118.19</v>
      </c>
      <c r="E298" s="23">
        <v>7717.6</v>
      </c>
      <c r="F298" s="2" t="s">
        <v>1028</v>
      </c>
      <c r="G298" s="18">
        <f t="shared" si="4"/>
        <v>262400.59000000003</v>
      </c>
      <c r="H298" s="2"/>
      <c r="I298" s="2"/>
      <c r="J298" s="2"/>
      <c r="K298" s="2"/>
    </row>
    <row r="299" spans="1:11">
      <c r="A299" s="2">
        <v>40070888</v>
      </c>
      <c r="B299" s="3" t="s">
        <v>874</v>
      </c>
      <c r="C299" s="2" t="s">
        <v>1028</v>
      </c>
      <c r="D299" s="23">
        <v>7428.62</v>
      </c>
      <c r="E299" s="2">
        <v>0</v>
      </c>
      <c r="F299" s="2" t="s">
        <v>1028</v>
      </c>
      <c r="G299" s="18">
        <f t="shared" si="4"/>
        <v>7428.62</v>
      </c>
      <c r="H299" s="2"/>
      <c r="I299" s="2"/>
      <c r="J299" s="2"/>
      <c r="K299" s="2"/>
    </row>
    <row r="300" spans="1:11" ht="25.5">
      <c r="A300" s="2">
        <v>40070901</v>
      </c>
      <c r="B300" s="3" t="s">
        <v>1298</v>
      </c>
      <c r="C300" s="2" t="s">
        <v>1028</v>
      </c>
      <c r="D300" s="23">
        <v>43993.65</v>
      </c>
      <c r="E300" s="2">
        <v>0</v>
      </c>
      <c r="F300" s="2" t="s">
        <v>1028</v>
      </c>
      <c r="G300" s="18">
        <f t="shared" si="4"/>
        <v>43993.65</v>
      </c>
      <c r="H300" s="2"/>
      <c r="I300" s="2"/>
      <c r="J300" s="2"/>
      <c r="K300" s="2"/>
    </row>
    <row r="301" spans="1:11" ht="25.5">
      <c r="A301" s="2">
        <v>40070902</v>
      </c>
      <c r="B301" s="3" t="s">
        <v>1299</v>
      </c>
      <c r="C301" s="2" t="s">
        <v>1028</v>
      </c>
      <c r="D301" s="23">
        <v>32481.279999999999</v>
      </c>
      <c r="E301" s="23">
        <v>0</v>
      </c>
      <c r="F301" s="2" t="s">
        <v>1028</v>
      </c>
      <c r="G301" s="18">
        <f t="shared" si="4"/>
        <v>32481.279999999999</v>
      </c>
      <c r="H301" s="2"/>
      <c r="I301" s="2"/>
      <c r="J301" s="2"/>
      <c r="K301" s="2"/>
    </row>
    <row r="302" spans="1:11" ht="25.5">
      <c r="A302" s="2">
        <v>40071001</v>
      </c>
      <c r="B302" s="3" t="s">
        <v>1300</v>
      </c>
      <c r="C302" s="2" t="s">
        <v>1028</v>
      </c>
      <c r="D302" s="23">
        <v>165027</v>
      </c>
      <c r="E302" s="23">
        <v>1932.5</v>
      </c>
      <c r="F302" s="2" t="s">
        <v>1028</v>
      </c>
      <c r="G302" s="18">
        <f t="shared" si="4"/>
        <v>163094.5</v>
      </c>
      <c r="H302" s="2"/>
      <c r="I302" s="2"/>
      <c r="J302" s="2"/>
      <c r="K302" s="2"/>
    </row>
    <row r="303" spans="1:11" ht="25.5">
      <c r="A303" s="2">
        <v>40071002</v>
      </c>
      <c r="B303" s="3" t="s">
        <v>1301</v>
      </c>
      <c r="C303" s="2" t="s">
        <v>1028</v>
      </c>
      <c r="D303" s="23">
        <v>189612.23</v>
      </c>
      <c r="E303" s="23">
        <v>1932.5</v>
      </c>
      <c r="F303" s="2" t="s">
        <v>1028</v>
      </c>
      <c r="G303" s="18">
        <f t="shared" si="4"/>
        <v>187679.73</v>
      </c>
      <c r="H303" s="2"/>
      <c r="I303" s="2"/>
      <c r="J303" s="2"/>
      <c r="K303" s="2"/>
    </row>
    <row r="304" spans="1:11" ht="25.5">
      <c r="A304" s="2">
        <v>40071003</v>
      </c>
      <c r="B304" s="3" t="s">
        <v>875</v>
      </c>
      <c r="C304" s="2" t="s">
        <v>1028</v>
      </c>
      <c r="D304" s="23">
        <v>28615.27</v>
      </c>
      <c r="E304" s="23">
        <v>0</v>
      </c>
      <c r="F304" s="2" t="s">
        <v>1028</v>
      </c>
      <c r="G304" s="18">
        <f t="shared" si="4"/>
        <v>28615.27</v>
      </c>
      <c r="H304" s="2"/>
      <c r="I304" s="2"/>
      <c r="J304" s="2"/>
      <c r="K304" s="2"/>
    </row>
    <row r="305" spans="1:11">
      <c r="A305" s="2">
        <v>40071004</v>
      </c>
      <c r="B305" s="3" t="s">
        <v>1302</v>
      </c>
      <c r="C305" s="2" t="s">
        <v>1028</v>
      </c>
      <c r="D305" s="23">
        <v>25079</v>
      </c>
      <c r="E305" s="23">
        <v>0</v>
      </c>
      <c r="F305" s="2" t="s">
        <v>1028</v>
      </c>
      <c r="G305" s="18">
        <f t="shared" si="4"/>
        <v>25079</v>
      </c>
      <c r="H305" s="2"/>
      <c r="I305" s="2"/>
      <c r="J305" s="2"/>
      <c r="K305" s="2"/>
    </row>
    <row r="306" spans="1:11">
      <c r="A306" s="2">
        <v>40071005</v>
      </c>
      <c r="B306" s="3" t="s">
        <v>876</v>
      </c>
      <c r="C306" s="2" t="s">
        <v>1028</v>
      </c>
      <c r="D306" s="23">
        <v>28000</v>
      </c>
      <c r="E306" s="23">
        <v>0</v>
      </c>
      <c r="F306" s="2" t="s">
        <v>1028</v>
      </c>
      <c r="G306" s="18">
        <f t="shared" si="4"/>
        <v>28000</v>
      </c>
      <c r="H306" s="2"/>
      <c r="I306" s="2"/>
      <c r="J306" s="2"/>
      <c r="K306" s="2"/>
    </row>
    <row r="307" spans="1:11">
      <c r="A307" s="2">
        <v>40071006</v>
      </c>
      <c r="B307" s="3" t="s">
        <v>1068</v>
      </c>
      <c r="C307" s="2" t="s">
        <v>1028</v>
      </c>
      <c r="D307" s="23">
        <v>9300</v>
      </c>
      <c r="E307" s="23">
        <v>0</v>
      </c>
      <c r="F307" s="2" t="s">
        <v>1028</v>
      </c>
      <c r="G307" s="18">
        <f t="shared" si="4"/>
        <v>9300</v>
      </c>
      <c r="H307" s="2"/>
      <c r="I307" s="2"/>
      <c r="J307" s="2"/>
      <c r="K307" s="2"/>
    </row>
    <row r="308" spans="1:11" ht="25.5">
      <c r="A308" s="2">
        <v>40071101</v>
      </c>
      <c r="B308" s="3" t="s">
        <v>1303</v>
      </c>
      <c r="C308" s="2" t="s">
        <v>1028</v>
      </c>
      <c r="D308" s="23">
        <v>557.61</v>
      </c>
      <c r="E308" s="23">
        <v>0</v>
      </c>
      <c r="F308" s="2" t="s">
        <v>1028</v>
      </c>
      <c r="G308" s="18">
        <f t="shared" si="4"/>
        <v>557.61</v>
      </c>
      <c r="H308" s="2"/>
      <c r="I308" s="2"/>
      <c r="J308" s="2"/>
      <c r="K308" s="2"/>
    </row>
    <row r="309" spans="1:11" ht="25.5">
      <c r="A309" s="2">
        <v>40071104</v>
      </c>
      <c r="B309" s="3" t="s">
        <v>1304</v>
      </c>
      <c r="C309" s="2" t="s">
        <v>1028</v>
      </c>
      <c r="D309" s="23">
        <v>19749.98</v>
      </c>
      <c r="E309" s="23">
        <v>0</v>
      </c>
      <c r="F309" s="2" t="s">
        <v>1028</v>
      </c>
      <c r="G309" s="18">
        <f t="shared" si="4"/>
        <v>19749.98</v>
      </c>
      <c r="H309" s="2"/>
      <c r="I309" s="2"/>
      <c r="J309" s="2"/>
      <c r="K309" s="2"/>
    </row>
    <row r="310" spans="1:11" ht="25.5">
      <c r="A310" s="2">
        <v>40071106</v>
      </c>
      <c r="B310" s="3" t="s">
        <v>1305</v>
      </c>
      <c r="C310" s="2" t="s">
        <v>1028</v>
      </c>
      <c r="D310" s="23">
        <v>8142.19</v>
      </c>
      <c r="E310" s="2">
        <v>500.01</v>
      </c>
      <c r="F310" s="2" t="s">
        <v>1028</v>
      </c>
      <c r="G310" s="18">
        <f t="shared" si="4"/>
        <v>7642.1799999999994</v>
      </c>
      <c r="H310" s="2"/>
      <c r="I310" s="2"/>
      <c r="J310" s="2"/>
      <c r="K310" s="2"/>
    </row>
    <row r="311" spans="1:11">
      <c r="A311" s="2">
        <v>40071107</v>
      </c>
      <c r="B311" s="3" t="s">
        <v>1069</v>
      </c>
      <c r="C311" s="2" t="s">
        <v>1028</v>
      </c>
      <c r="D311" s="23">
        <v>976792.14</v>
      </c>
      <c r="E311" s="23">
        <v>38858.89</v>
      </c>
      <c r="F311" s="2" t="s">
        <v>1028</v>
      </c>
      <c r="G311" s="18">
        <f t="shared" si="4"/>
        <v>937933.25</v>
      </c>
      <c r="H311" s="2"/>
      <c r="I311" s="2"/>
      <c r="J311" s="2"/>
      <c r="K311" s="2"/>
    </row>
    <row r="312" spans="1:11">
      <c r="A312" s="2">
        <v>40071109</v>
      </c>
      <c r="B312" s="3" t="s">
        <v>1697</v>
      </c>
      <c r="C312" s="2" t="s">
        <v>1028</v>
      </c>
      <c r="D312" s="23">
        <v>1244.4000000000001</v>
      </c>
      <c r="E312" s="2">
        <v>0</v>
      </c>
      <c r="F312" s="2" t="s">
        <v>1028</v>
      </c>
      <c r="G312" s="18">
        <f t="shared" si="4"/>
        <v>1244.4000000000001</v>
      </c>
      <c r="H312" s="2"/>
      <c r="I312" s="2"/>
      <c r="J312" s="2"/>
      <c r="K312" s="2"/>
    </row>
    <row r="313" spans="1:11">
      <c r="A313" s="2">
        <v>40071188</v>
      </c>
      <c r="B313" s="3" t="s">
        <v>877</v>
      </c>
      <c r="C313" s="2" t="s">
        <v>1028</v>
      </c>
      <c r="D313" s="23">
        <v>217392.19</v>
      </c>
      <c r="E313" s="23">
        <v>40916.78</v>
      </c>
      <c r="F313" s="2" t="s">
        <v>1028</v>
      </c>
      <c r="G313" s="18">
        <f t="shared" si="4"/>
        <v>176475.41</v>
      </c>
      <c r="H313" s="2"/>
      <c r="I313" s="2"/>
      <c r="J313" s="2"/>
      <c r="K313" s="2"/>
    </row>
    <row r="314" spans="1:11">
      <c r="A314" s="2">
        <v>40080101</v>
      </c>
      <c r="B314" s="3" t="s">
        <v>1071</v>
      </c>
      <c r="C314" s="2" t="s">
        <v>1028</v>
      </c>
      <c r="D314" s="23">
        <v>83087.45</v>
      </c>
      <c r="E314" s="23">
        <v>0</v>
      </c>
      <c r="F314" s="2" t="s">
        <v>1028</v>
      </c>
      <c r="G314" s="18">
        <f t="shared" si="4"/>
        <v>83087.45</v>
      </c>
      <c r="H314" s="2"/>
      <c r="I314" s="2"/>
      <c r="J314" s="2"/>
      <c r="K314" s="2"/>
    </row>
    <row r="315" spans="1:11">
      <c r="A315" s="2">
        <v>40080301</v>
      </c>
      <c r="B315" s="3" t="s">
        <v>1072</v>
      </c>
      <c r="C315" s="2" t="s">
        <v>1028</v>
      </c>
      <c r="D315" s="23">
        <v>52896.06</v>
      </c>
      <c r="E315" s="23">
        <v>429.56</v>
      </c>
      <c r="F315" s="2" t="s">
        <v>1028</v>
      </c>
      <c r="G315" s="18">
        <f t="shared" si="4"/>
        <v>52466.5</v>
      </c>
      <c r="H315" s="2"/>
      <c r="I315" s="2"/>
      <c r="J315" s="2"/>
      <c r="K315" s="2"/>
    </row>
    <row r="316" spans="1:11">
      <c r="A316" s="2">
        <v>40080302</v>
      </c>
      <c r="B316" s="3" t="s">
        <v>878</v>
      </c>
      <c r="C316" s="2" t="s">
        <v>1028</v>
      </c>
      <c r="D316" s="23">
        <v>131280.85</v>
      </c>
      <c r="E316" s="2">
        <v>0</v>
      </c>
      <c r="F316" s="2" t="s">
        <v>1028</v>
      </c>
      <c r="G316" s="18">
        <f t="shared" si="4"/>
        <v>131280.85</v>
      </c>
      <c r="H316" s="2"/>
      <c r="I316" s="2"/>
      <c r="J316" s="2"/>
      <c r="K316" s="2"/>
    </row>
    <row r="317" spans="1:11" ht="25.5">
      <c r="A317" s="2">
        <v>40090101</v>
      </c>
      <c r="B317" s="3" t="s">
        <v>1306</v>
      </c>
      <c r="C317" s="2" t="s">
        <v>1028</v>
      </c>
      <c r="D317" s="23">
        <v>10460017.050000001</v>
      </c>
      <c r="E317" s="2">
        <v>0</v>
      </c>
      <c r="F317" s="2" t="s">
        <v>1028</v>
      </c>
      <c r="G317" s="18">
        <f t="shared" si="4"/>
        <v>10460017.050000001</v>
      </c>
      <c r="H317" s="2"/>
      <c r="I317" s="2"/>
      <c r="J317" s="2"/>
      <c r="K317" s="2"/>
    </row>
    <row r="318" spans="1:11" ht="25.5">
      <c r="A318" s="2">
        <v>40090102</v>
      </c>
      <c r="B318" s="3" t="s">
        <v>879</v>
      </c>
      <c r="C318" s="2" t="s">
        <v>1028</v>
      </c>
      <c r="D318" s="23">
        <v>29898.66</v>
      </c>
      <c r="E318" s="2">
        <v>0</v>
      </c>
      <c r="F318" s="2" t="s">
        <v>1028</v>
      </c>
      <c r="G318" s="18">
        <f t="shared" si="4"/>
        <v>29898.66</v>
      </c>
      <c r="H318" s="2"/>
      <c r="I318" s="2"/>
      <c r="J318" s="2"/>
      <c r="K318" s="2"/>
    </row>
    <row r="319" spans="1:11" ht="25.5">
      <c r="A319" s="2">
        <v>40090103</v>
      </c>
      <c r="B319" s="3" t="s">
        <v>1307</v>
      </c>
      <c r="C319" s="2" t="s">
        <v>1028</v>
      </c>
      <c r="D319" s="23">
        <v>875283.7</v>
      </c>
      <c r="E319" s="2">
        <v>0</v>
      </c>
      <c r="F319" s="2" t="s">
        <v>1028</v>
      </c>
      <c r="G319" s="18">
        <f t="shared" si="4"/>
        <v>875283.7</v>
      </c>
      <c r="H319" s="2"/>
      <c r="I319" s="2"/>
      <c r="J319" s="2"/>
      <c r="K319" s="2"/>
    </row>
    <row r="320" spans="1:11" ht="25.5">
      <c r="A320" s="2">
        <v>40090130</v>
      </c>
      <c r="B320" s="3" t="s">
        <v>1308</v>
      </c>
      <c r="C320" s="2" t="s">
        <v>1028</v>
      </c>
      <c r="D320" s="23">
        <v>77522.149999999994</v>
      </c>
      <c r="E320" s="2">
        <v>0</v>
      </c>
      <c r="F320" s="2" t="s">
        <v>1028</v>
      </c>
      <c r="G320" s="18">
        <f t="shared" si="4"/>
        <v>77522.149999999994</v>
      </c>
      <c r="H320" s="2"/>
      <c r="I320" s="2"/>
      <c r="J320" s="2"/>
      <c r="K320" s="2"/>
    </row>
    <row r="321" spans="1:11" ht="25.5">
      <c r="A321" s="2">
        <v>40090150</v>
      </c>
      <c r="B321" s="3" t="s">
        <v>1309</v>
      </c>
      <c r="C321" s="2" t="s">
        <v>1028</v>
      </c>
      <c r="D321" s="23">
        <v>0</v>
      </c>
      <c r="E321" s="23">
        <v>77975.19</v>
      </c>
      <c r="F321" s="2" t="s">
        <v>1028</v>
      </c>
      <c r="G321" s="18">
        <f t="shared" si="4"/>
        <v>-77975.19</v>
      </c>
      <c r="H321" s="2"/>
      <c r="I321" s="2"/>
      <c r="J321" s="2"/>
      <c r="K321" s="2"/>
    </row>
    <row r="322" spans="1:11" ht="25.5">
      <c r="A322" s="2">
        <v>40090201</v>
      </c>
      <c r="B322" s="3" t="s">
        <v>1310</v>
      </c>
      <c r="C322" s="2" t="s">
        <v>1028</v>
      </c>
      <c r="D322" s="23">
        <v>3013543.59</v>
      </c>
      <c r="E322" s="2">
        <v>0</v>
      </c>
      <c r="F322" s="2" t="s">
        <v>1028</v>
      </c>
      <c r="G322" s="18">
        <f t="shared" si="4"/>
        <v>3013543.59</v>
      </c>
      <c r="H322" s="2"/>
      <c r="I322" s="2"/>
      <c r="J322" s="2"/>
      <c r="K322" s="2"/>
    </row>
    <row r="323" spans="1:11">
      <c r="A323" s="2">
        <v>40090202</v>
      </c>
      <c r="B323" s="3" t="s">
        <v>880</v>
      </c>
      <c r="C323" s="2" t="s">
        <v>1028</v>
      </c>
      <c r="D323" s="23">
        <v>101593.92</v>
      </c>
      <c r="E323" s="2">
        <v>602.30999999999995</v>
      </c>
      <c r="F323" s="2" t="s">
        <v>1028</v>
      </c>
      <c r="G323" s="18">
        <f t="shared" si="4"/>
        <v>100991.61</v>
      </c>
      <c r="H323" s="2"/>
      <c r="I323" s="2"/>
      <c r="J323" s="2"/>
      <c r="K323" s="2"/>
    </row>
    <row r="324" spans="1:11">
      <c r="A324" s="2">
        <v>40090230</v>
      </c>
      <c r="B324" s="3" t="s">
        <v>1073</v>
      </c>
      <c r="C324" s="2" t="s">
        <v>1028</v>
      </c>
      <c r="D324" s="23">
        <v>25039.69</v>
      </c>
      <c r="E324" s="2">
        <v>0</v>
      </c>
      <c r="F324" s="2" t="s">
        <v>1028</v>
      </c>
      <c r="G324" s="18">
        <f t="shared" si="4"/>
        <v>25039.69</v>
      </c>
      <c r="H324" s="2"/>
      <c r="I324" s="2"/>
      <c r="J324" s="2"/>
      <c r="K324" s="2"/>
    </row>
    <row r="325" spans="1:11" ht="25.5">
      <c r="A325" s="2">
        <v>40090250</v>
      </c>
      <c r="B325" s="3" t="s">
        <v>1311</v>
      </c>
      <c r="C325" s="2" t="s">
        <v>1028</v>
      </c>
      <c r="D325" s="23">
        <v>0</v>
      </c>
      <c r="E325" s="23">
        <v>21118.3</v>
      </c>
      <c r="F325" s="2" t="s">
        <v>1028</v>
      </c>
      <c r="G325" s="18">
        <f t="shared" si="4"/>
        <v>-21118.3</v>
      </c>
      <c r="H325" s="2"/>
      <c r="I325" s="2"/>
      <c r="J325" s="2"/>
      <c r="K325" s="2"/>
    </row>
    <row r="326" spans="1:11" ht="25.5">
      <c r="A326" s="2">
        <v>40090401</v>
      </c>
      <c r="B326" s="3" t="s">
        <v>1312</v>
      </c>
      <c r="C326" s="2" t="s">
        <v>1028</v>
      </c>
      <c r="D326" s="23">
        <v>52975.99</v>
      </c>
      <c r="E326" s="23">
        <v>3302.27</v>
      </c>
      <c r="F326" s="2" t="s">
        <v>1028</v>
      </c>
      <c r="G326" s="18">
        <f t="shared" si="4"/>
        <v>49673.72</v>
      </c>
      <c r="H326" s="2"/>
      <c r="I326" s="2"/>
      <c r="J326" s="2"/>
      <c r="K326" s="2"/>
    </row>
    <row r="327" spans="1:11" ht="25.5">
      <c r="A327" s="2">
        <v>40090403</v>
      </c>
      <c r="B327" s="3" t="s">
        <v>1313</v>
      </c>
      <c r="C327" s="2" t="s">
        <v>1028</v>
      </c>
      <c r="D327" s="23">
        <v>13659.71</v>
      </c>
      <c r="E327" s="23">
        <v>0</v>
      </c>
      <c r="F327" s="2" t="s">
        <v>1028</v>
      </c>
      <c r="G327" s="18">
        <f t="shared" si="4"/>
        <v>13659.71</v>
      </c>
      <c r="H327" s="2"/>
      <c r="I327" s="2"/>
      <c r="J327" s="2"/>
      <c r="K327" s="2"/>
    </row>
    <row r="328" spans="1:11" ht="25.5">
      <c r="A328" s="2">
        <v>40090404</v>
      </c>
      <c r="B328" s="3" t="s">
        <v>1314</v>
      </c>
      <c r="C328" s="2" t="s">
        <v>1028</v>
      </c>
      <c r="D328" s="23">
        <v>121390.29</v>
      </c>
      <c r="E328" s="23">
        <v>51814.18</v>
      </c>
      <c r="F328" s="2" t="s">
        <v>1028</v>
      </c>
      <c r="G328" s="18">
        <f t="shared" si="4"/>
        <v>69576.109999999986</v>
      </c>
      <c r="H328" s="2"/>
      <c r="I328" s="2"/>
      <c r="J328" s="2"/>
      <c r="K328" s="2"/>
    </row>
    <row r="329" spans="1:11" ht="25.5">
      <c r="A329" s="2">
        <v>40090405</v>
      </c>
      <c r="B329" s="3" t="s">
        <v>1315</v>
      </c>
      <c r="C329" s="2" t="s">
        <v>1028</v>
      </c>
      <c r="D329" s="23">
        <v>5277.52</v>
      </c>
      <c r="E329" s="23">
        <v>0</v>
      </c>
      <c r="F329" s="2" t="s">
        <v>1028</v>
      </c>
      <c r="G329" s="18">
        <f t="shared" si="4"/>
        <v>5277.52</v>
      </c>
      <c r="H329" s="2"/>
      <c r="I329" s="2"/>
      <c r="J329" s="2"/>
      <c r="K329" s="2"/>
    </row>
    <row r="330" spans="1:11">
      <c r="A330" s="2">
        <v>40090406</v>
      </c>
      <c r="B330" s="3" t="s">
        <v>1074</v>
      </c>
      <c r="C330" s="2" t="s">
        <v>1028</v>
      </c>
      <c r="D330" s="23">
        <v>116913.73</v>
      </c>
      <c r="E330" s="23">
        <v>300.02</v>
      </c>
      <c r="F330" s="2" t="s">
        <v>1028</v>
      </c>
      <c r="G330" s="18">
        <f t="shared" si="4"/>
        <v>116613.70999999999</v>
      </c>
      <c r="H330" s="2"/>
      <c r="I330" s="2"/>
      <c r="J330" s="2"/>
      <c r="K330" s="2"/>
    </row>
    <row r="331" spans="1:11">
      <c r="A331" s="2">
        <v>40090488</v>
      </c>
      <c r="B331" s="3" t="s">
        <v>1075</v>
      </c>
      <c r="C331" s="2" t="s">
        <v>1028</v>
      </c>
      <c r="D331" s="23">
        <v>20586.3</v>
      </c>
      <c r="E331" s="23">
        <v>1760</v>
      </c>
      <c r="F331" s="2" t="s">
        <v>1028</v>
      </c>
      <c r="G331" s="18">
        <f t="shared" si="4"/>
        <v>18826.3</v>
      </c>
      <c r="H331" s="2"/>
      <c r="I331" s="2"/>
      <c r="J331" s="2"/>
      <c r="K331" s="2"/>
    </row>
    <row r="332" spans="1:11" ht="38.25">
      <c r="A332" s="2">
        <v>40100131</v>
      </c>
      <c r="B332" s="3" t="s">
        <v>1316</v>
      </c>
      <c r="C332" s="2" t="s">
        <v>1028</v>
      </c>
      <c r="D332" s="23">
        <v>35800.99</v>
      </c>
      <c r="E332" s="2">
        <v>0</v>
      </c>
      <c r="F332" s="2" t="s">
        <v>1028</v>
      </c>
      <c r="G332" s="18">
        <f t="shared" si="4"/>
        <v>35800.99</v>
      </c>
      <c r="H332" s="2"/>
      <c r="I332" s="2"/>
      <c r="J332" s="2"/>
      <c r="K332" s="2"/>
    </row>
    <row r="333" spans="1:11" ht="25.5">
      <c r="A333" s="2">
        <v>40100172</v>
      </c>
      <c r="B333" s="3" t="s">
        <v>1317</v>
      </c>
      <c r="C333" s="2" t="s">
        <v>1028</v>
      </c>
      <c r="D333" s="23">
        <v>45708.22</v>
      </c>
      <c r="E333" s="2">
        <v>0</v>
      </c>
      <c r="F333" s="2" t="s">
        <v>1028</v>
      </c>
      <c r="G333" s="18">
        <f t="shared" ref="G333:G396" si="5">D333-E333</f>
        <v>45708.22</v>
      </c>
      <c r="H333" s="2"/>
      <c r="I333" s="2"/>
      <c r="J333" s="2"/>
      <c r="K333" s="2"/>
    </row>
    <row r="334" spans="1:11" ht="25.5">
      <c r="A334" s="2">
        <v>40100178</v>
      </c>
      <c r="B334" s="3" t="s">
        <v>1318</v>
      </c>
      <c r="C334" s="2" t="s">
        <v>1028</v>
      </c>
      <c r="D334" s="23">
        <v>825.5</v>
      </c>
      <c r="E334" s="23">
        <v>0</v>
      </c>
      <c r="F334" s="2" t="s">
        <v>1028</v>
      </c>
      <c r="G334" s="18">
        <f t="shared" si="5"/>
        <v>825.5</v>
      </c>
      <c r="H334" s="2"/>
      <c r="I334" s="2"/>
      <c r="J334" s="2"/>
      <c r="K334" s="2"/>
    </row>
    <row r="335" spans="1:11" ht="25.5">
      <c r="A335" s="2">
        <v>40100179</v>
      </c>
      <c r="B335" s="3" t="s">
        <v>1319</v>
      </c>
      <c r="C335" s="2" t="s">
        <v>1028</v>
      </c>
      <c r="D335" s="23">
        <v>126878.42</v>
      </c>
      <c r="E335" s="23">
        <v>0</v>
      </c>
      <c r="F335" s="2" t="s">
        <v>1028</v>
      </c>
      <c r="G335" s="18">
        <f t="shared" si="5"/>
        <v>126878.42</v>
      </c>
      <c r="H335" s="2"/>
      <c r="I335" s="2"/>
      <c r="J335" s="2"/>
      <c r="K335" s="2"/>
    </row>
    <row r="336" spans="1:11" ht="25.5">
      <c r="A336" s="2">
        <v>40100203</v>
      </c>
      <c r="B336" s="3" t="s">
        <v>1320</v>
      </c>
      <c r="C336" s="2" t="s">
        <v>1028</v>
      </c>
      <c r="D336" s="23">
        <v>1755252.04</v>
      </c>
      <c r="E336" s="2">
        <v>0</v>
      </c>
      <c r="F336" s="2" t="s">
        <v>1028</v>
      </c>
      <c r="G336" s="18">
        <f t="shared" si="5"/>
        <v>1755252.04</v>
      </c>
      <c r="H336" s="2"/>
      <c r="I336" s="2"/>
      <c r="J336" s="2"/>
      <c r="K336" s="2"/>
    </row>
    <row r="337" spans="1:11" ht="25.5">
      <c r="A337" s="2">
        <v>40100204</v>
      </c>
      <c r="B337" s="3" t="s">
        <v>1321</v>
      </c>
      <c r="C337" s="2" t="s">
        <v>1028</v>
      </c>
      <c r="D337" s="23">
        <v>3046879.04</v>
      </c>
      <c r="E337" s="23">
        <v>0</v>
      </c>
      <c r="F337" s="2" t="s">
        <v>1028</v>
      </c>
      <c r="G337" s="18">
        <f t="shared" si="5"/>
        <v>3046879.04</v>
      </c>
      <c r="H337" s="2"/>
      <c r="I337" s="2"/>
      <c r="J337" s="2"/>
      <c r="K337" s="2"/>
    </row>
    <row r="338" spans="1:11" ht="38.25">
      <c r="A338" s="2">
        <v>40100205</v>
      </c>
      <c r="B338" s="3" t="s">
        <v>1322</v>
      </c>
      <c r="C338" s="2" t="s">
        <v>1028</v>
      </c>
      <c r="D338" s="23">
        <v>123649.60000000001</v>
      </c>
      <c r="E338" s="2">
        <v>0</v>
      </c>
      <c r="F338" s="2" t="s">
        <v>1028</v>
      </c>
      <c r="G338" s="18">
        <f t="shared" si="5"/>
        <v>123649.60000000001</v>
      </c>
      <c r="H338" s="2"/>
      <c r="I338" s="2"/>
      <c r="J338" s="2"/>
      <c r="K338" s="2"/>
    </row>
    <row r="339" spans="1:11" ht="25.5">
      <c r="A339" s="2">
        <v>40100206</v>
      </c>
      <c r="B339" s="3" t="s">
        <v>1323</v>
      </c>
      <c r="C339" s="2" t="s">
        <v>1028</v>
      </c>
      <c r="D339" s="23">
        <v>306030.26</v>
      </c>
      <c r="E339" s="23">
        <v>0</v>
      </c>
      <c r="F339" s="2" t="s">
        <v>1028</v>
      </c>
      <c r="G339" s="18">
        <f t="shared" si="5"/>
        <v>306030.26</v>
      </c>
      <c r="H339" s="2"/>
      <c r="I339" s="2"/>
      <c r="J339" s="2"/>
      <c r="K339" s="2"/>
    </row>
    <row r="340" spans="1:11">
      <c r="A340" s="2">
        <v>40100207</v>
      </c>
      <c r="B340" s="3" t="s">
        <v>881</v>
      </c>
      <c r="C340" s="2" t="s">
        <v>1028</v>
      </c>
      <c r="D340" s="23">
        <v>181821.82</v>
      </c>
      <c r="E340" s="23">
        <v>0</v>
      </c>
      <c r="F340" s="2" t="s">
        <v>1028</v>
      </c>
      <c r="G340" s="18">
        <f t="shared" si="5"/>
        <v>181821.82</v>
      </c>
      <c r="H340" s="2"/>
      <c r="I340" s="2"/>
      <c r="J340" s="2"/>
      <c r="K340" s="2"/>
    </row>
    <row r="341" spans="1:11" ht="25.5">
      <c r="A341" s="2">
        <v>40100208</v>
      </c>
      <c r="B341" s="3" t="s">
        <v>1324</v>
      </c>
      <c r="C341" s="2" t="s">
        <v>1028</v>
      </c>
      <c r="D341" s="23">
        <v>51028.04</v>
      </c>
      <c r="E341" s="23">
        <v>0</v>
      </c>
      <c r="F341" s="2" t="s">
        <v>1028</v>
      </c>
      <c r="G341" s="18">
        <f t="shared" si="5"/>
        <v>51028.04</v>
      </c>
      <c r="H341" s="2"/>
      <c r="I341" s="2"/>
      <c r="J341" s="2"/>
      <c r="K341" s="2"/>
    </row>
    <row r="342" spans="1:11">
      <c r="A342" s="2">
        <v>40100209</v>
      </c>
      <c r="B342" s="3" t="s">
        <v>882</v>
      </c>
      <c r="C342" s="2" t="s">
        <v>1028</v>
      </c>
      <c r="D342" s="23">
        <v>86535.7</v>
      </c>
      <c r="E342" s="2">
        <v>0</v>
      </c>
      <c r="F342" s="2" t="s">
        <v>1028</v>
      </c>
      <c r="G342" s="18">
        <f t="shared" si="5"/>
        <v>86535.7</v>
      </c>
      <c r="H342" s="2"/>
      <c r="I342" s="2"/>
      <c r="J342" s="2"/>
      <c r="K342" s="2"/>
    </row>
    <row r="343" spans="1:11" ht="51">
      <c r="A343" s="2">
        <v>40100211</v>
      </c>
      <c r="B343" s="3" t="s">
        <v>1325</v>
      </c>
      <c r="C343" s="2" t="s">
        <v>1028</v>
      </c>
      <c r="D343" s="23">
        <v>34486.44</v>
      </c>
      <c r="E343" s="23">
        <v>0</v>
      </c>
      <c r="F343" s="2" t="s">
        <v>1028</v>
      </c>
      <c r="G343" s="18">
        <f t="shared" si="5"/>
        <v>34486.44</v>
      </c>
      <c r="H343" s="2"/>
      <c r="I343" s="2"/>
      <c r="J343" s="2"/>
      <c r="K343" s="2"/>
    </row>
    <row r="344" spans="1:11">
      <c r="A344" s="2">
        <v>40100212</v>
      </c>
      <c r="B344" s="3" t="s">
        <v>883</v>
      </c>
      <c r="C344" s="2" t="s">
        <v>1028</v>
      </c>
      <c r="D344" s="23">
        <v>41544.26</v>
      </c>
      <c r="E344" s="2">
        <v>0</v>
      </c>
      <c r="F344" s="2" t="s">
        <v>1028</v>
      </c>
      <c r="G344" s="18">
        <f t="shared" si="5"/>
        <v>41544.26</v>
      </c>
      <c r="H344" s="2"/>
      <c r="I344" s="2"/>
      <c r="J344" s="2"/>
      <c r="K344" s="2"/>
    </row>
    <row r="345" spans="1:11" ht="25.5">
      <c r="A345" s="2">
        <v>40100213</v>
      </c>
      <c r="B345" s="3" t="s">
        <v>1326</v>
      </c>
      <c r="C345" s="2" t="s">
        <v>1028</v>
      </c>
      <c r="D345" s="23">
        <v>31190.46</v>
      </c>
      <c r="E345" s="2">
        <v>0</v>
      </c>
      <c r="F345" s="2" t="s">
        <v>1028</v>
      </c>
      <c r="G345" s="18">
        <f t="shared" si="5"/>
        <v>31190.46</v>
      </c>
      <c r="H345" s="2"/>
      <c r="I345" s="2"/>
      <c r="J345" s="2"/>
      <c r="K345" s="2"/>
    </row>
    <row r="346" spans="1:11" ht="25.5">
      <c r="A346" s="2">
        <v>40100290</v>
      </c>
      <c r="B346" s="3" t="s">
        <v>1358</v>
      </c>
      <c r="C346" s="2" t="s">
        <v>1028</v>
      </c>
      <c r="D346" s="23">
        <v>5500</v>
      </c>
      <c r="E346" s="23">
        <v>0</v>
      </c>
      <c r="F346" s="2" t="s">
        <v>1028</v>
      </c>
      <c r="G346" s="18">
        <f t="shared" si="5"/>
        <v>5500</v>
      </c>
      <c r="H346" s="2"/>
      <c r="I346" s="2"/>
      <c r="J346" s="2"/>
      <c r="K346" s="2"/>
    </row>
    <row r="347" spans="1:11" ht="25.5">
      <c r="A347" s="2">
        <v>40110101</v>
      </c>
      <c r="B347" s="3" t="s">
        <v>1328</v>
      </c>
      <c r="C347" s="2" t="s">
        <v>1028</v>
      </c>
      <c r="D347" s="23">
        <v>297411.08</v>
      </c>
      <c r="E347" s="2">
        <v>0</v>
      </c>
      <c r="F347" s="2" t="s">
        <v>1028</v>
      </c>
      <c r="G347" s="18">
        <f t="shared" si="5"/>
        <v>297411.08</v>
      </c>
      <c r="H347" s="2"/>
      <c r="I347" s="2"/>
      <c r="J347" s="2"/>
      <c r="K347" s="2"/>
    </row>
    <row r="348" spans="1:11" ht="25.5">
      <c r="A348" s="2">
        <v>40110102</v>
      </c>
      <c r="B348" s="3" t="s">
        <v>884</v>
      </c>
      <c r="C348" s="2" t="s">
        <v>1028</v>
      </c>
      <c r="D348" s="23">
        <v>0</v>
      </c>
      <c r="E348" s="23">
        <v>239223.98</v>
      </c>
      <c r="F348" s="2" t="s">
        <v>1028</v>
      </c>
      <c r="G348" s="18">
        <f t="shared" si="5"/>
        <v>-239223.98</v>
      </c>
      <c r="H348" s="2"/>
      <c r="I348" s="2"/>
      <c r="J348" s="2"/>
      <c r="K348" s="2"/>
    </row>
    <row r="349" spans="1:11" ht="25.5">
      <c r="A349" s="2">
        <v>40110201</v>
      </c>
      <c r="B349" s="3" t="s">
        <v>1329</v>
      </c>
      <c r="C349" s="2" t="s">
        <v>1028</v>
      </c>
      <c r="D349" s="23">
        <v>94152.23</v>
      </c>
      <c r="E349" s="2">
        <v>0</v>
      </c>
      <c r="F349" s="2" t="s">
        <v>1028</v>
      </c>
      <c r="G349" s="18">
        <f t="shared" si="5"/>
        <v>94152.23</v>
      </c>
      <c r="H349" s="2"/>
      <c r="I349" s="2"/>
      <c r="J349" s="2"/>
      <c r="K349" s="2"/>
    </row>
    <row r="350" spans="1:11" ht="25.5">
      <c r="A350" s="2">
        <v>40110202</v>
      </c>
      <c r="B350" s="3" t="s">
        <v>1330</v>
      </c>
      <c r="C350" s="2" t="s">
        <v>1028</v>
      </c>
      <c r="D350" s="23">
        <v>0</v>
      </c>
      <c r="E350" s="23">
        <v>79011.179999999993</v>
      </c>
      <c r="F350" s="2" t="s">
        <v>1028</v>
      </c>
      <c r="G350" s="18">
        <f t="shared" si="5"/>
        <v>-79011.179999999993</v>
      </c>
      <c r="H350" s="2"/>
      <c r="I350" s="2"/>
      <c r="J350" s="2"/>
      <c r="K350" s="2"/>
    </row>
    <row r="351" spans="1:11" ht="25.5">
      <c r="A351" s="2">
        <v>40120121</v>
      </c>
      <c r="B351" s="3" t="s">
        <v>1331</v>
      </c>
      <c r="C351" s="2" t="s">
        <v>1028</v>
      </c>
      <c r="D351" s="23">
        <v>109629.02</v>
      </c>
      <c r="E351" s="2">
        <v>0</v>
      </c>
      <c r="F351" s="2" t="s">
        <v>1028</v>
      </c>
      <c r="G351" s="18">
        <f t="shared" si="5"/>
        <v>109629.02</v>
      </c>
      <c r="H351" s="2"/>
      <c r="I351" s="2"/>
      <c r="J351" s="2"/>
      <c r="K351" s="2"/>
    </row>
    <row r="352" spans="1:11" ht="38.25">
      <c r="A352" s="2">
        <v>40120122</v>
      </c>
      <c r="B352" s="3" t="s">
        <v>1542</v>
      </c>
      <c r="C352" s="2" t="s">
        <v>1028</v>
      </c>
      <c r="D352" s="23">
        <v>1000</v>
      </c>
      <c r="E352" s="2">
        <v>0</v>
      </c>
      <c r="F352" s="2" t="s">
        <v>1028</v>
      </c>
      <c r="G352" s="18">
        <f t="shared" si="5"/>
        <v>1000</v>
      </c>
      <c r="H352" s="2"/>
      <c r="I352" s="2"/>
      <c r="J352" s="2"/>
      <c r="K352" s="2"/>
    </row>
    <row r="353" spans="1:11">
      <c r="A353" s="2">
        <v>40130109</v>
      </c>
      <c r="B353" s="3" t="s">
        <v>885</v>
      </c>
      <c r="C353" s="2" t="s">
        <v>1028</v>
      </c>
      <c r="D353" s="23">
        <v>98935.34</v>
      </c>
      <c r="E353" s="2">
        <v>0</v>
      </c>
      <c r="F353" s="2" t="s">
        <v>1028</v>
      </c>
      <c r="G353" s="18">
        <f t="shared" si="5"/>
        <v>98935.34</v>
      </c>
      <c r="H353" s="2"/>
      <c r="I353" s="2"/>
      <c r="J353" s="2"/>
      <c r="K353" s="2"/>
    </row>
    <row r="354" spans="1:11" ht="25.5">
      <c r="A354" s="2">
        <v>40130111</v>
      </c>
      <c r="B354" s="3" t="s">
        <v>1359</v>
      </c>
      <c r="C354" s="2" t="s">
        <v>1028</v>
      </c>
      <c r="D354" s="23">
        <v>157000</v>
      </c>
      <c r="E354" s="2">
        <v>0</v>
      </c>
      <c r="F354" s="2" t="s">
        <v>1028</v>
      </c>
      <c r="G354" s="18">
        <f t="shared" si="5"/>
        <v>157000</v>
      </c>
      <c r="H354" s="2"/>
      <c r="I354" s="2"/>
      <c r="J354" s="2"/>
      <c r="K354" s="2"/>
    </row>
    <row r="355" spans="1:11" ht="25.5">
      <c r="A355" s="2">
        <v>40130112</v>
      </c>
      <c r="B355" s="3" t="s">
        <v>1332</v>
      </c>
      <c r="C355" s="2" t="s">
        <v>1028</v>
      </c>
      <c r="D355" s="23">
        <v>160500</v>
      </c>
      <c r="E355" s="2">
        <v>0</v>
      </c>
      <c r="F355" s="2" t="s">
        <v>1028</v>
      </c>
      <c r="G355" s="18">
        <f t="shared" si="5"/>
        <v>160500</v>
      </c>
      <c r="H355" s="2"/>
      <c r="I355" s="2"/>
      <c r="J355" s="2"/>
      <c r="K355" s="2"/>
    </row>
    <row r="356" spans="1:11" ht="25.5">
      <c r="A356" s="2">
        <v>40130114</v>
      </c>
      <c r="B356" s="3" t="s">
        <v>1360</v>
      </c>
      <c r="C356" s="2" t="s">
        <v>1028</v>
      </c>
      <c r="D356" s="23">
        <v>14000</v>
      </c>
      <c r="E356" s="2">
        <v>0</v>
      </c>
      <c r="F356" s="2" t="s">
        <v>1028</v>
      </c>
      <c r="G356" s="18">
        <f t="shared" si="5"/>
        <v>14000</v>
      </c>
      <c r="H356" s="2"/>
      <c r="I356" s="2"/>
      <c r="J356" s="2"/>
      <c r="K356" s="2"/>
    </row>
    <row r="357" spans="1:11" ht="25.5">
      <c r="A357" s="2">
        <v>40140101</v>
      </c>
      <c r="B357" s="3" t="s">
        <v>1333</v>
      </c>
      <c r="C357" s="2" t="s">
        <v>1028</v>
      </c>
      <c r="D357" s="23">
        <v>14908.22</v>
      </c>
      <c r="E357" s="2">
        <v>4.3</v>
      </c>
      <c r="F357" s="2" t="s">
        <v>1028</v>
      </c>
      <c r="G357" s="18">
        <f t="shared" si="5"/>
        <v>14903.92</v>
      </c>
      <c r="H357" s="2"/>
      <c r="I357" s="2"/>
      <c r="J357" s="2"/>
      <c r="K357" s="2"/>
    </row>
    <row r="358" spans="1:11">
      <c r="A358" s="2">
        <v>40140102</v>
      </c>
      <c r="B358" s="3" t="s">
        <v>886</v>
      </c>
      <c r="C358" s="2" t="s">
        <v>1028</v>
      </c>
      <c r="D358" s="23">
        <v>76.2</v>
      </c>
      <c r="E358" s="23">
        <v>0</v>
      </c>
      <c r="F358" s="2" t="s">
        <v>1028</v>
      </c>
      <c r="G358" s="18">
        <f t="shared" si="5"/>
        <v>76.2</v>
      </c>
      <c r="H358" s="2"/>
      <c r="I358" s="2"/>
      <c r="J358" s="2"/>
      <c r="K358" s="2"/>
    </row>
    <row r="359" spans="1:11">
      <c r="A359" s="2">
        <v>40140103</v>
      </c>
      <c r="B359" s="3" t="s">
        <v>887</v>
      </c>
      <c r="C359" s="2" t="s">
        <v>1028</v>
      </c>
      <c r="D359" s="23">
        <v>423108.12</v>
      </c>
      <c r="E359" s="23">
        <v>91810.97</v>
      </c>
      <c r="F359" s="2" t="s">
        <v>1028</v>
      </c>
      <c r="G359" s="18">
        <f t="shared" si="5"/>
        <v>331297.15000000002</v>
      </c>
      <c r="H359" s="2"/>
      <c r="I359" s="2"/>
      <c r="J359" s="2"/>
      <c r="K359" s="2"/>
    </row>
    <row r="360" spans="1:11">
      <c r="A360" s="2">
        <v>40140104</v>
      </c>
      <c r="B360" s="3" t="s">
        <v>888</v>
      </c>
      <c r="C360" s="2" t="s">
        <v>1028</v>
      </c>
      <c r="D360" s="23">
        <v>4440</v>
      </c>
      <c r="E360" s="2">
        <v>0</v>
      </c>
      <c r="F360" s="2" t="s">
        <v>1028</v>
      </c>
      <c r="G360" s="18">
        <f t="shared" si="5"/>
        <v>4440</v>
      </c>
      <c r="H360" s="2"/>
      <c r="I360" s="2"/>
      <c r="J360" s="2"/>
      <c r="K360" s="2"/>
    </row>
    <row r="361" spans="1:11">
      <c r="A361" s="2">
        <v>40140105</v>
      </c>
      <c r="B361" s="3" t="s">
        <v>889</v>
      </c>
      <c r="C361" s="2" t="s">
        <v>1028</v>
      </c>
      <c r="D361" s="23">
        <v>44733.07</v>
      </c>
      <c r="E361" s="2">
        <v>0</v>
      </c>
      <c r="F361" s="2" t="s">
        <v>1028</v>
      </c>
      <c r="G361" s="18">
        <f t="shared" si="5"/>
        <v>44733.07</v>
      </c>
      <c r="H361" s="2"/>
      <c r="I361" s="2"/>
      <c r="J361" s="2"/>
      <c r="K361" s="2"/>
    </row>
    <row r="362" spans="1:11">
      <c r="A362" s="2">
        <v>40140106</v>
      </c>
      <c r="B362" s="3" t="s">
        <v>858</v>
      </c>
      <c r="C362" s="2" t="s">
        <v>1028</v>
      </c>
      <c r="D362" s="23">
        <v>17955.04</v>
      </c>
      <c r="E362" s="23">
        <v>7182</v>
      </c>
      <c r="F362" s="2" t="s">
        <v>1028</v>
      </c>
      <c r="G362" s="18">
        <f t="shared" si="5"/>
        <v>10773.04</v>
      </c>
      <c r="H362" s="2"/>
      <c r="I362" s="2"/>
      <c r="J362" s="2"/>
      <c r="K362" s="2"/>
    </row>
    <row r="363" spans="1:11">
      <c r="A363" s="2">
        <v>40140188</v>
      </c>
      <c r="B363" s="3" t="s">
        <v>890</v>
      </c>
      <c r="C363" s="2" t="s">
        <v>1028</v>
      </c>
      <c r="D363" s="23">
        <v>45299.97</v>
      </c>
      <c r="E363" s="23">
        <v>2388.4499999999998</v>
      </c>
      <c r="F363" s="2" t="s">
        <v>1028</v>
      </c>
      <c r="G363" s="18">
        <f t="shared" si="5"/>
        <v>42911.520000000004</v>
      </c>
      <c r="H363" s="2"/>
      <c r="I363" s="2"/>
      <c r="J363" s="2"/>
      <c r="K363" s="2"/>
    </row>
    <row r="364" spans="1:11">
      <c r="A364" s="2">
        <v>40140201</v>
      </c>
      <c r="B364" s="3" t="s">
        <v>930</v>
      </c>
      <c r="C364" s="2" t="s">
        <v>1028</v>
      </c>
      <c r="D364" s="23">
        <v>1565981</v>
      </c>
      <c r="E364" s="2">
        <v>0</v>
      </c>
      <c r="F364" s="2" t="s">
        <v>1028</v>
      </c>
      <c r="G364" s="18">
        <f t="shared" si="5"/>
        <v>1565981</v>
      </c>
      <c r="H364" s="2"/>
      <c r="I364" s="2"/>
      <c r="J364" s="2"/>
      <c r="K364" s="2"/>
    </row>
    <row r="365" spans="1:11">
      <c r="A365" s="2">
        <v>40140203</v>
      </c>
      <c r="B365" s="3" t="s">
        <v>892</v>
      </c>
      <c r="C365" s="2" t="s">
        <v>1028</v>
      </c>
      <c r="D365" s="23">
        <v>188912.22</v>
      </c>
      <c r="E365" s="23">
        <v>51615.53</v>
      </c>
      <c r="F365" s="2" t="s">
        <v>1028</v>
      </c>
      <c r="G365" s="18">
        <f t="shared" si="5"/>
        <v>137296.69</v>
      </c>
      <c r="H365" s="2"/>
      <c r="I365" s="2"/>
      <c r="J365" s="2"/>
      <c r="K365" s="2"/>
    </row>
    <row r="366" spans="1:11">
      <c r="A366" s="2">
        <v>40140204</v>
      </c>
      <c r="B366" s="3" t="s">
        <v>893</v>
      </c>
      <c r="C366" s="2" t="s">
        <v>1028</v>
      </c>
      <c r="D366" s="23">
        <v>12345.42</v>
      </c>
      <c r="E366" s="2">
        <v>0</v>
      </c>
      <c r="F366" s="2" t="s">
        <v>1028</v>
      </c>
      <c r="G366" s="18">
        <f t="shared" si="5"/>
        <v>12345.42</v>
      </c>
      <c r="H366" s="2"/>
      <c r="I366" s="2"/>
      <c r="J366" s="2"/>
      <c r="K366" s="2"/>
    </row>
    <row r="367" spans="1:11">
      <c r="A367" s="2">
        <v>40140301</v>
      </c>
      <c r="B367" s="3" t="s">
        <v>894</v>
      </c>
      <c r="C367" s="2" t="s">
        <v>1028</v>
      </c>
      <c r="D367" s="23">
        <v>239423</v>
      </c>
      <c r="E367" s="2">
        <v>0</v>
      </c>
      <c r="F367" s="2" t="s">
        <v>1028</v>
      </c>
      <c r="G367" s="18">
        <f t="shared" si="5"/>
        <v>239423</v>
      </c>
      <c r="H367" s="2"/>
      <c r="I367" s="2"/>
      <c r="J367" s="2"/>
      <c r="K367" s="2"/>
    </row>
    <row r="368" spans="1:11">
      <c r="A368" s="2">
        <v>40140302</v>
      </c>
      <c r="B368" s="3" t="s">
        <v>895</v>
      </c>
      <c r="C368" s="2" t="s">
        <v>1028</v>
      </c>
      <c r="D368" s="23">
        <v>6119.01</v>
      </c>
      <c r="E368" s="2">
        <v>905.6</v>
      </c>
      <c r="F368" s="2" t="s">
        <v>1028</v>
      </c>
      <c r="G368" s="18">
        <f t="shared" si="5"/>
        <v>5213.41</v>
      </c>
      <c r="H368" s="2"/>
      <c r="I368" s="2"/>
      <c r="J368" s="2"/>
      <c r="K368" s="2"/>
    </row>
    <row r="369" spans="1:11">
      <c r="A369" s="2">
        <v>40140303</v>
      </c>
      <c r="B369" s="3" t="s">
        <v>891</v>
      </c>
      <c r="C369" s="2" t="s">
        <v>1028</v>
      </c>
      <c r="D369" s="23">
        <v>114883.53</v>
      </c>
      <c r="E369" s="2">
        <v>0</v>
      </c>
      <c r="F369" s="2" t="s">
        <v>1028</v>
      </c>
      <c r="G369" s="18">
        <f t="shared" si="5"/>
        <v>114883.53</v>
      </c>
      <c r="H369" s="2"/>
      <c r="I369" s="2"/>
      <c r="J369" s="2"/>
      <c r="K369" s="2"/>
    </row>
    <row r="370" spans="1:11">
      <c r="A370" s="2">
        <v>40140388</v>
      </c>
      <c r="B370" s="3" t="s">
        <v>896</v>
      </c>
      <c r="C370" s="2" t="s">
        <v>1028</v>
      </c>
      <c r="D370" s="23">
        <v>5334.96</v>
      </c>
      <c r="E370" s="2">
        <v>0</v>
      </c>
      <c r="F370" s="2" t="s">
        <v>1028</v>
      </c>
      <c r="G370" s="18">
        <f t="shared" si="5"/>
        <v>5334.96</v>
      </c>
      <c r="H370" s="2"/>
      <c r="I370" s="2"/>
      <c r="J370" s="2"/>
      <c r="K370" s="2"/>
    </row>
    <row r="371" spans="1:11" ht="25.5">
      <c r="A371" s="2">
        <v>40140402</v>
      </c>
      <c r="B371" s="3" t="s">
        <v>1334</v>
      </c>
      <c r="C371" s="2" t="s">
        <v>1028</v>
      </c>
      <c r="D371" s="23">
        <v>9.86</v>
      </c>
      <c r="E371" s="2">
        <v>1.1599999999999999</v>
      </c>
      <c r="F371" s="2" t="s">
        <v>1028</v>
      </c>
      <c r="G371" s="18">
        <f t="shared" si="5"/>
        <v>8.6999999999999993</v>
      </c>
      <c r="H371" s="2"/>
      <c r="I371" s="2"/>
      <c r="J371" s="2"/>
      <c r="K371" s="2"/>
    </row>
    <row r="372" spans="1:11">
      <c r="A372" s="2">
        <v>40140404</v>
      </c>
      <c r="B372" s="3" t="s">
        <v>1077</v>
      </c>
      <c r="C372" s="2" t="s">
        <v>1028</v>
      </c>
      <c r="D372" s="23">
        <v>7465.86</v>
      </c>
      <c r="E372" s="2">
        <v>0</v>
      </c>
      <c r="F372" s="2" t="s">
        <v>1028</v>
      </c>
      <c r="G372" s="18">
        <f t="shared" si="5"/>
        <v>7465.86</v>
      </c>
      <c r="H372" s="2"/>
      <c r="I372" s="2"/>
      <c r="J372" s="2"/>
      <c r="K372" s="2"/>
    </row>
    <row r="373" spans="1:11" ht="25.5">
      <c r="A373" s="2">
        <v>40140405</v>
      </c>
      <c r="B373" s="3" t="s">
        <v>1335</v>
      </c>
      <c r="C373" s="2" t="s">
        <v>1028</v>
      </c>
      <c r="D373" s="23">
        <v>6926.05</v>
      </c>
      <c r="E373" s="23">
        <v>1.4</v>
      </c>
      <c r="F373" s="2" t="s">
        <v>1028</v>
      </c>
      <c r="G373" s="18">
        <f t="shared" si="5"/>
        <v>6924.6500000000005</v>
      </c>
      <c r="H373" s="2"/>
      <c r="I373" s="2"/>
      <c r="J373" s="2"/>
      <c r="K373" s="2"/>
    </row>
    <row r="374" spans="1:11" ht="25.5">
      <c r="A374" s="2">
        <v>40140406</v>
      </c>
      <c r="B374" s="3" t="s">
        <v>1543</v>
      </c>
      <c r="C374" s="2" t="s">
        <v>1028</v>
      </c>
      <c r="D374" s="23">
        <v>49811.9</v>
      </c>
      <c r="E374" s="2">
        <v>0</v>
      </c>
      <c r="F374" s="2" t="s">
        <v>1028</v>
      </c>
      <c r="G374" s="18">
        <f t="shared" si="5"/>
        <v>49811.9</v>
      </c>
      <c r="H374" s="2"/>
      <c r="I374" s="2"/>
      <c r="J374" s="2"/>
      <c r="K374" s="2"/>
    </row>
    <row r="375" spans="1:11">
      <c r="A375" s="2">
        <v>40140501</v>
      </c>
      <c r="B375" s="3" t="s">
        <v>920</v>
      </c>
      <c r="C375" s="2" t="s">
        <v>1028</v>
      </c>
      <c r="D375" s="2">
        <v>167.15</v>
      </c>
      <c r="E375" s="23">
        <v>0</v>
      </c>
      <c r="F375" s="2" t="s">
        <v>1028</v>
      </c>
      <c r="G375" s="18">
        <f t="shared" si="5"/>
        <v>167.15</v>
      </c>
      <c r="H375" s="2"/>
      <c r="I375" s="2"/>
      <c r="J375" s="2"/>
      <c r="K375" s="2"/>
    </row>
    <row r="376" spans="1:11" ht="25.5">
      <c r="A376" s="2">
        <v>40140601</v>
      </c>
      <c r="B376" s="3" t="s">
        <v>1336</v>
      </c>
      <c r="C376" s="2" t="s">
        <v>1028</v>
      </c>
      <c r="D376" s="23">
        <v>74611.77</v>
      </c>
      <c r="E376" s="2">
        <v>0</v>
      </c>
      <c r="F376" s="2" t="s">
        <v>1028</v>
      </c>
      <c r="G376" s="18">
        <f t="shared" si="5"/>
        <v>74611.77</v>
      </c>
      <c r="H376" s="2"/>
      <c r="I376" s="2"/>
      <c r="J376" s="2"/>
      <c r="K376" s="2"/>
    </row>
    <row r="377" spans="1:11" ht="25.5">
      <c r="A377" s="2">
        <v>40140602</v>
      </c>
      <c r="B377" s="3" t="s">
        <v>1337</v>
      </c>
      <c r="C377" s="2" t="s">
        <v>1028</v>
      </c>
      <c r="D377" s="23">
        <v>65826.53</v>
      </c>
      <c r="E377" s="2">
        <v>0</v>
      </c>
      <c r="F377" s="2" t="s">
        <v>1028</v>
      </c>
      <c r="G377" s="18">
        <f t="shared" si="5"/>
        <v>65826.53</v>
      </c>
      <c r="H377" s="2"/>
      <c r="I377" s="2"/>
      <c r="J377" s="2"/>
      <c r="K377" s="2"/>
    </row>
    <row r="378" spans="1:11" ht="25.5">
      <c r="A378" s="2">
        <v>40140603</v>
      </c>
      <c r="B378" s="3" t="s">
        <v>1698</v>
      </c>
      <c r="C378" s="2" t="s">
        <v>1028</v>
      </c>
      <c r="D378" s="23">
        <v>719177.45</v>
      </c>
      <c r="E378" s="2">
        <v>0</v>
      </c>
      <c r="F378" s="2" t="s">
        <v>1028</v>
      </c>
      <c r="G378" s="18">
        <f t="shared" si="5"/>
        <v>719177.45</v>
      </c>
      <c r="H378" s="2"/>
      <c r="I378" s="2"/>
      <c r="J378" s="2"/>
      <c r="K378" s="2"/>
    </row>
    <row r="379" spans="1:11" ht="25.5">
      <c r="A379" s="2">
        <v>40140604</v>
      </c>
      <c r="B379" s="3" t="s">
        <v>1361</v>
      </c>
      <c r="C379" s="2" t="s">
        <v>1028</v>
      </c>
      <c r="D379" s="23">
        <v>248623.48</v>
      </c>
      <c r="E379" s="2">
        <v>0</v>
      </c>
      <c r="F379" s="2" t="s">
        <v>1028</v>
      </c>
      <c r="G379" s="18">
        <f t="shared" si="5"/>
        <v>248623.48</v>
      </c>
      <c r="H379" s="2"/>
      <c r="I379" s="2"/>
      <c r="J379" s="2"/>
      <c r="K379" s="2"/>
    </row>
    <row r="380" spans="1:11" ht="25.5">
      <c r="A380" s="2">
        <v>40140605</v>
      </c>
      <c r="B380" s="3" t="s">
        <v>1339</v>
      </c>
      <c r="C380" s="2" t="s">
        <v>1028</v>
      </c>
      <c r="D380" s="23">
        <v>80924.460000000006</v>
      </c>
      <c r="E380" s="2">
        <v>0</v>
      </c>
      <c r="F380" s="2" t="s">
        <v>1028</v>
      </c>
      <c r="G380" s="18">
        <f t="shared" si="5"/>
        <v>80924.460000000006</v>
      </c>
      <c r="H380" s="2"/>
      <c r="I380" s="2"/>
      <c r="J380" s="2"/>
      <c r="K380" s="2"/>
    </row>
    <row r="381" spans="1:11" ht="25.5">
      <c r="A381" s="2">
        <v>40140606</v>
      </c>
      <c r="B381" s="3" t="s">
        <v>1699</v>
      </c>
      <c r="C381" s="2" t="s">
        <v>1028</v>
      </c>
      <c r="D381" s="23">
        <v>37465.97</v>
      </c>
      <c r="E381" s="2">
        <v>0</v>
      </c>
      <c r="F381" s="2" t="s">
        <v>1028</v>
      </c>
      <c r="G381" s="18">
        <f t="shared" si="5"/>
        <v>37465.97</v>
      </c>
      <c r="H381" s="2"/>
      <c r="I381" s="2"/>
      <c r="J381" s="2"/>
      <c r="K381" s="2"/>
    </row>
    <row r="382" spans="1:11" ht="25.5">
      <c r="A382" s="2">
        <v>40140701</v>
      </c>
      <c r="B382" s="3" t="s">
        <v>1340</v>
      </c>
      <c r="C382" s="2" t="s">
        <v>1028</v>
      </c>
      <c r="D382" s="23">
        <v>171879.66</v>
      </c>
      <c r="E382" s="2">
        <v>0</v>
      </c>
      <c r="F382" s="2" t="s">
        <v>1028</v>
      </c>
      <c r="G382" s="18">
        <f t="shared" si="5"/>
        <v>171879.66</v>
      </c>
      <c r="H382" s="2"/>
      <c r="I382" s="2"/>
      <c r="J382" s="2"/>
      <c r="K382" s="2"/>
    </row>
    <row r="383" spans="1:11" ht="25.5">
      <c r="A383" s="2">
        <v>50160101</v>
      </c>
      <c r="B383" s="3" t="s">
        <v>1362</v>
      </c>
      <c r="C383" s="2" t="s">
        <v>1028</v>
      </c>
      <c r="D383" s="23">
        <v>0</v>
      </c>
      <c r="E383" s="23">
        <v>75567.179999999993</v>
      </c>
      <c r="F383" s="2" t="s">
        <v>1028</v>
      </c>
      <c r="G383" s="18">
        <f t="shared" si="5"/>
        <v>-75567.179999999993</v>
      </c>
      <c r="H383" s="2"/>
      <c r="I383" s="2"/>
      <c r="J383" s="2"/>
      <c r="K383" s="2"/>
    </row>
    <row r="384" spans="1:11">
      <c r="A384" s="2">
        <v>50160201</v>
      </c>
      <c r="B384" s="3" t="s">
        <v>900</v>
      </c>
      <c r="C384" s="2" t="s">
        <v>1028</v>
      </c>
      <c r="D384" s="23">
        <v>0</v>
      </c>
      <c r="E384" s="23">
        <v>7148.92</v>
      </c>
      <c r="F384" s="2" t="s">
        <v>1028</v>
      </c>
      <c r="G384" s="18">
        <f t="shared" si="5"/>
        <v>-7148.92</v>
      </c>
      <c r="H384" s="2"/>
      <c r="I384" s="2"/>
      <c r="J384" s="2"/>
      <c r="K384" s="2"/>
    </row>
    <row r="385" spans="1:11">
      <c r="A385" s="2">
        <v>50160301</v>
      </c>
      <c r="B385" s="3" t="s">
        <v>1341</v>
      </c>
      <c r="C385" s="2" t="s">
        <v>1028</v>
      </c>
      <c r="D385" s="23">
        <v>0</v>
      </c>
      <c r="E385" s="23">
        <v>300.8</v>
      </c>
      <c r="F385" s="2" t="s">
        <v>1028</v>
      </c>
      <c r="G385" s="18">
        <f t="shared" si="5"/>
        <v>-300.8</v>
      </c>
      <c r="H385" s="2"/>
      <c r="I385" s="2"/>
      <c r="J385" s="2"/>
      <c r="K385" s="2"/>
    </row>
    <row r="386" spans="1:11">
      <c r="A386" s="2">
        <v>50170101</v>
      </c>
      <c r="B386" s="3" t="s">
        <v>1081</v>
      </c>
      <c r="C386" s="2" t="s">
        <v>1028</v>
      </c>
      <c r="D386" s="23">
        <v>20347.41</v>
      </c>
      <c r="E386" s="2">
        <v>0</v>
      </c>
      <c r="F386" s="2" t="s">
        <v>1028</v>
      </c>
      <c r="G386" s="18">
        <f t="shared" si="5"/>
        <v>20347.41</v>
      </c>
      <c r="H386" s="2"/>
      <c r="I386" s="2"/>
      <c r="J386" s="2"/>
      <c r="K386" s="2"/>
    </row>
    <row r="387" spans="1:11">
      <c r="A387" s="2">
        <v>50170201</v>
      </c>
      <c r="B387" s="3" t="s">
        <v>1082</v>
      </c>
      <c r="C387" s="2" t="s">
        <v>1028</v>
      </c>
      <c r="D387" s="23">
        <v>3054.36</v>
      </c>
      <c r="E387" s="2">
        <v>0</v>
      </c>
      <c r="F387" s="2" t="s">
        <v>1028</v>
      </c>
      <c r="G387" s="18">
        <f t="shared" si="5"/>
        <v>3054.36</v>
      </c>
      <c r="H387" s="2"/>
      <c r="I387" s="2"/>
      <c r="J387" s="2"/>
      <c r="K387" s="2"/>
    </row>
    <row r="388" spans="1:11">
      <c r="A388" s="2">
        <v>50170301</v>
      </c>
      <c r="B388" s="3" t="s">
        <v>1083</v>
      </c>
      <c r="C388" s="2" t="s">
        <v>1028</v>
      </c>
      <c r="D388" s="23">
        <v>26023.29</v>
      </c>
      <c r="E388" s="23">
        <v>17959.14</v>
      </c>
      <c r="F388" s="2" t="s">
        <v>1028</v>
      </c>
      <c r="G388" s="18">
        <f t="shared" si="5"/>
        <v>8064.1500000000015</v>
      </c>
      <c r="H388" s="2"/>
      <c r="I388" s="2"/>
      <c r="J388" s="2"/>
      <c r="K388" s="2"/>
    </row>
    <row r="389" spans="1:11" ht="25.5">
      <c r="A389" s="2">
        <v>50170302</v>
      </c>
      <c r="B389" s="3" t="s">
        <v>1383</v>
      </c>
      <c r="C389" s="2" t="s">
        <v>1028</v>
      </c>
      <c r="D389" s="23">
        <v>218.06</v>
      </c>
      <c r="E389" s="2">
        <v>0</v>
      </c>
      <c r="F389" s="2" t="s">
        <v>1028</v>
      </c>
      <c r="G389" s="18">
        <f t="shared" si="5"/>
        <v>218.06</v>
      </c>
      <c r="H389" s="2"/>
      <c r="I389" s="2"/>
      <c r="J389" s="2"/>
      <c r="K389" s="2"/>
    </row>
    <row r="390" spans="1:11" ht="25.5">
      <c r="A390" s="2">
        <v>70200101</v>
      </c>
      <c r="B390" s="3" t="s">
        <v>1342</v>
      </c>
      <c r="C390" s="2" t="s">
        <v>1028</v>
      </c>
      <c r="D390" s="23">
        <v>0</v>
      </c>
      <c r="E390" s="23">
        <v>2341.42</v>
      </c>
      <c r="F390" s="2" t="s">
        <v>1028</v>
      </c>
      <c r="G390" s="18">
        <f t="shared" si="5"/>
        <v>-2341.42</v>
      </c>
      <c r="H390" s="2"/>
      <c r="I390" s="2"/>
      <c r="J390" s="2"/>
      <c r="K390" s="2"/>
    </row>
    <row r="391" spans="1:11">
      <c r="A391" s="2">
        <v>70200102</v>
      </c>
      <c r="B391" s="3" t="s">
        <v>1084</v>
      </c>
      <c r="C391" s="2" t="s">
        <v>1028</v>
      </c>
      <c r="D391" s="23">
        <v>2000</v>
      </c>
      <c r="E391" s="23">
        <v>2600</v>
      </c>
      <c r="F391" s="2" t="s">
        <v>1028</v>
      </c>
      <c r="G391" s="18">
        <f t="shared" si="5"/>
        <v>-600</v>
      </c>
      <c r="H391" s="2"/>
      <c r="I391" s="2"/>
      <c r="J391" s="2"/>
      <c r="K391" s="2"/>
    </row>
    <row r="392" spans="1:11">
      <c r="A392" s="2">
        <v>80220101</v>
      </c>
      <c r="B392" s="3" t="s">
        <v>901</v>
      </c>
      <c r="C392" s="2" t="s">
        <v>1028</v>
      </c>
      <c r="D392" s="23">
        <v>923795.01</v>
      </c>
      <c r="E392" s="2">
        <v>0</v>
      </c>
      <c r="F392" s="2" t="s">
        <v>1028</v>
      </c>
      <c r="G392" s="18">
        <f t="shared" si="5"/>
        <v>923795.01</v>
      </c>
      <c r="H392" s="2"/>
      <c r="I392" s="2"/>
      <c r="J392" s="2"/>
      <c r="K392" s="2"/>
    </row>
    <row r="393" spans="1:11">
      <c r="A393" s="2">
        <v>80220102</v>
      </c>
      <c r="B393" s="3" t="s">
        <v>902</v>
      </c>
      <c r="C393" s="2" t="s">
        <v>1028</v>
      </c>
      <c r="D393" s="23">
        <v>491633.89</v>
      </c>
      <c r="E393" s="2">
        <v>0</v>
      </c>
      <c r="F393" s="2" t="s">
        <v>1028</v>
      </c>
      <c r="G393" s="18">
        <f t="shared" si="5"/>
        <v>491633.89</v>
      </c>
      <c r="H393" s="2"/>
      <c r="I393" s="2"/>
      <c r="J393" s="2"/>
      <c r="K393" s="2"/>
    </row>
    <row r="394" spans="1:11">
      <c r="A394" s="2">
        <v>80220201</v>
      </c>
      <c r="B394" s="3" t="s">
        <v>903</v>
      </c>
      <c r="C394" s="2" t="s">
        <v>1028</v>
      </c>
      <c r="D394" s="23">
        <v>526357</v>
      </c>
      <c r="E394" s="2">
        <v>0</v>
      </c>
      <c r="F394" s="2" t="s">
        <v>1028</v>
      </c>
      <c r="G394" s="18">
        <f t="shared" si="5"/>
        <v>526357</v>
      </c>
      <c r="H394" s="2"/>
      <c r="I394" s="2"/>
      <c r="J394" s="2"/>
      <c r="K394" s="2"/>
    </row>
    <row r="395" spans="1:11">
      <c r="A395" s="2">
        <v>91020101</v>
      </c>
      <c r="B395" s="3" t="s">
        <v>904</v>
      </c>
      <c r="C395" s="2" t="s">
        <v>1028</v>
      </c>
      <c r="D395" s="23">
        <v>2881979.24</v>
      </c>
      <c r="E395" s="23">
        <v>0</v>
      </c>
      <c r="F395" s="2" t="s">
        <v>1028</v>
      </c>
      <c r="G395" s="18">
        <f t="shared" si="5"/>
        <v>2881979.24</v>
      </c>
      <c r="H395" s="2"/>
      <c r="I395" s="2"/>
      <c r="J395" s="2"/>
      <c r="K395" s="2"/>
    </row>
    <row r="396" spans="1:11">
      <c r="A396" s="2">
        <v>91050102</v>
      </c>
      <c r="B396" s="3" t="s">
        <v>905</v>
      </c>
      <c r="C396" s="2" t="s">
        <v>1028</v>
      </c>
      <c r="D396" s="23">
        <v>1480606.09</v>
      </c>
      <c r="E396" s="2">
        <v>0</v>
      </c>
      <c r="F396" s="2" t="s">
        <v>1028</v>
      </c>
      <c r="G396" s="18">
        <f t="shared" si="5"/>
        <v>1480606.09</v>
      </c>
      <c r="H396" s="2"/>
      <c r="I396" s="2"/>
      <c r="J396" s="2"/>
      <c r="K396" s="2"/>
    </row>
    <row r="397" spans="1:11" ht="25.5">
      <c r="A397" s="2">
        <v>91050103</v>
      </c>
      <c r="B397" s="3" t="s">
        <v>1343</v>
      </c>
      <c r="C397" s="2" t="s">
        <v>1028</v>
      </c>
      <c r="D397" s="23">
        <v>9186540.8200000003</v>
      </c>
      <c r="E397" s="2">
        <v>0</v>
      </c>
      <c r="F397" s="2" t="s">
        <v>1028</v>
      </c>
      <c r="G397" s="18">
        <f t="shared" ref="G397:G460" si="6">D397-E397</f>
        <v>9186540.8200000003</v>
      </c>
      <c r="H397" s="2"/>
      <c r="I397" s="2"/>
      <c r="J397" s="2"/>
      <c r="K397" s="2"/>
    </row>
    <row r="398" spans="1:11">
      <c r="A398" s="2">
        <v>92020101</v>
      </c>
      <c r="B398" s="3" t="s">
        <v>904</v>
      </c>
      <c r="C398" s="2" t="s">
        <v>1028</v>
      </c>
      <c r="D398" s="2">
        <v>0</v>
      </c>
      <c r="E398" s="23">
        <v>2881979.24</v>
      </c>
      <c r="F398" s="2" t="s">
        <v>1028</v>
      </c>
      <c r="G398" s="18">
        <f t="shared" si="6"/>
        <v>-2881979.24</v>
      </c>
      <c r="H398" s="2"/>
      <c r="I398" s="2"/>
      <c r="J398" s="2"/>
      <c r="K398" s="2"/>
    </row>
    <row r="399" spans="1:11">
      <c r="A399" s="2">
        <v>92050102</v>
      </c>
      <c r="B399" s="3" t="s">
        <v>905</v>
      </c>
      <c r="C399" s="2" t="s">
        <v>1028</v>
      </c>
      <c r="D399" s="23">
        <v>0</v>
      </c>
      <c r="E399" s="23">
        <v>1480606.09</v>
      </c>
      <c r="F399" s="2" t="s">
        <v>1028</v>
      </c>
      <c r="G399" s="18">
        <f t="shared" si="6"/>
        <v>-1480606.09</v>
      </c>
      <c r="H399" s="2"/>
      <c r="I399" s="2"/>
      <c r="J399" s="2"/>
      <c r="K399" s="2"/>
    </row>
    <row r="400" spans="1:11" ht="25.5">
      <c r="A400" s="2">
        <v>92050103</v>
      </c>
      <c r="B400" s="3" t="s">
        <v>1343</v>
      </c>
      <c r="C400" s="2" t="s">
        <v>1028</v>
      </c>
      <c r="D400" s="23">
        <v>0</v>
      </c>
      <c r="E400" s="23">
        <v>9186540.8200000003</v>
      </c>
      <c r="F400" s="2" t="s">
        <v>1028</v>
      </c>
      <c r="G400" s="18">
        <f t="shared" si="6"/>
        <v>-9186540.8200000003</v>
      </c>
      <c r="H400" s="2"/>
      <c r="I400" s="2"/>
      <c r="J400" s="2"/>
      <c r="K400" s="2"/>
    </row>
    <row r="401" spans="1:11">
      <c r="A401" s="2">
        <v>99999999</v>
      </c>
      <c r="B401" s="3" t="s">
        <v>906</v>
      </c>
      <c r="C401" s="2" t="s">
        <v>1028</v>
      </c>
      <c r="D401" s="23">
        <v>291271489.23000002</v>
      </c>
      <c r="E401" s="23">
        <v>291271489.23000002</v>
      </c>
      <c r="F401" s="2" t="s">
        <v>1028</v>
      </c>
      <c r="G401" s="18">
        <f t="shared" si="6"/>
        <v>0</v>
      </c>
      <c r="H401" s="2"/>
      <c r="I401" s="2"/>
      <c r="J401" s="2"/>
      <c r="K401" s="2"/>
    </row>
    <row r="402" spans="1:11">
      <c r="A402" s="2"/>
      <c r="C402" s="2"/>
      <c r="D402" s="23"/>
      <c r="E402" s="2"/>
      <c r="F402" s="2" t="s">
        <v>1028</v>
      </c>
      <c r="G402" s="18">
        <f t="shared" si="6"/>
        <v>0</v>
      </c>
      <c r="H402" s="2"/>
      <c r="I402" s="2"/>
      <c r="J402" s="2"/>
      <c r="K402" s="2"/>
    </row>
    <row r="403" spans="1:11">
      <c r="A403" s="2"/>
      <c r="C403" s="2"/>
      <c r="D403" s="23"/>
      <c r="E403" s="2"/>
      <c r="F403" s="2" t="s">
        <v>1028</v>
      </c>
      <c r="G403" s="18">
        <f t="shared" si="6"/>
        <v>0</v>
      </c>
      <c r="H403" s="2"/>
      <c r="I403" s="2"/>
      <c r="J403" s="2"/>
      <c r="K403" s="2"/>
    </row>
    <row r="404" spans="1:11">
      <c r="A404" s="2"/>
      <c r="C404" s="2"/>
      <c r="D404" s="23"/>
      <c r="E404" s="23"/>
      <c r="F404" s="2" t="s">
        <v>1028</v>
      </c>
      <c r="G404" s="18">
        <f t="shared" si="6"/>
        <v>0</v>
      </c>
      <c r="H404" s="2"/>
      <c r="I404" s="2"/>
      <c r="J404" s="2"/>
      <c r="K404" s="2"/>
    </row>
    <row r="405" spans="1:11">
      <c r="A405" s="2"/>
      <c r="C405" s="2"/>
      <c r="D405" s="23"/>
      <c r="E405" s="2"/>
      <c r="F405" s="2" t="s">
        <v>1028</v>
      </c>
      <c r="G405" s="18">
        <f t="shared" si="6"/>
        <v>0</v>
      </c>
      <c r="H405" s="2"/>
      <c r="I405" s="2"/>
      <c r="J405" s="2"/>
      <c r="K405" s="2"/>
    </row>
    <row r="406" spans="1:11">
      <c r="A406" s="2"/>
      <c r="C406" s="2"/>
      <c r="D406" s="23"/>
      <c r="E406" s="2"/>
      <c r="F406" s="2" t="s">
        <v>1028</v>
      </c>
      <c r="G406" s="18">
        <f t="shared" si="6"/>
        <v>0</v>
      </c>
      <c r="H406" s="2"/>
      <c r="I406" s="2"/>
      <c r="J406" s="2"/>
      <c r="K406" s="2"/>
    </row>
    <row r="407" spans="1:11">
      <c r="A407" s="2"/>
      <c r="C407" s="2"/>
      <c r="D407" s="23"/>
      <c r="E407" s="2"/>
      <c r="F407" s="2" t="s">
        <v>1028</v>
      </c>
      <c r="G407" s="18">
        <f t="shared" si="6"/>
        <v>0</v>
      </c>
      <c r="H407" s="2"/>
      <c r="I407" s="2"/>
      <c r="J407" s="2"/>
      <c r="K407" s="2"/>
    </row>
    <row r="408" spans="1:11">
      <c r="A408" s="2"/>
      <c r="C408" s="2"/>
      <c r="D408" s="23"/>
      <c r="E408" s="23"/>
      <c r="F408" s="2" t="s">
        <v>1028</v>
      </c>
      <c r="G408" s="18">
        <f t="shared" si="6"/>
        <v>0</v>
      </c>
      <c r="H408" s="2"/>
      <c r="I408" s="2"/>
      <c r="J408" s="2"/>
      <c r="K408" s="2"/>
    </row>
    <row r="409" spans="1:11">
      <c r="A409" s="2"/>
      <c r="C409" s="2"/>
      <c r="D409" s="2"/>
      <c r="E409" s="2"/>
      <c r="F409" s="2" t="s">
        <v>1028</v>
      </c>
      <c r="G409" s="18">
        <f t="shared" si="6"/>
        <v>0</v>
      </c>
      <c r="H409" s="2"/>
      <c r="I409" s="2"/>
      <c r="J409" s="2"/>
      <c r="K409" s="2"/>
    </row>
    <row r="410" spans="1:11">
      <c r="A410" s="2"/>
      <c r="C410" s="2"/>
      <c r="D410" s="2"/>
      <c r="E410" s="2"/>
      <c r="F410" s="2" t="s">
        <v>1028</v>
      </c>
      <c r="G410" s="18">
        <f t="shared" si="6"/>
        <v>0</v>
      </c>
      <c r="H410" s="2"/>
      <c r="I410" s="2"/>
      <c r="J410" s="2"/>
      <c r="K410" s="2"/>
    </row>
    <row r="411" spans="1:11">
      <c r="A411" s="2"/>
      <c r="C411" s="2"/>
      <c r="D411" s="2"/>
      <c r="E411" s="2"/>
      <c r="F411" s="2" t="s">
        <v>1028</v>
      </c>
      <c r="G411" s="18">
        <f t="shared" si="6"/>
        <v>0</v>
      </c>
      <c r="H411" s="2"/>
      <c r="I411" s="2"/>
      <c r="J411" s="2"/>
      <c r="K411" s="2"/>
    </row>
    <row r="412" spans="1:11">
      <c r="A412" s="2"/>
      <c r="C412" s="2"/>
      <c r="D412" s="23"/>
      <c r="E412" s="2"/>
      <c r="F412" s="2" t="s">
        <v>1028</v>
      </c>
      <c r="G412" s="18">
        <f t="shared" si="6"/>
        <v>0</v>
      </c>
      <c r="H412" s="2"/>
      <c r="I412" s="2"/>
      <c r="J412" s="2"/>
      <c r="K412" s="2"/>
    </row>
    <row r="413" spans="1:11">
      <c r="A413" s="2"/>
      <c r="C413" s="2"/>
      <c r="D413" s="2"/>
      <c r="E413" s="2"/>
      <c r="F413" s="2" t="s">
        <v>1028</v>
      </c>
      <c r="G413" s="18">
        <f t="shared" si="6"/>
        <v>0</v>
      </c>
      <c r="H413" s="2"/>
      <c r="I413" s="2"/>
      <c r="J413" s="2"/>
      <c r="K413" s="2"/>
    </row>
    <row r="414" spans="1:11">
      <c r="A414" s="2"/>
      <c r="C414" s="2"/>
      <c r="D414" s="2"/>
      <c r="E414" s="23"/>
      <c r="F414" s="2" t="s">
        <v>1028</v>
      </c>
      <c r="G414" s="18">
        <f t="shared" si="6"/>
        <v>0</v>
      </c>
      <c r="H414" s="2"/>
      <c r="I414" s="2"/>
      <c r="J414" s="2"/>
      <c r="K414" s="2"/>
    </row>
    <row r="415" spans="1:11">
      <c r="A415" s="2"/>
      <c r="C415" s="2"/>
      <c r="D415" s="2"/>
      <c r="E415" s="23"/>
      <c r="F415" s="2" t="s">
        <v>1028</v>
      </c>
      <c r="G415" s="18">
        <f t="shared" si="6"/>
        <v>0</v>
      </c>
      <c r="H415" s="2"/>
      <c r="I415" s="2"/>
      <c r="J415" s="2"/>
      <c r="K415" s="2"/>
    </row>
    <row r="416" spans="1:11">
      <c r="A416" s="2"/>
      <c r="C416" s="2"/>
      <c r="D416" s="23"/>
      <c r="E416" s="2"/>
      <c r="F416" s="2" t="s">
        <v>1028</v>
      </c>
      <c r="G416" s="18">
        <f t="shared" si="6"/>
        <v>0</v>
      </c>
      <c r="H416" s="2"/>
      <c r="I416" s="2"/>
      <c r="J416" s="2"/>
      <c r="K416" s="2"/>
    </row>
    <row r="417" spans="1:11">
      <c r="A417" s="2"/>
      <c r="C417" s="2"/>
      <c r="D417" s="23"/>
      <c r="E417" s="2"/>
      <c r="F417" s="2" t="s">
        <v>1028</v>
      </c>
      <c r="G417" s="18">
        <f t="shared" si="6"/>
        <v>0</v>
      </c>
      <c r="H417" s="2"/>
      <c r="I417" s="2"/>
      <c r="J417" s="2"/>
      <c r="K417" s="2"/>
    </row>
    <row r="418" spans="1:11">
      <c r="A418" s="2"/>
      <c r="C418" s="2"/>
      <c r="D418" s="23"/>
      <c r="E418" s="2"/>
      <c r="F418" s="2" t="s">
        <v>1028</v>
      </c>
      <c r="G418" s="18">
        <f t="shared" si="6"/>
        <v>0</v>
      </c>
      <c r="H418" s="2"/>
      <c r="I418" s="2"/>
      <c r="J418" s="2"/>
      <c r="K418" s="2"/>
    </row>
    <row r="419" spans="1:11">
      <c r="A419" s="2"/>
      <c r="C419" s="2"/>
      <c r="D419" s="23"/>
      <c r="E419" s="2"/>
      <c r="F419" s="2" t="s">
        <v>1028</v>
      </c>
      <c r="G419" s="18">
        <f t="shared" si="6"/>
        <v>0</v>
      </c>
      <c r="H419" s="2"/>
      <c r="I419" s="2"/>
      <c r="J419" s="2"/>
      <c r="K419" s="2"/>
    </row>
    <row r="420" spans="1:11">
      <c r="A420" s="2"/>
      <c r="C420" s="2"/>
      <c r="D420" s="23"/>
      <c r="E420" s="23"/>
      <c r="F420" s="2" t="s">
        <v>1028</v>
      </c>
      <c r="G420" s="18">
        <f t="shared" si="6"/>
        <v>0</v>
      </c>
      <c r="H420" s="2"/>
      <c r="I420" s="2"/>
      <c r="J420" s="2"/>
      <c r="K420" s="2"/>
    </row>
    <row r="421" spans="1:11">
      <c r="A421" s="2"/>
      <c r="C421" s="2"/>
      <c r="D421" s="2"/>
      <c r="E421" s="2"/>
      <c r="F421" s="2" t="s">
        <v>1028</v>
      </c>
      <c r="G421" s="18">
        <f t="shared" si="6"/>
        <v>0</v>
      </c>
      <c r="H421" s="2"/>
      <c r="I421" s="2"/>
      <c r="J421" s="2"/>
      <c r="K421" s="2"/>
    </row>
    <row r="422" spans="1:11">
      <c r="A422" s="2"/>
      <c r="C422" s="2"/>
      <c r="D422" s="23"/>
      <c r="E422" s="2"/>
      <c r="F422" s="2" t="s">
        <v>1028</v>
      </c>
      <c r="G422" s="18">
        <f t="shared" si="6"/>
        <v>0</v>
      </c>
      <c r="H422" s="2"/>
      <c r="I422" s="2"/>
      <c r="J422" s="2"/>
      <c r="K422" s="2"/>
    </row>
    <row r="423" spans="1:11">
      <c r="A423" s="2"/>
      <c r="C423" s="2"/>
      <c r="D423" s="23"/>
      <c r="E423" s="2"/>
      <c r="F423" s="2" t="s">
        <v>1028</v>
      </c>
      <c r="G423" s="18">
        <f t="shared" si="6"/>
        <v>0</v>
      </c>
      <c r="H423" s="2"/>
      <c r="I423" s="2"/>
      <c r="J423" s="2"/>
      <c r="K423" s="2"/>
    </row>
    <row r="424" spans="1:11">
      <c r="A424" s="2"/>
      <c r="C424" s="2"/>
      <c r="D424" s="2"/>
      <c r="E424" s="23"/>
      <c r="F424" s="2" t="s">
        <v>1028</v>
      </c>
      <c r="G424" s="18">
        <f t="shared" si="6"/>
        <v>0</v>
      </c>
      <c r="H424" s="2"/>
      <c r="I424" s="2"/>
      <c r="J424" s="2"/>
      <c r="K424" s="2"/>
    </row>
    <row r="425" spans="1:11">
      <c r="A425" s="2"/>
      <c r="C425" s="2"/>
      <c r="D425" s="23"/>
      <c r="E425" s="23"/>
      <c r="F425" s="2" t="s">
        <v>1028</v>
      </c>
      <c r="G425" s="18">
        <f t="shared" si="6"/>
        <v>0</v>
      </c>
      <c r="H425" s="2"/>
      <c r="I425" s="2"/>
      <c r="J425" s="2"/>
      <c r="K425" s="2"/>
    </row>
    <row r="426" spans="1:11">
      <c r="A426" s="2"/>
      <c r="C426" s="2"/>
      <c r="D426" s="2"/>
      <c r="E426" s="2"/>
      <c r="F426" s="2" t="s">
        <v>1028</v>
      </c>
      <c r="G426" s="18">
        <f t="shared" si="6"/>
        <v>0</v>
      </c>
      <c r="H426" s="2"/>
      <c r="I426" s="2"/>
      <c r="J426" s="2"/>
      <c r="K426" s="2"/>
    </row>
    <row r="427" spans="1:11">
      <c r="A427" s="2"/>
      <c r="C427" s="2"/>
      <c r="D427" s="2"/>
      <c r="E427" s="23"/>
      <c r="F427" s="2" t="s">
        <v>1028</v>
      </c>
      <c r="G427" s="18">
        <f t="shared" si="6"/>
        <v>0</v>
      </c>
      <c r="H427" s="2"/>
      <c r="I427" s="2"/>
      <c r="J427" s="2"/>
      <c r="K427" s="2"/>
    </row>
    <row r="428" spans="1:11">
      <c r="A428" s="2"/>
      <c r="C428" s="2"/>
      <c r="D428" s="2"/>
      <c r="E428" s="23"/>
      <c r="F428" s="2" t="s">
        <v>1028</v>
      </c>
      <c r="G428" s="18">
        <f t="shared" si="6"/>
        <v>0</v>
      </c>
      <c r="H428" s="2"/>
      <c r="I428" s="2"/>
      <c r="J428" s="2"/>
      <c r="K428" s="2"/>
    </row>
    <row r="429" spans="1:11">
      <c r="A429" s="2"/>
      <c r="C429" s="2"/>
      <c r="D429" s="23"/>
      <c r="E429" s="23"/>
      <c r="F429" s="2" t="s">
        <v>1028</v>
      </c>
      <c r="G429" s="18">
        <f t="shared" si="6"/>
        <v>0</v>
      </c>
      <c r="H429" s="2"/>
      <c r="I429" s="2"/>
      <c r="J429" s="2"/>
      <c r="K429" s="2"/>
    </row>
    <row r="430" spans="1:11">
      <c r="A430" s="2"/>
      <c r="C430" s="2"/>
      <c r="D430" s="2"/>
      <c r="E430" s="2"/>
      <c r="F430" s="2"/>
      <c r="G430" s="18">
        <f t="shared" si="6"/>
        <v>0</v>
      </c>
      <c r="H430" s="2"/>
      <c r="I430" s="2"/>
      <c r="J430" s="2"/>
      <c r="K430" s="2"/>
    </row>
    <row r="431" spans="1:11">
      <c r="A431" s="2"/>
      <c r="C431" s="2"/>
      <c r="D431" s="2"/>
      <c r="E431" s="2"/>
      <c r="F431" s="2"/>
      <c r="G431" s="18">
        <f t="shared" si="6"/>
        <v>0</v>
      </c>
      <c r="H431" s="2"/>
      <c r="I431" s="2"/>
      <c r="J431" s="2"/>
      <c r="K431" s="2"/>
    </row>
    <row r="432" spans="1:11">
      <c r="A432" s="2"/>
      <c r="C432" s="2"/>
      <c r="D432" s="2"/>
      <c r="E432" s="2"/>
      <c r="F432" s="2"/>
      <c r="G432" s="18">
        <f t="shared" si="6"/>
        <v>0</v>
      </c>
      <c r="H432" s="2"/>
      <c r="I432" s="2"/>
      <c r="J432" s="2"/>
      <c r="K432" s="2"/>
    </row>
    <row r="433" spans="1:11">
      <c r="A433" s="2"/>
      <c r="C433" s="2"/>
      <c r="D433" s="2"/>
      <c r="E433" s="2"/>
      <c r="F433" s="2"/>
      <c r="G433" s="18">
        <f t="shared" si="6"/>
        <v>0</v>
      </c>
      <c r="H433" s="2"/>
      <c r="I433" s="2"/>
      <c r="J433" s="2"/>
      <c r="K433" s="2"/>
    </row>
    <row r="434" spans="1:11">
      <c r="A434" s="2"/>
      <c r="C434" s="2"/>
      <c r="D434" s="2"/>
      <c r="E434" s="2"/>
      <c r="F434" s="2"/>
      <c r="G434" s="18">
        <f t="shared" si="6"/>
        <v>0</v>
      </c>
      <c r="H434" s="2"/>
      <c r="I434" s="2"/>
      <c r="J434" s="2"/>
      <c r="K434" s="2"/>
    </row>
    <row r="435" spans="1:11">
      <c r="A435" s="2"/>
      <c r="C435" s="2"/>
      <c r="D435" s="2"/>
      <c r="E435" s="2"/>
      <c r="F435" s="2"/>
      <c r="G435" s="18">
        <f t="shared" si="6"/>
        <v>0</v>
      </c>
      <c r="H435" s="2"/>
      <c r="I435" s="2"/>
      <c r="J435" s="2"/>
      <c r="K435" s="2"/>
    </row>
    <row r="436" spans="1:11">
      <c r="A436" s="2"/>
      <c r="C436" s="2"/>
      <c r="D436" s="2"/>
      <c r="E436" s="2"/>
      <c r="F436" s="2"/>
      <c r="G436" s="18">
        <f t="shared" si="6"/>
        <v>0</v>
      </c>
      <c r="H436" s="2"/>
      <c r="I436" s="2"/>
      <c r="J436" s="2"/>
      <c r="K436" s="2"/>
    </row>
    <row r="437" spans="1:11">
      <c r="A437" s="2"/>
      <c r="C437" s="2"/>
      <c r="D437" s="2"/>
      <c r="E437" s="2"/>
      <c r="F437" s="2"/>
      <c r="G437" s="18">
        <f t="shared" si="6"/>
        <v>0</v>
      </c>
      <c r="H437" s="2"/>
      <c r="I437" s="2"/>
      <c r="J437" s="2"/>
      <c r="K437" s="2"/>
    </row>
    <row r="438" spans="1:11">
      <c r="A438" s="2"/>
      <c r="C438" s="2"/>
      <c r="D438" s="2"/>
      <c r="E438" s="2"/>
      <c r="F438" s="2"/>
      <c r="G438" s="18">
        <f t="shared" si="6"/>
        <v>0</v>
      </c>
      <c r="H438" s="2"/>
      <c r="I438" s="2"/>
      <c r="J438" s="2"/>
      <c r="K438" s="2"/>
    </row>
    <row r="439" spans="1:11">
      <c r="A439" s="2"/>
      <c r="C439" s="2"/>
      <c r="D439" s="2"/>
      <c r="E439" s="2"/>
      <c r="F439" s="2"/>
      <c r="G439" s="18">
        <f t="shared" si="6"/>
        <v>0</v>
      </c>
      <c r="H439" s="2"/>
      <c r="I439" s="2"/>
      <c r="J439" s="2"/>
      <c r="K439" s="2"/>
    </row>
    <row r="440" spans="1:11">
      <c r="A440" s="2"/>
      <c r="C440" s="2"/>
      <c r="D440" s="2"/>
      <c r="E440" s="2"/>
      <c r="F440" s="2"/>
      <c r="G440" s="18">
        <f t="shared" si="6"/>
        <v>0</v>
      </c>
      <c r="H440" s="2"/>
      <c r="I440" s="2"/>
      <c r="J440" s="2"/>
      <c r="K440" s="2"/>
    </row>
    <row r="441" spans="1:11">
      <c r="A441" s="2"/>
      <c r="C441" s="2"/>
      <c r="D441" s="2"/>
      <c r="E441" s="2"/>
      <c r="F441" s="2"/>
      <c r="G441" s="18">
        <f t="shared" si="6"/>
        <v>0</v>
      </c>
      <c r="H441" s="2"/>
      <c r="I441" s="2"/>
      <c r="J441" s="2"/>
      <c r="K441" s="2"/>
    </row>
    <row r="442" spans="1:11">
      <c r="A442" s="2"/>
      <c r="C442" s="2"/>
      <c r="D442" s="2"/>
      <c r="E442" s="2"/>
      <c r="F442" s="2"/>
      <c r="G442" s="18">
        <f t="shared" si="6"/>
        <v>0</v>
      </c>
      <c r="H442" s="2"/>
      <c r="I442" s="2"/>
      <c r="J442" s="2"/>
      <c r="K442" s="2"/>
    </row>
    <row r="443" spans="1:11">
      <c r="A443" s="2"/>
      <c r="C443" s="2"/>
      <c r="D443" s="2"/>
      <c r="E443" s="2"/>
      <c r="F443" s="2"/>
      <c r="G443" s="18">
        <f t="shared" si="6"/>
        <v>0</v>
      </c>
      <c r="H443" s="2"/>
      <c r="I443" s="2"/>
      <c r="J443" s="2"/>
      <c r="K443" s="2"/>
    </row>
    <row r="444" spans="1:11">
      <c r="A444" s="2"/>
      <c r="C444" s="2"/>
      <c r="D444" s="2"/>
      <c r="E444" s="2"/>
      <c r="F444" s="2"/>
      <c r="G444" s="18">
        <f t="shared" si="6"/>
        <v>0</v>
      </c>
      <c r="H444" s="2"/>
      <c r="I444" s="2"/>
      <c r="J444" s="2"/>
      <c r="K444" s="2"/>
    </row>
    <row r="445" spans="1:11">
      <c r="A445" s="2"/>
      <c r="C445" s="2"/>
      <c r="D445" s="2"/>
      <c r="E445" s="2"/>
      <c r="F445" s="2"/>
      <c r="G445" s="18">
        <f t="shared" si="6"/>
        <v>0</v>
      </c>
      <c r="H445" s="2"/>
      <c r="I445" s="2"/>
      <c r="J445" s="2"/>
      <c r="K445" s="2"/>
    </row>
    <row r="446" spans="1:11">
      <c r="A446" s="2"/>
      <c r="C446" s="2"/>
      <c r="D446" s="2"/>
      <c r="E446" s="2"/>
      <c r="F446" s="2"/>
      <c r="G446" s="18">
        <f t="shared" si="6"/>
        <v>0</v>
      </c>
      <c r="H446" s="2"/>
      <c r="I446" s="2"/>
      <c r="J446" s="2"/>
      <c r="K446" s="2"/>
    </row>
    <row r="447" spans="1:11">
      <c r="A447" s="2"/>
      <c r="C447" s="2"/>
      <c r="D447" s="2"/>
      <c r="E447" s="2"/>
      <c r="F447" s="2"/>
      <c r="G447" s="18">
        <f t="shared" si="6"/>
        <v>0</v>
      </c>
      <c r="H447" s="2"/>
      <c r="I447" s="2"/>
      <c r="J447" s="2"/>
      <c r="K447" s="2"/>
    </row>
    <row r="448" spans="1:11">
      <c r="A448" s="2"/>
      <c r="C448" s="2"/>
      <c r="D448" s="2"/>
      <c r="E448" s="2"/>
      <c r="F448" s="2"/>
      <c r="G448" s="18">
        <f t="shared" si="6"/>
        <v>0</v>
      </c>
      <c r="H448" s="2"/>
      <c r="I448" s="2"/>
      <c r="J448" s="2"/>
      <c r="K448" s="2"/>
    </row>
    <row r="449" spans="1:11">
      <c r="A449" s="2"/>
      <c r="C449" s="2"/>
      <c r="D449" s="2"/>
      <c r="E449" s="2"/>
      <c r="F449" s="2"/>
      <c r="G449" s="18">
        <f t="shared" si="6"/>
        <v>0</v>
      </c>
      <c r="H449" s="2"/>
      <c r="I449" s="2"/>
      <c r="J449" s="2"/>
      <c r="K449" s="2"/>
    </row>
    <row r="450" spans="1:11">
      <c r="A450" s="2"/>
      <c r="C450" s="2"/>
      <c r="D450" s="2"/>
      <c r="E450" s="2"/>
      <c r="F450" s="2"/>
      <c r="G450" s="18">
        <f t="shared" si="6"/>
        <v>0</v>
      </c>
      <c r="H450" s="2"/>
      <c r="I450" s="2"/>
      <c r="J450" s="2"/>
      <c r="K450" s="2"/>
    </row>
    <row r="451" spans="1:11">
      <c r="A451" s="2"/>
      <c r="C451" s="2"/>
      <c r="D451" s="2"/>
      <c r="E451" s="2"/>
      <c r="F451" s="2"/>
      <c r="G451" s="18">
        <f t="shared" si="6"/>
        <v>0</v>
      </c>
      <c r="H451" s="2"/>
      <c r="I451" s="2"/>
      <c r="J451" s="2"/>
      <c r="K451" s="2"/>
    </row>
    <row r="452" spans="1:11">
      <c r="A452" s="2"/>
      <c r="C452" s="2"/>
      <c r="D452" s="2"/>
      <c r="E452" s="2"/>
      <c r="F452" s="2"/>
      <c r="G452" s="18">
        <f t="shared" si="6"/>
        <v>0</v>
      </c>
      <c r="H452" s="2"/>
      <c r="I452" s="2"/>
      <c r="J452" s="2"/>
      <c r="K452" s="2"/>
    </row>
    <row r="453" spans="1:11">
      <c r="A453" s="2"/>
      <c r="C453" s="2"/>
      <c r="D453" s="2"/>
      <c r="E453" s="2"/>
      <c r="F453" s="2"/>
      <c r="G453" s="18">
        <f t="shared" si="6"/>
        <v>0</v>
      </c>
      <c r="H453" s="2"/>
      <c r="I453" s="2"/>
      <c r="J453" s="2"/>
      <c r="K453" s="2"/>
    </row>
    <row r="454" spans="1:11">
      <c r="A454" s="2"/>
      <c r="C454" s="2"/>
      <c r="D454" s="2"/>
      <c r="E454" s="2"/>
      <c r="F454" s="2"/>
      <c r="G454" s="18">
        <f t="shared" si="6"/>
        <v>0</v>
      </c>
      <c r="H454" s="2"/>
      <c r="I454" s="2"/>
      <c r="J454" s="2"/>
      <c r="K454" s="2"/>
    </row>
    <row r="455" spans="1:11">
      <c r="A455" s="2"/>
      <c r="C455" s="2"/>
      <c r="D455" s="2"/>
      <c r="E455" s="2"/>
      <c r="F455" s="2"/>
      <c r="G455" s="18">
        <f t="shared" si="6"/>
        <v>0</v>
      </c>
      <c r="H455" s="2"/>
      <c r="I455" s="2"/>
      <c r="J455" s="2"/>
      <c r="K455" s="2"/>
    </row>
    <row r="456" spans="1:11">
      <c r="A456" s="2"/>
      <c r="C456" s="2"/>
      <c r="D456" s="2"/>
      <c r="E456" s="2"/>
      <c r="F456" s="2"/>
      <c r="G456" s="18">
        <f t="shared" si="6"/>
        <v>0</v>
      </c>
      <c r="H456" s="2"/>
      <c r="I456" s="2"/>
      <c r="J456" s="2"/>
      <c r="K456" s="2"/>
    </row>
    <row r="457" spans="1:11">
      <c r="A457" s="2"/>
      <c r="C457" s="2"/>
      <c r="D457" s="2"/>
      <c r="E457" s="2"/>
      <c r="F457" s="2"/>
      <c r="G457" s="18">
        <f t="shared" si="6"/>
        <v>0</v>
      </c>
      <c r="H457" s="2"/>
      <c r="I457" s="2"/>
      <c r="J457" s="2"/>
      <c r="K457" s="2"/>
    </row>
    <row r="458" spans="1:11">
      <c r="A458" s="2"/>
      <c r="C458" s="2"/>
      <c r="D458" s="2"/>
      <c r="E458" s="2"/>
      <c r="F458" s="2"/>
      <c r="G458" s="18">
        <f t="shared" si="6"/>
        <v>0</v>
      </c>
      <c r="H458" s="2"/>
      <c r="I458" s="2"/>
      <c r="J458" s="2"/>
      <c r="K458" s="2"/>
    </row>
    <row r="459" spans="1:11">
      <c r="A459" s="2"/>
      <c r="C459" s="2"/>
      <c r="D459" s="2"/>
      <c r="E459" s="2"/>
      <c r="F459" s="2"/>
      <c r="G459" s="18">
        <f t="shared" si="6"/>
        <v>0</v>
      </c>
      <c r="H459" s="2"/>
      <c r="I459" s="2"/>
      <c r="J459" s="2"/>
      <c r="K459" s="2"/>
    </row>
    <row r="460" spans="1:11">
      <c r="A460" s="2"/>
      <c r="C460" s="2"/>
      <c r="D460" s="2"/>
      <c r="E460" s="2"/>
      <c r="F460" s="2"/>
      <c r="G460" s="18">
        <f t="shared" si="6"/>
        <v>0</v>
      </c>
      <c r="H460" s="2"/>
      <c r="I460" s="2"/>
      <c r="J460" s="2"/>
      <c r="K460" s="2"/>
    </row>
    <row r="461" spans="1:11">
      <c r="A461" s="2"/>
      <c r="C461" s="2"/>
      <c r="D461" s="2"/>
      <c r="E461" s="2"/>
      <c r="F461" s="2"/>
      <c r="G461" s="18">
        <f t="shared" ref="G461:G524" si="7">D461-E461</f>
        <v>0</v>
      </c>
      <c r="H461" s="2"/>
      <c r="I461" s="2"/>
      <c r="J461" s="2"/>
      <c r="K461" s="2"/>
    </row>
    <row r="462" spans="1:11">
      <c r="A462" s="2"/>
      <c r="C462" s="2"/>
      <c r="D462" s="2"/>
      <c r="E462" s="2"/>
      <c r="F462" s="2"/>
      <c r="G462" s="18">
        <f t="shared" si="7"/>
        <v>0</v>
      </c>
      <c r="H462" s="2"/>
      <c r="I462" s="2"/>
      <c r="J462" s="2"/>
      <c r="K462" s="2"/>
    </row>
    <row r="463" spans="1:11">
      <c r="A463" s="2"/>
      <c r="C463" s="2"/>
      <c r="D463" s="2"/>
      <c r="E463" s="2"/>
      <c r="F463" s="2"/>
      <c r="G463" s="18">
        <f t="shared" si="7"/>
        <v>0</v>
      </c>
      <c r="H463" s="2"/>
      <c r="I463" s="2"/>
      <c r="J463" s="2"/>
      <c r="K463" s="2"/>
    </row>
    <row r="464" spans="1:11">
      <c r="A464" s="2"/>
      <c r="C464" s="2"/>
      <c r="D464" s="2"/>
      <c r="E464" s="2"/>
      <c r="F464" s="2"/>
      <c r="G464" s="18">
        <f t="shared" si="7"/>
        <v>0</v>
      </c>
      <c r="H464" s="2"/>
      <c r="I464" s="2"/>
      <c r="J464" s="2"/>
      <c r="K464" s="2"/>
    </row>
    <row r="465" spans="1:11">
      <c r="A465" s="2"/>
      <c r="C465" s="2"/>
      <c r="D465" s="2"/>
      <c r="E465" s="2"/>
      <c r="F465" s="2"/>
      <c r="G465" s="18">
        <f t="shared" si="7"/>
        <v>0</v>
      </c>
      <c r="H465" s="2"/>
      <c r="I465" s="2"/>
      <c r="J465" s="2"/>
      <c r="K465" s="2"/>
    </row>
    <row r="466" spans="1:11">
      <c r="A466" s="2"/>
      <c r="C466" s="2"/>
      <c r="D466" s="2"/>
      <c r="E466" s="2"/>
      <c r="F466" s="2"/>
      <c r="G466" s="18">
        <f t="shared" si="7"/>
        <v>0</v>
      </c>
      <c r="H466" s="2"/>
      <c r="I466" s="2"/>
      <c r="J466" s="2"/>
      <c r="K466" s="2"/>
    </row>
    <row r="467" spans="1:11">
      <c r="A467" s="2"/>
      <c r="C467" s="2"/>
      <c r="D467" s="2"/>
      <c r="E467" s="2"/>
      <c r="F467" s="2"/>
      <c r="G467" s="18">
        <f t="shared" si="7"/>
        <v>0</v>
      </c>
      <c r="H467" s="2"/>
      <c r="I467" s="2"/>
      <c r="J467" s="2"/>
      <c r="K467" s="2"/>
    </row>
    <row r="468" spans="1:11">
      <c r="A468" s="2"/>
      <c r="C468" s="2"/>
      <c r="D468" s="2"/>
      <c r="E468" s="2"/>
      <c r="F468" s="2"/>
      <c r="G468" s="18">
        <f t="shared" si="7"/>
        <v>0</v>
      </c>
      <c r="H468" s="2"/>
      <c r="I468" s="2"/>
      <c r="J468" s="2"/>
      <c r="K468" s="2"/>
    </row>
    <row r="469" spans="1:11">
      <c r="A469" s="2"/>
      <c r="C469" s="2"/>
      <c r="D469" s="2"/>
      <c r="E469" s="2"/>
      <c r="F469" s="2"/>
      <c r="G469" s="18">
        <f t="shared" si="7"/>
        <v>0</v>
      </c>
      <c r="H469" s="2"/>
      <c r="I469" s="2"/>
      <c r="J469" s="2"/>
      <c r="K469" s="2"/>
    </row>
    <row r="470" spans="1:11">
      <c r="A470" s="2"/>
      <c r="C470" s="2"/>
      <c r="D470" s="2"/>
      <c r="E470" s="2"/>
      <c r="F470" s="2"/>
      <c r="G470" s="18">
        <f t="shared" si="7"/>
        <v>0</v>
      </c>
      <c r="H470" s="2"/>
      <c r="I470" s="2"/>
      <c r="J470" s="2"/>
      <c r="K470" s="2"/>
    </row>
    <row r="471" spans="1:11">
      <c r="A471" s="2"/>
      <c r="C471" s="2"/>
      <c r="D471" s="2"/>
      <c r="E471" s="2"/>
      <c r="F471" s="2"/>
      <c r="G471" s="18">
        <f t="shared" si="7"/>
        <v>0</v>
      </c>
      <c r="H471" s="2"/>
      <c r="I471" s="2"/>
      <c r="J471" s="2"/>
      <c r="K471" s="2"/>
    </row>
    <row r="472" spans="1:11">
      <c r="A472" s="2"/>
      <c r="C472" s="2"/>
      <c r="D472" s="2"/>
      <c r="E472" s="2"/>
      <c r="F472" s="2"/>
      <c r="G472" s="18">
        <f t="shared" si="7"/>
        <v>0</v>
      </c>
      <c r="H472" s="2"/>
      <c r="I472" s="2"/>
      <c r="J472" s="2"/>
      <c r="K472" s="2"/>
    </row>
    <row r="473" spans="1:11">
      <c r="A473" s="2"/>
      <c r="C473" s="2"/>
      <c r="D473" s="2"/>
      <c r="E473" s="2"/>
      <c r="F473" s="2"/>
      <c r="G473" s="18">
        <f t="shared" si="7"/>
        <v>0</v>
      </c>
      <c r="H473" s="2"/>
      <c r="I473" s="2"/>
      <c r="J473" s="2"/>
      <c r="K473" s="2"/>
    </row>
    <row r="474" spans="1:11">
      <c r="A474" s="2"/>
      <c r="C474" s="2"/>
      <c r="D474" s="2"/>
      <c r="E474" s="2"/>
      <c r="F474" s="2"/>
      <c r="G474" s="18">
        <f t="shared" si="7"/>
        <v>0</v>
      </c>
      <c r="H474" s="2"/>
      <c r="I474" s="2"/>
      <c r="J474" s="2"/>
      <c r="K474" s="2"/>
    </row>
    <row r="475" spans="1:11">
      <c r="A475" s="2"/>
      <c r="C475" s="2"/>
      <c r="D475" s="2"/>
      <c r="E475" s="2"/>
      <c r="F475" s="2"/>
      <c r="G475" s="18">
        <f t="shared" si="7"/>
        <v>0</v>
      </c>
      <c r="H475" s="2"/>
      <c r="I475" s="2"/>
      <c r="J475" s="2"/>
      <c r="K475" s="2"/>
    </row>
    <row r="476" spans="1:11">
      <c r="A476" s="2"/>
      <c r="C476" s="2"/>
      <c r="D476" s="2"/>
      <c r="E476" s="2"/>
      <c r="F476" s="2"/>
      <c r="G476" s="18">
        <f t="shared" si="7"/>
        <v>0</v>
      </c>
      <c r="H476" s="2"/>
      <c r="I476" s="2"/>
      <c r="J476" s="2"/>
      <c r="K476" s="2"/>
    </row>
    <row r="477" spans="1:11">
      <c r="A477" s="2"/>
      <c r="C477" s="2"/>
      <c r="D477" s="2"/>
      <c r="E477" s="2"/>
      <c r="F477" s="2"/>
      <c r="G477" s="18">
        <f t="shared" si="7"/>
        <v>0</v>
      </c>
      <c r="H477" s="2"/>
      <c r="I477" s="2"/>
      <c r="J477" s="2"/>
      <c r="K477" s="2"/>
    </row>
    <row r="478" spans="1:11">
      <c r="A478" s="2"/>
      <c r="C478" s="2"/>
      <c r="D478" s="2"/>
      <c r="E478" s="2"/>
      <c r="F478" s="2"/>
      <c r="G478" s="18">
        <f t="shared" si="7"/>
        <v>0</v>
      </c>
      <c r="H478" s="2"/>
      <c r="I478" s="2"/>
      <c r="J478" s="2"/>
      <c r="K478" s="2"/>
    </row>
    <row r="479" spans="1:11">
      <c r="A479" s="2"/>
      <c r="C479" s="2"/>
      <c r="D479" s="2"/>
      <c r="E479" s="2"/>
      <c r="F479" s="2"/>
      <c r="G479" s="18">
        <f t="shared" si="7"/>
        <v>0</v>
      </c>
      <c r="H479" s="2"/>
      <c r="I479" s="2"/>
      <c r="J479" s="2"/>
      <c r="K479" s="2"/>
    </row>
    <row r="480" spans="1:11">
      <c r="A480" s="2"/>
      <c r="C480" s="2"/>
      <c r="D480" s="2"/>
      <c r="E480" s="2"/>
      <c r="F480" s="2"/>
      <c r="G480" s="18">
        <f t="shared" si="7"/>
        <v>0</v>
      </c>
      <c r="H480" s="2"/>
      <c r="I480" s="2"/>
      <c r="J480" s="2"/>
      <c r="K480" s="2"/>
    </row>
    <row r="481" spans="1:11">
      <c r="A481" s="2"/>
      <c r="C481" s="2"/>
      <c r="D481" s="2"/>
      <c r="E481" s="2"/>
      <c r="F481" s="2"/>
      <c r="G481" s="18">
        <f t="shared" si="7"/>
        <v>0</v>
      </c>
      <c r="H481" s="2"/>
      <c r="I481" s="2"/>
      <c r="J481" s="2"/>
      <c r="K481" s="2"/>
    </row>
    <row r="482" spans="1:11">
      <c r="A482" s="2"/>
      <c r="C482" s="2"/>
      <c r="D482" s="2"/>
      <c r="E482" s="2"/>
      <c r="F482" s="2"/>
      <c r="G482" s="18">
        <f t="shared" si="7"/>
        <v>0</v>
      </c>
      <c r="H482" s="2"/>
      <c r="I482" s="2"/>
      <c r="J482" s="2"/>
      <c r="K482" s="2"/>
    </row>
    <row r="483" spans="1:11">
      <c r="A483" s="2"/>
      <c r="C483" s="2"/>
      <c r="D483" s="2"/>
      <c r="E483" s="2"/>
      <c r="F483" s="2"/>
      <c r="G483" s="18">
        <f t="shared" si="7"/>
        <v>0</v>
      </c>
      <c r="H483" s="2"/>
      <c r="I483" s="2"/>
      <c r="J483" s="2"/>
      <c r="K483" s="2"/>
    </row>
    <row r="484" spans="1:11">
      <c r="A484" s="2"/>
      <c r="C484" s="2"/>
      <c r="D484" s="2"/>
      <c r="E484" s="2"/>
      <c r="F484" s="2"/>
      <c r="G484" s="18">
        <f t="shared" si="7"/>
        <v>0</v>
      </c>
      <c r="H484" s="2"/>
      <c r="I484" s="2"/>
      <c r="J484" s="2"/>
      <c r="K484" s="2"/>
    </row>
    <row r="485" spans="1:11">
      <c r="A485" s="2"/>
      <c r="C485" s="2"/>
      <c r="D485" s="2"/>
      <c r="E485" s="2"/>
      <c r="F485" s="2"/>
      <c r="G485" s="18">
        <f t="shared" si="7"/>
        <v>0</v>
      </c>
      <c r="H485" s="2"/>
      <c r="I485" s="2"/>
      <c r="J485" s="2"/>
      <c r="K485" s="2"/>
    </row>
    <row r="486" spans="1:11">
      <c r="A486" s="2"/>
      <c r="C486" s="2"/>
      <c r="D486" s="2"/>
      <c r="E486" s="2"/>
      <c r="F486" s="2"/>
      <c r="G486" s="18">
        <f t="shared" si="7"/>
        <v>0</v>
      </c>
      <c r="H486" s="2"/>
      <c r="I486" s="2"/>
      <c r="J486" s="2"/>
      <c r="K486" s="2"/>
    </row>
    <row r="487" spans="1:11">
      <c r="A487" s="2"/>
      <c r="C487" s="2"/>
      <c r="D487" s="2"/>
      <c r="E487" s="2"/>
      <c r="F487" s="2"/>
      <c r="G487" s="18">
        <f t="shared" si="7"/>
        <v>0</v>
      </c>
      <c r="H487" s="2"/>
      <c r="I487" s="2"/>
      <c r="J487" s="2"/>
      <c r="K487" s="2"/>
    </row>
    <row r="488" spans="1:11">
      <c r="A488" s="2"/>
      <c r="C488" s="2"/>
      <c r="D488" s="2"/>
      <c r="E488" s="2"/>
      <c r="F488" s="2"/>
      <c r="G488" s="18">
        <f t="shared" si="7"/>
        <v>0</v>
      </c>
      <c r="H488" s="2"/>
      <c r="I488" s="2"/>
      <c r="J488" s="2"/>
      <c r="K488" s="2"/>
    </row>
    <row r="489" spans="1:11">
      <c r="A489" s="2"/>
      <c r="C489" s="2"/>
      <c r="D489" s="2"/>
      <c r="E489" s="2"/>
      <c r="F489" s="2"/>
      <c r="G489" s="18">
        <f t="shared" si="7"/>
        <v>0</v>
      </c>
      <c r="H489" s="2"/>
      <c r="I489" s="2"/>
      <c r="J489" s="2"/>
      <c r="K489" s="2"/>
    </row>
    <row r="490" spans="1:11">
      <c r="A490" s="2"/>
      <c r="C490" s="2"/>
      <c r="D490" s="2"/>
      <c r="E490" s="2"/>
      <c r="F490" s="2"/>
      <c r="G490" s="18">
        <f t="shared" si="7"/>
        <v>0</v>
      </c>
      <c r="H490" s="2"/>
      <c r="I490" s="2"/>
      <c r="J490" s="2"/>
      <c r="K490" s="2"/>
    </row>
    <row r="491" spans="1:11">
      <c r="A491" s="2"/>
      <c r="C491" s="2"/>
      <c r="D491" s="2"/>
      <c r="E491" s="2"/>
      <c r="F491" s="2"/>
      <c r="G491" s="18">
        <f t="shared" si="7"/>
        <v>0</v>
      </c>
      <c r="H491" s="2"/>
      <c r="I491" s="2"/>
      <c r="J491" s="2"/>
      <c r="K491" s="2"/>
    </row>
    <row r="492" spans="1:11">
      <c r="A492" s="2"/>
      <c r="C492" s="2"/>
      <c r="D492" s="2"/>
      <c r="E492" s="2"/>
      <c r="F492" s="2"/>
      <c r="G492" s="18">
        <f t="shared" si="7"/>
        <v>0</v>
      </c>
      <c r="H492" s="2"/>
      <c r="I492" s="2"/>
      <c r="J492" s="2"/>
      <c r="K492" s="2"/>
    </row>
    <row r="493" spans="1:11">
      <c r="A493" s="2"/>
      <c r="C493" s="2"/>
      <c r="D493" s="2"/>
      <c r="E493" s="2"/>
      <c r="F493" s="2"/>
      <c r="G493" s="18">
        <f t="shared" si="7"/>
        <v>0</v>
      </c>
      <c r="H493" s="2"/>
      <c r="I493" s="2"/>
      <c r="J493" s="2"/>
      <c r="K493" s="2"/>
    </row>
    <row r="494" spans="1:11">
      <c r="A494" s="2"/>
      <c r="C494" s="2"/>
      <c r="D494" s="2"/>
      <c r="E494" s="2"/>
      <c r="F494" s="2"/>
      <c r="G494" s="18">
        <f t="shared" si="7"/>
        <v>0</v>
      </c>
      <c r="H494" s="2"/>
      <c r="I494" s="2"/>
      <c r="J494" s="2"/>
      <c r="K494" s="2"/>
    </row>
    <row r="495" spans="1:11">
      <c r="A495" s="2"/>
      <c r="C495" s="2"/>
      <c r="D495" s="2"/>
      <c r="E495" s="2"/>
      <c r="F495" s="2"/>
      <c r="G495" s="18">
        <f t="shared" si="7"/>
        <v>0</v>
      </c>
      <c r="H495" s="2"/>
      <c r="I495" s="2"/>
      <c r="J495" s="2"/>
      <c r="K495" s="2"/>
    </row>
    <row r="496" spans="1:11">
      <c r="A496" s="2"/>
      <c r="C496" s="2"/>
      <c r="D496" s="2"/>
      <c r="E496" s="2"/>
      <c r="F496" s="2"/>
      <c r="G496" s="18">
        <f t="shared" si="7"/>
        <v>0</v>
      </c>
      <c r="H496" s="2"/>
      <c r="I496" s="2"/>
      <c r="J496" s="2"/>
      <c r="K496" s="2"/>
    </row>
    <row r="497" spans="1:11">
      <c r="A497" s="2"/>
      <c r="C497" s="2"/>
      <c r="D497" s="2"/>
      <c r="E497" s="2"/>
      <c r="F497" s="2"/>
      <c r="G497" s="18">
        <f t="shared" si="7"/>
        <v>0</v>
      </c>
      <c r="H497" s="2"/>
      <c r="I497" s="2"/>
      <c r="J497" s="2"/>
      <c r="K497" s="2"/>
    </row>
    <row r="498" spans="1:11">
      <c r="A498" s="2"/>
      <c r="C498" s="2"/>
      <c r="D498" s="2"/>
      <c r="E498" s="2"/>
      <c r="F498" s="2"/>
      <c r="G498" s="18">
        <f t="shared" si="7"/>
        <v>0</v>
      </c>
      <c r="H498" s="2"/>
      <c r="I498" s="2"/>
      <c r="J498" s="2"/>
      <c r="K498" s="2"/>
    </row>
    <row r="499" spans="1:11">
      <c r="A499" s="2"/>
      <c r="C499" s="2"/>
      <c r="D499" s="2"/>
      <c r="E499" s="2"/>
      <c r="F499" s="2"/>
      <c r="G499" s="18">
        <f t="shared" si="7"/>
        <v>0</v>
      </c>
      <c r="H499" s="2"/>
      <c r="I499" s="2"/>
      <c r="J499" s="2"/>
      <c r="K499" s="2"/>
    </row>
    <row r="500" spans="1:11">
      <c r="A500" s="2"/>
      <c r="C500" s="2"/>
      <c r="D500" s="2"/>
      <c r="E500" s="2"/>
      <c r="F500" s="2"/>
      <c r="G500" s="18">
        <f t="shared" si="7"/>
        <v>0</v>
      </c>
      <c r="H500" s="2"/>
      <c r="I500" s="2"/>
      <c r="J500" s="2"/>
      <c r="K500" s="2"/>
    </row>
    <row r="501" spans="1:11">
      <c r="A501" s="2"/>
      <c r="C501" s="2"/>
      <c r="D501" s="2"/>
      <c r="E501" s="2"/>
      <c r="F501" s="2"/>
      <c r="G501" s="18">
        <f t="shared" si="7"/>
        <v>0</v>
      </c>
      <c r="H501" s="2"/>
      <c r="I501" s="2"/>
      <c r="J501" s="2"/>
      <c r="K501" s="2"/>
    </row>
    <row r="502" spans="1:11">
      <c r="A502" s="2"/>
      <c r="C502" s="2"/>
      <c r="D502" s="2"/>
      <c r="E502" s="2"/>
      <c r="F502" s="2"/>
      <c r="G502" s="18">
        <f t="shared" si="7"/>
        <v>0</v>
      </c>
      <c r="H502" s="2"/>
      <c r="I502" s="2"/>
      <c r="J502" s="2"/>
      <c r="K502" s="2"/>
    </row>
    <row r="503" spans="1:11">
      <c r="A503" s="2"/>
      <c r="C503" s="2"/>
      <c r="D503" s="2"/>
      <c r="E503" s="2"/>
      <c r="F503" s="2"/>
      <c r="G503" s="18">
        <f t="shared" si="7"/>
        <v>0</v>
      </c>
      <c r="H503" s="2"/>
      <c r="I503" s="2"/>
      <c r="J503" s="2"/>
      <c r="K503" s="2"/>
    </row>
    <row r="504" spans="1:11">
      <c r="A504" s="2"/>
      <c r="C504" s="2"/>
      <c r="D504" s="2"/>
      <c r="E504" s="2"/>
      <c r="F504" s="2"/>
      <c r="G504" s="18">
        <f t="shared" si="7"/>
        <v>0</v>
      </c>
      <c r="H504" s="2"/>
      <c r="I504" s="2"/>
      <c r="J504" s="2"/>
      <c r="K504" s="2"/>
    </row>
    <row r="505" spans="1:11">
      <c r="A505" s="2"/>
      <c r="C505" s="2"/>
      <c r="D505" s="2"/>
      <c r="E505" s="2"/>
      <c r="F505" s="2"/>
      <c r="G505" s="18">
        <f t="shared" si="7"/>
        <v>0</v>
      </c>
      <c r="H505" s="2"/>
      <c r="I505" s="2"/>
      <c r="J505" s="2"/>
      <c r="K505" s="2"/>
    </row>
    <row r="506" spans="1:11">
      <c r="A506" s="2"/>
      <c r="C506" s="2"/>
      <c r="D506" s="2"/>
      <c r="E506" s="2"/>
      <c r="F506" s="2"/>
      <c r="G506" s="18">
        <f t="shared" si="7"/>
        <v>0</v>
      </c>
      <c r="H506" s="2"/>
      <c r="I506" s="2"/>
      <c r="J506" s="2"/>
      <c r="K506" s="2"/>
    </row>
    <row r="507" spans="1:11">
      <c r="A507" s="2"/>
      <c r="C507" s="2"/>
      <c r="D507" s="2"/>
      <c r="E507" s="2"/>
      <c r="F507" s="2"/>
      <c r="G507" s="18">
        <f t="shared" si="7"/>
        <v>0</v>
      </c>
      <c r="H507" s="2"/>
      <c r="I507" s="2"/>
      <c r="J507" s="2"/>
      <c r="K507" s="2"/>
    </row>
    <row r="508" spans="1:11">
      <c r="A508" s="2"/>
      <c r="C508" s="2"/>
      <c r="D508" s="2"/>
      <c r="E508" s="2"/>
      <c r="F508" s="2"/>
      <c r="G508" s="18">
        <f t="shared" si="7"/>
        <v>0</v>
      </c>
      <c r="H508" s="2"/>
      <c r="I508" s="2"/>
      <c r="J508" s="2"/>
      <c r="K508" s="2"/>
    </row>
    <row r="509" spans="1:11">
      <c r="A509" s="2"/>
      <c r="C509" s="2"/>
      <c r="D509" s="2"/>
      <c r="E509" s="2"/>
      <c r="F509" s="2"/>
      <c r="G509" s="18">
        <f t="shared" si="7"/>
        <v>0</v>
      </c>
      <c r="H509" s="2"/>
      <c r="I509" s="2"/>
      <c r="J509" s="2"/>
      <c r="K509" s="2"/>
    </row>
    <row r="510" spans="1:11">
      <c r="A510" s="2"/>
      <c r="C510" s="2"/>
      <c r="D510" s="2"/>
      <c r="E510" s="2"/>
      <c r="F510" s="2"/>
      <c r="G510" s="18">
        <f t="shared" si="7"/>
        <v>0</v>
      </c>
      <c r="H510" s="2"/>
      <c r="I510" s="2"/>
      <c r="J510" s="2"/>
      <c r="K510" s="2"/>
    </row>
    <row r="511" spans="1:11">
      <c r="A511" s="2"/>
      <c r="C511" s="2"/>
      <c r="D511" s="2"/>
      <c r="E511" s="2"/>
      <c r="F511" s="2"/>
      <c r="G511" s="18">
        <f t="shared" si="7"/>
        <v>0</v>
      </c>
      <c r="H511" s="2"/>
      <c r="I511" s="2"/>
      <c r="J511" s="2"/>
      <c r="K511" s="2"/>
    </row>
    <row r="512" spans="1:11">
      <c r="A512" s="2"/>
      <c r="C512" s="2"/>
      <c r="D512" s="2"/>
      <c r="E512" s="2"/>
      <c r="F512" s="2"/>
      <c r="G512" s="18">
        <f t="shared" si="7"/>
        <v>0</v>
      </c>
      <c r="H512" s="2"/>
      <c r="I512" s="2"/>
      <c r="J512" s="2"/>
      <c r="K512" s="2"/>
    </row>
    <row r="513" spans="1:11">
      <c r="A513" s="2"/>
      <c r="C513" s="2"/>
      <c r="D513" s="2"/>
      <c r="E513" s="2"/>
      <c r="F513" s="2"/>
      <c r="G513" s="18">
        <f t="shared" si="7"/>
        <v>0</v>
      </c>
      <c r="H513" s="2"/>
      <c r="I513" s="2"/>
      <c r="J513" s="2"/>
      <c r="K513" s="2"/>
    </row>
    <row r="514" spans="1:11">
      <c r="A514" s="2"/>
      <c r="C514" s="2"/>
      <c r="D514" s="2"/>
      <c r="E514" s="2"/>
      <c r="F514" s="2"/>
      <c r="G514" s="18">
        <f t="shared" si="7"/>
        <v>0</v>
      </c>
      <c r="H514" s="2"/>
      <c r="I514" s="2"/>
      <c r="J514" s="2"/>
      <c r="K514" s="2"/>
    </row>
    <row r="515" spans="1:11">
      <c r="A515" s="2"/>
      <c r="C515" s="2"/>
      <c r="D515" s="2"/>
      <c r="E515" s="2"/>
      <c r="F515" s="2"/>
      <c r="G515" s="18">
        <f t="shared" si="7"/>
        <v>0</v>
      </c>
      <c r="H515" s="2"/>
      <c r="I515" s="2"/>
      <c r="J515" s="2"/>
      <c r="K515" s="2"/>
    </row>
    <row r="516" spans="1:11">
      <c r="A516" s="2"/>
      <c r="C516" s="2"/>
      <c r="D516" s="2"/>
      <c r="E516" s="2"/>
      <c r="F516" s="2"/>
      <c r="G516" s="18">
        <f t="shared" si="7"/>
        <v>0</v>
      </c>
      <c r="H516" s="2"/>
      <c r="I516" s="2"/>
      <c r="J516" s="2"/>
      <c r="K516" s="2"/>
    </row>
    <row r="517" spans="1:11">
      <c r="A517" s="2"/>
      <c r="C517" s="2"/>
      <c r="D517" s="2"/>
      <c r="E517" s="2"/>
      <c r="F517" s="2"/>
      <c r="G517" s="18">
        <f t="shared" si="7"/>
        <v>0</v>
      </c>
      <c r="H517" s="2"/>
      <c r="I517" s="2"/>
      <c r="J517" s="2"/>
      <c r="K517" s="2"/>
    </row>
    <row r="518" spans="1:11">
      <c r="A518" s="2"/>
      <c r="C518" s="2"/>
      <c r="D518" s="2"/>
      <c r="E518" s="2"/>
      <c r="F518" s="2"/>
      <c r="G518" s="18">
        <f t="shared" si="7"/>
        <v>0</v>
      </c>
      <c r="H518" s="2"/>
      <c r="I518" s="2"/>
      <c r="J518" s="2"/>
      <c r="K518" s="2"/>
    </row>
    <row r="519" spans="1:11">
      <c r="A519" s="2"/>
      <c r="C519" s="2"/>
      <c r="D519" s="2"/>
      <c r="E519" s="2"/>
      <c r="F519" s="2"/>
      <c r="G519" s="18">
        <f t="shared" si="7"/>
        <v>0</v>
      </c>
      <c r="H519" s="2"/>
      <c r="I519" s="2"/>
      <c r="J519" s="2"/>
      <c r="K519" s="2"/>
    </row>
    <row r="520" spans="1:11">
      <c r="A520" s="2"/>
      <c r="C520" s="2"/>
      <c r="D520" s="2"/>
      <c r="E520" s="2"/>
      <c r="F520" s="2"/>
      <c r="G520" s="18">
        <f t="shared" si="7"/>
        <v>0</v>
      </c>
      <c r="H520" s="2"/>
      <c r="I520" s="2"/>
      <c r="J520" s="2"/>
      <c r="K520" s="2"/>
    </row>
    <row r="521" spans="1:11">
      <c r="A521" s="2"/>
      <c r="C521" s="2"/>
      <c r="D521" s="2"/>
      <c r="E521" s="2"/>
      <c r="F521" s="2"/>
      <c r="G521" s="18">
        <f t="shared" si="7"/>
        <v>0</v>
      </c>
      <c r="H521" s="2"/>
      <c r="I521" s="2"/>
      <c r="J521" s="2"/>
      <c r="K521" s="2"/>
    </row>
    <row r="522" spans="1:11">
      <c r="A522" s="2"/>
      <c r="C522" s="2"/>
      <c r="D522" s="2"/>
      <c r="E522" s="2"/>
      <c r="F522" s="2"/>
      <c r="G522" s="18">
        <f t="shared" si="7"/>
        <v>0</v>
      </c>
      <c r="H522" s="2"/>
      <c r="I522" s="2"/>
      <c r="J522" s="2"/>
      <c r="K522" s="2"/>
    </row>
    <row r="523" spans="1:11">
      <c r="A523" s="2"/>
      <c r="C523" s="2"/>
      <c r="D523" s="2"/>
      <c r="E523" s="2"/>
      <c r="F523" s="2"/>
      <c r="G523" s="18">
        <f t="shared" si="7"/>
        <v>0</v>
      </c>
      <c r="H523" s="2"/>
      <c r="I523" s="2"/>
      <c r="J523" s="2"/>
      <c r="K523" s="2"/>
    </row>
    <row r="524" spans="1:11">
      <c r="A524" s="2"/>
      <c r="C524" s="2"/>
      <c r="D524" s="2"/>
      <c r="E524" s="2"/>
      <c r="F524" s="2"/>
      <c r="G524" s="18">
        <f t="shared" si="7"/>
        <v>0</v>
      </c>
      <c r="H524" s="2"/>
      <c r="I524" s="2"/>
      <c r="J524" s="2"/>
      <c r="K524" s="2"/>
    </row>
    <row r="525" spans="1:11">
      <c r="A525" s="2"/>
      <c r="C525" s="2"/>
      <c r="D525" s="2"/>
      <c r="E525" s="2"/>
      <c r="F525" s="2"/>
      <c r="G525" s="18">
        <f t="shared" ref="G525:G588" si="8">D525-E525</f>
        <v>0</v>
      </c>
      <c r="H525" s="2"/>
      <c r="I525" s="2"/>
      <c r="J525" s="2"/>
      <c r="K525" s="2"/>
    </row>
    <row r="526" spans="1:11">
      <c r="A526" s="2"/>
      <c r="C526" s="2"/>
      <c r="D526" s="2"/>
      <c r="E526" s="2"/>
      <c r="F526" s="2"/>
      <c r="G526" s="18">
        <f t="shared" si="8"/>
        <v>0</v>
      </c>
      <c r="H526" s="2"/>
      <c r="I526" s="2"/>
      <c r="J526" s="2"/>
      <c r="K526" s="2"/>
    </row>
    <row r="527" spans="1:11">
      <c r="A527" s="2"/>
      <c r="C527" s="2"/>
      <c r="D527" s="2"/>
      <c r="E527" s="2"/>
      <c r="F527" s="2"/>
      <c r="G527" s="18">
        <f t="shared" si="8"/>
        <v>0</v>
      </c>
      <c r="H527" s="2"/>
      <c r="I527" s="2"/>
      <c r="J527" s="2"/>
      <c r="K527" s="2"/>
    </row>
    <row r="528" spans="1:11">
      <c r="A528" s="2"/>
      <c r="C528" s="2"/>
      <c r="D528" s="2"/>
      <c r="E528" s="2"/>
      <c r="F528" s="2"/>
      <c r="G528" s="18">
        <f t="shared" si="8"/>
        <v>0</v>
      </c>
      <c r="H528" s="2"/>
      <c r="I528" s="2"/>
      <c r="J528" s="2"/>
      <c r="K528" s="2"/>
    </row>
    <row r="529" spans="1:11">
      <c r="A529" s="2"/>
      <c r="C529" s="2"/>
      <c r="D529" s="2"/>
      <c r="E529" s="2"/>
      <c r="F529" s="2"/>
      <c r="G529" s="18">
        <f t="shared" si="8"/>
        <v>0</v>
      </c>
      <c r="H529" s="2"/>
      <c r="I529" s="2"/>
      <c r="J529" s="2"/>
      <c r="K529" s="2"/>
    </row>
    <row r="530" spans="1:11">
      <c r="A530" s="2"/>
      <c r="C530" s="2"/>
      <c r="D530" s="2"/>
      <c r="E530" s="2"/>
      <c r="F530" s="2"/>
      <c r="G530" s="18">
        <f t="shared" si="8"/>
        <v>0</v>
      </c>
      <c r="H530" s="2"/>
      <c r="I530" s="2"/>
      <c r="J530" s="2"/>
      <c r="K530" s="2"/>
    </row>
    <row r="531" spans="1:11">
      <c r="A531" s="2"/>
      <c r="C531" s="2"/>
      <c r="D531" s="2"/>
      <c r="E531" s="2"/>
      <c r="F531" s="2"/>
      <c r="G531" s="18">
        <f t="shared" si="8"/>
        <v>0</v>
      </c>
      <c r="H531" s="2"/>
      <c r="I531" s="2"/>
      <c r="J531" s="2"/>
      <c r="K531" s="2"/>
    </row>
    <row r="532" spans="1:11">
      <c r="A532" s="2"/>
      <c r="C532" s="2"/>
      <c r="D532" s="2"/>
      <c r="E532" s="2"/>
      <c r="F532" s="2"/>
      <c r="G532" s="18">
        <f t="shared" si="8"/>
        <v>0</v>
      </c>
      <c r="H532" s="2"/>
      <c r="I532" s="2"/>
      <c r="J532" s="2"/>
      <c r="K532" s="2"/>
    </row>
    <row r="533" spans="1:11">
      <c r="A533" s="2"/>
      <c r="C533" s="2"/>
      <c r="D533" s="2"/>
      <c r="E533" s="2"/>
      <c r="F533" s="2"/>
      <c r="G533" s="18">
        <f t="shared" si="8"/>
        <v>0</v>
      </c>
      <c r="H533" s="2"/>
      <c r="I533" s="2"/>
      <c r="J533" s="2"/>
      <c r="K533" s="2"/>
    </row>
    <row r="534" spans="1:11">
      <c r="A534" s="2"/>
      <c r="C534" s="2"/>
      <c r="D534" s="2"/>
      <c r="E534" s="2"/>
      <c r="F534" s="2"/>
      <c r="G534" s="18">
        <f t="shared" si="8"/>
        <v>0</v>
      </c>
      <c r="H534" s="2"/>
      <c r="I534" s="2"/>
      <c r="J534" s="2"/>
      <c r="K534" s="2"/>
    </row>
    <row r="535" spans="1:11">
      <c r="A535" s="2"/>
      <c r="C535" s="2"/>
      <c r="D535" s="2"/>
      <c r="E535" s="2"/>
      <c r="F535" s="2"/>
      <c r="G535" s="18">
        <f t="shared" si="8"/>
        <v>0</v>
      </c>
      <c r="H535" s="2"/>
      <c r="I535" s="2"/>
      <c r="J535" s="2"/>
      <c r="K535" s="2"/>
    </row>
    <row r="536" spans="1:11">
      <c r="A536" s="2"/>
      <c r="C536" s="2"/>
      <c r="D536" s="2"/>
      <c r="E536" s="2"/>
      <c r="F536" s="2"/>
      <c r="G536" s="18">
        <f t="shared" si="8"/>
        <v>0</v>
      </c>
      <c r="H536" s="2"/>
      <c r="I536" s="2"/>
      <c r="J536" s="2"/>
      <c r="K536" s="2"/>
    </row>
    <row r="537" spans="1:11">
      <c r="A537" s="2"/>
      <c r="C537" s="2"/>
      <c r="D537" s="2"/>
      <c r="E537" s="2"/>
      <c r="F537" s="2"/>
      <c r="G537" s="18">
        <f t="shared" si="8"/>
        <v>0</v>
      </c>
      <c r="H537" s="2"/>
      <c r="I537" s="2"/>
      <c r="J537" s="2"/>
      <c r="K537" s="2"/>
    </row>
    <row r="538" spans="1:11">
      <c r="A538" s="2"/>
      <c r="C538" s="2"/>
      <c r="D538" s="2"/>
      <c r="E538" s="2"/>
      <c r="F538" s="2"/>
      <c r="G538" s="18">
        <f t="shared" si="8"/>
        <v>0</v>
      </c>
      <c r="H538" s="2"/>
      <c r="I538" s="2"/>
      <c r="J538" s="2"/>
      <c r="K538" s="2"/>
    </row>
    <row r="539" spans="1:11">
      <c r="A539" s="2"/>
      <c r="C539" s="2"/>
      <c r="D539" s="2"/>
      <c r="E539" s="2"/>
      <c r="F539" s="2"/>
      <c r="G539" s="18">
        <f t="shared" si="8"/>
        <v>0</v>
      </c>
      <c r="H539" s="2"/>
      <c r="I539" s="2"/>
      <c r="J539" s="2"/>
      <c r="K539" s="2"/>
    </row>
    <row r="540" spans="1:11">
      <c r="A540" s="2"/>
      <c r="C540" s="2"/>
      <c r="D540" s="2"/>
      <c r="E540" s="2"/>
      <c r="F540" s="2"/>
      <c r="G540" s="18">
        <f t="shared" si="8"/>
        <v>0</v>
      </c>
      <c r="H540" s="2"/>
      <c r="I540" s="2"/>
      <c r="J540" s="2"/>
      <c r="K540" s="2"/>
    </row>
    <row r="541" spans="1:11">
      <c r="A541" s="2"/>
      <c r="C541" s="2"/>
      <c r="D541" s="2"/>
      <c r="E541" s="2"/>
      <c r="F541" s="2"/>
      <c r="G541" s="18">
        <f t="shared" si="8"/>
        <v>0</v>
      </c>
      <c r="H541" s="2"/>
      <c r="I541" s="2"/>
      <c r="J541" s="2"/>
      <c r="K541" s="2"/>
    </row>
    <row r="542" spans="1:11">
      <c r="A542" s="2"/>
      <c r="C542" s="2"/>
      <c r="D542" s="2"/>
      <c r="E542" s="2"/>
      <c r="F542" s="2"/>
      <c r="G542" s="18">
        <f t="shared" si="8"/>
        <v>0</v>
      </c>
      <c r="H542" s="2"/>
      <c r="I542" s="2"/>
      <c r="J542" s="2"/>
      <c r="K542" s="2"/>
    </row>
    <row r="543" spans="1:11">
      <c r="A543" s="2"/>
      <c r="C543" s="2"/>
      <c r="D543" s="2"/>
      <c r="E543" s="2"/>
      <c r="F543" s="2"/>
      <c r="G543" s="18">
        <f t="shared" si="8"/>
        <v>0</v>
      </c>
      <c r="H543" s="2"/>
      <c r="I543" s="2"/>
      <c r="J543" s="2"/>
      <c r="K543" s="2"/>
    </row>
    <row r="544" spans="1:11">
      <c r="A544" s="2"/>
      <c r="C544" s="2"/>
      <c r="D544" s="2"/>
      <c r="E544" s="2"/>
      <c r="F544" s="2"/>
      <c r="G544" s="18">
        <f t="shared" si="8"/>
        <v>0</v>
      </c>
      <c r="H544" s="2"/>
      <c r="I544" s="2"/>
      <c r="J544" s="2"/>
      <c r="K544" s="2"/>
    </row>
    <row r="545" spans="1:11">
      <c r="A545" s="2"/>
      <c r="C545" s="2"/>
      <c r="D545" s="2"/>
      <c r="E545" s="2"/>
      <c r="F545" s="2"/>
      <c r="G545" s="18">
        <f t="shared" si="8"/>
        <v>0</v>
      </c>
      <c r="H545" s="2"/>
      <c r="I545" s="2"/>
      <c r="J545" s="2"/>
      <c r="K545" s="2"/>
    </row>
    <row r="546" spans="1:11">
      <c r="A546" s="2"/>
      <c r="C546" s="2"/>
      <c r="D546" s="2"/>
      <c r="E546" s="2"/>
      <c r="F546" s="2"/>
      <c r="G546" s="18">
        <f t="shared" si="8"/>
        <v>0</v>
      </c>
      <c r="H546" s="2"/>
      <c r="I546" s="2"/>
      <c r="J546" s="2"/>
      <c r="K546" s="2"/>
    </row>
    <row r="547" spans="1:11">
      <c r="A547" s="2"/>
      <c r="C547" s="2"/>
      <c r="D547" s="2"/>
      <c r="E547" s="2"/>
      <c r="F547" s="2"/>
      <c r="G547" s="18">
        <f t="shared" si="8"/>
        <v>0</v>
      </c>
      <c r="H547" s="2"/>
      <c r="I547" s="2"/>
      <c r="J547" s="2"/>
      <c r="K547" s="2"/>
    </row>
    <row r="548" spans="1:11">
      <c r="A548" s="2"/>
      <c r="C548" s="2"/>
      <c r="D548" s="2"/>
      <c r="E548" s="2"/>
      <c r="F548" s="2"/>
      <c r="G548" s="18">
        <f t="shared" si="8"/>
        <v>0</v>
      </c>
      <c r="H548" s="2"/>
      <c r="I548" s="2"/>
      <c r="J548" s="2"/>
      <c r="K548" s="2"/>
    </row>
    <row r="549" spans="1:11">
      <c r="A549" s="2"/>
      <c r="C549" s="2"/>
      <c r="D549" s="2"/>
      <c r="E549" s="2"/>
      <c r="F549" s="2"/>
      <c r="G549" s="18">
        <f t="shared" si="8"/>
        <v>0</v>
      </c>
      <c r="H549" s="2"/>
      <c r="I549" s="2"/>
      <c r="J549" s="2"/>
      <c r="K549" s="2"/>
    </row>
    <row r="550" spans="1:11">
      <c r="A550" s="2"/>
      <c r="C550" s="2"/>
      <c r="D550" s="2"/>
      <c r="E550" s="2"/>
      <c r="F550" s="2"/>
      <c r="G550" s="18">
        <f t="shared" si="8"/>
        <v>0</v>
      </c>
      <c r="H550" s="2"/>
      <c r="I550" s="2"/>
      <c r="J550" s="2"/>
      <c r="K550" s="2"/>
    </row>
    <row r="551" spans="1:11">
      <c r="A551" s="2"/>
      <c r="C551" s="2"/>
      <c r="D551" s="2"/>
      <c r="E551" s="2"/>
      <c r="F551" s="2"/>
      <c r="G551" s="18">
        <f t="shared" si="8"/>
        <v>0</v>
      </c>
      <c r="H551" s="2"/>
      <c r="I551" s="2"/>
      <c r="J551" s="2"/>
      <c r="K551" s="2"/>
    </row>
    <row r="552" spans="1:11">
      <c r="A552" s="2"/>
      <c r="C552" s="2"/>
      <c r="D552" s="2"/>
      <c r="E552" s="2"/>
      <c r="F552" s="2"/>
      <c r="G552" s="18">
        <f t="shared" si="8"/>
        <v>0</v>
      </c>
      <c r="H552" s="2"/>
      <c r="I552" s="2"/>
      <c r="J552" s="2"/>
      <c r="K552" s="2"/>
    </row>
    <row r="553" spans="1:11">
      <c r="A553" s="2"/>
      <c r="C553" s="2"/>
      <c r="D553" s="2"/>
      <c r="E553" s="2"/>
      <c r="F553" s="2"/>
      <c r="G553" s="18">
        <f t="shared" si="8"/>
        <v>0</v>
      </c>
      <c r="H553" s="2"/>
      <c r="I553" s="2"/>
      <c r="J553" s="2"/>
      <c r="K553" s="2"/>
    </row>
    <row r="554" spans="1:11">
      <c r="A554" s="2"/>
      <c r="C554" s="2"/>
      <c r="D554" s="2"/>
      <c r="E554" s="2"/>
      <c r="F554" s="2"/>
      <c r="G554" s="18">
        <f t="shared" si="8"/>
        <v>0</v>
      </c>
      <c r="H554" s="2"/>
      <c r="I554" s="2"/>
      <c r="J554" s="2"/>
      <c r="K554" s="2"/>
    </row>
    <row r="555" spans="1:11">
      <c r="A555" s="2"/>
      <c r="C555" s="2"/>
      <c r="D555" s="2"/>
      <c r="E555" s="2"/>
      <c r="F555" s="2"/>
      <c r="G555" s="18">
        <f t="shared" si="8"/>
        <v>0</v>
      </c>
      <c r="H555" s="2"/>
      <c r="I555" s="2"/>
      <c r="J555" s="2"/>
      <c r="K555" s="2"/>
    </row>
    <row r="556" spans="1:11">
      <c r="A556" s="2"/>
      <c r="C556" s="2"/>
      <c r="D556" s="2"/>
      <c r="E556" s="2"/>
      <c r="F556" s="2"/>
      <c r="G556" s="18">
        <f t="shared" si="8"/>
        <v>0</v>
      </c>
      <c r="H556" s="2"/>
      <c r="I556" s="2"/>
      <c r="J556" s="2"/>
      <c r="K556" s="2"/>
    </row>
    <row r="557" spans="1:11">
      <c r="A557" s="2"/>
      <c r="C557" s="2"/>
      <c r="D557" s="2"/>
      <c r="E557" s="2"/>
      <c r="F557" s="2"/>
      <c r="G557" s="18">
        <f t="shared" si="8"/>
        <v>0</v>
      </c>
      <c r="H557" s="2"/>
      <c r="I557" s="2"/>
      <c r="J557" s="2"/>
      <c r="K557" s="2"/>
    </row>
    <row r="558" spans="1:11">
      <c r="A558" s="2"/>
      <c r="C558" s="2"/>
      <c r="D558" s="2"/>
      <c r="E558" s="2"/>
      <c r="F558" s="2"/>
      <c r="G558" s="18">
        <f t="shared" si="8"/>
        <v>0</v>
      </c>
      <c r="H558" s="2"/>
      <c r="I558" s="2"/>
      <c r="J558" s="2"/>
      <c r="K558" s="2"/>
    </row>
    <row r="559" spans="1:11">
      <c r="A559" s="2"/>
      <c r="C559" s="2"/>
      <c r="D559" s="2"/>
      <c r="E559" s="2"/>
      <c r="F559" s="2"/>
      <c r="G559" s="18">
        <f t="shared" si="8"/>
        <v>0</v>
      </c>
      <c r="H559" s="2"/>
      <c r="I559" s="2"/>
      <c r="J559" s="2"/>
      <c r="K559" s="2"/>
    </row>
    <row r="560" spans="1:11">
      <c r="A560" s="2"/>
      <c r="C560" s="2"/>
      <c r="D560" s="2"/>
      <c r="E560" s="2"/>
      <c r="F560" s="2"/>
      <c r="G560" s="18">
        <f t="shared" si="8"/>
        <v>0</v>
      </c>
      <c r="H560" s="2"/>
      <c r="I560" s="2"/>
      <c r="J560" s="2"/>
      <c r="K560" s="2"/>
    </row>
    <row r="561" spans="1:11">
      <c r="A561" s="2"/>
      <c r="C561" s="2"/>
      <c r="D561" s="2"/>
      <c r="E561" s="2"/>
      <c r="F561" s="2"/>
      <c r="G561" s="18">
        <f t="shared" si="8"/>
        <v>0</v>
      </c>
      <c r="H561" s="2"/>
      <c r="I561" s="2"/>
      <c r="J561" s="2"/>
      <c r="K561" s="2"/>
    </row>
    <row r="562" spans="1:11">
      <c r="A562" s="2"/>
      <c r="C562" s="2"/>
      <c r="D562" s="2"/>
      <c r="E562" s="2"/>
      <c r="F562" s="2"/>
      <c r="G562" s="18">
        <f t="shared" si="8"/>
        <v>0</v>
      </c>
      <c r="H562" s="2"/>
      <c r="I562" s="2"/>
      <c r="J562" s="2"/>
      <c r="K562" s="2"/>
    </row>
    <row r="563" spans="1:11">
      <c r="A563" s="2"/>
      <c r="C563" s="2"/>
      <c r="D563" s="2"/>
      <c r="E563" s="2"/>
      <c r="F563" s="2"/>
      <c r="G563" s="18">
        <f t="shared" si="8"/>
        <v>0</v>
      </c>
      <c r="H563" s="2"/>
      <c r="I563" s="2"/>
      <c r="J563" s="2"/>
      <c r="K563" s="2"/>
    </row>
    <row r="564" spans="1:11">
      <c r="A564" s="2"/>
      <c r="C564" s="2"/>
      <c r="D564" s="2"/>
      <c r="E564" s="2"/>
      <c r="F564" s="2"/>
      <c r="G564" s="18">
        <f t="shared" si="8"/>
        <v>0</v>
      </c>
      <c r="H564" s="2"/>
      <c r="I564" s="2"/>
      <c r="J564" s="2"/>
      <c r="K564" s="2"/>
    </row>
    <row r="565" spans="1:11">
      <c r="A565" s="2"/>
      <c r="C565" s="2"/>
      <c r="D565" s="2"/>
      <c r="E565" s="2"/>
      <c r="F565" s="2"/>
      <c r="G565" s="18">
        <f t="shared" si="8"/>
        <v>0</v>
      </c>
      <c r="H565" s="2"/>
      <c r="I565" s="2"/>
      <c r="J565" s="2"/>
      <c r="K565" s="2"/>
    </row>
    <row r="566" spans="1:11">
      <c r="A566" s="2"/>
      <c r="C566" s="2"/>
      <c r="D566" s="2"/>
      <c r="E566" s="2"/>
      <c r="F566" s="2"/>
      <c r="G566" s="18">
        <f t="shared" si="8"/>
        <v>0</v>
      </c>
      <c r="H566" s="2"/>
      <c r="I566" s="2"/>
      <c r="J566" s="2"/>
      <c r="K566" s="2"/>
    </row>
    <row r="567" spans="1:11">
      <c r="A567" s="2"/>
      <c r="C567" s="2"/>
      <c r="D567" s="2"/>
      <c r="E567" s="2"/>
      <c r="F567" s="2"/>
      <c r="G567" s="18">
        <f t="shared" si="8"/>
        <v>0</v>
      </c>
      <c r="H567" s="2"/>
      <c r="I567" s="2"/>
      <c r="J567" s="2"/>
      <c r="K567" s="2"/>
    </row>
    <row r="568" spans="1:11">
      <c r="A568" s="2"/>
      <c r="C568" s="2"/>
      <c r="D568" s="2"/>
      <c r="E568" s="2"/>
      <c r="F568" s="2"/>
      <c r="G568" s="18">
        <f t="shared" si="8"/>
        <v>0</v>
      </c>
      <c r="H568" s="2"/>
      <c r="I568" s="2"/>
      <c r="J568" s="2"/>
      <c r="K568" s="2"/>
    </row>
    <row r="569" spans="1:11">
      <c r="A569" s="2"/>
      <c r="C569" s="2"/>
      <c r="D569" s="2"/>
      <c r="E569" s="2"/>
      <c r="F569" s="2"/>
      <c r="G569" s="18">
        <f t="shared" si="8"/>
        <v>0</v>
      </c>
      <c r="H569" s="2"/>
      <c r="I569" s="2"/>
      <c r="J569" s="2"/>
      <c r="K569" s="2"/>
    </row>
    <row r="570" spans="1:11">
      <c r="A570" s="2"/>
      <c r="C570" s="2"/>
      <c r="D570" s="2"/>
      <c r="E570" s="2"/>
      <c r="F570" s="2"/>
      <c r="G570" s="18">
        <f t="shared" si="8"/>
        <v>0</v>
      </c>
      <c r="H570" s="2"/>
      <c r="I570" s="2"/>
      <c r="J570" s="2"/>
      <c r="K570" s="2"/>
    </row>
    <row r="571" spans="1:11">
      <c r="A571" s="2"/>
      <c r="C571" s="2"/>
      <c r="D571" s="2"/>
      <c r="E571" s="2"/>
      <c r="F571" s="2"/>
      <c r="G571" s="18">
        <f t="shared" si="8"/>
        <v>0</v>
      </c>
      <c r="H571" s="2"/>
      <c r="I571" s="2"/>
      <c r="J571" s="2"/>
      <c r="K571" s="2"/>
    </row>
    <row r="572" spans="1:11">
      <c r="A572" s="2"/>
      <c r="C572" s="2"/>
      <c r="D572" s="2"/>
      <c r="E572" s="2"/>
      <c r="F572" s="2"/>
      <c r="G572" s="18">
        <f t="shared" si="8"/>
        <v>0</v>
      </c>
      <c r="H572" s="2"/>
      <c r="I572" s="2"/>
      <c r="J572" s="2"/>
      <c r="K572" s="2"/>
    </row>
    <row r="573" spans="1:11">
      <c r="A573" s="2"/>
      <c r="C573" s="2"/>
      <c r="D573" s="2"/>
      <c r="E573" s="2"/>
      <c r="F573" s="2"/>
      <c r="G573" s="18">
        <f t="shared" si="8"/>
        <v>0</v>
      </c>
      <c r="H573" s="2"/>
      <c r="I573" s="2"/>
      <c r="J573" s="2"/>
      <c r="K573" s="2"/>
    </row>
    <row r="574" spans="1:11">
      <c r="A574" s="2"/>
      <c r="C574" s="2"/>
      <c r="D574" s="2"/>
      <c r="E574" s="2"/>
      <c r="F574" s="2"/>
      <c r="G574" s="18">
        <f t="shared" si="8"/>
        <v>0</v>
      </c>
      <c r="H574" s="2"/>
      <c r="I574" s="2"/>
      <c r="J574" s="2"/>
      <c r="K574" s="2"/>
    </row>
    <row r="575" spans="1:11">
      <c r="A575" s="2"/>
      <c r="C575" s="2"/>
      <c r="D575" s="2"/>
      <c r="E575" s="2"/>
      <c r="F575" s="2"/>
      <c r="G575" s="18">
        <f t="shared" si="8"/>
        <v>0</v>
      </c>
      <c r="H575" s="2"/>
      <c r="I575" s="2"/>
      <c r="J575" s="2"/>
      <c r="K575" s="2"/>
    </row>
    <row r="576" spans="1:11">
      <c r="A576" s="2"/>
      <c r="C576" s="2"/>
      <c r="D576" s="2"/>
      <c r="E576" s="2"/>
      <c r="F576" s="2"/>
      <c r="G576" s="18">
        <f t="shared" si="8"/>
        <v>0</v>
      </c>
      <c r="H576" s="2"/>
      <c r="I576" s="2"/>
      <c r="J576" s="2"/>
      <c r="K576" s="2"/>
    </row>
    <row r="577" spans="1:11">
      <c r="A577" s="2"/>
      <c r="C577" s="2"/>
      <c r="D577" s="2"/>
      <c r="E577" s="2"/>
      <c r="F577" s="2"/>
      <c r="G577" s="18">
        <f t="shared" si="8"/>
        <v>0</v>
      </c>
      <c r="H577" s="2"/>
      <c r="I577" s="2"/>
      <c r="J577" s="2"/>
      <c r="K577" s="2"/>
    </row>
    <row r="578" spans="1:11">
      <c r="A578" s="2"/>
      <c r="C578" s="2"/>
      <c r="D578" s="2"/>
      <c r="E578" s="2"/>
      <c r="F578" s="2"/>
      <c r="G578" s="18">
        <f t="shared" si="8"/>
        <v>0</v>
      </c>
      <c r="H578" s="2"/>
      <c r="I578" s="2"/>
      <c r="J578" s="2"/>
      <c r="K578" s="2"/>
    </row>
    <row r="579" spans="1:11">
      <c r="A579" s="2"/>
      <c r="C579" s="2"/>
      <c r="D579" s="2"/>
      <c r="E579" s="2"/>
      <c r="F579" s="2"/>
      <c r="G579" s="18">
        <f t="shared" si="8"/>
        <v>0</v>
      </c>
      <c r="H579" s="2"/>
      <c r="I579" s="2"/>
      <c r="J579" s="2"/>
      <c r="K579" s="2"/>
    </row>
    <row r="580" spans="1:11">
      <c r="A580" s="2"/>
      <c r="C580" s="2"/>
      <c r="D580" s="2"/>
      <c r="E580" s="2"/>
      <c r="F580" s="2"/>
      <c r="G580" s="18">
        <f t="shared" si="8"/>
        <v>0</v>
      </c>
      <c r="H580" s="2"/>
      <c r="I580" s="2"/>
      <c r="J580" s="2"/>
      <c r="K580" s="2"/>
    </row>
    <row r="581" spans="1:11">
      <c r="A581" s="2"/>
      <c r="C581" s="2"/>
      <c r="D581" s="2"/>
      <c r="E581" s="2"/>
      <c r="F581" s="2"/>
      <c r="G581" s="18">
        <f t="shared" si="8"/>
        <v>0</v>
      </c>
      <c r="H581" s="2"/>
      <c r="I581" s="2"/>
      <c r="J581" s="2"/>
      <c r="K581" s="2"/>
    </row>
    <row r="582" spans="1:11">
      <c r="A582" s="2"/>
      <c r="C582" s="2"/>
      <c r="D582" s="2"/>
      <c r="E582" s="2"/>
      <c r="F582" s="2"/>
      <c r="G582" s="18">
        <f t="shared" si="8"/>
        <v>0</v>
      </c>
      <c r="H582" s="2"/>
      <c r="I582" s="2"/>
      <c r="J582" s="2"/>
      <c r="K582" s="2"/>
    </row>
    <row r="583" spans="1:11">
      <c r="A583" s="2"/>
      <c r="C583" s="2"/>
      <c r="D583" s="2"/>
      <c r="E583" s="2"/>
      <c r="F583" s="2"/>
      <c r="G583" s="18">
        <f t="shared" si="8"/>
        <v>0</v>
      </c>
      <c r="H583" s="2"/>
      <c r="I583" s="2"/>
      <c r="J583" s="2"/>
      <c r="K583" s="2"/>
    </row>
    <row r="584" spans="1:11">
      <c r="A584" s="2"/>
      <c r="C584" s="2"/>
      <c r="D584" s="2"/>
      <c r="E584" s="2"/>
      <c r="F584" s="2"/>
      <c r="G584" s="18">
        <f t="shared" si="8"/>
        <v>0</v>
      </c>
      <c r="H584" s="2"/>
      <c r="I584" s="2"/>
      <c r="J584" s="2"/>
      <c r="K584" s="2"/>
    </row>
    <row r="585" spans="1:11">
      <c r="A585" s="2"/>
      <c r="C585" s="2"/>
      <c r="D585" s="2"/>
      <c r="E585" s="2"/>
      <c r="F585" s="2"/>
      <c r="G585" s="18">
        <f t="shared" si="8"/>
        <v>0</v>
      </c>
      <c r="H585" s="2"/>
      <c r="I585" s="2"/>
      <c r="J585" s="2"/>
      <c r="K585" s="2"/>
    </row>
    <row r="586" spans="1:11">
      <c r="A586" s="2"/>
      <c r="C586" s="2"/>
      <c r="D586" s="2"/>
      <c r="E586" s="2"/>
      <c r="F586" s="2"/>
      <c r="G586" s="18">
        <f t="shared" si="8"/>
        <v>0</v>
      </c>
      <c r="H586" s="2"/>
      <c r="I586" s="2"/>
      <c r="J586" s="2"/>
      <c r="K586" s="2"/>
    </row>
    <row r="587" spans="1:11">
      <c r="A587" s="2"/>
      <c r="C587" s="2"/>
      <c r="D587" s="2"/>
      <c r="E587" s="2"/>
      <c r="F587" s="2"/>
      <c r="G587" s="18">
        <f t="shared" si="8"/>
        <v>0</v>
      </c>
      <c r="H587" s="2"/>
      <c r="I587" s="2"/>
      <c r="J587" s="2"/>
      <c r="K587" s="2"/>
    </row>
    <row r="588" spans="1:11">
      <c r="A588" s="2"/>
      <c r="C588" s="2"/>
      <c r="D588" s="2"/>
      <c r="E588" s="2"/>
      <c r="F588" s="2"/>
      <c r="G588" s="18">
        <f t="shared" si="8"/>
        <v>0</v>
      </c>
      <c r="H588" s="2"/>
      <c r="I588" s="2"/>
      <c r="J588" s="2"/>
      <c r="K588" s="2"/>
    </row>
    <row r="589" spans="1:11">
      <c r="A589" s="2"/>
      <c r="C589" s="2"/>
      <c r="D589" s="2"/>
      <c r="E589" s="2"/>
      <c r="F589" s="2"/>
      <c r="G589" s="18">
        <f t="shared" ref="G589:G652" si="9">D589-E589</f>
        <v>0</v>
      </c>
      <c r="H589" s="2"/>
      <c r="I589" s="2"/>
      <c r="J589" s="2"/>
      <c r="K589" s="2"/>
    </row>
    <row r="590" spans="1:11">
      <c r="A590" s="2"/>
      <c r="C590" s="2"/>
      <c r="D590" s="2"/>
      <c r="E590" s="2"/>
      <c r="F590" s="2"/>
      <c r="G590" s="18">
        <f t="shared" si="9"/>
        <v>0</v>
      </c>
      <c r="H590" s="2"/>
      <c r="I590" s="2"/>
      <c r="J590" s="2"/>
      <c r="K590" s="2"/>
    </row>
    <row r="591" spans="1:11">
      <c r="A591" s="2"/>
      <c r="C591" s="2"/>
      <c r="D591" s="2"/>
      <c r="E591" s="2"/>
      <c r="F591" s="2"/>
      <c r="G591" s="18">
        <f t="shared" si="9"/>
        <v>0</v>
      </c>
      <c r="H591" s="2"/>
      <c r="I591" s="2"/>
      <c r="J591" s="2"/>
      <c r="K591" s="2"/>
    </row>
    <row r="592" spans="1:11">
      <c r="A592" s="2"/>
      <c r="C592" s="2"/>
      <c r="D592" s="2"/>
      <c r="E592" s="2"/>
      <c r="F592" s="2"/>
      <c r="G592" s="18">
        <f t="shared" si="9"/>
        <v>0</v>
      </c>
      <c r="H592" s="2"/>
      <c r="I592" s="2"/>
      <c r="J592" s="2"/>
      <c r="K592" s="2"/>
    </row>
    <row r="593" spans="1:11">
      <c r="A593" s="2"/>
      <c r="C593" s="2"/>
      <c r="D593" s="2"/>
      <c r="E593" s="2"/>
      <c r="F593" s="2"/>
      <c r="G593" s="18">
        <f t="shared" si="9"/>
        <v>0</v>
      </c>
      <c r="H593" s="2"/>
      <c r="I593" s="2"/>
      <c r="J593" s="2"/>
      <c r="K593" s="2"/>
    </row>
    <row r="594" spans="1:11">
      <c r="A594" s="2"/>
      <c r="C594" s="2"/>
      <c r="D594" s="2"/>
      <c r="E594" s="2"/>
      <c r="F594" s="2"/>
      <c r="G594" s="18">
        <f t="shared" si="9"/>
        <v>0</v>
      </c>
      <c r="H594" s="2"/>
      <c r="I594" s="2"/>
      <c r="J594" s="2"/>
      <c r="K594" s="2"/>
    </row>
    <row r="595" spans="1:11">
      <c r="A595" s="2"/>
      <c r="C595" s="2"/>
      <c r="D595" s="2"/>
      <c r="E595" s="2"/>
      <c r="F595" s="2"/>
      <c r="G595" s="18">
        <f t="shared" si="9"/>
        <v>0</v>
      </c>
      <c r="H595" s="2"/>
      <c r="I595" s="2"/>
      <c r="J595" s="2"/>
      <c r="K595" s="2"/>
    </row>
    <row r="596" spans="1:11">
      <c r="A596" s="2"/>
      <c r="C596" s="2"/>
      <c r="D596" s="2"/>
      <c r="E596" s="2"/>
      <c r="F596" s="2"/>
      <c r="G596" s="18">
        <f t="shared" si="9"/>
        <v>0</v>
      </c>
      <c r="H596" s="2"/>
      <c r="I596" s="2"/>
      <c r="J596" s="2"/>
      <c r="K596" s="2"/>
    </row>
    <row r="597" spans="1:11">
      <c r="A597" s="2"/>
      <c r="C597" s="2"/>
      <c r="D597" s="2"/>
      <c r="E597" s="2"/>
      <c r="F597" s="2"/>
      <c r="G597" s="18">
        <f t="shared" si="9"/>
        <v>0</v>
      </c>
      <c r="H597" s="2"/>
      <c r="I597" s="2"/>
      <c r="J597" s="2"/>
      <c r="K597" s="2"/>
    </row>
    <row r="598" spans="1:11">
      <c r="A598" s="2"/>
      <c r="C598" s="2"/>
      <c r="D598" s="2"/>
      <c r="E598" s="2"/>
      <c r="F598" s="2"/>
      <c r="G598" s="18">
        <f t="shared" si="9"/>
        <v>0</v>
      </c>
      <c r="H598" s="2"/>
      <c r="I598" s="2"/>
      <c r="J598" s="2"/>
      <c r="K598" s="2"/>
    </row>
    <row r="599" spans="1:11">
      <c r="A599" s="2"/>
      <c r="C599" s="2"/>
      <c r="D599" s="2"/>
      <c r="E599" s="2"/>
      <c r="F599" s="2"/>
      <c r="G599" s="18">
        <f t="shared" si="9"/>
        <v>0</v>
      </c>
      <c r="H599" s="2"/>
      <c r="I599" s="2"/>
      <c r="J599" s="2"/>
      <c r="K599" s="2"/>
    </row>
    <row r="600" spans="1:11">
      <c r="A600" s="2"/>
      <c r="C600" s="2"/>
      <c r="D600" s="2"/>
      <c r="E600" s="2"/>
      <c r="F600" s="2"/>
      <c r="G600" s="18">
        <f t="shared" si="9"/>
        <v>0</v>
      </c>
      <c r="H600" s="2"/>
      <c r="I600" s="2"/>
      <c r="J600" s="2"/>
      <c r="K600" s="2"/>
    </row>
    <row r="601" spans="1:11">
      <c r="A601" s="2"/>
      <c r="C601" s="2"/>
      <c r="D601" s="2"/>
      <c r="E601" s="2"/>
      <c r="F601" s="2"/>
      <c r="G601" s="18">
        <f t="shared" si="9"/>
        <v>0</v>
      </c>
      <c r="H601" s="2"/>
      <c r="I601" s="2"/>
      <c r="J601" s="2"/>
      <c r="K601" s="2"/>
    </row>
    <row r="602" spans="1:11">
      <c r="A602" s="2"/>
      <c r="C602" s="2"/>
      <c r="D602" s="2"/>
      <c r="E602" s="2"/>
      <c r="F602" s="2"/>
      <c r="G602" s="18">
        <f t="shared" si="9"/>
        <v>0</v>
      </c>
      <c r="H602" s="2"/>
      <c r="I602" s="2"/>
      <c r="J602" s="2"/>
      <c r="K602" s="2"/>
    </row>
    <row r="603" spans="1:11">
      <c r="A603" s="2"/>
      <c r="C603" s="2"/>
      <c r="D603" s="2"/>
      <c r="E603" s="2"/>
      <c r="F603" s="2"/>
      <c r="G603" s="18">
        <f t="shared" si="9"/>
        <v>0</v>
      </c>
      <c r="H603" s="2"/>
      <c r="I603" s="2"/>
      <c r="J603" s="2"/>
      <c r="K603" s="2"/>
    </row>
    <row r="604" spans="1:11">
      <c r="A604" s="2"/>
      <c r="C604" s="2"/>
      <c r="D604" s="2"/>
      <c r="E604" s="2"/>
      <c r="F604" s="2"/>
      <c r="G604" s="18">
        <f t="shared" si="9"/>
        <v>0</v>
      </c>
      <c r="H604" s="2"/>
      <c r="I604" s="2"/>
      <c r="J604" s="2"/>
      <c r="K604" s="2"/>
    </row>
    <row r="605" spans="1:11">
      <c r="A605" s="2"/>
      <c r="C605" s="2"/>
      <c r="D605" s="2"/>
      <c r="E605" s="2"/>
      <c r="F605" s="2"/>
      <c r="G605" s="18">
        <f t="shared" si="9"/>
        <v>0</v>
      </c>
      <c r="H605" s="2"/>
      <c r="I605" s="2"/>
      <c r="J605" s="2"/>
      <c r="K605" s="2"/>
    </row>
    <row r="606" spans="1:11">
      <c r="A606" s="2"/>
      <c r="C606" s="2"/>
      <c r="D606" s="2"/>
      <c r="E606" s="2"/>
      <c r="F606" s="2"/>
      <c r="G606" s="18">
        <f t="shared" si="9"/>
        <v>0</v>
      </c>
      <c r="H606" s="2"/>
      <c r="I606" s="2"/>
      <c r="J606" s="2"/>
      <c r="K606" s="2"/>
    </row>
    <row r="607" spans="1:11">
      <c r="A607" s="2"/>
      <c r="C607" s="2"/>
      <c r="D607" s="2"/>
      <c r="E607" s="2"/>
      <c r="F607" s="2"/>
      <c r="G607" s="18">
        <f t="shared" si="9"/>
        <v>0</v>
      </c>
      <c r="H607" s="2"/>
      <c r="I607" s="2"/>
      <c r="J607" s="2"/>
      <c r="K607" s="2"/>
    </row>
    <row r="608" spans="1:11">
      <c r="A608" s="2"/>
      <c r="C608" s="2"/>
      <c r="D608" s="2"/>
      <c r="E608" s="2"/>
      <c r="F608" s="2"/>
      <c r="G608" s="18">
        <f t="shared" si="9"/>
        <v>0</v>
      </c>
      <c r="H608" s="2"/>
      <c r="I608" s="2"/>
      <c r="J608" s="2"/>
      <c r="K608" s="2"/>
    </row>
    <row r="609" spans="1:11">
      <c r="A609" s="2"/>
      <c r="C609" s="2"/>
      <c r="D609" s="2"/>
      <c r="E609" s="2"/>
      <c r="F609" s="2"/>
      <c r="G609" s="18">
        <f t="shared" si="9"/>
        <v>0</v>
      </c>
      <c r="H609" s="2"/>
      <c r="I609" s="2"/>
      <c r="J609" s="2"/>
      <c r="K609" s="2"/>
    </row>
    <row r="610" spans="1:11">
      <c r="A610" s="2"/>
      <c r="C610" s="2"/>
      <c r="D610" s="2"/>
      <c r="E610" s="2"/>
      <c r="F610" s="2"/>
      <c r="G610" s="18">
        <f t="shared" si="9"/>
        <v>0</v>
      </c>
      <c r="H610" s="2"/>
      <c r="I610" s="2"/>
      <c r="J610" s="2"/>
      <c r="K610" s="2"/>
    </row>
    <row r="611" spans="1:11">
      <c r="A611" s="2"/>
      <c r="C611" s="2"/>
      <c r="D611" s="2"/>
      <c r="E611" s="2"/>
      <c r="F611" s="2"/>
      <c r="G611" s="18">
        <f t="shared" si="9"/>
        <v>0</v>
      </c>
      <c r="H611" s="2"/>
      <c r="I611" s="2"/>
      <c r="J611" s="2"/>
      <c r="K611" s="2"/>
    </row>
    <row r="612" spans="1:11">
      <c r="A612" s="2"/>
      <c r="C612" s="2"/>
      <c r="D612" s="2"/>
      <c r="E612" s="2"/>
      <c r="F612" s="2"/>
      <c r="G612" s="18">
        <f t="shared" si="9"/>
        <v>0</v>
      </c>
      <c r="H612" s="2"/>
      <c r="I612" s="2"/>
      <c r="J612" s="2"/>
      <c r="K612" s="2"/>
    </row>
    <row r="613" spans="1:11">
      <c r="A613" s="2"/>
      <c r="C613" s="2"/>
      <c r="D613" s="2"/>
      <c r="E613" s="2"/>
      <c r="F613" s="2"/>
      <c r="G613" s="18">
        <f t="shared" si="9"/>
        <v>0</v>
      </c>
      <c r="H613" s="2"/>
      <c r="I613" s="2"/>
      <c r="J613" s="2"/>
      <c r="K613" s="2"/>
    </row>
    <row r="614" spans="1:11">
      <c r="A614" s="2"/>
      <c r="C614" s="2"/>
      <c r="D614" s="2"/>
      <c r="E614" s="2"/>
      <c r="F614" s="2"/>
      <c r="G614" s="18">
        <f t="shared" si="9"/>
        <v>0</v>
      </c>
      <c r="H614" s="2"/>
      <c r="I614" s="2"/>
      <c r="J614" s="2"/>
      <c r="K614" s="2"/>
    </row>
    <row r="615" spans="1:11">
      <c r="A615" s="2"/>
      <c r="C615" s="2"/>
      <c r="D615" s="2"/>
      <c r="E615" s="2"/>
      <c r="F615" s="2"/>
      <c r="G615" s="18">
        <f t="shared" si="9"/>
        <v>0</v>
      </c>
      <c r="H615" s="2"/>
      <c r="I615" s="2"/>
      <c r="J615" s="2"/>
      <c r="K615" s="2"/>
    </row>
    <row r="616" spans="1:11">
      <c r="A616" s="2"/>
      <c r="C616" s="2"/>
      <c r="D616" s="2"/>
      <c r="E616" s="2"/>
      <c r="F616" s="2"/>
      <c r="G616" s="18">
        <f t="shared" si="9"/>
        <v>0</v>
      </c>
      <c r="H616" s="2"/>
      <c r="I616" s="2"/>
      <c r="J616" s="2"/>
      <c r="K616" s="2"/>
    </row>
    <row r="617" spans="1:11">
      <c r="A617" s="2"/>
      <c r="C617" s="2"/>
      <c r="D617" s="2"/>
      <c r="E617" s="2"/>
      <c r="F617" s="2"/>
      <c r="G617" s="18">
        <f t="shared" si="9"/>
        <v>0</v>
      </c>
      <c r="H617" s="2"/>
      <c r="I617" s="2"/>
      <c r="J617" s="2"/>
      <c r="K617" s="2"/>
    </row>
    <row r="618" spans="1:11">
      <c r="A618" s="2"/>
      <c r="C618" s="2"/>
      <c r="D618" s="2"/>
      <c r="E618" s="2"/>
      <c r="F618" s="2"/>
      <c r="G618" s="18">
        <f t="shared" si="9"/>
        <v>0</v>
      </c>
      <c r="H618" s="2"/>
      <c r="I618" s="2"/>
      <c r="J618" s="2"/>
      <c r="K618" s="2"/>
    </row>
    <row r="619" spans="1:11">
      <c r="A619" s="2"/>
      <c r="C619" s="2"/>
      <c r="D619" s="2"/>
      <c r="E619" s="2"/>
      <c r="F619" s="2"/>
      <c r="G619" s="18">
        <f t="shared" si="9"/>
        <v>0</v>
      </c>
      <c r="H619" s="2"/>
      <c r="I619" s="2"/>
      <c r="J619" s="2"/>
      <c r="K619" s="2"/>
    </row>
    <row r="620" spans="1:11">
      <c r="A620" s="2"/>
      <c r="C620" s="2"/>
      <c r="D620" s="2"/>
      <c r="E620" s="2"/>
      <c r="F620" s="2"/>
      <c r="G620" s="18">
        <f t="shared" si="9"/>
        <v>0</v>
      </c>
      <c r="H620" s="2"/>
      <c r="I620" s="2"/>
      <c r="J620" s="2"/>
      <c r="K620" s="2"/>
    </row>
    <row r="621" spans="1:11">
      <c r="A621" s="2"/>
      <c r="C621" s="2"/>
      <c r="D621" s="2"/>
      <c r="E621" s="2"/>
      <c r="F621" s="2"/>
      <c r="G621" s="18">
        <f t="shared" si="9"/>
        <v>0</v>
      </c>
      <c r="H621" s="2"/>
      <c r="I621" s="2"/>
      <c r="J621" s="2"/>
      <c r="K621" s="2"/>
    </row>
    <row r="622" spans="1:11">
      <c r="A622" s="2"/>
      <c r="C622" s="2"/>
      <c r="D622" s="2"/>
      <c r="E622" s="2"/>
      <c r="F622" s="2"/>
      <c r="G622" s="18">
        <f t="shared" si="9"/>
        <v>0</v>
      </c>
      <c r="H622" s="2"/>
      <c r="I622" s="2"/>
      <c r="J622" s="2"/>
      <c r="K622" s="2"/>
    </row>
    <row r="623" spans="1:11">
      <c r="A623" s="2"/>
      <c r="C623" s="2"/>
      <c r="D623" s="2"/>
      <c r="E623" s="2"/>
      <c r="F623" s="2"/>
      <c r="G623" s="18">
        <f t="shared" si="9"/>
        <v>0</v>
      </c>
      <c r="H623" s="2"/>
      <c r="I623" s="2"/>
      <c r="J623" s="2"/>
      <c r="K623" s="2"/>
    </row>
    <row r="624" spans="1:11">
      <c r="A624" s="2"/>
      <c r="C624" s="2"/>
      <c r="D624" s="2"/>
      <c r="E624" s="2"/>
      <c r="F624" s="2"/>
      <c r="G624" s="18">
        <f t="shared" si="9"/>
        <v>0</v>
      </c>
      <c r="H624" s="2"/>
      <c r="I624" s="2"/>
      <c r="J624" s="2"/>
      <c r="K624" s="2"/>
    </row>
    <row r="625" spans="1:11">
      <c r="A625" s="2"/>
      <c r="C625" s="2"/>
      <c r="D625" s="2"/>
      <c r="E625" s="2"/>
      <c r="F625" s="2"/>
      <c r="G625" s="18">
        <f t="shared" si="9"/>
        <v>0</v>
      </c>
      <c r="H625" s="2"/>
      <c r="I625" s="2"/>
      <c r="J625" s="2"/>
      <c r="K625" s="2"/>
    </row>
    <row r="626" spans="1:11">
      <c r="A626" s="2"/>
      <c r="C626" s="2"/>
      <c r="D626" s="2"/>
      <c r="E626" s="2"/>
      <c r="F626" s="2"/>
      <c r="G626" s="18">
        <f t="shared" si="9"/>
        <v>0</v>
      </c>
      <c r="H626" s="2"/>
      <c r="I626" s="2"/>
      <c r="J626" s="2"/>
      <c r="K626" s="2"/>
    </row>
    <row r="627" spans="1:11">
      <c r="A627" s="2"/>
      <c r="C627" s="2"/>
      <c r="D627" s="2"/>
      <c r="E627" s="2"/>
      <c r="F627" s="2"/>
      <c r="G627" s="18">
        <f t="shared" si="9"/>
        <v>0</v>
      </c>
      <c r="H627" s="2"/>
      <c r="I627" s="2"/>
      <c r="J627" s="2"/>
      <c r="K627" s="2"/>
    </row>
    <row r="628" spans="1:11">
      <c r="A628" s="2"/>
      <c r="C628" s="2"/>
      <c r="D628" s="2"/>
      <c r="E628" s="2"/>
      <c r="F628" s="2"/>
      <c r="G628" s="18">
        <f t="shared" si="9"/>
        <v>0</v>
      </c>
      <c r="H628" s="2"/>
      <c r="I628" s="2"/>
      <c r="J628" s="2"/>
      <c r="K628" s="2"/>
    </row>
    <row r="629" spans="1:11">
      <c r="A629" s="2"/>
      <c r="C629" s="2"/>
      <c r="D629" s="2"/>
      <c r="E629" s="2"/>
      <c r="F629" s="2"/>
      <c r="G629" s="18">
        <f t="shared" si="9"/>
        <v>0</v>
      </c>
      <c r="H629" s="2"/>
      <c r="I629" s="2"/>
      <c r="J629" s="2"/>
      <c r="K629" s="2"/>
    </row>
    <row r="630" spans="1:11">
      <c r="A630" s="2"/>
      <c r="C630" s="2"/>
      <c r="D630" s="2"/>
      <c r="E630" s="2"/>
      <c r="F630" s="2"/>
      <c r="G630" s="18">
        <f t="shared" si="9"/>
        <v>0</v>
      </c>
      <c r="H630" s="2"/>
      <c r="I630" s="2"/>
      <c r="J630" s="2"/>
      <c r="K630" s="2"/>
    </row>
    <row r="631" spans="1:11">
      <c r="A631" s="2"/>
      <c r="C631" s="2"/>
      <c r="D631" s="2"/>
      <c r="E631" s="2"/>
      <c r="F631" s="2"/>
      <c r="G631" s="18">
        <f t="shared" si="9"/>
        <v>0</v>
      </c>
      <c r="H631" s="2"/>
      <c r="I631" s="2"/>
      <c r="J631" s="2"/>
      <c r="K631" s="2"/>
    </row>
    <row r="632" spans="1:11">
      <c r="A632" s="2"/>
      <c r="C632" s="2"/>
      <c r="D632" s="2"/>
      <c r="E632" s="2"/>
      <c r="F632" s="2"/>
      <c r="G632" s="18">
        <f t="shared" si="9"/>
        <v>0</v>
      </c>
      <c r="H632" s="2"/>
      <c r="I632" s="2"/>
      <c r="J632" s="2"/>
      <c r="K632" s="2"/>
    </row>
    <row r="633" spans="1:11">
      <c r="A633" s="2"/>
      <c r="C633" s="2"/>
      <c r="D633" s="2"/>
      <c r="E633" s="2"/>
      <c r="F633" s="2"/>
      <c r="G633" s="18">
        <f t="shared" si="9"/>
        <v>0</v>
      </c>
      <c r="H633" s="2"/>
      <c r="I633" s="2"/>
      <c r="J633" s="2"/>
      <c r="K633" s="2"/>
    </row>
    <row r="634" spans="1:11">
      <c r="A634" s="2"/>
      <c r="C634" s="2"/>
      <c r="D634" s="2"/>
      <c r="E634" s="2"/>
      <c r="F634" s="2"/>
      <c r="G634" s="18">
        <f t="shared" si="9"/>
        <v>0</v>
      </c>
      <c r="H634" s="2"/>
      <c r="I634" s="2"/>
      <c r="J634" s="2"/>
      <c r="K634" s="2"/>
    </row>
    <row r="635" spans="1:11">
      <c r="A635" s="2"/>
      <c r="C635" s="2"/>
      <c r="D635" s="2"/>
      <c r="E635" s="2"/>
      <c r="F635" s="2"/>
      <c r="G635" s="18">
        <f t="shared" si="9"/>
        <v>0</v>
      </c>
      <c r="H635" s="2"/>
      <c r="I635" s="2"/>
      <c r="J635" s="2"/>
      <c r="K635" s="2"/>
    </row>
    <row r="636" spans="1:11">
      <c r="A636" s="2"/>
      <c r="C636" s="2"/>
      <c r="D636" s="2"/>
      <c r="E636" s="2"/>
      <c r="F636" s="2"/>
      <c r="G636" s="18">
        <f t="shared" si="9"/>
        <v>0</v>
      </c>
      <c r="H636" s="2"/>
      <c r="I636" s="2"/>
      <c r="J636" s="2"/>
      <c r="K636" s="2"/>
    </row>
    <row r="637" spans="1:11">
      <c r="A637" s="2"/>
      <c r="C637" s="2"/>
      <c r="D637" s="2"/>
      <c r="E637" s="2"/>
      <c r="F637" s="2"/>
      <c r="G637" s="18">
        <f t="shared" si="9"/>
        <v>0</v>
      </c>
      <c r="H637" s="2"/>
      <c r="I637" s="2"/>
      <c r="J637" s="2"/>
      <c r="K637" s="2"/>
    </row>
    <row r="638" spans="1:11">
      <c r="A638" s="2"/>
      <c r="C638" s="2"/>
      <c r="D638" s="2"/>
      <c r="E638" s="2"/>
      <c r="F638" s="2"/>
      <c r="G638" s="18">
        <f t="shared" si="9"/>
        <v>0</v>
      </c>
      <c r="H638" s="2"/>
      <c r="I638" s="2"/>
      <c r="J638" s="2"/>
      <c r="K638" s="2"/>
    </row>
    <row r="639" spans="1:11">
      <c r="A639" s="2"/>
      <c r="C639" s="2"/>
      <c r="D639" s="2"/>
      <c r="E639" s="2"/>
      <c r="F639" s="2"/>
      <c r="G639" s="18">
        <f t="shared" si="9"/>
        <v>0</v>
      </c>
      <c r="H639" s="2"/>
      <c r="I639" s="2"/>
      <c r="J639" s="2"/>
      <c r="K639" s="2"/>
    </row>
    <row r="640" spans="1:11">
      <c r="A640" s="2"/>
      <c r="C640" s="2"/>
      <c r="D640" s="2"/>
      <c r="E640" s="2"/>
      <c r="F640" s="2"/>
      <c r="G640" s="18">
        <f t="shared" si="9"/>
        <v>0</v>
      </c>
      <c r="H640" s="2"/>
      <c r="I640" s="2"/>
      <c r="J640" s="2"/>
      <c r="K640" s="2"/>
    </row>
    <row r="641" spans="1:11">
      <c r="A641" s="2"/>
      <c r="C641" s="2"/>
      <c r="D641" s="2"/>
      <c r="E641" s="2"/>
      <c r="F641" s="2"/>
      <c r="G641" s="18">
        <f t="shared" si="9"/>
        <v>0</v>
      </c>
      <c r="H641" s="2"/>
      <c r="I641" s="2"/>
      <c r="J641" s="2"/>
      <c r="K641" s="2"/>
    </row>
    <row r="642" spans="1:11">
      <c r="A642" s="2"/>
      <c r="C642" s="2"/>
      <c r="D642" s="2"/>
      <c r="E642" s="2"/>
      <c r="F642" s="2"/>
      <c r="G642" s="18">
        <f t="shared" si="9"/>
        <v>0</v>
      </c>
      <c r="H642" s="2"/>
      <c r="I642" s="2"/>
      <c r="J642" s="2"/>
      <c r="K642" s="2"/>
    </row>
    <row r="643" spans="1:11">
      <c r="A643" s="2"/>
      <c r="C643" s="2"/>
      <c r="D643" s="2"/>
      <c r="E643" s="2"/>
      <c r="F643" s="2"/>
      <c r="G643" s="18">
        <f t="shared" si="9"/>
        <v>0</v>
      </c>
      <c r="H643" s="2"/>
      <c r="I643" s="2"/>
      <c r="J643" s="2"/>
      <c r="K643" s="2"/>
    </row>
    <row r="644" spans="1:11">
      <c r="A644" s="2"/>
      <c r="C644" s="2"/>
      <c r="D644" s="2"/>
      <c r="E644" s="2"/>
      <c r="F644" s="2"/>
      <c r="G644" s="18">
        <f t="shared" si="9"/>
        <v>0</v>
      </c>
      <c r="H644" s="2"/>
      <c r="I644" s="2"/>
      <c r="J644" s="2"/>
      <c r="K644" s="2"/>
    </row>
    <row r="645" spans="1:11">
      <c r="A645" s="2"/>
      <c r="C645" s="2"/>
      <c r="D645" s="2"/>
      <c r="E645" s="2"/>
      <c r="F645" s="2"/>
      <c r="G645" s="18">
        <f t="shared" si="9"/>
        <v>0</v>
      </c>
      <c r="H645" s="2"/>
      <c r="I645" s="2"/>
      <c r="J645" s="2"/>
      <c r="K645" s="2"/>
    </row>
    <row r="646" spans="1:11">
      <c r="A646" s="2"/>
      <c r="C646" s="2"/>
      <c r="D646" s="2"/>
      <c r="E646" s="2"/>
      <c r="F646" s="2"/>
      <c r="G646" s="18">
        <f t="shared" si="9"/>
        <v>0</v>
      </c>
      <c r="H646" s="2"/>
      <c r="I646" s="2"/>
      <c r="J646" s="2"/>
      <c r="K646" s="2"/>
    </row>
    <row r="647" spans="1:11">
      <c r="A647" s="2"/>
      <c r="C647" s="2"/>
      <c r="D647" s="2"/>
      <c r="E647" s="2"/>
      <c r="F647" s="2"/>
      <c r="G647" s="18">
        <f t="shared" si="9"/>
        <v>0</v>
      </c>
      <c r="H647" s="2"/>
      <c r="I647" s="2"/>
      <c r="J647" s="2"/>
      <c r="K647" s="2"/>
    </row>
    <row r="648" spans="1:11">
      <c r="A648" s="2"/>
      <c r="C648" s="2"/>
      <c r="D648" s="2"/>
      <c r="E648" s="2"/>
      <c r="F648" s="2"/>
      <c r="G648" s="18">
        <f t="shared" si="9"/>
        <v>0</v>
      </c>
      <c r="H648" s="2"/>
      <c r="I648" s="2"/>
      <c r="J648" s="2"/>
      <c r="K648" s="2"/>
    </row>
    <row r="649" spans="1:11">
      <c r="A649" s="2"/>
      <c r="C649" s="2"/>
      <c r="D649" s="2"/>
      <c r="E649" s="2"/>
      <c r="F649" s="2"/>
      <c r="G649" s="18">
        <f t="shared" si="9"/>
        <v>0</v>
      </c>
      <c r="H649" s="2"/>
      <c r="I649" s="2"/>
      <c r="J649" s="2"/>
      <c r="K649" s="2"/>
    </row>
    <row r="650" spans="1:11">
      <c r="A650" s="2"/>
      <c r="C650" s="2"/>
      <c r="D650" s="2"/>
      <c r="E650" s="2"/>
      <c r="F650" s="2"/>
      <c r="G650" s="18">
        <f t="shared" si="9"/>
        <v>0</v>
      </c>
      <c r="H650" s="2"/>
      <c r="I650" s="2"/>
      <c r="J650" s="2"/>
      <c r="K650" s="2"/>
    </row>
    <row r="651" spans="1:11">
      <c r="A651" s="2"/>
      <c r="C651" s="2"/>
      <c r="D651" s="2"/>
      <c r="E651" s="2"/>
      <c r="F651" s="2"/>
      <c r="G651" s="18">
        <f t="shared" si="9"/>
        <v>0</v>
      </c>
      <c r="H651" s="2"/>
      <c r="I651" s="2"/>
      <c r="J651" s="2"/>
      <c r="K651" s="2"/>
    </row>
    <row r="652" spans="1:11">
      <c r="A652" s="2"/>
      <c r="C652" s="2"/>
      <c r="D652" s="2"/>
      <c r="E652" s="2"/>
      <c r="F652" s="2"/>
      <c r="G652" s="18">
        <f t="shared" si="9"/>
        <v>0</v>
      </c>
      <c r="H652" s="2"/>
      <c r="I652" s="2"/>
      <c r="J652" s="2"/>
      <c r="K652" s="2"/>
    </row>
    <row r="653" spans="1:11">
      <c r="A653" s="2"/>
      <c r="C653" s="2"/>
      <c r="D653" s="2"/>
      <c r="E653" s="2"/>
      <c r="F653" s="2"/>
      <c r="G653" s="18">
        <f t="shared" ref="G653:G716" si="10">D653-E653</f>
        <v>0</v>
      </c>
      <c r="H653" s="2"/>
      <c r="I653" s="2"/>
      <c r="J653" s="2"/>
      <c r="K653" s="2"/>
    </row>
    <row r="654" spans="1:11">
      <c r="A654" s="2"/>
      <c r="C654" s="2"/>
      <c r="D654" s="2"/>
      <c r="E654" s="2"/>
      <c r="F654" s="2"/>
      <c r="G654" s="18">
        <f t="shared" si="10"/>
        <v>0</v>
      </c>
      <c r="H654" s="2"/>
      <c r="I654" s="2"/>
      <c r="J654" s="2"/>
      <c r="K654" s="2"/>
    </row>
    <row r="655" spans="1:11">
      <c r="A655" s="2"/>
      <c r="C655" s="2"/>
      <c r="D655" s="2"/>
      <c r="E655" s="2"/>
      <c r="F655" s="2"/>
      <c r="G655" s="18">
        <f t="shared" si="10"/>
        <v>0</v>
      </c>
      <c r="H655" s="2"/>
      <c r="I655" s="2"/>
      <c r="J655" s="2"/>
      <c r="K655" s="2"/>
    </row>
    <row r="656" spans="1:11">
      <c r="A656" s="2"/>
      <c r="C656" s="2"/>
      <c r="D656" s="2"/>
      <c r="E656" s="2"/>
      <c r="F656" s="2"/>
      <c r="G656" s="18">
        <f t="shared" si="10"/>
        <v>0</v>
      </c>
      <c r="H656" s="2"/>
      <c r="I656" s="2"/>
      <c r="J656" s="2"/>
      <c r="K656" s="2"/>
    </row>
    <row r="657" spans="1:11">
      <c r="A657" s="2"/>
      <c r="C657" s="2"/>
      <c r="D657" s="2"/>
      <c r="E657" s="2"/>
      <c r="F657" s="2"/>
      <c r="G657" s="18">
        <f t="shared" si="10"/>
        <v>0</v>
      </c>
      <c r="H657" s="2"/>
      <c r="I657" s="2"/>
      <c r="J657" s="2"/>
      <c r="K657" s="2"/>
    </row>
    <row r="658" spans="1:11">
      <c r="A658" s="2"/>
      <c r="C658" s="2"/>
      <c r="D658" s="2"/>
      <c r="E658" s="2"/>
      <c r="F658" s="2"/>
      <c r="G658" s="18">
        <f t="shared" si="10"/>
        <v>0</v>
      </c>
      <c r="H658" s="2"/>
      <c r="I658" s="2"/>
      <c r="J658" s="2"/>
      <c r="K658" s="2"/>
    </row>
    <row r="659" spans="1:11">
      <c r="A659" s="2"/>
      <c r="C659" s="2"/>
      <c r="D659" s="2"/>
      <c r="E659" s="2"/>
      <c r="F659" s="2"/>
      <c r="G659" s="18">
        <f t="shared" si="10"/>
        <v>0</v>
      </c>
      <c r="H659" s="2"/>
      <c r="I659" s="2"/>
      <c r="J659" s="2"/>
      <c r="K659" s="2"/>
    </row>
    <row r="660" spans="1:11">
      <c r="A660" s="2"/>
      <c r="C660" s="2"/>
      <c r="D660" s="2"/>
      <c r="E660" s="2"/>
      <c r="F660" s="2"/>
      <c r="G660" s="18">
        <f t="shared" si="10"/>
        <v>0</v>
      </c>
      <c r="H660" s="2"/>
      <c r="I660" s="2"/>
      <c r="J660" s="2"/>
      <c r="K660" s="2"/>
    </row>
    <row r="661" spans="1:11">
      <c r="A661" s="2"/>
      <c r="C661" s="2"/>
      <c r="D661" s="2"/>
      <c r="E661" s="2"/>
      <c r="F661" s="2"/>
      <c r="G661" s="18">
        <f t="shared" si="10"/>
        <v>0</v>
      </c>
      <c r="H661" s="2"/>
      <c r="I661" s="2"/>
      <c r="J661" s="2"/>
      <c r="K661" s="2"/>
    </row>
    <row r="662" spans="1:11">
      <c r="A662" s="2"/>
      <c r="C662" s="2"/>
      <c r="D662" s="2"/>
      <c r="E662" s="2"/>
      <c r="F662" s="2"/>
      <c r="G662" s="18">
        <f t="shared" si="10"/>
        <v>0</v>
      </c>
      <c r="H662" s="2"/>
      <c r="I662" s="2"/>
      <c r="J662" s="2"/>
      <c r="K662" s="2"/>
    </row>
    <row r="663" spans="1:11">
      <c r="A663" s="2"/>
      <c r="C663" s="2"/>
      <c r="D663" s="2"/>
      <c r="E663" s="2"/>
      <c r="F663" s="2"/>
      <c r="G663" s="18">
        <f t="shared" si="10"/>
        <v>0</v>
      </c>
      <c r="H663" s="2"/>
      <c r="I663" s="2"/>
      <c r="J663" s="2"/>
      <c r="K663" s="2"/>
    </row>
    <row r="664" spans="1:11">
      <c r="A664" s="2"/>
      <c r="C664" s="2"/>
      <c r="D664" s="2"/>
      <c r="E664" s="2"/>
      <c r="F664" s="2"/>
      <c r="G664" s="18">
        <f t="shared" si="10"/>
        <v>0</v>
      </c>
      <c r="H664" s="2"/>
      <c r="I664" s="2"/>
      <c r="J664" s="2"/>
      <c r="K664" s="2"/>
    </row>
    <row r="665" spans="1:11">
      <c r="A665" s="2"/>
      <c r="C665" s="2"/>
      <c r="D665" s="2"/>
      <c r="E665" s="2"/>
      <c r="F665" s="2"/>
      <c r="G665" s="18">
        <f t="shared" si="10"/>
        <v>0</v>
      </c>
      <c r="H665" s="2"/>
      <c r="I665" s="2"/>
      <c r="J665" s="2"/>
      <c r="K665" s="2"/>
    </row>
    <row r="666" spans="1:11">
      <c r="A666" s="2"/>
      <c r="C666" s="2"/>
      <c r="D666" s="2"/>
      <c r="E666" s="2"/>
      <c r="F666" s="2"/>
      <c r="G666" s="18">
        <f t="shared" si="10"/>
        <v>0</v>
      </c>
      <c r="H666" s="2"/>
      <c r="I666" s="2"/>
      <c r="J666" s="2"/>
      <c r="K666" s="2"/>
    </row>
    <row r="667" spans="1:11">
      <c r="A667" s="2"/>
      <c r="C667" s="2"/>
      <c r="D667" s="2"/>
      <c r="E667" s="2"/>
      <c r="F667" s="2"/>
      <c r="G667" s="18">
        <f t="shared" si="10"/>
        <v>0</v>
      </c>
      <c r="H667" s="2"/>
      <c r="I667" s="2"/>
      <c r="J667" s="2"/>
      <c r="K667" s="2"/>
    </row>
    <row r="668" spans="1:11">
      <c r="A668" s="2"/>
      <c r="C668" s="2"/>
      <c r="D668" s="2"/>
      <c r="E668" s="2"/>
      <c r="F668" s="2"/>
      <c r="G668" s="18">
        <f t="shared" si="10"/>
        <v>0</v>
      </c>
      <c r="H668" s="2"/>
      <c r="I668" s="2"/>
      <c r="J668" s="2"/>
      <c r="K668" s="2"/>
    </row>
    <row r="669" spans="1:11">
      <c r="A669" s="2"/>
      <c r="C669" s="2"/>
      <c r="D669" s="2"/>
      <c r="E669" s="2"/>
      <c r="F669" s="2"/>
      <c r="G669" s="18">
        <f t="shared" si="10"/>
        <v>0</v>
      </c>
      <c r="H669" s="2"/>
      <c r="I669" s="2"/>
      <c r="J669" s="2"/>
      <c r="K669" s="2"/>
    </row>
    <row r="670" spans="1:11">
      <c r="A670" s="2"/>
      <c r="C670" s="2"/>
      <c r="D670" s="2"/>
      <c r="E670" s="2"/>
      <c r="F670" s="2"/>
      <c r="G670" s="18">
        <f t="shared" si="10"/>
        <v>0</v>
      </c>
      <c r="H670" s="2"/>
      <c r="I670" s="2"/>
      <c r="J670" s="2"/>
      <c r="K670" s="2"/>
    </row>
    <row r="671" spans="1:11">
      <c r="A671" s="2"/>
      <c r="C671" s="2"/>
      <c r="D671" s="2"/>
      <c r="E671" s="2"/>
      <c r="F671" s="2"/>
      <c r="G671" s="18">
        <f t="shared" si="10"/>
        <v>0</v>
      </c>
      <c r="H671" s="2"/>
      <c r="I671" s="2"/>
      <c r="J671" s="2"/>
      <c r="K671" s="2"/>
    </row>
    <row r="672" spans="1:11">
      <c r="A672" s="2"/>
      <c r="C672" s="2"/>
      <c r="D672" s="2"/>
      <c r="E672" s="2"/>
      <c r="F672" s="2"/>
      <c r="G672" s="18">
        <f t="shared" si="10"/>
        <v>0</v>
      </c>
      <c r="H672" s="2"/>
      <c r="I672" s="2"/>
      <c r="J672" s="2"/>
      <c r="K672" s="2"/>
    </row>
    <row r="673" spans="1:11">
      <c r="A673" s="2"/>
      <c r="C673" s="2"/>
      <c r="D673" s="2"/>
      <c r="E673" s="2"/>
      <c r="F673" s="2"/>
      <c r="G673" s="18">
        <f t="shared" si="10"/>
        <v>0</v>
      </c>
      <c r="H673" s="2"/>
      <c r="I673" s="2"/>
      <c r="J673" s="2"/>
      <c r="K673" s="2"/>
    </row>
    <row r="674" spans="1:11">
      <c r="A674" s="2"/>
      <c r="C674" s="2"/>
      <c r="D674" s="2"/>
      <c r="E674" s="2"/>
      <c r="F674" s="2"/>
      <c r="G674" s="18">
        <f t="shared" si="10"/>
        <v>0</v>
      </c>
      <c r="H674" s="2"/>
      <c r="I674" s="2"/>
      <c r="J674" s="2"/>
      <c r="K674" s="2"/>
    </row>
    <row r="675" spans="1:11">
      <c r="A675" s="2"/>
      <c r="C675" s="2"/>
      <c r="D675" s="2"/>
      <c r="E675" s="2"/>
      <c r="F675" s="2"/>
      <c r="G675" s="18">
        <f t="shared" si="10"/>
        <v>0</v>
      </c>
      <c r="H675" s="2"/>
      <c r="I675" s="2"/>
      <c r="J675" s="2"/>
      <c r="K675" s="2"/>
    </row>
    <row r="676" spans="1:11">
      <c r="A676" s="2"/>
      <c r="C676" s="2"/>
      <c r="D676" s="2"/>
      <c r="E676" s="2"/>
      <c r="F676" s="2"/>
      <c r="G676" s="18">
        <f t="shared" si="10"/>
        <v>0</v>
      </c>
      <c r="H676" s="2"/>
      <c r="I676" s="2"/>
      <c r="J676" s="2"/>
      <c r="K676" s="2"/>
    </row>
    <row r="677" spans="1:11">
      <c r="A677" s="2"/>
      <c r="C677" s="2"/>
      <c r="D677" s="2"/>
      <c r="E677" s="2"/>
      <c r="F677" s="2"/>
      <c r="G677" s="18">
        <f t="shared" si="10"/>
        <v>0</v>
      </c>
      <c r="H677" s="2"/>
      <c r="I677" s="2"/>
      <c r="J677" s="2"/>
      <c r="K677" s="2"/>
    </row>
    <row r="678" spans="1:11">
      <c r="A678" s="2"/>
      <c r="C678" s="2"/>
      <c r="D678" s="2"/>
      <c r="E678" s="2"/>
      <c r="F678" s="2"/>
      <c r="G678" s="18">
        <f t="shared" si="10"/>
        <v>0</v>
      </c>
      <c r="H678" s="2"/>
      <c r="I678" s="2"/>
      <c r="J678" s="2"/>
      <c r="K678" s="2"/>
    </row>
    <row r="679" spans="1:11">
      <c r="A679" s="2"/>
      <c r="C679" s="2"/>
      <c r="D679" s="2"/>
      <c r="E679" s="2"/>
      <c r="F679" s="2"/>
      <c r="G679" s="18">
        <f t="shared" si="10"/>
        <v>0</v>
      </c>
      <c r="H679" s="2"/>
      <c r="I679" s="2"/>
      <c r="J679" s="2"/>
      <c r="K679" s="2"/>
    </row>
    <row r="680" spans="1:11">
      <c r="A680" s="2"/>
      <c r="C680" s="2"/>
      <c r="D680" s="2"/>
      <c r="E680" s="2"/>
      <c r="F680" s="2"/>
      <c r="G680" s="18">
        <f t="shared" si="10"/>
        <v>0</v>
      </c>
      <c r="H680" s="2"/>
      <c r="I680" s="2"/>
      <c r="J680" s="2"/>
      <c r="K680" s="2"/>
    </row>
    <row r="681" spans="1:11">
      <c r="A681" s="2"/>
      <c r="C681" s="2"/>
      <c r="D681" s="2"/>
      <c r="E681" s="2"/>
      <c r="F681" s="2"/>
      <c r="G681" s="18">
        <f t="shared" si="10"/>
        <v>0</v>
      </c>
      <c r="H681" s="2"/>
      <c r="I681" s="2"/>
      <c r="J681" s="2"/>
      <c r="K681" s="2"/>
    </row>
    <row r="682" spans="1:11">
      <c r="A682" s="2"/>
      <c r="C682" s="2"/>
      <c r="D682" s="2"/>
      <c r="E682" s="2"/>
      <c r="F682" s="2"/>
      <c r="G682" s="18">
        <f t="shared" si="10"/>
        <v>0</v>
      </c>
      <c r="H682" s="2"/>
      <c r="I682" s="2"/>
      <c r="J682" s="2"/>
      <c r="K682" s="2"/>
    </row>
    <row r="683" spans="1:11">
      <c r="A683" s="2"/>
      <c r="C683" s="2"/>
      <c r="D683" s="2"/>
      <c r="E683" s="2"/>
      <c r="F683" s="2"/>
      <c r="G683" s="18">
        <f t="shared" si="10"/>
        <v>0</v>
      </c>
      <c r="H683" s="2"/>
      <c r="I683" s="2"/>
      <c r="J683" s="2"/>
      <c r="K683" s="2"/>
    </row>
    <row r="684" spans="1:11">
      <c r="A684" s="2"/>
      <c r="C684" s="2"/>
      <c r="D684" s="2"/>
      <c r="E684" s="2"/>
      <c r="F684" s="2"/>
      <c r="G684" s="18">
        <f t="shared" si="10"/>
        <v>0</v>
      </c>
      <c r="H684" s="2"/>
      <c r="I684" s="2"/>
      <c r="J684" s="2"/>
      <c r="K684" s="2"/>
    </row>
    <row r="685" spans="1:11">
      <c r="A685" s="2"/>
      <c r="C685" s="2"/>
      <c r="D685" s="2"/>
      <c r="E685" s="2"/>
      <c r="F685" s="2"/>
      <c r="G685" s="18">
        <f t="shared" si="10"/>
        <v>0</v>
      </c>
      <c r="H685" s="2"/>
      <c r="I685" s="2"/>
      <c r="J685" s="2"/>
      <c r="K685" s="2"/>
    </row>
    <row r="686" spans="1:11">
      <c r="A686" s="2"/>
      <c r="C686" s="2"/>
      <c r="D686" s="2"/>
      <c r="E686" s="2"/>
      <c r="F686" s="2"/>
      <c r="G686" s="18">
        <f t="shared" si="10"/>
        <v>0</v>
      </c>
      <c r="H686" s="2"/>
      <c r="I686" s="2"/>
      <c r="J686" s="2"/>
      <c r="K686" s="2"/>
    </row>
    <row r="687" spans="1:11">
      <c r="A687" s="2"/>
      <c r="C687" s="2"/>
      <c r="D687" s="2"/>
      <c r="E687" s="2"/>
      <c r="F687" s="2"/>
      <c r="G687" s="18">
        <f t="shared" si="10"/>
        <v>0</v>
      </c>
      <c r="H687" s="2"/>
      <c r="I687" s="2"/>
      <c r="J687" s="2"/>
      <c r="K687" s="2"/>
    </row>
    <row r="688" spans="1:11">
      <c r="A688" s="2"/>
      <c r="C688" s="2"/>
      <c r="D688" s="2"/>
      <c r="E688" s="2"/>
      <c r="F688" s="2"/>
      <c r="G688" s="18">
        <f t="shared" si="10"/>
        <v>0</v>
      </c>
      <c r="H688" s="2"/>
      <c r="I688" s="2"/>
      <c r="J688" s="2"/>
      <c r="K688" s="2"/>
    </row>
    <row r="689" spans="1:11">
      <c r="A689" s="2"/>
      <c r="C689" s="2"/>
      <c r="D689" s="2"/>
      <c r="E689" s="2"/>
      <c r="F689" s="2"/>
      <c r="G689" s="18">
        <f t="shared" si="10"/>
        <v>0</v>
      </c>
      <c r="H689" s="2"/>
      <c r="I689" s="2"/>
      <c r="J689" s="2"/>
      <c r="K689" s="2"/>
    </row>
    <row r="690" spans="1:11">
      <c r="A690" s="2"/>
      <c r="C690" s="2"/>
      <c r="D690" s="2"/>
      <c r="E690" s="2"/>
      <c r="F690" s="2"/>
      <c r="G690" s="18">
        <f t="shared" si="10"/>
        <v>0</v>
      </c>
      <c r="H690" s="2"/>
      <c r="I690" s="2"/>
      <c r="J690" s="2"/>
      <c r="K690" s="2"/>
    </row>
    <row r="691" spans="1:11">
      <c r="A691" s="2"/>
      <c r="C691" s="2"/>
      <c r="D691" s="2"/>
      <c r="E691" s="2"/>
      <c r="F691" s="2"/>
      <c r="G691" s="18">
        <f t="shared" si="10"/>
        <v>0</v>
      </c>
      <c r="H691" s="2"/>
      <c r="I691" s="2"/>
      <c r="J691" s="2"/>
      <c r="K691" s="2"/>
    </row>
    <row r="692" spans="1:11">
      <c r="A692" s="2"/>
      <c r="C692" s="2"/>
      <c r="D692" s="2"/>
      <c r="E692" s="2"/>
      <c r="F692" s="2"/>
      <c r="G692" s="18">
        <f t="shared" si="10"/>
        <v>0</v>
      </c>
      <c r="H692" s="2"/>
      <c r="I692" s="2"/>
      <c r="J692" s="2"/>
      <c r="K692" s="2"/>
    </row>
    <row r="693" spans="1:11">
      <c r="A693" s="2"/>
      <c r="C693" s="2"/>
      <c r="D693" s="2"/>
      <c r="E693" s="2"/>
      <c r="F693" s="2"/>
      <c r="G693" s="18">
        <f t="shared" si="10"/>
        <v>0</v>
      </c>
      <c r="H693" s="2"/>
      <c r="I693" s="2"/>
      <c r="J693" s="2"/>
      <c r="K693" s="2"/>
    </row>
    <row r="694" spans="1:11">
      <c r="A694" s="2"/>
      <c r="C694" s="2"/>
      <c r="D694" s="2"/>
      <c r="E694" s="2"/>
      <c r="F694" s="2"/>
      <c r="G694" s="18">
        <f t="shared" si="10"/>
        <v>0</v>
      </c>
      <c r="H694" s="2"/>
      <c r="I694" s="2"/>
      <c r="J694" s="2"/>
      <c r="K694" s="2"/>
    </row>
    <row r="695" spans="1:11">
      <c r="A695" s="2"/>
      <c r="C695" s="2"/>
      <c r="D695" s="2"/>
      <c r="E695" s="2"/>
      <c r="F695" s="2"/>
      <c r="G695" s="18">
        <f t="shared" si="10"/>
        <v>0</v>
      </c>
      <c r="H695" s="2"/>
      <c r="I695" s="2"/>
      <c r="J695" s="2"/>
      <c r="K695" s="2"/>
    </row>
    <row r="696" spans="1:11">
      <c r="A696" s="2"/>
      <c r="C696" s="2"/>
      <c r="D696" s="2"/>
      <c r="E696" s="2"/>
      <c r="F696" s="2"/>
      <c r="G696" s="18">
        <f t="shared" si="10"/>
        <v>0</v>
      </c>
      <c r="H696" s="2"/>
      <c r="I696" s="2"/>
      <c r="J696" s="2"/>
      <c r="K696" s="2"/>
    </row>
    <row r="697" spans="1:11">
      <c r="A697" s="2"/>
      <c r="C697" s="2"/>
      <c r="D697" s="2"/>
      <c r="E697" s="2"/>
      <c r="F697" s="2"/>
      <c r="G697" s="18">
        <f t="shared" si="10"/>
        <v>0</v>
      </c>
      <c r="H697" s="2"/>
      <c r="I697" s="2"/>
      <c r="J697" s="2"/>
      <c r="K697" s="2"/>
    </row>
    <row r="698" spans="1:11">
      <c r="A698" s="2"/>
      <c r="C698" s="2"/>
      <c r="D698" s="2"/>
      <c r="E698" s="2"/>
      <c r="F698" s="2"/>
      <c r="G698" s="18">
        <f t="shared" si="10"/>
        <v>0</v>
      </c>
      <c r="H698" s="2"/>
      <c r="I698" s="2"/>
      <c r="J698" s="2"/>
      <c r="K698" s="2"/>
    </row>
    <row r="699" spans="1:11">
      <c r="A699" s="2"/>
      <c r="C699" s="2"/>
      <c r="D699" s="2"/>
      <c r="E699" s="2"/>
      <c r="F699" s="2"/>
      <c r="G699" s="18">
        <f t="shared" si="10"/>
        <v>0</v>
      </c>
      <c r="H699" s="2"/>
      <c r="I699" s="2"/>
      <c r="J699" s="2"/>
      <c r="K699" s="2"/>
    </row>
    <row r="700" spans="1:11">
      <c r="A700" s="2"/>
      <c r="C700" s="2"/>
      <c r="D700" s="2"/>
      <c r="E700" s="2"/>
      <c r="F700" s="2"/>
      <c r="G700" s="18">
        <f t="shared" si="10"/>
        <v>0</v>
      </c>
      <c r="H700" s="2"/>
      <c r="I700" s="2"/>
      <c r="J700" s="2"/>
      <c r="K700" s="2"/>
    </row>
    <row r="701" spans="1:11">
      <c r="A701" s="2"/>
      <c r="C701" s="2"/>
      <c r="D701" s="2"/>
      <c r="E701" s="2"/>
      <c r="F701" s="2"/>
      <c r="G701" s="18">
        <f t="shared" si="10"/>
        <v>0</v>
      </c>
      <c r="H701" s="2"/>
      <c r="I701" s="2"/>
      <c r="J701" s="2"/>
      <c r="K701" s="2"/>
    </row>
    <row r="702" spans="1:11">
      <c r="A702" s="2"/>
      <c r="C702" s="2"/>
      <c r="D702" s="2"/>
      <c r="E702" s="2"/>
      <c r="F702" s="2"/>
      <c r="G702" s="18">
        <f t="shared" si="10"/>
        <v>0</v>
      </c>
      <c r="H702" s="2"/>
      <c r="I702" s="2"/>
      <c r="J702" s="2"/>
      <c r="K702" s="2"/>
    </row>
    <row r="703" spans="1:11">
      <c r="A703" s="2"/>
      <c r="C703" s="2"/>
      <c r="D703" s="2"/>
      <c r="E703" s="2"/>
      <c r="F703" s="2"/>
      <c r="G703" s="18">
        <f t="shared" si="10"/>
        <v>0</v>
      </c>
      <c r="H703" s="2"/>
      <c r="I703" s="2"/>
      <c r="J703" s="2"/>
      <c r="K703" s="2"/>
    </row>
    <row r="704" spans="1:11">
      <c r="A704" s="2"/>
      <c r="C704" s="2"/>
      <c r="D704" s="2"/>
      <c r="E704" s="2"/>
      <c r="F704" s="2"/>
      <c r="G704" s="18">
        <f t="shared" si="10"/>
        <v>0</v>
      </c>
      <c r="H704" s="2"/>
      <c r="I704" s="2"/>
      <c r="J704" s="2"/>
      <c r="K704" s="2"/>
    </row>
    <row r="705" spans="1:11">
      <c r="A705" s="2"/>
      <c r="C705" s="2"/>
      <c r="D705" s="2"/>
      <c r="E705" s="2"/>
      <c r="F705" s="2"/>
      <c r="G705" s="18">
        <f t="shared" si="10"/>
        <v>0</v>
      </c>
      <c r="H705" s="2"/>
      <c r="I705" s="2"/>
      <c r="J705" s="2"/>
      <c r="K705" s="2"/>
    </row>
    <row r="706" spans="1:11">
      <c r="A706" s="2"/>
      <c r="C706" s="2"/>
      <c r="D706" s="2"/>
      <c r="E706" s="2"/>
      <c r="F706" s="2"/>
      <c r="G706" s="18">
        <f t="shared" si="10"/>
        <v>0</v>
      </c>
      <c r="H706" s="2"/>
      <c r="I706" s="2"/>
      <c r="J706" s="2"/>
      <c r="K706" s="2"/>
    </row>
    <row r="707" spans="1:11">
      <c r="A707" s="2"/>
      <c r="C707" s="2"/>
      <c r="D707" s="2"/>
      <c r="E707" s="2"/>
      <c r="F707" s="2"/>
      <c r="G707" s="18">
        <f t="shared" si="10"/>
        <v>0</v>
      </c>
      <c r="H707" s="2"/>
      <c r="I707" s="2"/>
      <c r="J707" s="2"/>
      <c r="K707" s="2"/>
    </row>
    <row r="708" spans="1:11">
      <c r="A708" s="2"/>
      <c r="C708" s="2"/>
      <c r="D708" s="2"/>
      <c r="E708" s="2"/>
      <c r="F708" s="2"/>
      <c r="G708" s="18">
        <f t="shared" si="10"/>
        <v>0</v>
      </c>
      <c r="H708" s="2"/>
      <c r="I708" s="2"/>
      <c r="J708" s="2"/>
      <c r="K708" s="2"/>
    </row>
    <row r="709" spans="1:11">
      <c r="A709" s="2"/>
      <c r="C709" s="2"/>
      <c r="D709" s="2"/>
      <c r="E709" s="2"/>
      <c r="F709" s="2"/>
      <c r="G709" s="18">
        <f t="shared" si="10"/>
        <v>0</v>
      </c>
      <c r="H709" s="2"/>
      <c r="I709" s="2"/>
      <c r="J709" s="2"/>
      <c r="K709" s="2"/>
    </row>
    <row r="710" spans="1:11">
      <c r="A710" s="2"/>
      <c r="C710" s="2"/>
      <c r="D710" s="2"/>
      <c r="E710" s="2"/>
      <c r="F710" s="2"/>
      <c r="G710" s="18">
        <f t="shared" si="10"/>
        <v>0</v>
      </c>
      <c r="H710" s="2"/>
      <c r="I710" s="2"/>
      <c r="J710" s="2"/>
      <c r="K710" s="2"/>
    </row>
    <row r="711" spans="1:11">
      <c r="A711" s="2"/>
      <c r="C711" s="2"/>
      <c r="D711" s="2"/>
      <c r="E711" s="2"/>
      <c r="F711" s="2"/>
      <c r="G711" s="18">
        <f t="shared" si="10"/>
        <v>0</v>
      </c>
      <c r="H711" s="2"/>
      <c r="I711" s="2"/>
      <c r="J711" s="2"/>
      <c r="K711" s="2"/>
    </row>
    <row r="712" spans="1:11">
      <c r="A712" s="2"/>
      <c r="C712" s="2"/>
      <c r="D712" s="2"/>
      <c r="E712" s="2"/>
      <c r="F712" s="2"/>
      <c r="G712" s="18">
        <f t="shared" si="10"/>
        <v>0</v>
      </c>
      <c r="H712" s="2"/>
      <c r="I712" s="2"/>
      <c r="J712" s="2"/>
      <c r="K712" s="2"/>
    </row>
    <row r="713" spans="1:11">
      <c r="A713" s="2"/>
      <c r="C713" s="2"/>
      <c r="D713" s="2"/>
      <c r="E713" s="2"/>
      <c r="F713" s="2"/>
      <c r="G713" s="18">
        <f t="shared" si="10"/>
        <v>0</v>
      </c>
      <c r="H713" s="2"/>
      <c r="I713" s="2"/>
      <c r="J713" s="2"/>
      <c r="K713" s="2"/>
    </row>
    <row r="714" spans="1:11">
      <c r="A714" s="2"/>
      <c r="C714" s="2"/>
      <c r="D714" s="2"/>
      <c r="E714" s="2"/>
      <c r="F714" s="2"/>
      <c r="G714" s="18">
        <f t="shared" si="10"/>
        <v>0</v>
      </c>
      <c r="H714" s="2"/>
      <c r="I714" s="2"/>
      <c r="J714" s="2"/>
      <c r="K714" s="2"/>
    </row>
    <row r="715" spans="1:11">
      <c r="A715" s="2"/>
      <c r="C715" s="2"/>
      <c r="D715" s="2"/>
      <c r="E715" s="2"/>
      <c r="F715" s="2"/>
      <c r="G715" s="18">
        <f t="shared" si="10"/>
        <v>0</v>
      </c>
      <c r="H715" s="2"/>
      <c r="I715" s="2"/>
      <c r="J715" s="2"/>
      <c r="K715" s="2"/>
    </row>
    <row r="716" spans="1:11">
      <c r="A716" s="2"/>
      <c r="C716" s="2"/>
      <c r="D716" s="2"/>
      <c r="E716" s="2"/>
      <c r="F716" s="2"/>
      <c r="G716" s="18">
        <f t="shared" si="10"/>
        <v>0</v>
      </c>
      <c r="H716" s="2"/>
      <c r="I716" s="2"/>
      <c r="J716" s="2"/>
      <c r="K716" s="2"/>
    </row>
    <row r="717" spans="1:11">
      <c r="A717" s="2"/>
      <c r="C717" s="2"/>
      <c r="D717" s="2"/>
      <c r="E717" s="2"/>
      <c r="F717" s="2"/>
      <c r="G717" s="18">
        <f t="shared" ref="G717:G780" si="11">D717-E717</f>
        <v>0</v>
      </c>
      <c r="H717" s="2"/>
      <c r="I717" s="2"/>
      <c r="J717" s="2"/>
      <c r="K717" s="2"/>
    </row>
    <row r="718" spans="1:11">
      <c r="A718" s="2"/>
      <c r="C718" s="2"/>
      <c r="D718" s="2"/>
      <c r="E718" s="2"/>
      <c r="F718" s="2"/>
      <c r="G718" s="18">
        <f t="shared" si="11"/>
        <v>0</v>
      </c>
      <c r="H718" s="2"/>
      <c r="I718" s="2"/>
      <c r="J718" s="2"/>
      <c r="K718" s="2"/>
    </row>
    <row r="719" spans="1:11">
      <c r="A719" s="2"/>
      <c r="C719" s="2"/>
      <c r="D719" s="2"/>
      <c r="E719" s="2"/>
      <c r="F719" s="2"/>
      <c r="G719" s="18">
        <f t="shared" si="11"/>
        <v>0</v>
      </c>
      <c r="H719" s="2"/>
      <c r="I719" s="2"/>
      <c r="J719" s="2"/>
      <c r="K719" s="2"/>
    </row>
    <row r="720" spans="1:11">
      <c r="A720" s="2"/>
      <c r="C720" s="2"/>
      <c r="D720" s="2"/>
      <c r="E720" s="2"/>
      <c r="F720" s="2"/>
      <c r="G720" s="18">
        <f t="shared" si="11"/>
        <v>0</v>
      </c>
      <c r="H720" s="2"/>
      <c r="I720" s="2"/>
      <c r="J720" s="2"/>
      <c r="K720" s="2"/>
    </row>
    <row r="721" spans="1:11">
      <c r="A721" s="2"/>
      <c r="C721" s="2"/>
      <c r="D721" s="2"/>
      <c r="E721" s="2"/>
      <c r="F721" s="2"/>
      <c r="G721" s="18">
        <f t="shared" si="11"/>
        <v>0</v>
      </c>
      <c r="H721" s="2"/>
      <c r="I721" s="2"/>
      <c r="J721" s="2"/>
      <c r="K721" s="2"/>
    </row>
    <row r="722" spans="1:11">
      <c r="A722" s="2"/>
      <c r="C722" s="2"/>
      <c r="D722" s="2"/>
      <c r="E722" s="2"/>
      <c r="F722" s="2"/>
      <c r="G722" s="18">
        <f t="shared" si="11"/>
        <v>0</v>
      </c>
      <c r="H722" s="2"/>
      <c r="I722" s="2"/>
      <c r="J722" s="2"/>
      <c r="K722" s="2"/>
    </row>
    <row r="723" spans="1:11">
      <c r="A723" s="2"/>
      <c r="C723" s="2"/>
      <c r="D723" s="2"/>
      <c r="E723" s="2"/>
      <c r="F723" s="2"/>
      <c r="G723" s="18">
        <f t="shared" si="11"/>
        <v>0</v>
      </c>
      <c r="H723" s="2"/>
      <c r="I723" s="2"/>
      <c r="J723" s="2"/>
      <c r="K723" s="2"/>
    </row>
    <row r="724" spans="1:11">
      <c r="A724" s="2"/>
      <c r="C724" s="2"/>
      <c r="D724" s="2"/>
      <c r="E724" s="2"/>
      <c r="F724" s="2"/>
      <c r="G724" s="18">
        <f t="shared" si="11"/>
        <v>0</v>
      </c>
      <c r="H724" s="2"/>
      <c r="I724" s="2"/>
      <c r="J724" s="2"/>
      <c r="K724" s="2"/>
    </row>
    <row r="725" spans="1:11">
      <c r="A725" s="2"/>
      <c r="C725" s="2"/>
      <c r="D725" s="2"/>
      <c r="E725" s="2"/>
      <c r="F725" s="2"/>
      <c r="G725" s="18">
        <f t="shared" si="11"/>
        <v>0</v>
      </c>
      <c r="H725" s="2"/>
      <c r="I725" s="2"/>
      <c r="J725" s="2"/>
      <c r="K725" s="2"/>
    </row>
    <row r="726" spans="1:11">
      <c r="A726" s="2"/>
      <c r="C726" s="2"/>
      <c r="D726" s="2"/>
      <c r="E726" s="2"/>
      <c r="F726" s="2"/>
      <c r="G726" s="18">
        <f t="shared" si="11"/>
        <v>0</v>
      </c>
      <c r="H726" s="2"/>
      <c r="I726" s="2"/>
      <c r="J726" s="2"/>
      <c r="K726" s="2"/>
    </row>
    <row r="727" spans="1:11">
      <c r="A727" s="2"/>
      <c r="C727" s="2"/>
      <c r="D727" s="2"/>
      <c r="E727" s="2"/>
      <c r="F727" s="2"/>
      <c r="G727" s="18">
        <f t="shared" si="11"/>
        <v>0</v>
      </c>
      <c r="H727" s="2"/>
      <c r="I727" s="2"/>
      <c r="J727" s="2"/>
      <c r="K727" s="2"/>
    </row>
    <row r="728" spans="1:11">
      <c r="A728" s="2"/>
      <c r="C728" s="2"/>
      <c r="D728" s="2"/>
      <c r="E728" s="2"/>
      <c r="F728" s="2"/>
      <c r="G728" s="18">
        <f t="shared" si="11"/>
        <v>0</v>
      </c>
      <c r="H728" s="2"/>
      <c r="I728" s="2"/>
      <c r="J728" s="2"/>
      <c r="K728" s="2"/>
    </row>
    <row r="729" spans="1:11">
      <c r="A729" s="2"/>
      <c r="C729" s="2"/>
      <c r="D729" s="2"/>
      <c r="E729" s="2"/>
      <c r="F729" s="2"/>
      <c r="G729" s="18">
        <f t="shared" si="11"/>
        <v>0</v>
      </c>
      <c r="H729" s="2"/>
      <c r="I729" s="2"/>
      <c r="J729" s="2"/>
      <c r="K729" s="2"/>
    </row>
    <row r="730" spans="1:11">
      <c r="A730" s="2"/>
      <c r="C730" s="2"/>
      <c r="D730" s="2"/>
      <c r="E730" s="2"/>
      <c r="F730" s="2"/>
      <c r="G730" s="18">
        <f t="shared" si="11"/>
        <v>0</v>
      </c>
      <c r="H730" s="2"/>
      <c r="I730" s="2"/>
      <c r="J730" s="2"/>
      <c r="K730" s="2"/>
    </row>
    <row r="731" spans="1:11">
      <c r="A731" s="2"/>
      <c r="C731" s="2"/>
      <c r="D731" s="2"/>
      <c r="E731" s="2"/>
      <c r="F731" s="2"/>
      <c r="G731" s="18">
        <f t="shared" si="11"/>
        <v>0</v>
      </c>
      <c r="H731" s="2"/>
      <c r="I731" s="2"/>
      <c r="J731" s="2"/>
      <c r="K731" s="2"/>
    </row>
    <row r="732" spans="1:11">
      <c r="A732" s="2"/>
      <c r="C732" s="2"/>
      <c r="D732" s="2"/>
      <c r="E732" s="2"/>
      <c r="F732" s="2"/>
      <c r="G732" s="18">
        <f t="shared" si="11"/>
        <v>0</v>
      </c>
      <c r="H732" s="2"/>
      <c r="I732" s="2"/>
      <c r="J732" s="2"/>
      <c r="K732" s="2"/>
    </row>
    <row r="733" spans="1:11">
      <c r="A733" s="2"/>
      <c r="C733" s="2"/>
      <c r="D733" s="2"/>
      <c r="E733" s="2"/>
      <c r="F733" s="2"/>
      <c r="G733" s="18">
        <f t="shared" si="11"/>
        <v>0</v>
      </c>
      <c r="H733" s="2"/>
      <c r="I733" s="2"/>
      <c r="J733" s="2"/>
      <c r="K733" s="2"/>
    </row>
    <row r="734" spans="1:11">
      <c r="A734" s="2"/>
      <c r="C734" s="2"/>
      <c r="D734" s="2"/>
      <c r="E734" s="2"/>
      <c r="F734" s="2"/>
      <c r="G734" s="18">
        <f t="shared" si="11"/>
        <v>0</v>
      </c>
      <c r="H734" s="2"/>
      <c r="I734" s="2"/>
      <c r="J734" s="2"/>
      <c r="K734" s="2"/>
    </row>
    <row r="735" spans="1:11">
      <c r="A735" s="2"/>
      <c r="C735" s="2"/>
      <c r="D735" s="2"/>
      <c r="E735" s="2"/>
      <c r="F735" s="2"/>
      <c r="G735" s="18">
        <f t="shared" si="11"/>
        <v>0</v>
      </c>
      <c r="H735" s="2"/>
      <c r="I735" s="2"/>
      <c r="J735" s="2"/>
      <c r="K735" s="2"/>
    </row>
    <row r="736" spans="1:11">
      <c r="A736" s="2"/>
      <c r="C736" s="2"/>
      <c r="D736" s="2"/>
      <c r="E736" s="2"/>
      <c r="F736" s="2"/>
      <c r="G736" s="18">
        <f t="shared" si="11"/>
        <v>0</v>
      </c>
      <c r="H736" s="2"/>
      <c r="I736" s="2"/>
      <c r="J736" s="2"/>
      <c r="K736" s="2"/>
    </row>
    <row r="737" spans="1:11">
      <c r="A737" s="2"/>
      <c r="C737" s="2"/>
      <c r="D737" s="2"/>
      <c r="E737" s="2"/>
      <c r="F737" s="2"/>
      <c r="G737" s="18">
        <f t="shared" si="11"/>
        <v>0</v>
      </c>
      <c r="H737" s="2"/>
      <c r="I737" s="2"/>
      <c r="J737" s="2"/>
      <c r="K737" s="2"/>
    </row>
    <row r="738" spans="1:11">
      <c r="A738" s="2"/>
      <c r="C738" s="2"/>
      <c r="D738" s="2"/>
      <c r="E738" s="2"/>
      <c r="F738" s="2"/>
      <c r="G738" s="18">
        <f t="shared" si="11"/>
        <v>0</v>
      </c>
      <c r="H738" s="2"/>
      <c r="I738" s="2"/>
      <c r="J738" s="2"/>
      <c r="K738" s="2"/>
    </row>
    <row r="739" spans="1:11">
      <c r="A739" s="2"/>
      <c r="C739" s="2"/>
      <c r="D739" s="2"/>
      <c r="E739" s="2"/>
      <c r="F739" s="2"/>
      <c r="G739" s="18">
        <f t="shared" si="11"/>
        <v>0</v>
      </c>
      <c r="H739" s="2"/>
      <c r="I739" s="2"/>
      <c r="J739" s="2"/>
      <c r="K739" s="2"/>
    </row>
    <row r="740" spans="1:11">
      <c r="A740" s="2"/>
      <c r="C740" s="2"/>
      <c r="D740" s="2"/>
      <c r="E740" s="2"/>
      <c r="F740" s="2"/>
      <c r="G740" s="18">
        <f t="shared" si="11"/>
        <v>0</v>
      </c>
      <c r="H740" s="2"/>
      <c r="I740" s="2"/>
      <c r="J740" s="2"/>
      <c r="K740" s="2"/>
    </row>
    <row r="741" spans="1:11">
      <c r="A741" s="2"/>
      <c r="C741" s="2"/>
      <c r="D741" s="2"/>
      <c r="E741" s="2"/>
      <c r="F741" s="2"/>
      <c r="G741" s="18">
        <f t="shared" si="11"/>
        <v>0</v>
      </c>
      <c r="H741" s="2"/>
      <c r="I741" s="2"/>
      <c r="J741" s="2"/>
      <c r="K741" s="2"/>
    </row>
    <row r="742" spans="1:11">
      <c r="A742" s="2"/>
      <c r="C742" s="2"/>
      <c r="D742" s="2"/>
      <c r="E742" s="2"/>
      <c r="F742" s="2"/>
      <c r="G742" s="18">
        <f t="shared" si="11"/>
        <v>0</v>
      </c>
      <c r="H742" s="2"/>
      <c r="I742" s="2"/>
      <c r="J742" s="2"/>
      <c r="K742" s="2"/>
    </row>
    <row r="743" spans="1:11">
      <c r="A743" s="2"/>
      <c r="C743" s="2"/>
      <c r="D743" s="2"/>
      <c r="E743" s="2"/>
      <c r="F743" s="2"/>
      <c r="G743" s="18">
        <f t="shared" si="11"/>
        <v>0</v>
      </c>
      <c r="H743" s="2"/>
      <c r="I743" s="2"/>
      <c r="J743" s="2"/>
      <c r="K743" s="2"/>
    </row>
    <row r="744" spans="1:11">
      <c r="A744" s="2"/>
      <c r="C744" s="2"/>
      <c r="D744" s="2"/>
      <c r="E744" s="2"/>
      <c r="F744" s="2"/>
      <c r="G744" s="18">
        <f t="shared" si="11"/>
        <v>0</v>
      </c>
      <c r="H744" s="2"/>
      <c r="I744" s="2"/>
      <c r="J744" s="2"/>
      <c r="K744" s="2"/>
    </row>
    <row r="745" spans="1:11">
      <c r="A745" s="2"/>
      <c r="C745" s="2"/>
      <c r="D745" s="2"/>
      <c r="E745" s="2"/>
      <c r="F745" s="2"/>
      <c r="G745" s="18">
        <f t="shared" si="11"/>
        <v>0</v>
      </c>
      <c r="H745" s="2"/>
      <c r="I745" s="2"/>
      <c r="J745" s="2"/>
      <c r="K745" s="2"/>
    </row>
    <row r="746" spans="1:11">
      <c r="A746" s="2"/>
      <c r="C746" s="2"/>
      <c r="D746" s="2"/>
      <c r="E746" s="2"/>
      <c r="F746" s="2"/>
      <c r="G746" s="18">
        <f t="shared" si="11"/>
        <v>0</v>
      </c>
      <c r="H746" s="2"/>
      <c r="I746" s="2"/>
      <c r="J746" s="2"/>
      <c r="K746" s="2"/>
    </row>
    <row r="747" spans="1:11">
      <c r="A747" s="2"/>
      <c r="C747" s="2"/>
      <c r="D747" s="2"/>
      <c r="E747" s="2"/>
      <c r="F747" s="2"/>
      <c r="G747" s="18">
        <f t="shared" si="11"/>
        <v>0</v>
      </c>
      <c r="H747" s="2"/>
      <c r="I747" s="2"/>
      <c r="J747" s="2"/>
      <c r="K747" s="2"/>
    </row>
    <row r="748" spans="1:11">
      <c r="A748" s="2"/>
      <c r="C748" s="2"/>
      <c r="D748" s="2"/>
      <c r="E748" s="2"/>
      <c r="F748" s="2"/>
      <c r="G748" s="18">
        <f t="shared" si="11"/>
        <v>0</v>
      </c>
      <c r="H748" s="2"/>
      <c r="I748" s="2"/>
      <c r="J748" s="2"/>
      <c r="K748" s="2"/>
    </row>
    <row r="749" spans="1:11">
      <c r="A749" s="2"/>
      <c r="C749" s="2"/>
      <c r="D749" s="2"/>
      <c r="E749" s="2"/>
      <c r="F749" s="2"/>
      <c r="G749" s="18">
        <f t="shared" si="11"/>
        <v>0</v>
      </c>
      <c r="H749" s="2"/>
      <c r="I749" s="2"/>
      <c r="J749" s="2"/>
      <c r="K749" s="2"/>
    </row>
    <row r="750" spans="1:11">
      <c r="A750" s="2"/>
      <c r="C750" s="2"/>
      <c r="D750" s="2"/>
      <c r="E750" s="2"/>
      <c r="F750" s="2"/>
      <c r="G750" s="18">
        <f t="shared" si="11"/>
        <v>0</v>
      </c>
      <c r="H750" s="2"/>
      <c r="I750" s="2"/>
      <c r="J750" s="2"/>
      <c r="K750" s="2"/>
    </row>
    <row r="751" spans="1:11">
      <c r="A751" s="2"/>
      <c r="C751" s="2"/>
      <c r="D751" s="2"/>
      <c r="E751" s="2"/>
      <c r="F751" s="2"/>
      <c r="G751" s="18">
        <f t="shared" si="11"/>
        <v>0</v>
      </c>
      <c r="H751" s="2"/>
      <c r="I751" s="2"/>
      <c r="J751" s="2"/>
      <c r="K751" s="2"/>
    </row>
    <row r="752" spans="1:11">
      <c r="A752" s="2"/>
      <c r="C752" s="2"/>
      <c r="D752" s="2"/>
      <c r="E752" s="2"/>
      <c r="F752" s="2"/>
      <c r="G752" s="18">
        <f t="shared" si="11"/>
        <v>0</v>
      </c>
      <c r="H752" s="2"/>
      <c r="I752" s="2"/>
      <c r="J752" s="2"/>
      <c r="K752" s="2"/>
    </row>
    <row r="753" spans="1:11">
      <c r="A753" s="2"/>
      <c r="C753" s="2"/>
      <c r="D753" s="2"/>
      <c r="E753" s="2"/>
      <c r="F753" s="2"/>
      <c r="G753" s="18">
        <f t="shared" si="11"/>
        <v>0</v>
      </c>
      <c r="H753" s="2"/>
      <c r="I753" s="2"/>
      <c r="J753" s="2"/>
      <c r="K753" s="2"/>
    </row>
    <row r="754" spans="1:11">
      <c r="A754" s="2"/>
      <c r="C754" s="2"/>
      <c r="D754" s="2"/>
      <c r="E754" s="2"/>
      <c r="F754" s="2"/>
      <c r="G754" s="18">
        <f t="shared" si="11"/>
        <v>0</v>
      </c>
      <c r="H754" s="2"/>
      <c r="I754" s="2"/>
      <c r="J754" s="2"/>
      <c r="K754" s="2"/>
    </row>
    <row r="755" spans="1:11">
      <c r="A755" s="2"/>
      <c r="C755" s="2"/>
      <c r="D755" s="2"/>
      <c r="E755" s="2"/>
      <c r="F755" s="2"/>
      <c r="G755" s="18">
        <f t="shared" si="11"/>
        <v>0</v>
      </c>
      <c r="H755" s="2"/>
      <c r="I755" s="2"/>
      <c r="J755" s="2"/>
      <c r="K755" s="2"/>
    </row>
    <row r="756" spans="1:11">
      <c r="A756" s="2"/>
      <c r="C756" s="2"/>
      <c r="D756" s="2"/>
      <c r="E756" s="2"/>
      <c r="F756" s="2"/>
      <c r="G756" s="18">
        <f t="shared" si="11"/>
        <v>0</v>
      </c>
      <c r="H756" s="2"/>
      <c r="I756" s="2"/>
      <c r="J756" s="2"/>
      <c r="K756" s="2"/>
    </row>
    <row r="757" spans="1:11">
      <c r="A757" s="2"/>
      <c r="C757" s="2"/>
      <c r="D757" s="2"/>
      <c r="E757" s="2"/>
      <c r="F757" s="2"/>
      <c r="G757" s="18">
        <f t="shared" si="11"/>
        <v>0</v>
      </c>
      <c r="H757" s="2"/>
      <c r="I757" s="2"/>
      <c r="J757" s="2"/>
      <c r="K757" s="2"/>
    </row>
    <row r="758" spans="1:11">
      <c r="A758" s="2"/>
      <c r="C758" s="2"/>
      <c r="D758" s="2"/>
      <c r="E758" s="2"/>
      <c r="F758" s="2"/>
      <c r="G758" s="18">
        <f t="shared" si="11"/>
        <v>0</v>
      </c>
      <c r="H758" s="2"/>
      <c r="I758" s="2"/>
      <c r="J758" s="2"/>
      <c r="K758" s="2"/>
    </row>
    <row r="759" spans="1:11">
      <c r="A759" s="2"/>
      <c r="C759" s="2"/>
      <c r="D759" s="2"/>
      <c r="E759" s="2"/>
      <c r="F759" s="2"/>
      <c r="G759" s="18">
        <f t="shared" si="11"/>
        <v>0</v>
      </c>
      <c r="H759" s="2"/>
      <c r="I759" s="2"/>
      <c r="J759" s="2"/>
      <c r="K759" s="2"/>
    </row>
    <row r="760" spans="1:11">
      <c r="A760" s="2"/>
      <c r="C760" s="2"/>
      <c r="D760" s="2"/>
      <c r="E760" s="2"/>
      <c r="F760" s="2"/>
      <c r="G760" s="18">
        <f t="shared" si="11"/>
        <v>0</v>
      </c>
      <c r="H760" s="2"/>
      <c r="I760" s="2"/>
      <c r="J760" s="2"/>
      <c r="K760" s="2"/>
    </row>
    <row r="761" spans="1:11">
      <c r="A761" s="2"/>
      <c r="C761" s="2"/>
      <c r="D761" s="2"/>
      <c r="E761" s="2"/>
      <c r="F761" s="2"/>
      <c r="G761" s="18">
        <f t="shared" si="11"/>
        <v>0</v>
      </c>
      <c r="H761" s="2"/>
      <c r="I761" s="2"/>
      <c r="J761" s="2"/>
      <c r="K761" s="2"/>
    </row>
    <row r="762" spans="1:11">
      <c r="A762" s="2"/>
      <c r="C762" s="2"/>
      <c r="D762" s="2"/>
      <c r="E762" s="2"/>
      <c r="F762" s="2"/>
      <c r="G762" s="18">
        <f t="shared" si="11"/>
        <v>0</v>
      </c>
      <c r="H762" s="2"/>
      <c r="I762" s="2"/>
      <c r="J762" s="2"/>
      <c r="K762" s="2"/>
    </row>
    <row r="763" spans="1:11">
      <c r="A763" s="2"/>
      <c r="C763" s="2"/>
      <c r="D763" s="2"/>
      <c r="E763" s="2"/>
      <c r="F763" s="2"/>
      <c r="G763" s="18">
        <f t="shared" si="11"/>
        <v>0</v>
      </c>
      <c r="H763" s="2"/>
      <c r="I763" s="2"/>
      <c r="J763" s="2"/>
      <c r="K763" s="2"/>
    </row>
    <row r="764" spans="1:11">
      <c r="A764" s="2"/>
      <c r="C764" s="2"/>
      <c r="D764" s="2"/>
      <c r="E764" s="2"/>
      <c r="F764" s="2"/>
      <c r="G764" s="18">
        <f t="shared" si="11"/>
        <v>0</v>
      </c>
      <c r="H764" s="2"/>
      <c r="I764" s="2"/>
      <c r="J764" s="2"/>
      <c r="K764" s="2"/>
    </row>
    <row r="765" spans="1:11">
      <c r="A765" s="2"/>
      <c r="C765" s="2"/>
      <c r="D765" s="2"/>
      <c r="E765" s="2"/>
      <c r="F765" s="2"/>
      <c r="G765" s="18">
        <f t="shared" si="11"/>
        <v>0</v>
      </c>
      <c r="H765" s="2"/>
      <c r="I765" s="2"/>
      <c r="J765" s="2"/>
      <c r="K765" s="2"/>
    </row>
    <row r="766" spans="1:11">
      <c r="A766" s="2"/>
      <c r="C766" s="2"/>
      <c r="D766" s="2"/>
      <c r="E766" s="2"/>
      <c r="F766" s="2"/>
      <c r="G766" s="18">
        <f t="shared" si="11"/>
        <v>0</v>
      </c>
      <c r="H766" s="2"/>
      <c r="I766" s="2"/>
      <c r="J766" s="2"/>
      <c r="K766" s="2"/>
    </row>
    <row r="767" spans="1:11">
      <c r="A767" s="2"/>
      <c r="C767" s="2"/>
      <c r="D767" s="2"/>
      <c r="E767" s="2"/>
      <c r="F767" s="2"/>
      <c r="G767" s="18">
        <f t="shared" si="11"/>
        <v>0</v>
      </c>
      <c r="H767" s="2"/>
      <c r="I767" s="2"/>
      <c r="J767" s="2"/>
      <c r="K767" s="2"/>
    </row>
    <row r="768" spans="1:11">
      <c r="A768" s="2"/>
      <c r="C768" s="2"/>
      <c r="D768" s="2"/>
      <c r="E768" s="2"/>
      <c r="F768" s="2"/>
      <c r="G768" s="18">
        <f t="shared" si="11"/>
        <v>0</v>
      </c>
      <c r="H768" s="2"/>
      <c r="I768" s="2"/>
      <c r="J768" s="2"/>
      <c r="K768" s="2"/>
    </row>
    <row r="769" spans="1:11">
      <c r="A769" s="2"/>
      <c r="C769" s="2"/>
      <c r="D769" s="2"/>
      <c r="E769" s="2"/>
      <c r="F769" s="2"/>
      <c r="G769" s="18">
        <f t="shared" si="11"/>
        <v>0</v>
      </c>
      <c r="H769" s="2"/>
      <c r="I769" s="2"/>
      <c r="J769" s="2"/>
      <c r="K769" s="2"/>
    </row>
    <row r="770" spans="1:11">
      <c r="A770" s="2"/>
      <c r="C770" s="2"/>
      <c r="D770" s="2"/>
      <c r="E770" s="2"/>
      <c r="F770" s="2"/>
      <c r="G770" s="18">
        <f t="shared" si="11"/>
        <v>0</v>
      </c>
      <c r="H770" s="2"/>
      <c r="I770" s="2"/>
      <c r="J770" s="2"/>
      <c r="K770" s="2"/>
    </row>
    <row r="771" spans="1:11">
      <c r="A771" s="2"/>
      <c r="C771" s="2"/>
      <c r="D771" s="2"/>
      <c r="E771" s="2"/>
      <c r="F771" s="2"/>
      <c r="G771" s="18">
        <f t="shared" si="11"/>
        <v>0</v>
      </c>
      <c r="H771" s="2"/>
      <c r="I771" s="2"/>
      <c r="J771" s="2"/>
      <c r="K771" s="2"/>
    </row>
    <row r="772" spans="1:11">
      <c r="A772" s="2"/>
      <c r="C772" s="2"/>
      <c r="D772" s="2"/>
      <c r="E772" s="2"/>
      <c r="F772" s="2"/>
      <c r="G772" s="18">
        <f t="shared" si="11"/>
        <v>0</v>
      </c>
      <c r="H772" s="2"/>
      <c r="I772" s="2"/>
      <c r="J772" s="2"/>
      <c r="K772" s="2"/>
    </row>
    <row r="773" spans="1:11">
      <c r="A773" s="2"/>
      <c r="C773" s="2"/>
      <c r="D773" s="2"/>
      <c r="E773" s="2"/>
      <c r="F773" s="2"/>
      <c r="G773" s="18">
        <f t="shared" si="11"/>
        <v>0</v>
      </c>
      <c r="H773" s="2"/>
      <c r="I773" s="2"/>
      <c r="J773" s="2"/>
      <c r="K773" s="2"/>
    </row>
    <row r="774" spans="1:11">
      <c r="A774" s="2"/>
      <c r="C774" s="2"/>
      <c r="D774" s="2"/>
      <c r="E774" s="2"/>
      <c r="F774" s="2"/>
      <c r="G774" s="18">
        <f t="shared" si="11"/>
        <v>0</v>
      </c>
      <c r="H774" s="2"/>
      <c r="I774" s="2"/>
      <c r="J774" s="2"/>
      <c r="K774" s="2"/>
    </row>
    <row r="775" spans="1:11">
      <c r="A775" s="2"/>
      <c r="C775" s="2"/>
      <c r="D775" s="2"/>
      <c r="E775" s="2"/>
      <c r="F775" s="2"/>
      <c r="G775" s="18">
        <f t="shared" si="11"/>
        <v>0</v>
      </c>
      <c r="H775" s="2"/>
      <c r="I775" s="2"/>
      <c r="J775" s="2"/>
      <c r="K775" s="2"/>
    </row>
    <row r="776" spans="1:11">
      <c r="A776" s="2"/>
      <c r="C776" s="2"/>
      <c r="D776" s="2"/>
      <c r="E776" s="2"/>
      <c r="F776" s="2"/>
      <c r="G776" s="18">
        <f t="shared" si="11"/>
        <v>0</v>
      </c>
      <c r="H776" s="2"/>
      <c r="I776" s="2"/>
      <c r="J776" s="2"/>
      <c r="K776" s="2"/>
    </row>
    <row r="777" spans="1:11">
      <c r="A777" s="2"/>
      <c r="C777" s="2"/>
      <c r="D777" s="2"/>
      <c r="E777" s="2"/>
      <c r="F777" s="2"/>
      <c r="G777" s="18">
        <f t="shared" si="11"/>
        <v>0</v>
      </c>
      <c r="H777" s="2"/>
      <c r="I777" s="2"/>
      <c r="J777" s="2"/>
      <c r="K777" s="2"/>
    </row>
    <row r="778" spans="1:11">
      <c r="A778" s="2"/>
      <c r="C778" s="2"/>
      <c r="D778" s="2"/>
      <c r="E778" s="2"/>
      <c r="F778" s="2"/>
      <c r="G778" s="18">
        <f t="shared" si="11"/>
        <v>0</v>
      </c>
      <c r="H778" s="2"/>
      <c r="I778" s="2"/>
      <c r="J778" s="2"/>
      <c r="K778" s="2"/>
    </row>
    <row r="779" spans="1:11">
      <c r="A779" s="2"/>
      <c r="C779" s="2"/>
      <c r="D779" s="2"/>
      <c r="E779" s="2"/>
      <c r="F779" s="2"/>
      <c r="G779" s="18">
        <f t="shared" si="11"/>
        <v>0</v>
      </c>
      <c r="H779" s="2"/>
      <c r="I779" s="2"/>
      <c r="J779" s="2"/>
      <c r="K779" s="2"/>
    </row>
    <row r="780" spans="1:11">
      <c r="A780" s="2"/>
      <c r="C780" s="2"/>
      <c r="D780" s="2"/>
      <c r="E780" s="2"/>
      <c r="F780" s="2"/>
      <c r="G780" s="18">
        <f t="shared" si="11"/>
        <v>0</v>
      </c>
      <c r="H780" s="2"/>
      <c r="I780" s="2"/>
      <c r="J780" s="2"/>
      <c r="K780" s="2"/>
    </row>
    <row r="781" spans="1:11">
      <c r="A781" s="2"/>
      <c r="C781" s="2"/>
      <c r="D781" s="2"/>
      <c r="E781" s="2"/>
      <c r="F781" s="2"/>
      <c r="G781" s="18">
        <f t="shared" ref="G781:G844" si="12">D781-E781</f>
        <v>0</v>
      </c>
      <c r="H781" s="2"/>
      <c r="I781" s="2"/>
      <c r="J781" s="2"/>
      <c r="K781" s="2"/>
    </row>
    <row r="782" spans="1:11">
      <c r="A782" s="2"/>
      <c r="C782" s="2"/>
      <c r="D782" s="2"/>
      <c r="E782" s="2"/>
      <c r="F782" s="2"/>
      <c r="G782" s="18">
        <f t="shared" si="12"/>
        <v>0</v>
      </c>
      <c r="H782" s="2"/>
      <c r="I782" s="2"/>
      <c r="J782" s="2"/>
      <c r="K782" s="2"/>
    </row>
    <row r="783" spans="1:11">
      <c r="A783" s="2"/>
      <c r="C783" s="2"/>
      <c r="D783" s="2"/>
      <c r="E783" s="2"/>
      <c r="F783" s="2"/>
      <c r="G783" s="18">
        <f t="shared" si="12"/>
        <v>0</v>
      </c>
      <c r="H783" s="2"/>
      <c r="I783" s="2"/>
      <c r="J783" s="2"/>
      <c r="K783" s="2"/>
    </row>
    <row r="784" spans="1:11">
      <c r="A784" s="2"/>
      <c r="C784" s="2"/>
      <c r="D784" s="2"/>
      <c r="E784" s="2"/>
      <c r="F784" s="2"/>
      <c r="G784" s="18">
        <f t="shared" si="12"/>
        <v>0</v>
      </c>
      <c r="H784" s="2"/>
      <c r="I784" s="2"/>
      <c r="J784" s="2"/>
      <c r="K784" s="2"/>
    </row>
    <row r="785" spans="1:11">
      <c r="A785" s="2"/>
      <c r="C785" s="2"/>
      <c r="D785" s="2"/>
      <c r="E785" s="2"/>
      <c r="F785" s="2"/>
      <c r="G785" s="18">
        <f t="shared" si="12"/>
        <v>0</v>
      </c>
      <c r="H785" s="2"/>
      <c r="I785" s="2"/>
      <c r="J785" s="2"/>
      <c r="K785" s="2"/>
    </row>
    <row r="786" spans="1:11">
      <c r="A786" s="2"/>
      <c r="C786" s="2"/>
      <c r="D786" s="2"/>
      <c r="E786" s="2"/>
      <c r="F786" s="2"/>
      <c r="G786" s="18">
        <f t="shared" si="12"/>
        <v>0</v>
      </c>
      <c r="H786" s="2"/>
      <c r="I786" s="2"/>
      <c r="J786" s="2"/>
      <c r="K786" s="2"/>
    </row>
    <row r="787" spans="1:11">
      <c r="A787" s="2"/>
      <c r="C787" s="2"/>
      <c r="D787" s="2"/>
      <c r="E787" s="2"/>
      <c r="F787" s="2"/>
      <c r="G787" s="18">
        <f t="shared" si="12"/>
        <v>0</v>
      </c>
      <c r="H787" s="2"/>
      <c r="I787" s="2"/>
      <c r="J787" s="2"/>
      <c r="K787" s="2"/>
    </row>
    <row r="788" spans="1:11">
      <c r="A788" s="2"/>
      <c r="C788" s="2"/>
      <c r="D788" s="2"/>
      <c r="E788" s="2"/>
      <c r="F788" s="2"/>
      <c r="G788" s="18">
        <f t="shared" si="12"/>
        <v>0</v>
      </c>
      <c r="H788" s="2"/>
      <c r="I788" s="2"/>
      <c r="J788" s="2"/>
      <c r="K788" s="2"/>
    </row>
    <row r="789" spans="1:11">
      <c r="A789" s="2"/>
      <c r="C789" s="2"/>
      <c r="D789" s="2"/>
      <c r="E789" s="2"/>
      <c r="F789" s="2"/>
      <c r="G789" s="18">
        <f t="shared" si="12"/>
        <v>0</v>
      </c>
      <c r="H789" s="2"/>
      <c r="I789" s="2"/>
      <c r="J789" s="2"/>
      <c r="K789" s="2"/>
    </row>
    <row r="790" spans="1:11">
      <c r="A790" s="2"/>
      <c r="C790" s="2"/>
      <c r="D790" s="2"/>
      <c r="E790" s="2"/>
      <c r="F790" s="2"/>
      <c r="G790" s="18">
        <f t="shared" si="12"/>
        <v>0</v>
      </c>
      <c r="H790" s="2"/>
      <c r="I790" s="2"/>
      <c r="J790" s="2"/>
      <c r="K790" s="2"/>
    </row>
    <row r="791" spans="1:11">
      <c r="A791" s="2"/>
      <c r="C791" s="2"/>
      <c r="D791" s="2"/>
      <c r="E791" s="2"/>
      <c r="F791" s="2"/>
      <c r="G791" s="18">
        <f t="shared" si="12"/>
        <v>0</v>
      </c>
      <c r="H791" s="2"/>
      <c r="I791" s="2"/>
      <c r="J791" s="2"/>
      <c r="K791" s="2"/>
    </row>
    <row r="792" spans="1:11">
      <c r="A792" s="2"/>
      <c r="C792" s="2"/>
      <c r="D792" s="2"/>
      <c r="E792" s="2"/>
      <c r="F792" s="2"/>
      <c r="G792" s="18">
        <f t="shared" si="12"/>
        <v>0</v>
      </c>
      <c r="H792" s="2"/>
      <c r="I792" s="2"/>
      <c r="J792" s="2"/>
      <c r="K792" s="2"/>
    </row>
    <row r="793" spans="1:11">
      <c r="A793" s="2"/>
      <c r="C793" s="2"/>
      <c r="D793" s="2"/>
      <c r="E793" s="2"/>
      <c r="F793" s="2"/>
      <c r="G793" s="18">
        <f t="shared" si="12"/>
        <v>0</v>
      </c>
      <c r="H793" s="2"/>
      <c r="I793" s="2"/>
      <c r="J793" s="2"/>
      <c r="K793" s="2"/>
    </row>
    <row r="794" spans="1:11">
      <c r="A794" s="2"/>
      <c r="C794" s="2"/>
      <c r="D794" s="2"/>
      <c r="E794" s="2"/>
      <c r="F794" s="2"/>
      <c r="G794" s="18">
        <f t="shared" si="12"/>
        <v>0</v>
      </c>
      <c r="H794" s="2"/>
      <c r="I794" s="2"/>
      <c r="J794" s="2"/>
      <c r="K794" s="2"/>
    </row>
    <row r="795" spans="1:11">
      <c r="A795" s="2"/>
      <c r="C795" s="2"/>
      <c r="D795" s="2"/>
      <c r="E795" s="2"/>
      <c r="F795" s="2"/>
      <c r="G795" s="18">
        <f t="shared" si="12"/>
        <v>0</v>
      </c>
      <c r="H795" s="2"/>
      <c r="I795" s="2"/>
      <c r="J795" s="2"/>
      <c r="K795" s="2"/>
    </row>
    <row r="796" spans="1:11">
      <c r="A796" s="2"/>
      <c r="C796" s="2"/>
      <c r="D796" s="2"/>
      <c r="E796" s="2"/>
      <c r="F796" s="2"/>
      <c r="G796" s="18">
        <f t="shared" si="12"/>
        <v>0</v>
      </c>
      <c r="H796" s="2"/>
      <c r="I796" s="2"/>
      <c r="J796" s="2"/>
      <c r="K796" s="2"/>
    </row>
    <row r="797" spans="1:11">
      <c r="A797" s="2"/>
      <c r="C797" s="2"/>
      <c r="D797" s="2"/>
      <c r="E797" s="2"/>
      <c r="F797" s="2"/>
      <c r="G797" s="18">
        <f t="shared" si="12"/>
        <v>0</v>
      </c>
      <c r="H797" s="2"/>
      <c r="I797" s="2"/>
      <c r="J797" s="2"/>
      <c r="K797" s="2"/>
    </row>
    <row r="798" spans="1:11">
      <c r="A798" s="2"/>
      <c r="C798" s="2"/>
      <c r="D798" s="2"/>
      <c r="E798" s="2"/>
      <c r="F798" s="2"/>
      <c r="G798" s="18">
        <f t="shared" si="12"/>
        <v>0</v>
      </c>
      <c r="H798" s="2"/>
      <c r="I798" s="2"/>
      <c r="J798" s="2"/>
      <c r="K798" s="2"/>
    </row>
    <row r="799" spans="1:11">
      <c r="A799" s="2"/>
      <c r="C799" s="2"/>
      <c r="D799" s="2"/>
      <c r="E799" s="2"/>
      <c r="F799" s="2"/>
      <c r="G799" s="18">
        <f t="shared" si="12"/>
        <v>0</v>
      </c>
      <c r="H799" s="2"/>
      <c r="I799" s="2"/>
      <c r="J799" s="2"/>
      <c r="K799" s="2"/>
    </row>
    <row r="800" spans="1:11">
      <c r="A800" s="2"/>
      <c r="C800" s="2"/>
      <c r="D800" s="2"/>
      <c r="E800" s="2"/>
      <c r="F800" s="2"/>
      <c r="G800" s="18">
        <f t="shared" si="12"/>
        <v>0</v>
      </c>
      <c r="H800" s="2"/>
      <c r="I800" s="2"/>
      <c r="J800" s="2"/>
      <c r="K800" s="2"/>
    </row>
    <row r="801" spans="1:11">
      <c r="A801" s="2"/>
      <c r="C801" s="2"/>
      <c r="D801" s="2"/>
      <c r="E801" s="2"/>
      <c r="F801" s="2"/>
      <c r="G801" s="18">
        <f t="shared" si="12"/>
        <v>0</v>
      </c>
      <c r="H801" s="2"/>
      <c r="I801" s="2"/>
      <c r="J801" s="2"/>
      <c r="K801" s="2"/>
    </row>
    <row r="802" spans="1:11">
      <c r="A802" s="2"/>
      <c r="C802" s="2"/>
      <c r="D802" s="2"/>
      <c r="E802" s="2"/>
      <c r="F802" s="2"/>
      <c r="G802" s="18">
        <f t="shared" si="12"/>
        <v>0</v>
      </c>
      <c r="H802" s="2"/>
      <c r="I802" s="2"/>
      <c r="J802" s="2"/>
      <c r="K802" s="2"/>
    </row>
    <row r="803" spans="1:11">
      <c r="A803" s="2"/>
      <c r="C803" s="2"/>
      <c r="D803" s="2"/>
      <c r="E803" s="2"/>
      <c r="F803" s="2"/>
      <c r="G803" s="18">
        <f t="shared" si="12"/>
        <v>0</v>
      </c>
      <c r="H803" s="2"/>
      <c r="I803" s="2"/>
      <c r="J803" s="2"/>
      <c r="K803" s="2"/>
    </row>
    <row r="804" spans="1:11">
      <c r="A804" s="2"/>
      <c r="C804" s="2"/>
      <c r="D804" s="2"/>
      <c r="E804" s="2"/>
      <c r="F804" s="2"/>
      <c r="G804" s="18">
        <f t="shared" si="12"/>
        <v>0</v>
      </c>
      <c r="H804" s="2"/>
      <c r="I804" s="2"/>
      <c r="J804" s="2"/>
      <c r="K804" s="2"/>
    </row>
    <row r="805" spans="1:11">
      <c r="A805" s="2"/>
      <c r="C805" s="2"/>
      <c r="D805" s="2"/>
      <c r="E805" s="2"/>
      <c r="F805" s="2"/>
      <c r="G805" s="18">
        <f t="shared" si="12"/>
        <v>0</v>
      </c>
      <c r="H805" s="2"/>
      <c r="I805" s="2"/>
      <c r="J805" s="2"/>
      <c r="K805" s="2"/>
    </row>
    <row r="806" spans="1:11">
      <c r="A806" s="2"/>
      <c r="C806" s="2"/>
      <c r="D806" s="2"/>
      <c r="E806" s="2"/>
      <c r="F806" s="2"/>
      <c r="G806" s="18">
        <f t="shared" si="12"/>
        <v>0</v>
      </c>
      <c r="H806" s="2"/>
      <c r="I806" s="2"/>
      <c r="J806" s="2"/>
      <c r="K806" s="2"/>
    </row>
    <row r="807" spans="1:11">
      <c r="A807" s="2"/>
      <c r="C807" s="2"/>
      <c r="D807" s="2"/>
      <c r="E807" s="2"/>
      <c r="F807" s="2"/>
      <c r="G807" s="18">
        <f t="shared" si="12"/>
        <v>0</v>
      </c>
      <c r="H807" s="2"/>
      <c r="I807" s="2"/>
      <c r="J807" s="2"/>
      <c r="K807" s="2"/>
    </row>
    <row r="808" spans="1:11">
      <c r="A808" s="2"/>
      <c r="C808" s="2"/>
      <c r="D808" s="2"/>
      <c r="E808" s="2"/>
      <c r="F808" s="2"/>
      <c r="G808" s="18">
        <f t="shared" si="12"/>
        <v>0</v>
      </c>
      <c r="H808" s="2"/>
      <c r="I808" s="2"/>
      <c r="J808" s="2"/>
      <c r="K808" s="2"/>
    </row>
    <row r="809" spans="1:11">
      <c r="A809" s="2"/>
      <c r="C809" s="2"/>
      <c r="D809" s="2"/>
      <c r="E809" s="2"/>
      <c r="F809" s="2"/>
      <c r="G809" s="18">
        <f t="shared" si="12"/>
        <v>0</v>
      </c>
      <c r="H809" s="2"/>
      <c r="I809" s="2"/>
      <c r="J809" s="2"/>
      <c r="K809" s="2"/>
    </row>
    <row r="810" spans="1:11">
      <c r="A810" s="2"/>
      <c r="C810" s="2"/>
      <c r="D810" s="2"/>
      <c r="E810" s="2"/>
      <c r="F810" s="2"/>
      <c r="G810" s="18">
        <f t="shared" si="12"/>
        <v>0</v>
      </c>
      <c r="H810" s="2"/>
      <c r="I810" s="2"/>
      <c r="J810" s="2"/>
      <c r="K810" s="2"/>
    </row>
    <row r="811" spans="1:11">
      <c r="A811" s="2"/>
      <c r="C811" s="2"/>
      <c r="D811" s="2"/>
      <c r="E811" s="2"/>
      <c r="F811" s="2"/>
      <c r="G811" s="18">
        <f t="shared" si="12"/>
        <v>0</v>
      </c>
      <c r="H811" s="2"/>
      <c r="I811" s="2"/>
      <c r="J811" s="2"/>
      <c r="K811" s="2"/>
    </row>
    <row r="812" spans="1:11">
      <c r="A812" s="2"/>
      <c r="C812" s="2"/>
      <c r="D812" s="2"/>
      <c r="E812" s="2"/>
      <c r="F812" s="2"/>
      <c r="G812" s="18">
        <f t="shared" si="12"/>
        <v>0</v>
      </c>
      <c r="H812" s="2"/>
      <c r="I812" s="2"/>
      <c r="J812" s="2"/>
      <c r="K812" s="2"/>
    </row>
    <row r="813" spans="1:11">
      <c r="A813" s="2"/>
      <c r="C813" s="2"/>
      <c r="D813" s="2"/>
      <c r="E813" s="2"/>
      <c r="F813" s="2"/>
      <c r="G813" s="18">
        <f t="shared" si="12"/>
        <v>0</v>
      </c>
      <c r="H813" s="2"/>
      <c r="I813" s="2"/>
      <c r="J813" s="2"/>
      <c r="K813" s="2"/>
    </row>
    <row r="814" spans="1:11">
      <c r="A814" s="2"/>
      <c r="C814" s="2"/>
      <c r="D814" s="2"/>
      <c r="E814" s="2"/>
      <c r="F814" s="2"/>
      <c r="G814" s="18">
        <f t="shared" si="12"/>
        <v>0</v>
      </c>
      <c r="H814" s="2"/>
      <c r="I814" s="2"/>
      <c r="J814" s="2"/>
      <c r="K814" s="2"/>
    </row>
    <row r="815" spans="1:11">
      <c r="A815" s="2"/>
      <c r="C815" s="2"/>
      <c r="D815" s="2"/>
      <c r="E815" s="2"/>
      <c r="F815" s="2"/>
      <c r="G815" s="18">
        <f t="shared" si="12"/>
        <v>0</v>
      </c>
      <c r="H815" s="2"/>
      <c r="I815" s="2"/>
      <c r="J815" s="2"/>
      <c r="K815" s="2"/>
    </row>
    <row r="816" spans="1:11">
      <c r="A816" s="2"/>
      <c r="C816" s="2"/>
      <c r="D816" s="2"/>
      <c r="E816" s="2"/>
      <c r="F816" s="2"/>
      <c r="G816" s="18">
        <f t="shared" si="12"/>
        <v>0</v>
      </c>
      <c r="H816" s="2"/>
      <c r="I816" s="2"/>
      <c r="J816" s="2"/>
      <c r="K816" s="2"/>
    </row>
    <row r="817" spans="1:11">
      <c r="A817" s="2"/>
      <c r="C817" s="2"/>
      <c r="D817" s="2"/>
      <c r="E817" s="2"/>
      <c r="F817" s="2"/>
      <c r="G817" s="18">
        <f t="shared" si="12"/>
        <v>0</v>
      </c>
      <c r="H817" s="2"/>
      <c r="I817" s="2"/>
      <c r="J817" s="2"/>
      <c r="K817" s="2"/>
    </row>
    <row r="818" spans="1:11">
      <c r="A818" s="2"/>
      <c r="C818" s="2"/>
      <c r="D818" s="2"/>
      <c r="E818" s="2"/>
      <c r="F818" s="2"/>
      <c r="G818" s="18">
        <f t="shared" si="12"/>
        <v>0</v>
      </c>
      <c r="H818" s="2"/>
      <c r="I818" s="2"/>
      <c r="J818" s="2"/>
      <c r="K818" s="2"/>
    </row>
    <row r="819" spans="1:11">
      <c r="A819" s="2"/>
      <c r="C819" s="2"/>
      <c r="D819" s="2"/>
      <c r="E819" s="2"/>
      <c r="F819" s="2"/>
      <c r="G819" s="18">
        <f t="shared" si="12"/>
        <v>0</v>
      </c>
      <c r="H819" s="2"/>
      <c r="I819" s="2"/>
      <c r="J819" s="2"/>
      <c r="K819" s="2"/>
    </row>
    <row r="820" spans="1:11">
      <c r="A820" s="2"/>
      <c r="C820" s="2"/>
      <c r="D820" s="2"/>
      <c r="E820" s="2"/>
      <c r="F820" s="2"/>
      <c r="G820" s="18">
        <f t="shared" si="12"/>
        <v>0</v>
      </c>
      <c r="H820" s="2"/>
      <c r="I820" s="2"/>
      <c r="J820" s="2"/>
      <c r="K820" s="2"/>
    </row>
    <row r="821" spans="1:11">
      <c r="A821" s="2"/>
      <c r="C821" s="2"/>
      <c r="D821" s="2"/>
      <c r="E821" s="2"/>
      <c r="F821" s="2"/>
      <c r="G821" s="18">
        <f t="shared" si="12"/>
        <v>0</v>
      </c>
      <c r="H821" s="2"/>
      <c r="I821" s="2"/>
      <c r="J821" s="2"/>
      <c r="K821" s="2"/>
    </row>
    <row r="822" spans="1:11">
      <c r="A822" s="2"/>
      <c r="C822" s="2"/>
      <c r="D822" s="2"/>
      <c r="E822" s="2"/>
      <c r="F822" s="2"/>
      <c r="G822" s="18">
        <f t="shared" si="12"/>
        <v>0</v>
      </c>
      <c r="H822" s="2"/>
      <c r="I822" s="2"/>
      <c r="J822" s="2"/>
      <c r="K822" s="2"/>
    </row>
    <row r="823" spans="1:11">
      <c r="A823" s="2"/>
      <c r="C823" s="2"/>
      <c r="D823" s="2"/>
      <c r="E823" s="2"/>
      <c r="F823" s="2"/>
      <c r="G823" s="18">
        <f t="shared" si="12"/>
        <v>0</v>
      </c>
      <c r="H823" s="2"/>
      <c r="I823" s="2"/>
      <c r="J823" s="2"/>
      <c r="K823" s="2"/>
    </row>
    <row r="824" spans="1:11">
      <c r="A824" s="2"/>
      <c r="C824" s="2"/>
      <c r="D824" s="2"/>
      <c r="E824" s="2"/>
      <c r="F824" s="2"/>
      <c r="G824" s="18">
        <f t="shared" si="12"/>
        <v>0</v>
      </c>
      <c r="H824" s="2"/>
      <c r="I824" s="2"/>
      <c r="J824" s="2"/>
      <c r="K824" s="2"/>
    </row>
    <row r="825" spans="1:11">
      <c r="A825" s="2"/>
      <c r="C825" s="2"/>
      <c r="D825" s="2"/>
      <c r="E825" s="2"/>
      <c r="F825" s="2"/>
      <c r="G825" s="18">
        <f t="shared" si="12"/>
        <v>0</v>
      </c>
      <c r="H825" s="2"/>
      <c r="I825" s="2"/>
      <c r="J825" s="2"/>
      <c r="K825" s="2"/>
    </row>
    <row r="826" spans="1:11">
      <c r="A826" s="2"/>
      <c r="C826" s="2"/>
      <c r="D826" s="2"/>
      <c r="E826" s="2"/>
      <c r="F826" s="2"/>
      <c r="G826" s="18">
        <f t="shared" si="12"/>
        <v>0</v>
      </c>
      <c r="H826" s="2"/>
      <c r="I826" s="2"/>
      <c r="J826" s="2"/>
      <c r="K826" s="2"/>
    </row>
    <row r="827" spans="1:11">
      <c r="A827" s="2"/>
      <c r="C827" s="2"/>
      <c r="D827" s="2"/>
      <c r="E827" s="2"/>
      <c r="F827" s="2"/>
      <c r="G827" s="18">
        <f t="shared" si="12"/>
        <v>0</v>
      </c>
      <c r="H827" s="2"/>
      <c r="I827" s="2"/>
      <c r="J827" s="2"/>
      <c r="K827" s="2"/>
    </row>
    <row r="828" spans="1:11">
      <c r="A828" s="2"/>
      <c r="C828" s="2"/>
      <c r="D828" s="2"/>
      <c r="E828" s="2"/>
      <c r="F828" s="2"/>
      <c r="G828" s="18">
        <f t="shared" si="12"/>
        <v>0</v>
      </c>
      <c r="H828" s="2"/>
      <c r="I828" s="2"/>
      <c r="J828" s="2"/>
      <c r="K828" s="2"/>
    </row>
    <row r="829" spans="1:11">
      <c r="A829" s="2"/>
      <c r="C829" s="2"/>
      <c r="D829" s="2"/>
      <c r="E829" s="2"/>
      <c r="F829" s="2"/>
      <c r="G829" s="18">
        <f t="shared" si="12"/>
        <v>0</v>
      </c>
      <c r="H829" s="2"/>
      <c r="I829" s="2"/>
      <c r="J829" s="2"/>
      <c r="K829" s="2"/>
    </row>
    <row r="830" spans="1:11">
      <c r="A830" s="2"/>
      <c r="C830" s="2"/>
      <c r="D830" s="2"/>
      <c r="E830" s="2"/>
      <c r="F830" s="2"/>
      <c r="G830" s="18">
        <f t="shared" si="12"/>
        <v>0</v>
      </c>
      <c r="H830" s="2"/>
      <c r="I830" s="2"/>
      <c r="J830" s="2"/>
      <c r="K830" s="2"/>
    </row>
    <row r="831" spans="1:11">
      <c r="A831" s="2"/>
      <c r="C831" s="2"/>
      <c r="D831" s="2"/>
      <c r="E831" s="2"/>
      <c r="F831" s="2"/>
      <c r="G831" s="18">
        <f t="shared" si="12"/>
        <v>0</v>
      </c>
      <c r="H831" s="2"/>
      <c r="I831" s="2"/>
      <c r="J831" s="2"/>
      <c r="K831" s="2"/>
    </row>
    <row r="832" spans="1:11">
      <c r="A832" s="2"/>
      <c r="C832" s="2"/>
      <c r="D832" s="2"/>
      <c r="E832" s="2"/>
      <c r="F832" s="2"/>
      <c r="G832" s="18">
        <f t="shared" si="12"/>
        <v>0</v>
      </c>
      <c r="H832" s="2"/>
      <c r="I832" s="2"/>
      <c r="J832" s="2"/>
      <c r="K832" s="2"/>
    </row>
    <row r="833" spans="1:11">
      <c r="A833" s="2"/>
      <c r="C833" s="2"/>
      <c r="D833" s="2"/>
      <c r="E833" s="2"/>
      <c r="F833" s="2"/>
      <c r="G833" s="18">
        <f t="shared" si="12"/>
        <v>0</v>
      </c>
      <c r="H833" s="2"/>
      <c r="I833" s="2"/>
      <c r="J833" s="2"/>
      <c r="K833" s="2"/>
    </row>
    <row r="834" spans="1:11">
      <c r="A834" s="2"/>
      <c r="C834" s="2"/>
      <c r="D834" s="2"/>
      <c r="E834" s="2"/>
      <c r="F834" s="2"/>
      <c r="G834" s="18">
        <f t="shared" si="12"/>
        <v>0</v>
      </c>
      <c r="H834" s="2"/>
      <c r="I834" s="2"/>
      <c r="J834" s="2"/>
      <c r="K834" s="2"/>
    </row>
    <row r="835" spans="1:11">
      <c r="A835" s="2"/>
      <c r="C835" s="2"/>
      <c r="D835" s="2"/>
      <c r="E835" s="2"/>
      <c r="F835" s="2"/>
      <c r="G835" s="18">
        <f t="shared" si="12"/>
        <v>0</v>
      </c>
      <c r="H835" s="2"/>
      <c r="I835" s="2"/>
      <c r="J835" s="2"/>
      <c r="K835" s="2"/>
    </row>
    <row r="836" spans="1:11">
      <c r="A836" s="2"/>
      <c r="C836" s="2"/>
      <c r="D836" s="2"/>
      <c r="E836" s="2"/>
      <c r="F836" s="2"/>
      <c r="G836" s="18">
        <f t="shared" si="12"/>
        <v>0</v>
      </c>
      <c r="H836" s="2"/>
      <c r="I836" s="2"/>
      <c r="J836" s="2"/>
      <c r="K836" s="2"/>
    </row>
    <row r="837" spans="1:11">
      <c r="A837" s="2"/>
      <c r="C837" s="2"/>
      <c r="D837" s="2"/>
      <c r="E837" s="2"/>
      <c r="F837" s="2"/>
      <c r="G837" s="18">
        <f t="shared" si="12"/>
        <v>0</v>
      </c>
      <c r="H837" s="2"/>
      <c r="I837" s="2"/>
      <c r="J837" s="2"/>
      <c r="K837" s="2"/>
    </row>
    <row r="838" spans="1:11">
      <c r="A838" s="2"/>
      <c r="C838" s="2"/>
      <c r="D838" s="2"/>
      <c r="E838" s="2"/>
      <c r="F838" s="2"/>
      <c r="G838" s="18">
        <f t="shared" si="12"/>
        <v>0</v>
      </c>
      <c r="H838" s="2"/>
      <c r="I838" s="2"/>
      <c r="J838" s="2"/>
      <c r="K838" s="2"/>
    </row>
    <row r="839" spans="1:11">
      <c r="A839" s="2"/>
      <c r="C839" s="2"/>
      <c r="D839" s="2"/>
      <c r="E839" s="2"/>
      <c r="F839" s="2"/>
      <c r="G839" s="18">
        <f t="shared" si="12"/>
        <v>0</v>
      </c>
      <c r="H839" s="2"/>
      <c r="I839" s="2"/>
      <c r="J839" s="2"/>
      <c r="K839" s="2"/>
    </row>
    <row r="840" spans="1:11">
      <c r="A840" s="2"/>
      <c r="C840" s="2"/>
      <c r="D840" s="2"/>
      <c r="E840" s="2"/>
      <c r="F840" s="2"/>
      <c r="G840" s="18">
        <f t="shared" si="12"/>
        <v>0</v>
      </c>
      <c r="H840" s="2"/>
      <c r="I840" s="2"/>
      <c r="J840" s="2"/>
      <c r="K840" s="2"/>
    </row>
    <row r="841" spans="1:11">
      <c r="A841" s="2"/>
      <c r="C841" s="2"/>
      <c r="D841" s="2"/>
      <c r="E841" s="2"/>
      <c r="F841" s="2"/>
      <c r="G841" s="18">
        <f t="shared" si="12"/>
        <v>0</v>
      </c>
      <c r="H841" s="2"/>
      <c r="I841" s="2"/>
      <c r="J841" s="2"/>
      <c r="K841" s="2"/>
    </row>
    <row r="842" spans="1:11">
      <c r="A842" s="2"/>
      <c r="C842" s="2"/>
      <c r="D842" s="2"/>
      <c r="E842" s="2"/>
      <c r="F842" s="2"/>
      <c r="G842" s="18">
        <f t="shared" si="12"/>
        <v>0</v>
      </c>
      <c r="H842" s="2"/>
      <c r="I842" s="2"/>
      <c r="J842" s="2"/>
      <c r="K842" s="2"/>
    </row>
    <row r="843" spans="1:11">
      <c r="A843" s="2"/>
      <c r="C843" s="2"/>
      <c r="D843" s="2"/>
      <c r="E843" s="2"/>
      <c r="F843" s="2"/>
      <c r="G843" s="18">
        <f t="shared" si="12"/>
        <v>0</v>
      </c>
      <c r="H843" s="2"/>
      <c r="I843" s="2"/>
      <c r="J843" s="2"/>
      <c r="K843" s="2"/>
    </row>
    <row r="844" spans="1:11">
      <c r="A844" s="2"/>
      <c r="C844" s="2"/>
      <c r="D844" s="2"/>
      <c r="E844" s="2"/>
      <c r="F844" s="2"/>
      <c r="G844" s="18">
        <f t="shared" si="12"/>
        <v>0</v>
      </c>
      <c r="H844" s="2"/>
      <c r="I844" s="2"/>
      <c r="J844" s="2"/>
      <c r="K844" s="2"/>
    </row>
    <row r="845" spans="1:11">
      <c r="A845" s="2"/>
      <c r="C845" s="2"/>
      <c r="D845" s="2"/>
      <c r="E845" s="2"/>
      <c r="F845" s="2"/>
      <c r="G845" s="18">
        <f t="shared" ref="G845:G908" si="13">D845-E845</f>
        <v>0</v>
      </c>
      <c r="H845" s="2"/>
      <c r="I845" s="2"/>
      <c r="J845" s="2"/>
      <c r="K845" s="2"/>
    </row>
    <row r="846" spans="1:11">
      <c r="A846" s="2"/>
      <c r="C846" s="2"/>
      <c r="D846" s="2"/>
      <c r="E846" s="2"/>
      <c r="F846" s="2"/>
      <c r="G846" s="18">
        <f t="shared" si="13"/>
        <v>0</v>
      </c>
      <c r="H846" s="2"/>
      <c r="I846" s="2"/>
      <c r="J846" s="2"/>
      <c r="K846" s="2"/>
    </row>
    <row r="847" spans="1:11">
      <c r="A847" s="2"/>
      <c r="C847" s="2"/>
      <c r="D847" s="2"/>
      <c r="E847" s="2"/>
      <c r="F847" s="2"/>
      <c r="G847" s="18">
        <f t="shared" si="13"/>
        <v>0</v>
      </c>
      <c r="H847" s="2"/>
      <c r="I847" s="2"/>
      <c r="J847" s="2"/>
      <c r="K847" s="2"/>
    </row>
    <row r="848" spans="1:11">
      <c r="A848" s="2"/>
      <c r="C848" s="2"/>
      <c r="D848" s="2"/>
      <c r="E848" s="2"/>
      <c r="F848" s="2"/>
      <c r="G848" s="18">
        <f t="shared" si="13"/>
        <v>0</v>
      </c>
      <c r="H848" s="2"/>
      <c r="I848" s="2"/>
      <c r="J848" s="2"/>
      <c r="K848" s="2"/>
    </row>
    <row r="849" spans="1:11">
      <c r="A849" s="2"/>
      <c r="C849" s="2"/>
      <c r="D849" s="2"/>
      <c r="E849" s="2"/>
      <c r="F849" s="2"/>
      <c r="G849" s="18">
        <f t="shared" si="13"/>
        <v>0</v>
      </c>
      <c r="H849" s="2"/>
      <c r="I849" s="2"/>
      <c r="J849" s="2"/>
      <c r="K849" s="2"/>
    </row>
    <row r="850" spans="1:11">
      <c r="A850" s="2"/>
      <c r="C850" s="2"/>
      <c r="D850" s="2"/>
      <c r="E850" s="2"/>
      <c r="F850" s="2"/>
      <c r="G850" s="18">
        <f t="shared" si="13"/>
        <v>0</v>
      </c>
      <c r="H850" s="2"/>
      <c r="I850" s="2"/>
      <c r="J850" s="2"/>
      <c r="K850" s="2"/>
    </row>
    <row r="851" spans="1:11">
      <c r="A851" s="2"/>
      <c r="C851" s="2"/>
      <c r="D851" s="2"/>
      <c r="E851" s="2"/>
      <c r="F851" s="2"/>
      <c r="G851" s="18">
        <f t="shared" si="13"/>
        <v>0</v>
      </c>
      <c r="H851" s="2"/>
      <c r="I851" s="2"/>
      <c r="J851" s="2"/>
      <c r="K851" s="2"/>
    </row>
    <row r="852" spans="1:11">
      <c r="A852" s="2"/>
      <c r="C852" s="2"/>
      <c r="D852" s="2"/>
      <c r="E852" s="2"/>
      <c r="F852" s="2"/>
      <c r="G852" s="18">
        <f t="shared" si="13"/>
        <v>0</v>
      </c>
      <c r="H852" s="2"/>
      <c r="I852" s="2"/>
      <c r="J852" s="2"/>
      <c r="K852" s="2"/>
    </row>
    <row r="853" spans="1:11">
      <c r="A853" s="2"/>
      <c r="C853" s="2"/>
      <c r="D853" s="2"/>
      <c r="E853" s="2"/>
      <c r="F853" s="2"/>
      <c r="G853" s="18">
        <f t="shared" si="13"/>
        <v>0</v>
      </c>
      <c r="H853" s="2"/>
      <c r="I853" s="2"/>
      <c r="J853" s="2"/>
      <c r="K853" s="2"/>
    </row>
    <row r="854" spans="1:11">
      <c r="A854" s="2"/>
      <c r="C854" s="2"/>
      <c r="D854" s="2"/>
      <c r="E854" s="2"/>
      <c r="F854" s="2"/>
      <c r="G854" s="18">
        <f t="shared" si="13"/>
        <v>0</v>
      </c>
      <c r="H854" s="2"/>
      <c r="I854" s="2"/>
      <c r="J854" s="2"/>
      <c r="K854" s="2"/>
    </row>
    <row r="855" spans="1:11">
      <c r="A855" s="2"/>
      <c r="C855" s="2"/>
      <c r="D855" s="2"/>
      <c r="E855" s="2"/>
      <c r="F855" s="2"/>
      <c r="G855" s="18">
        <f t="shared" si="13"/>
        <v>0</v>
      </c>
      <c r="H855" s="2"/>
      <c r="I855" s="2"/>
      <c r="J855" s="2"/>
      <c r="K855" s="2"/>
    </row>
    <row r="856" spans="1:11">
      <c r="A856" s="2"/>
      <c r="C856" s="2"/>
      <c r="D856" s="2"/>
      <c r="E856" s="2"/>
      <c r="F856" s="2"/>
      <c r="G856" s="18">
        <f t="shared" si="13"/>
        <v>0</v>
      </c>
      <c r="H856" s="2"/>
      <c r="I856" s="2"/>
      <c r="J856" s="2"/>
      <c r="K856" s="2"/>
    </row>
    <row r="857" spans="1:11">
      <c r="A857" s="2"/>
      <c r="C857" s="2"/>
      <c r="D857" s="2"/>
      <c r="E857" s="2"/>
      <c r="F857" s="2"/>
      <c r="G857" s="18">
        <f t="shared" si="13"/>
        <v>0</v>
      </c>
      <c r="H857" s="2"/>
      <c r="I857" s="2"/>
      <c r="J857" s="2"/>
      <c r="K857" s="2"/>
    </row>
    <row r="858" spans="1:11">
      <c r="A858" s="2"/>
      <c r="C858" s="2"/>
      <c r="D858" s="2"/>
      <c r="E858" s="2"/>
      <c r="F858" s="2"/>
      <c r="G858" s="18">
        <f t="shared" si="13"/>
        <v>0</v>
      </c>
      <c r="H858" s="2"/>
      <c r="I858" s="2"/>
      <c r="J858" s="2"/>
      <c r="K858" s="2"/>
    </row>
    <row r="859" spans="1:11">
      <c r="A859" s="2"/>
      <c r="C859" s="2"/>
      <c r="D859" s="2"/>
      <c r="E859" s="2"/>
      <c r="F859" s="2"/>
      <c r="G859" s="18">
        <f t="shared" si="13"/>
        <v>0</v>
      </c>
      <c r="H859" s="2"/>
      <c r="I859" s="2"/>
      <c r="J859" s="2"/>
      <c r="K859" s="2"/>
    </row>
    <row r="860" spans="1:11">
      <c r="A860" s="2"/>
      <c r="C860" s="2"/>
      <c r="D860" s="2"/>
      <c r="E860" s="2"/>
      <c r="F860" s="2"/>
      <c r="G860" s="18">
        <f t="shared" si="13"/>
        <v>0</v>
      </c>
      <c r="H860" s="2"/>
      <c r="I860" s="2"/>
      <c r="J860" s="2"/>
      <c r="K860" s="2"/>
    </row>
    <row r="861" spans="1:11">
      <c r="A861" s="2"/>
      <c r="C861" s="2"/>
      <c r="D861" s="2"/>
      <c r="E861" s="2"/>
      <c r="F861" s="2"/>
      <c r="G861" s="18">
        <f t="shared" si="13"/>
        <v>0</v>
      </c>
      <c r="H861" s="2"/>
      <c r="I861" s="2"/>
      <c r="J861" s="2"/>
      <c r="K861" s="2"/>
    </row>
    <row r="862" spans="1:11">
      <c r="A862" s="2"/>
      <c r="C862" s="2"/>
      <c r="D862" s="2"/>
      <c r="E862" s="2"/>
      <c r="F862" s="2"/>
      <c r="G862" s="18">
        <f t="shared" si="13"/>
        <v>0</v>
      </c>
      <c r="H862" s="2"/>
      <c r="I862" s="2"/>
      <c r="J862" s="2"/>
      <c r="K862" s="2"/>
    </row>
    <row r="863" spans="1:11">
      <c r="A863" s="2"/>
      <c r="C863" s="2"/>
      <c r="D863" s="2"/>
      <c r="E863" s="2"/>
      <c r="F863" s="2"/>
      <c r="G863" s="18">
        <f t="shared" si="13"/>
        <v>0</v>
      </c>
      <c r="H863" s="2"/>
      <c r="I863" s="2"/>
      <c r="J863" s="2"/>
      <c r="K863" s="2"/>
    </row>
    <row r="864" spans="1:11">
      <c r="A864" s="2"/>
      <c r="C864" s="2"/>
      <c r="D864" s="2"/>
      <c r="E864" s="2"/>
      <c r="F864" s="2"/>
      <c r="G864" s="18">
        <f t="shared" si="13"/>
        <v>0</v>
      </c>
      <c r="H864" s="2"/>
      <c r="I864" s="2"/>
      <c r="J864" s="2"/>
      <c r="K864" s="2"/>
    </row>
    <row r="865" spans="1:11">
      <c r="A865" s="2"/>
      <c r="C865" s="2"/>
      <c r="D865" s="2"/>
      <c r="E865" s="2"/>
      <c r="F865" s="2"/>
      <c r="G865" s="18">
        <f t="shared" si="13"/>
        <v>0</v>
      </c>
      <c r="H865" s="2"/>
      <c r="I865" s="2"/>
      <c r="J865" s="2"/>
      <c r="K865" s="2"/>
    </row>
    <row r="866" spans="1:11">
      <c r="A866" s="2"/>
      <c r="C866" s="2"/>
      <c r="D866" s="2"/>
      <c r="E866" s="2"/>
      <c r="F866" s="2"/>
      <c r="G866" s="18">
        <f t="shared" si="13"/>
        <v>0</v>
      </c>
      <c r="H866" s="2"/>
      <c r="I866" s="2"/>
      <c r="J866" s="2"/>
      <c r="K866" s="2"/>
    </row>
    <row r="867" spans="1:11">
      <c r="A867" s="2"/>
      <c r="C867" s="2"/>
      <c r="D867" s="2"/>
      <c r="E867" s="2"/>
      <c r="F867" s="2"/>
      <c r="G867" s="18">
        <f t="shared" si="13"/>
        <v>0</v>
      </c>
      <c r="H867" s="2"/>
      <c r="I867" s="2"/>
      <c r="J867" s="2"/>
      <c r="K867" s="2"/>
    </row>
    <row r="868" spans="1:11">
      <c r="A868" s="2"/>
      <c r="C868" s="2"/>
      <c r="D868" s="2"/>
      <c r="E868" s="2"/>
      <c r="F868" s="2"/>
      <c r="G868" s="18">
        <f t="shared" si="13"/>
        <v>0</v>
      </c>
      <c r="H868" s="2"/>
      <c r="I868" s="2"/>
      <c r="J868" s="2"/>
      <c r="K868" s="2"/>
    </row>
    <row r="869" spans="1:11">
      <c r="A869" s="2"/>
      <c r="C869" s="2"/>
      <c r="D869" s="2"/>
      <c r="E869" s="2"/>
      <c r="F869" s="2"/>
      <c r="G869" s="18">
        <f t="shared" si="13"/>
        <v>0</v>
      </c>
      <c r="H869" s="2"/>
      <c r="I869" s="2"/>
      <c r="J869" s="2"/>
      <c r="K869" s="2"/>
    </row>
    <row r="870" spans="1:11">
      <c r="A870" s="2"/>
      <c r="C870" s="2"/>
      <c r="D870" s="2"/>
      <c r="E870" s="2"/>
      <c r="F870" s="2"/>
      <c r="G870" s="18">
        <f t="shared" si="13"/>
        <v>0</v>
      </c>
      <c r="H870" s="2"/>
      <c r="I870" s="2"/>
      <c r="J870" s="2"/>
      <c r="K870" s="2"/>
    </row>
    <row r="871" spans="1:11">
      <c r="A871" s="2"/>
      <c r="C871" s="2"/>
      <c r="D871" s="2"/>
      <c r="E871" s="2"/>
      <c r="F871" s="2"/>
      <c r="G871" s="18">
        <f t="shared" si="13"/>
        <v>0</v>
      </c>
      <c r="H871" s="2"/>
      <c r="I871" s="2"/>
      <c r="J871" s="2"/>
      <c r="K871" s="2"/>
    </row>
    <row r="872" spans="1:11">
      <c r="A872" s="2"/>
      <c r="C872" s="2"/>
      <c r="D872" s="2"/>
      <c r="E872" s="2"/>
      <c r="F872" s="2"/>
      <c r="G872" s="18">
        <f t="shared" si="13"/>
        <v>0</v>
      </c>
      <c r="H872" s="2"/>
      <c r="I872" s="2"/>
      <c r="J872" s="2"/>
      <c r="K872" s="2"/>
    </row>
    <row r="873" spans="1:11">
      <c r="A873" s="2"/>
      <c r="C873" s="2"/>
      <c r="D873" s="2"/>
      <c r="E873" s="2"/>
      <c r="F873" s="2"/>
      <c r="G873" s="18">
        <f t="shared" si="13"/>
        <v>0</v>
      </c>
      <c r="H873" s="2"/>
      <c r="I873" s="2"/>
      <c r="J873" s="2"/>
      <c r="K873" s="2"/>
    </row>
    <row r="874" spans="1:11">
      <c r="A874" s="2"/>
      <c r="C874" s="2"/>
      <c r="D874" s="2"/>
      <c r="E874" s="2"/>
      <c r="F874" s="2"/>
      <c r="G874" s="18">
        <f t="shared" si="13"/>
        <v>0</v>
      </c>
      <c r="H874" s="2"/>
      <c r="I874" s="2"/>
      <c r="J874" s="2"/>
      <c r="K874" s="2"/>
    </row>
    <row r="875" spans="1:11">
      <c r="A875" s="2"/>
      <c r="C875" s="2"/>
      <c r="D875" s="2"/>
      <c r="E875" s="2"/>
      <c r="F875" s="2"/>
      <c r="G875" s="18">
        <f t="shared" si="13"/>
        <v>0</v>
      </c>
      <c r="H875" s="2"/>
      <c r="I875" s="2"/>
      <c r="J875" s="2"/>
      <c r="K875" s="2"/>
    </row>
    <row r="876" spans="1:11">
      <c r="A876" s="2"/>
      <c r="C876" s="2"/>
      <c r="D876" s="2"/>
      <c r="E876" s="2"/>
      <c r="F876" s="2"/>
      <c r="G876" s="18">
        <f t="shared" si="13"/>
        <v>0</v>
      </c>
      <c r="H876" s="2"/>
      <c r="I876" s="2"/>
      <c r="J876" s="2"/>
      <c r="K876" s="2"/>
    </row>
    <row r="877" spans="1:11">
      <c r="A877" s="2"/>
      <c r="C877" s="2"/>
      <c r="D877" s="2"/>
      <c r="E877" s="2"/>
      <c r="F877" s="2"/>
      <c r="G877" s="18">
        <f t="shared" si="13"/>
        <v>0</v>
      </c>
      <c r="H877" s="2"/>
      <c r="I877" s="2"/>
      <c r="J877" s="2"/>
      <c r="K877" s="2"/>
    </row>
    <row r="878" spans="1:11">
      <c r="A878" s="2"/>
      <c r="C878" s="2"/>
      <c r="D878" s="2"/>
      <c r="E878" s="2"/>
      <c r="F878" s="2"/>
      <c r="G878" s="18">
        <f t="shared" si="13"/>
        <v>0</v>
      </c>
      <c r="H878" s="2"/>
      <c r="I878" s="2"/>
      <c r="J878" s="2"/>
      <c r="K878" s="2"/>
    </row>
    <row r="879" spans="1:11">
      <c r="A879" s="2"/>
      <c r="C879" s="2"/>
      <c r="D879" s="2"/>
      <c r="E879" s="2"/>
      <c r="F879" s="2"/>
      <c r="G879" s="18">
        <f t="shared" si="13"/>
        <v>0</v>
      </c>
      <c r="H879" s="2"/>
      <c r="I879" s="2"/>
      <c r="J879" s="2"/>
      <c r="K879" s="2"/>
    </row>
    <row r="880" spans="1:11">
      <c r="A880" s="2"/>
      <c r="C880" s="2"/>
      <c r="D880" s="2"/>
      <c r="E880" s="2"/>
      <c r="F880" s="2"/>
      <c r="G880" s="18">
        <f t="shared" si="13"/>
        <v>0</v>
      </c>
      <c r="H880" s="2"/>
      <c r="I880" s="2"/>
      <c r="J880" s="2"/>
      <c r="K880" s="2"/>
    </row>
    <row r="881" spans="1:11">
      <c r="A881" s="2"/>
      <c r="C881" s="2"/>
      <c r="D881" s="2"/>
      <c r="E881" s="2"/>
      <c r="F881" s="2"/>
      <c r="G881" s="18">
        <f t="shared" si="13"/>
        <v>0</v>
      </c>
      <c r="H881" s="2"/>
      <c r="I881" s="2"/>
      <c r="J881" s="2"/>
      <c r="K881" s="2"/>
    </row>
    <row r="882" spans="1:11">
      <c r="A882" s="2"/>
      <c r="C882" s="2"/>
      <c r="D882" s="2"/>
      <c r="E882" s="2"/>
      <c r="F882" s="2"/>
      <c r="G882" s="18">
        <f t="shared" si="13"/>
        <v>0</v>
      </c>
      <c r="H882" s="2"/>
      <c r="I882" s="2"/>
      <c r="J882" s="2"/>
      <c r="K882" s="2"/>
    </row>
    <row r="883" spans="1:11">
      <c r="A883" s="2"/>
      <c r="C883" s="2"/>
      <c r="D883" s="2"/>
      <c r="E883" s="2"/>
      <c r="F883" s="2"/>
      <c r="G883" s="18">
        <f t="shared" si="13"/>
        <v>0</v>
      </c>
      <c r="H883" s="2"/>
      <c r="I883" s="2"/>
      <c r="J883" s="2"/>
      <c r="K883" s="2"/>
    </row>
    <row r="884" spans="1:11">
      <c r="A884" s="2"/>
      <c r="C884" s="2"/>
      <c r="D884" s="2"/>
      <c r="E884" s="2"/>
      <c r="F884" s="2"/>
      <c r="G884" s="18">
        <f t="shared" si="13"/>
        <v>0</v>
      </c>
      <c r="H884" s="2"/>
      <c r="I884" s="2"/>
      <c r="J884" s="2"/>
      <c r="K884" s="2"/>
    </row>
    <row r="885" spans="1:11">
      <c r="A885" s="2"/>
      <c r="C885" s="2"/>
      <c r="D885" s="2"/>
      <c r="E885" s="2"/>
      <c r="F885" s="2"/>
      <c r="G885" s="18">
        <f t="shared" si="13"/>
        <v>0</v>
      </c>
      <c r="H885" s="2"/>
      <c r="I885" s="2"/>
      <c r="J885" s="2"/>
      <c r="K885" s="2"/>
    </row>
    <row r="886" spans="1:11">
      <c r="A886" s="2"/>
      <c r="C886" s="2"/>
      <c r="D886" s="2"/>
      <c r="E886" s="2"/>
      <c r="F886" s="2"/>
      <c r="G886" s="18">
        <f t="shared" si="13"/>
        <v>0</v>
      </c>
      <c r="H886" s="2"/>
      <c r="I886" s="2"/>
      <c r="J886" s="2"/>
      <c r="K886" s="2"/>
    </row>
    <row r="887" spans="1:11">
      <c r="A887" s="2"/>
      <c r="C887" s="2"/>
      <c r="D887" s="2"/>
      <c r="E887" s="2"/>
      <c r="F887" s="2"/>
      <c r="G887" s="18">
        <f t="shared" si="13"/>
        <v>0</v>
      </c>
      <c r="H887" s="2"/>
      <c r="I887" s="2"/>
      <c r="J887" s="2"/>
      <c r="K887" s="2"/>
    </row>
    <row r="888" spans="1:11">
      <c r="A888" s="2"/>
      <c r="C888" s="2"/>
      <c r="D888" s="2"/>
      <c r="E888" s="2"/>
      <c r="F888" s="2"/>
      <c r="G888" s="18">
        <f t="shared" si="13"/>
        <v>0</v>
      </c>
      <c r="H888" s="2"/>
      <c r="I888" s="2"/>
      <c r="J888" s="2"/>
      <c r="K888" s="2"/>
    </row>
    <row r="889" spans="1:11">
      <c r="A889" s="2"/>
      <c r="C889" s="2"/>
      <c r="D889" s="2"/>
      <c r="E889" s="2"/>
      <c r="F889" s="2"/>
      <c r="G889" s="18">
        <f t="shared" si="13"/>
        <v>0</v>
      </c>
      <c r="H889" s="2"/>
      <c r="I889" s="2"/>
      <c r="J889" s="2"/>
      <c r="K889" s="2"/>
    </row>
    <row r="890" spans="1:11">
      <c r="A890" s="2"/>
      <c r="C890" s="2"/>
      <c r="D890" s="2"/>
      <c r="E890" s="2"/>
      <c r="F890" s="2"/>
      <c r="G890" s="18">
        <f t="shared" si="13"/>
        <v>0</v>
      </c>
      <c r="H890" s="2"/>
      <c r="I890" s="2"/>
      <c r="J890" s="2"/>
      <c r="K890" s="2"/>
    </row>
    <row r="891" spans="1:11">
      <c r="A891" s="2"/>
      <c r="C891" s="2"/>
      <c r="D891" s="2"/>
      <c r="E891" s="2"/>
      <c r="F891" s="2"/>
      <c r="G891" s="18">
        <f t="shared" si="13"/>
        <v>0</v>
      </c>
      <c r="H891" s="2"/>
      <c r="I891" s="2"/>
      <c r="J891" s="2"/>
      <c r="K891" s="2"/>
    </row>
    <row r="892" spans="1:11">
      <c r="A892" s="2"/>
      <c r="C892" s="2"/>
      <c r="D892" s="2"/>
      <c r="E892" s="2"/>
      <c r="F892" s="2"/>
      <c r="G892" s="18">
        <f t="shared" si="13"/>
        <v>0</v>
      </c>
      <c r="H892" s="2"/>
      <c r="I892" s="2"/>
      <c r="J892" s="2"/>
      <c r="K892" s="2"/>
    </row>
    <row r="893" spans="1:11">
      <c r="A893" s="2"/>
      <c r="C893" s="2"/>
      <c r="D893" s="2"/>
      <c r="E893" s="2"/>
      <c r="F893" s="2"/>
      <c r="G893" s="18">
        <f t="shared" si="13"/>
        <v>0</v>
      </c>
      <c r="H893" s="2"/>
      <c r="I893" s="2"/>
      <c r="J893" s="2"/>
      <c r="K893" s="2"/>
    </row>
    <row r="894" spans="1:11">
      <c r="A894" s="2"/>
      <c r="C894" s="2"/>
      <c r="D894" s="2"/>
      <c r="E894" s="2"/>
      <c r="F894" s="2"/>
      <c r="G894" s="18">
        <f t="shared" si="13"/>
        <v>0</v>
      </c>
      <c r="H894" s="2"/>
      <c r="I894" s="2"/>
      <c r="J894" s="2"/>
      <c r="K894" s="2"/>
    </row>
    <row r="895" spans="1:11">
      <c r="A895" s="2"/>
      <c r="C895" s="2"/>
      <c r="D895" s="2"/>
      <c r="E895" s="2"/>
      <c r="F895" s="2"/>
      <c r="G895" s="18">
        <f t="shared" si="13"/>
        <v>0</v>
      </c>
      <c r="H895" s="2"/>
      <c r="I895" s="2"/>
      <c r="J895" s="2"/>
      <c r="K895" s="2"/>
    </row>
    <row r="896" spans="1:11">
      <c r="A896" s="2"/>
      <c r="C896" s="2"/>
      <c r="D896" s="2"/>
      <c r="E896" s="2"/>
      <c r="F896" s="2"/>
      <c r="G896" s="18">
        <f t="shared" si="13"/>
        <v>0</v>
      </c>
      <c r="H896" s="2"/>
      <c r="I896" s="2"/>
      <c r="J896" s="2"/>
      <c r="K896" s="2"/>
    </row>
    <row r="897" spans="1:11">
      <c r="A897" s="2"/>
      <c r="C897" s="2"/>
      <c r="D897" s="2"/>
      <c r="E897" s="2"/>
      <c r="F897" s="2"/>
      <c r="G897" s="18">
        <f t="shared" si="13"/>
        <v>0</v>
      </c>
      <c r="H897" s="2"/>
      <c r="I897" s="2"/>
      <c r="J897" s="2"/>
      <c r="K897" s="2"/>
    </row>
    <row r="898" spans="1:11">
      <c r="A898" s="2"/>
      <c r="C898" s="2"/>
      <c r="D898" s="2"/>
      <c r="E898" s="2"/>
      <c r="F898" s="2"/>
      <c r="G898" s="18">
        <f t="shared" si="13"/>
        <v>0</v>
      </c>
      <c r="H898" s="2"/>
      <c r="I898" s="2"/>
      <c r="J898" s="2"/>
      <c r="K898" s="2"/>
    </row>
    <row r="899" spans="1:11">
      <c r="A899" s="2"/>
      <c r="C899" s="2"/>
      <c r="D899" s="2"/>
      <c r="E899" s="2"/>
      <c r="F899" s="2"/>
      <c r="G899" s="18">
        <f t="shared" si="13"/>
        <v>0</v>
      </c>
      <c r="H899" s="2"/>
      <c r="I899" s="2"/>
      <c r="J899" s="2"/>
      <c r="K899" s="2"/>
    </row>
    <row r="900" spans="1:11">
      <c r="A900" s="2"/>
      <c r="C900" s="2"/>
      <c r="D900" s="2"/>
      <c r="E900" s="2"/>
      <c r="F900" s="2"/>
      <c r="G900" s="18">
        <f t="shared" si="13"/>
        <v>0</v>
      </c>
      <c r="H900" s="2"/>
      <c r="I900" s="2"/>
      <c r="J900" s="2"/>
      <c r="K900" s="2"/>
    </row>
    <row r="901" spans="1:11">
      <c r="A901" s="2"/>
      <c r="C901" s="2"/>
      <c r="D901" s="2"/>
      <c r="E901" s="2"/>
      <c r="F901" s="2"/>
      <c r="G901" s="18">
        <f t="shared" si="13"/>
        <v>0</v>
      </c>
      <c r="H901" s="2"/>
      <c r="I901" s="2"/>
      <c r="J901" s="2"/>
      <c r="K901" s="2"/>
    </row>
    <row r="902" spans="1:11">
      <c r="A902" s="2"/>
      <c r="C902" s="2"/>
      <c r="D902" s="2"/>
      <c r="E902" s="2"/>
      <c r="F902" s="2"/>
      <c r="G902" s="18">
        <f t="shared" si="13"/>
        <v>0</v>
      </c>
      <c r="H902" s="2"/>
      <c r="I902" s="2"/>
      <c r="J902" s="2"/>
      <c r="K902" s="2"/>
    </row>
    <row r="903" spans="1:11">
      <c r="A903" s="2"/>
      <c r="C903" s="2"/>
      <c r="D903" s="2"/>
      <c r="E903" s="2"/>
      <c r="F903" s="2"/>
      <c r="G903" s="18">
        <f t="shared" si="13"/>
        <v>0</v>
      </c>
      <c r="H903" s="2"/>
      <c r="I903" s="2"/>
      <c r="J903" s="2"/>
      <c r="K903" s="2"/>
    </row>
    <row r="904" spans="1:11">
      <c r="A904" s="2"/>
      <c r="C904" s="2"/>
      <c r="D904" s="2"/>
      <c r="E904" s="2"/>
      <c r="F904" s="2"/>
      <c r="G904" s="18">
        <f t="shared" si="13"/>
        <v>0</v>
      </c>
      <c r="H904" s="2"/>
      <c r="I904" s="2"/>
      <c r="J904" s="2"/>
      <c r="K904" s="2"/>
    </row>
    <row r="905" spans="1:11">
      <c r="A905" s="2"/>
      <c r="C905" s="2"/>
      <c r="D905" s="2"/>
      <c r="E905" s="2"/>
      <c r="F905" s="2"/>
      <c r="G905" s="18">
        <f t="shared" si="13"/>
        <v>0</v>
      </c>
      <c r="H905" s="2"/>
      <c r="I905" s="2"/>
      <c r="J905" s="2"/>
      <c r="K905" s="2"/>
    </row>
    <row r="906" spans="1:11">
      <c r="A906" s="2"/>
      <c r="C906" s="2"/>
      <c r="D906" s="2"/>
      <c r="E906" s="2"/>
      <c r="F906" s="2"/>
      <c r="G906" s="18">
        <f t="shared" si="13"/>
        <v>0</v>
      </c>
      <c r="H906" s="2"/>
      <c r="I906" s="2"/>
      <c r="J906" s="2"/>
      <c r="K906" s="2"/>
    </row>
    <row r="907" spans="1:11">
      <c r="A907" s="2"/>
      <c r="C907" s="2"/>
      <c r="D907" s="2"/>
      <c r="E907" s="2"/>
      <c r="F907" s="2"/>
      <c r="G907" s="18">
        <f t="shared" si="13"/>
        <v>0</v>
      </c>
      <c r="H907" s="2"/>
      <c r="I907" s="2"/>
      <c r="J907" s="2"/>
      <c r="K907" s="2"/>
    </row>
    <row r="908" spans="1:11">
      <c r="A908" s="2"/>
      <c r="C908" s="2"/>
      <c r="D908" s="2"/>
      <c r="E908" s="2"/>
      <c r="F908" s="2"/>
      <c r="G908" s="18">
        <f t="shared" si="13"/>
        <v>0</v>
      </c>
      <c r="H908" s="2"/>
      <c r="I908" s="2"/>
      <c r="J908" s="2"/>
      <c r="K908" s="2"/>
    </row>
    <row r="909" spans="1:11">
      <c r="A909" s="2"/>
      <c r="C909" s="2"/>
      <c r="D909" s="2"/>
      <c r="E909" s="2"/>
      <c r="F909" s="2"/>
      <c r="G909" s="18">
        <f t="shared" ref="G909:G972" si="14">D909-E909</f>
        <v>0</v>
      </c>
      <c r="H909" s="2"/>
      <c r="I909" s="2"/>
      <c r="J909" s="2"/>
      <c r="K909" s="2"/>
    </row>
    <row r="910" spans="1:11">
      <c r="A910" s="2"/>
      <c r="C910" s="2"/>
      <c r="D910" s="2"/>
      <c r="E910" s="2"/>
      <c r="F910" s="2"/>
      <c r="G910" s="18">
        <f t="shared" si="14"/>
        <v>0</v>
      </c>
      <c r="H910" s="2"/>
      <c r="I910" s="2"/>
      <c r="J910" s="2"/>
      <c r="K910" s="2"/>
    </row>
    <row r="911" spans="1:11">
      <c r="A911" s="2"/>
      <c r="C911" s="2"/>
      <c r="D911" s="2"/>
      <c r="E911" s="2"/>
      <c r="F911" s="2"/>
      <c r="G911" s="18">
        <f t="shared" si="14"/>
        <v>0</v>
      </c>
      <c r="H911" s="2"/>
      <c r="I911" s="2"/>
      <c r="J911" s="2"/>
      <c r="K911" s="2"/>
    </row>
    <row r="912" spans="1:11">
      <c r="A912" s="2"/>
      <c r="C912" s="2"/>
      <c r="D912" s="2"/>
      <c r="E912" s="2"/>
      <c r="F912" s="2"/>
      <c r="G912" s="18">
        <f t="shared" si="14"/>
        <v>0</v>
      </c>
      <c r="H912" s="2"/>
      <c r="I912" s="2"/>
      <c r="J912" s="2"/>
      <c r="K912" s="2"/>
    </row>
    <row r="913" spans="1:11">
      <c r="A913" s="2"/>
      <c r="C913" s="2"/>
      <c r="D913" s="2"/>
      <c r="E913" s="2"/>
      <c r="F913" s="2"/>
      <c r="G913" s="18">
        <f t="shared" si="14"/>
        <v>0</v>
      </c>
      <c r="H913" s="2"/>
      <c r="I913" s="2"/>
      <c r="J913" s="2"/>
      <c r="K913" s="2"/>
    </row>
    <row r="914" spans="1:11">
      <c r="A914" s="2"/>
      <c r="C914" s="2"/>
      <c r="D914" s="2"/>
      <c r="E914" s="2"/>
      <c r="F914" s="2"/>
      <c r="G914" s="18">
        <f t="shared" si="14"/>
        <v>0</v>
      </c>
      <c r="H914" s="2"/>
      <c r="I914" s="2"/>
      <c r="J914" s="2"/>
      <c r="K914" s="2"/>
    </row>
    <row r="915" spans="1:11">
      <c r="A915" s="2"/>
      <c r="C915" s="2"/>
      <c r="D915" s="2"/>
      <c r="E915" s="2"/>
      <c r="F915" s="2"/>
      <c r="G915" s="18">
        <f t="shared" si="14"/>
        <v>0</v>
      </c>
      <c r="H915" s="2"/>
      <c r="I915" s="2"/>
      <c r="J915" s="2"/>
      <c r="K915" s="2"/>
    </row>
    <row r="916" spans="1:11">
      <c r="A916" s="2"/>
      <c r="C916" s="2"/>
      <c r="D916" s="2"/>
      <c r="E916" s="2"/>
      <c r="F916" s="2"/>
      <c r="G916" s="18">
        <f t="shared" si="14"/>
        <v>0</v>
      </c>
      <c r="H916" s="2"/>
      <c r="I916" s="2"/>
      <c r="J916" s="2"/>
      <c r="K916" s="2"/>
    </row>
    <row r="917" spans="1:11">
      <c r="A917" s="2"/>
      <c r="C917" s="2"/>
      <c r="D917" s="2"/>
      <c r="E917" s="2"/>
      <c r="F917" s="2"/>
      <c r="G917" s="18">
        <f t="shared" si="14"/>
        <v>0</v>
      </c>
      <c r="H917" s="2"/>
      <c r="I917" s="2"/>
      <c r="J917" s="2"/>
      <c r="K917" s="2"/>
    </row>
    <row r="918" spans="1:11">
      <c r="A918" s="2"/>
      <c r="C918" s="2"/>
      <c r="D918" s="2"/>
      <c r="E918" s="2"/>
      <c r="F918" s="2"/>
      <c r="G918" s="18">
        <f t="shared" si="14"/>
        <v>0</v>
      </c>
      <c r="H918" s="2"/>
      <c r="I918" s="2"/>
      <c r="J918" s="2"/>
      <c r="K918" s="2"/>
    </row>
    <row r="919" spans="1:11">
      <c r="A919" s="2"/>
      <c r="C919" s="2"/>
      <c r="D919" s="2"/>
      <c r="E919" s="2"/>
      <c r="F919" s="2"/>
      <c r="G919" s="18">
        <f t="shared" si="14"/>
        <v>0</v>
      </c>
      <c r="H919" s="2"/>
      <c r="I919" s="2"/>
      <c r="J919" s="2"/>
      <c r="K919" s="2"/>
    </row>
    <row r="920" spans="1:11">
      <c r="A920" s="2"/>
      <c r="C920" s="2"/>
      <c r="D920" s="2"/>
      <c r="E920" s="2"/>
      <c r="F920" s="2"/>
      <c r="G920" s="18">
        <f t="shared" si="14"/>
        <v>0</v>
      </c>
      <c r="H920" s="2"/>
      <c r="I920" s="2"/>
      <c r="J920" s="2"/>
      <c r="K920" s="2"/>
    </row>
    <row r="921" spans="1:11">
      <c r="A921" s="2"/>
      <c r="C921" s="2"/>
      <c r="D921" s="2"/>
      <c r="E921" s="2"/>
      <c r="F921" s="2"/>
      <c r="G921" s="18">
        <f t="shared" si="14"/>
        <v>0</v>
      </c>
      <c r="H921" s="2"/>
      <c r="I921" s="2"/>
      <c r="J921" s="2"/>
      <c r="K921" s="2"/>
    </row>
    <row r="922" spans="1:11">
      <c r="A922" s="2"/>
      <c r="C922" s="2"/>
      <c r="D922" s="2"/>
      <c r="E922" s="2"/>
      <c r="F922" s="2"/>
      <c r="G922" s="18">
        <f t="shared" si="14"/>
        <v>0</v>
      </c>
      <c r="H922" s="2"/>
      <c r="I922" s="2"/>
      <c r="J922" s="2"/>
      <c r="K922" s="2"/>
    </row>
    <row r="923" spans="1:11">
      <c r="A923" s="2"/>
      <c r="C923" s="2"/>
      <c r="D923" s="2"/>
      <c r="E923" s="2"/>
      <c r="F923" s="2"/>
      <c r="G923" s="18">
        <f t="shared" si="14"/>
        <v>0</v>
      </c>
      <c r="H923" s="2"/>
      <c r="I923" s="2"/>
      <c r="J923" s="2"/>
      <c r="K923" s="2"/>
    </row>
    <row r="924" spans="1:11">
      <c r="A924" s="2"/>
      <c r="C924" s="2"/>
      <c r="D924" s="2"/>
      <c r="E924" s="2"/>
      <c r="F924" s="2"/>
      <c r="G924" s="18">
        <f t="shared" si="14"/>
        <v>0</v>
      </c>
      <c r="H924" s="2"/>
      <c r="I924" s="2"/>
      <c r="J924" s="2"/>
      <c r="K924" s="2"/>
    </row>
    <row r="925" spans="1:11">
      <c r="A925" s="2"/>
      <c r="C925" s="2"/>
      <c r="D925" s="2"/>
      <c r="E925" s="2"/>
      <c r="F925" s="2"/>
      <c r="G925" s="18">
        <f t="shared" si="14"/>
        <v>0</v>
      </c>
      <c r="H925" s="2"/>
      <c r="I925" s="2"/>
      <c r="J925" s="2"/>
      <c r="K925" s="2"/>
    </row>
    <row r="926" spans="1:11">
      <c r="A926" s="2"/>
      <c r="C926" s="2"/>
      <c r="D926" s="2"/>
      <c r="E926" s="2"/>
      <c r="F926" s="2"/>
      <c r="G926" s="18">
        <f t="shared" si="14"/>
        <v>0</v>
      </c>
      <c r="H926" s="2"/>
      <c r="I926" s="2"/>
      <c r="J926" s="2"/>
      <c r="K926" s="2"/>
    </row>
    <row r="927" spans="1:11">
      <c r="A927" s="2"/>
      <c r="C927" s="2"/>
      <c r="D927" s="2"/>
      <c r="E927" s="2"/>
      <c r="F927" s="2"/>
      <c r="G927" s="18">
        <f t="shared" si="14"/>
        <v>0</v>
      </c>
      <c r="H927" s="2"/>
      <c r="I927" s="2"/>
      <c r="J927" s="2"/>
      <c r="K927" s="2"/>
    </row>
    <row r="928" spans="1:11">
      <c r="A928" s="2"/>
      <c r="C928" s="2"/>
      <c r="D928" s="2"/>
      <c r="E928" s="2"/>
      <c r="F928" s="2"/>
      <c r="G928" s="18">
        <f t="shared" si="14"/>
        <v>0</v>
      </c>
      <c r="H928" s="2"/>
      <c r="I928" s="2"/>
      <c r="J928" s="2"/>
      <c r="K928" s="2"/>
    </row>
    <row r="929" spans="1:11">
      <c r="A929" s="2"/>
      <c r="C929" s="2"/>
      <c r="D929" s="2"/>
      <c r="E929" s="2"/>
      <c r="F929" s="2"/>
      <c r="G929" s="18">
        <f t="shared" si="14"/>
        <v>0</v>
      </c>
      <c r="H929" s="2"/>
      <c r="I929" s="2"/>
      <c r="J929" s="2"/>
      <c r="K929" s="2"/>
    </row>
    <row r="930" spans="1:11">
      <c r="A930" s="2"/>
      <c r="C930" s="2"/>
      <c r="D930" s="2"/>
      <c r="E930" s="2"/>
      <c r="F930" s="2"/>
      <c r="G930" s="18">
        <f t="shared" si="14"/>
        <v>0</v>
      </c>
      <c r="H930" s="2"/>
      <c r="I930" s="2"/>
      <c r="J930" s="2"/>
      <c r="K930" s="2"/>
    </row>
    <row r="931" spans="1:11">
      <c r="A931" s="2"/>
      <c r="C931" s="2"/>
      <c r="D931" s="2"/>
      <c r="E931" s="2"/>
      <c r="F931" s="2"/>
      <c r="G931" s="18">
        <f t="shared" si="14"/>
        <v>0</v>
      </c>
      <c r="H931" s="2"/>
      <c r="I931" s="2"/>
      <c r="J931" s="2"/>
      <c r="K931" s="2"/>
    </row>
    <row r="932" spans="1:11">
      <c r="A932" s="2"/>
      <c r="C932" s="2"/>
      <c r="D932" s="2"/>
      <c r="E932" s="2"/>
      <c r="F932" s="2"/>
      <c r="G932" s="18">
        <f t="shared" si="14"/>
        <v>0</v>
      </c>
      <c r="H932" s="2"/>
      <c r="I932" s="2"/>
      <c r="J932" s="2"/>
      <c r="K932" s="2"/>
    </row>
    <row r="933" spans="1:11">
      <c r="A933" s="2"/>
      <c r="C933" s="2"/>
      <c r="D933" s="2"/>
      <c r="E933" s="2"/>
      <c r="F933" s="2"/>
      <c r="G933" s="18">
        <f t="shared" si="14"/>
        <v>0</v>
      </c>
      <c r="H933" s="2"/>
      <c r="I933" s="2"/>
      <c r="J933" s="2"/>
      <c r="K933" s="2"/>
    </row>
    <row r="934" spans="1:11">
      <c r="A934" s="2"/>
      <c r="C934" s="2"/>
      <c r="D934" s="2"/>
      <c r="E934" s="2"/>
      <c r="F934" s="2"/>
      <c r="G934" s="18">
        <f t="shared" si="14"/>
        <v>0</v>
      </c>
      <c r="H934" s="2"/>
      <c r="I934" s="2"/>
      <c r="J934" s="2"/>
      <c r="K934" s="2"/>
    </row>
    <row r="935" spans="1:11">
      <c r="A935" s="2"/>
      <c r="C935" s="2"/>
      <c r="D935" s="2"/>
      <c r="E935" s="2"/>
      <c r="F935" s="2"/>
      <c r="G935" s="18">
        <f t="shared" si="14"/>
        <v>0</v>
      </c>
      <c r="H935" s="2"/>
      <c r="I935" s="2"/>
      <c r="J935" s="2"/>
      <c r="K935" s="2"/>
    </row>
    <row r="936" spans="1:11">
      <c r="A936" s="2"/>
      <c r="C936" s="2"/>
      <c r="D936" s="2"/>
      <c r="E936" s="2"/>
      <c r="F936" s="2"/>
      <c r="G936" s="18">
        <f t="shared" si="14"/>
        <v>0</v>
      </c>
      <c r="H936" s="2"/>
      <c r="I936" s="2"/>
      <c r="J936" s="2"/>
      <c r="K936" s="2"/>
    </row>
    <row r="937" spans="1:11">
      <c r="A937" s="2"/>
      <c r="C937" s="2"/>
      <c r="D937" s="2"/>
      <c r="E937" s="2"/>
      <c r="F937" s="2"/>
      <c r="G937" s="18">
        <f t="shared" si="14"/>
        <v>0</v>
      </c>
      <c r="H937" s="2"/>
      <c r="I937" s="2"/>
      <c r="J937" s="2"/>
      <c r="K937" s="2"/>
    </row>
    <row r="938" spans="1:11">
      <c r="A938" s="2"/>
      <c r="C938" s="2"/>
      <c r="D938" s="2"/>
      <c r="E938" s="2"/>
      <c r="F938" s="2"/>
      <c r="G938" s="18">
        <f t="shared" si="14"/>
        <v>0</v>
      </c>
      <c r="H938" s="2"/>
      <c r="I938" s="2"/>
      <c r="J938" s="2"/>
      <c r="K938" s="2"/>
    </row>
    <row r="939" spans="1:11">
      <c r="A939" s="2"/>
      <c r="C939" s="2"/>
      <c r="D939" s="2"/>
      <c r="E939" s="2"/>
      <c r="F939" s="2"/>
      <c r="G939" s="18">
        <f t="shared" si="14"/>
        <v>0</v>
      </c>
      <c r="H939" s="2"/>
      <c r="I939" s="2"/>
      <c r="J939" s="2"/>
      <c r="K939" s="2"/>
    </row>
    <row r="940" spans="1:11">
      <c r="A940" s="2"/>
      <c r="C940" s="2"/>
      <c r="D940" s="2"/>
      <c r="E940" s="2"/>
      <c r="F940" s="2"/>
      <c r="G940" s="18">
        <f t="shared" si="14"/>
        <v>0</v>
      </c>
      <c r="H940" s="2"/>
      <c r="I940" s="2"/>
      <c r="J940" s="2"/>
      <c r="K940" s="2"/>
    </row>
    <row r="941" spans="1:11">
      <c r="A941" s="2"/>
      <c r="C941" s="2"/>
      <c r="D941" s="2"/>
      <c r="E941" s="2"/>
      <c r="F941" s="2"/>
      <c r="G941" s="18">
        <f t="shared" si="14"/>
        <v>0</v>
      </c>
      <c r="H941" s="2"/>
      <c r="I941" s="2"/>
      <c r="J941" s="2"/>
      <c r="K941" s="2"/>
    </row>
    <row r="942" spans="1:11">
      <c r="A942" s="2"/>
      <c r="C942" s="2"/>
      <c r="D942" s="2"/>
      <c r="E942" s="2"/>
      <c r="F942" s="2"/>
      <c r="G942" s="18">
        <f t="shared" si="14"/>
        <v>0</v>
      </c>
      <c r="H942" s="2"/>
      <c r="I942" s="2"/>
      <c r="J942" s="2"/>
      <c r="K942" s="2"/>
    </row>
    <row r="943" spans="1:11">
      <c r="A943" s="2"/>
      <c r="C943" s="2"/>
      <c r="D943" s="2"/>
      <c r="E943" s="2"/>
      <c r="F943" s="2"/>
      <c r="G943" s="18">
        <f t="shared" si="14"/>
        <v>0</v>
      </c>
      <c r="H943" s="2"/>
      <c r="I943" s="2"/>
      <c r="J943" s="2"/>
      <c r="K943" s="2"/>
    </row>
    <row r="944" spans="1:11">
      <c r="A944" s="2"/>
      <c r="C944" s="2"/>
      <c r="D944" s="2"/>
      <c r="E944" s="2"/>
      <c r="F944" s="2"/>
      <c r="G944" s="18">
        <f t="shared" si="14"/>
        <v>0</v>
      </c>
      <c r="H944" s="2"/>
      <c r="I944" s="2"/>
      <c r="J944" s="2"/>
      <c r="K944" s="2"/>
    </row>
    <row r="945" spans="1:11">
      <c r="A945" s="2"/>
      <c r="C945" s="2"/>
      <c r="D945" s="2"/>
      <c r="E945" s="2"/>
      <c r="F945" s="2"/>
      <c r="G945" s="18">
        <f t="shared" si="14"/>
        <v>0</v>
      </c>
      <c r="H945" s="2"/>
      <c r="I945" s="2"/>
      <c r="J945" s="2"/>
      <c r="K945" s="2"/>
    </row>
    <row r="946" spans="1:11">
      <c r="A946" s="2"/>
      <c r="C946" s="2"/>
      <c r="D946" s="2"/>
      <c r="E946" s="2"/>
      <c r="F946" s="2"/>
      <c r="G946" s="18">
        <f t="shared" si="14"/>
        <v>0</v>
      </c>
      <c r="H946" s="2"/>
      <c r="I946" s="2"/>
      <c r="J946" s="2"/>
      <c r="K946" s="2"/>
    </row>
    <row r="947" spans="1:11">
      <c r="A947" s="2"/>
      <c r="C947" s="2"/>
      <c r="D947" s="2"/>
      <c r="E947" s="2"/>
      <c r="F947" s="2"/>
      <c r="G947" s="18">
        <f t="shared" si="14"/>
        <v>0</v>
      </c>
      <c r="H947" s="2"/>
      <c r="I947" s="2"/>
      <c r="J947" s="2"/>
      <c r="K947" s="2"/>
    </row>
    <row r="948" spans="1:11">
      <c r="A948" s="2"/>
      <c r="C948" s="2"/>
      <c r="D948" s="2"/>
      <c r="E948" s="2"/>
      <c r="F948" s="2"/>
      <c r="G948" s="18">
        <f t="shared" si="14"/>
        <v>0</v>
      </c>
      <c r="H948" s="2"/>
      <c r="I948" s="2"/>
      <c r="J948" s="2"/>
      <c r="K948" s="2"/>
    </row>
    <row r="949" spans="1:11">
      <c r="A949" s="2"/>
      <c r="C949" s="2"/>
      <c r="D949" s="2"/>
      <c r="E949" s="2"/>
      <c r="F949" s="2"/>
      <c r="G949" s="18">
        <f t="shared" si="14"/>
        <v>0</v>
      </c>
      <c r="H949" s="2"/>
      <c r="I949" s="2"/>
      <c r="J949" s="2"/>
      <c r="K949" s="2"/>
    </row>
    <row r="950" spans="1:11">
      <c r="A950" s="2"/>
      <c r="C950" s="2"/>
      <c r="D950" s="2"/>
      <c r="E950" s="2"/>
      <c r="F950" s="2"/>
      <c r="G950" s="18">
        <f t="shared" si="14"/>
        <v>0</v>
      </c>
      <c r="H950" s="2"/>
      <c r="I950" s="2"/>
      <c r="J950" s="2"/>
      <c r="K950" s="2"/>
    </row>
    <row r="951" spans="1:11">
      <c r="A951" s="2"/>
      <c r="C951" s="2"/>
      <c r="D951" s="2"/>
      <c r="E951" s="2"/>
      <c r="F951" s="2"/>
      <c r="G951" s="18">
        <f t="shared" si="14"/>
        <v>0</v>
      </c>
      <c r="H951" s="2"/>
      <c r="I951" s="2"/>
      <c r="J951" s="2"/>
      <c r="K951" s="2"/>
    </row>
    <row r="952" spans="1:11">
      <c r="A952" s="2"/>
      <c r="C952" s="2"/>
      <c r="D952" s="2"/>
      <c r="E952" s="2"/>
      <c r="F952" s="2"/>
      <c r="G952" s="18">
        <f t="shared" si="14"/>
        <v>0</v>
      </c>
      <c r="H952" s="2"/>
      <c r="I952" s="2"/>
      <c r="J952" s="2"/>
      <c r="K952" s="2"/>
    </row>
    <row r="953" spans="1:11">
      <c r="A953" s="2"/>
      <c r="C953" s="2"/>
      <c r="D953" s="2"/>
      <c r="E953" s="2"/>
      <c r="F953" s="2"/>
      <c r="G953" s="18">
        <f t="shared" si="14"/>
        <v>0</v>
      </c>
      <c r="H953" s="2"/>
      <c r="I953" s="2"/>
      <c r="J953" s="2"/>
      <c r="K953" s="2"/>
    </row>
    <row r="954" spans="1:11">
      <c r="A954" s="2"/>
      <c r="C954" s="2"/>
      <c r="D954" s="2"/>
      <c r="E954" s="2"/>
      <c r="F954" s="2"/>
      <c r="G954" s="18">
        <f t="shared" si="14"/>
        <v>0</v>
      </c>
      <c r="H954" s="2"/>
      <c r="I954" s="2"/>
      <c r="J954" s="2"/>
      <c r="K954" s="2"/>
    </row>
    <row r="955" spans="1:11">
      <c r="A955" s="2"/>
      <c r="C955" s="2"/>
      <c r="D955" s="2"/>
      <c r="E955" s="2"/>
      <c r="F955" s="2"/>
      <c r="G955" s="18">
        <f t="shared" si="14"/>
        <v>0</v>
      </c>
      <c r="H955" s="2"/>
      <c r="I955" s="2"/>
      <c r="J955" s="2"/>
      <c r="K955" s="2"/>
    </row>
    <row r="956" spans="1:11">
      <c r="A956" s="2"/>
      <c r="C956" s="2"/>
      <c r="D956" s="2"/>
      <c r="E956" s="2"/>
      <c r="F956" s="2"/>
      <c r="G956" s="18">
        <f t="shared" si="14"/>
        <v>0</v>
      </c>
      <c r="H956" s="2"/>
      <c r="I956" s="2"/>
      <c r="J956" s="2"/>
      <c r="K956" s="2"/>
    </row>
    <row r="957" spans="1:11">
      <c r="A957" s="2"/>
      <c r="C957" s="2"/>
      <c r="D957" s="2"/>
      <c r="E957" s="2"/>
      <c r="F957" s="2"/>
      <c r="G957" s="18">
        <f t="shared" si="14"/>
        <v>0</v>
      </c>
      <c r="H957" s="2"/>
      <c r="I957" s="2"/>
      <c r="J957" s="2"/>
      <c r="K957" s="2"/>
    </row>
    <row r="958" spans="1:11">
      <c r="A958" s="2"/>
      <c r="C958" s="2"/>
      <c r="D958" s="2"/>
      <c r="E958" s="2"/>
      <c r="F958" s="2"/>
      <c r="G958" s="18">
        <f t="shared" si="14"/>
        <v>0</v>
      </c>
      <c r="H958" s="2"/>
      <c r="I958" s="2"/>
      <c r="J958" s="2"/>
      <c r="K958" s="2"/>
    </row>
    <row r="959" spans="1:11">
      <c r="A959" s="2"/>
      <c r="C959" s="2"/>
      <c r="D959" s="2"/>
      <c r="E959" s="2"/>
      <c r="F959" s="2"/>
      <c r="G959" s="18">
        <f t="shared" si="14"/>
        <v>0</v>
      </c>
      <c r="H959" s="2"/>
      <c r="I959" s="2"/>
      <c r="J959" s="2"/>
      <c r="K959" s="2"/>
    </row>
    <row r="960" spans="1:11">
      <c r="A960" s="2"/>
      <c r="C960" s="2"/>
      <c r="D960" s="2"/>
      <c r="E960" s="2"/>
      <c r="F960" s="2"/>
      <c r="G960" s="18">
        <f t="shared" si="14"/>
        <v>0</v>
      </c>
      <c r="H960" s="2"/>
      <c r="I960" s="2"/>
      <c r="J960" s="2"/>
      <c r="K960" s="2"/>
    </row>
    <row r="961" spans="1:11">
      <c r="A961" s="2"/>
      <c r="C961" s="2"/>
      <c r="D961" s="2"/>
      <c r="E961" s="2"/>
      <c r="F961" s="2"/>
      <c r="G961" s="18">
        <f t="shared" si="14"/>
        <v>0</v>
      </c>
      <c r="H961" s="2"/>
      <c r="I961" s="2"/>
      <c r="J961" s="2"/>
      <c r="K961" s="2"/>
    </row>
    <row r="962" spans="1:11">
      <c r="A962" s="2"/>
      <c r="C962" s="2"/>
      <c r="D962" s="2"/>
      <c r="E962" s="2"/>
      <c r="F962" s="2"/>
      <c r="G962" s="18">
        <f t="shared" si="14"/>
        <v>0</v>
      </c>
      <c r="H962" s="2"/>
      <c r="I962" s="2"/>
      <c r="J962" s="2"/>
      <c r="K962" s="2"/>
    </row>
    <row r="963" spans="1:11">
      <c r="A963" s="2"/>
      <c r="C963" s="2"/>
      <c r="D963" s="2"/>
      <c r="E963" s="2"/>
      <c r="F963" s="2"/>
      <c r="G963" s="18">
        <f t="shared" si="14"/>
        <v>0</v>
      </c>
      <c r="H963" s="2"/>
      <c r="I963" s="2"/>
      <c r="J963" s="2"/>
      <c r="K963" s="2"/>
    </row>
    <row r="964" spans="1:11">
      <c r="A964" s="2"/>
      <c r="C964" s="2"/>
      <c r="D964" s="2"/>
      <c r="E964" s="2"/>
      <c r="F964" s="2"/>
      <c r="G964" s="18">
        <f t="shared" si="14"/>
        <v>0</v>
      </c>
      <c r="H964" s="2"/>
      <c r="I964" s="2"/>
      <c r="J964" s="2"/>
      <c r="K964" s="2"/>
    </row>
    <row r="965" spans="1:11">
      <c r="A965" s="2"/>
      <c r="C965" s="2"/>
      <c r="D965" s="2"/>
      <c r="E965" s="2"/>
      <c r="F965" s="2"/>
      <c r="G965" s="18">
        <f t="shared" si="14"/>
        <v>0</v>
      </c>
      <c r="H965" s="2"/>
      <c r="I965" s="2"/>
      <c r="J965" s="2"/>
      <c r="K965" s="2"/>
    </row>
    <row r="966" spans="1:11">
      <c r="A966" s="2"/>
      <c r="C966" s="2"/>
      <c r="D966" s="2"/>
      <c r="E966" s="2"/>
      <c r="F966" s="2"/>
      <c r="G966" s="18">
        <f t="shared" si="14"/>
        <v>0</v>
      </c>
      <c r="H966" s="2"/>
      <c r="I966" s="2"/>
      <c r="J966" s="2"/>
      <c r="K966" s="2"/>
    </row>
    <row r="967" spans="1:11">
      <c r="A967" s="2"/>
      <c r="C967" s="2"/>
      <c r="D967" s="2"/>
      <c r="E967" s="2"/>
      <c r="F967" s="2"/>
      <c r="G967" s="18">
        <f t="shared" si="14"/>
        <v>0</v>
      </c>
      <c r="H967" s="2"/>
      <c r="I967" s="2"/>
      <c r="J967" s="2"/>
      <c r="K967" s="2"/>
    </row>
    <row r="968" spans="1:11">
      <c r="A968" s="2"/>
      <c r="C968" s="2"/>
      <c r="D968" s="2"/>
      <c r="E968" s="2"/>
      <c r="F968" s="2"/>
      <c r="G968" s="18">
        <f t="shared" si="14"/>
        <v>0</v>
      </c>
      <c r="H968" s="2"/>
      <c r="I968" s="2"/>
      <c r="J968" s="2"/>
      <c r="K968" s="2"/>
    </row>
    <row r="969" spans="1:11">
      <c r="A969" s="2"/>
      <c r="C969" s="2"/>
      <c r="D969" s="2"/>
      <c r="E969" s="2"/>
      <c r="F969" s="2"/>
      <c r="G969" s="18">
        <f t="shared" si="14"/>
        <v>0</v>
      </c>
      <c r="H969" s="2"/>
      <c r="I969" s="2"/>
      <c r="J969" s="2"/>
      <c r="K969" s="2"/>
    </row>
    <row r="970" spans="1:11">
      <c r="A970" s="2"/>
      <c r="C970" s="2"/>
      <c r="D970" s="2"/>
      <c r="E970" s="2"/>
      <c r="F970" s="2"/>
      <c r="G970" s="18">
        <f t="shared" si="14"/>
        <v>0</v>
      </c>
      <c r="H970" s="2"/>
      <c r="I970" s="2"/>
      <c r="J970" s="2"/>
      <c r="K970" s="2"/>
    </row>
    <row r="971" spans="1:11">
      <c r="A971" s="2"/>
      <c r="C971" s="2"/>
      <c r="D971" s="2"/>
      <c r="E971" s="2"/>
      <c r="F971" s="2"/>
      <c r="G971" s="18">
        <f t="shared" si="14"/>
        <v>0</v>
      </c>
      <c r="H971" s="2"/>
      <c r="I971" s="2"/>
      <c r="J971" s="2"/>
      <c r="K971" s="2"/>
    </row>
    <row r="972" spans="1:11">
      <c r="A972" s="2"/>
      <c r="C972" s="2"/>
      <c r="D972" s="2"/>
      <c r="E972" s="2"/>
      <c r="F972" s="2"/>
      <c r="G972" s="18">
        <f t="shared" si="14"/>
        <v>0</v>
      </c>
      <c r="H972" s="2"/>
      <c r="I972" s="2"/>
      <c r="J972" s="2"/>
      <c r="K972" s="2"/>
    </row>
    <row r="973" spans="1:11">
      <c r="A973" s="2"/>
      <c r="C973" s="2"/>
      <c r="D973" s="2"/>
      <c r="E973" s="2"/>
      <c r="F973" s="2"/>
      <c r="G973" s="18">
        <f t="shared" ref="G973:G997" si="15">D973-E973</f>
        <v>0</v>
      </c>
      <c r="H973" s="2"/>
      <c r="I973" s="2"/>
      <c r="J973" s="2"/>
      <c r="K973" s="2"/>
    </row>
    <row r="974" spans="1:11">
      <c r="A974" s="2"/>
      <c r="C974" s="2"/>
      <c r="D974" s="2"/>
      <c r="E974" s="2"/>
      <c r="F974" s="2"/>
      <c r="G974" s="18">
        <f t="shared" si="15"/>
        <v>0</v>
      </c>
      <c r="H974" s="2"/>
      <c r="I974" s="2"/>
      <c r="J974" s="2"/>
      <c r="K974" s="2"/>
    </row>
    <row r="975" spans="1:11">
      <c r="A975" s="2"/>
      <c r="C975" s="2"/>
      <c r="D975" s="2"/>
      <c r="E975" s="2"/>
      <c r="F975" s="2"/>
      <c r="G975" s="18">
        <f t="shared" si="15"/>
        <v>0</v>
      </c>
      <c r="H975" s="2"/>
      <c r="I975" s="2"/>
      <c r="J975" s="2"/>
      <c r="K975" s="2"/>
    </row>
    <row r="976" spans="1:11">
      <c r="A976" s="2"/>
      <c r="C976" s="2"/>
      <c r="D976" s="2"/>
      <c r="E976" s="2"/>
      <c r="F976" s="2"/>
      <c r="G976" s="18">
        <f t="shared" si="15"/>
        <v>0</v>
      </c>
      <c r="H976" s="2"/>
      <c r="I976" s="2"/>
      <c r="J976" s="2"/>
      <c r="K976" s="2"/>
    </row>
    <row r="977" spans="1:11">
      <c r="A977" s="2"/>
      <c r="C977" s="2"/>
      <c r="D977" s="2"/>
      <c r="E977" s="2"/>
      <c r="F977" s="2"/>
      <c r="G977" s="18">
        <f t="shared" si="15"/>
        <v>0</v>
      </c>
      <c r="H977" s="2"/>
      <c r="I977" s="2"/>
      <c r="J977" s="2"/>
      <c r="K977" s="2"/>
    </row>
    <row r="978" spans="1:11">
      <c r="A978" s="2"/>
      <c r="C978" s="2"/>
      <c r="D978" s="2"/>
      <c r="E978" s="2"/>
      <c r="F978" s="2"/>
      <c r="G978" s="18">
        <f t="shared" si="15"/>
        <v>0</v>
      </c>
      <c r="H978" s="2"/>
      <c r="I978" s="2"/>
      <c r="J978" s="2"/>
      <c r="K978" s="2"/>
    </row>
    <row r="979" spans="1:11">
      <c r="A979" s="2"/>
      <c r="C979" s="2"/>
      <c r="D979" s="2"/>
      <c r="E979" s="2"/>
      <c r="F979" s="2"/>
      <c r="G979" s="18">
        <f t="shared" si="15"/>
        <v>0</v>
      </c>
      <c r="H979" s="2"/>
      <c r="I979" s="2"/>
      <c r="J979" s="2"/>
      <c r="K979" s="2"/>
    </row>
    <row r="980" spans="1:11">
      <c r="A980" s="2"/>
      <c r="C980" s="2"/>
      <c r="D980" s="2"/>
      <c r="E980" s="2"/>
      <c r="F980" s="2"/>
      <c r="G980" s="18">
        <f t="shared" si="15"/>
        <v>0</v>
      </c>
      <c r="H980" s="2"/>
      <c r="I980" s="2"/>
      <c r="J980" s="2"/>
      <c r="K980" s="2"/>
    </row>
    <row r="981" spans="1:11">
      <c r="A981" s="2"/>
      <c r="C981" s="2"/>
      <c r="D981" s="2"/>
      <c r="E981" s="2"/>
      <c r="F981" s="2"/>
      <c r="G981" s="18">
        <f t="shared" si="15"/>
        <v>0</v>
      </c>
      <c r="H981" s="2"/>
      <c r="I981" s="2"/>
      <c r="J981" s="2"/>
      <c r="K981" s="2"/>
    </row>
    <row r="982" spans="1:11">
      <c r="A982" s="2"/>
      <c r="C982" s="2"/>
      <c r="D982" s="2"/>
      <c r="E982" s="2"/>
      <c r="F982" s="2"/>
      <c r="G982" s="18">
        <f t="shared" si="15"/>
        <v>0</v>
      </c>
      <c r="H982" s="2"/>
      <c r="I982" s="2"/>
      <c r="J982" s="2"/>
      <c r="K982" s="2"/>
    </row>
    <row r="983" spans="1:11">
      <c r="A983" s="2"/>
      <c r="C983" s="2"/>
      <c r="D983" s="2"/>
      <c r="E983" s="2"/>
      <c r="F983" s="2"/>
      <c r="G983" s="18">
        <f t="shared" si="15"/>
        <v>0</v>
      </c>
      <c r="H983" s="2"/>
      <c r="I983" s="2"/>
      <c r="J983" s="2"/>
      <c r="K983" s="2"/>
    </row>
    <row r="984" spans="1:11">
      <c r="A984" s="2"/>
      <c r="C984" s="2"/>
      <c r="D984" s="2"/>
      <c r="E984" s="2"/>
      <c r="F984" s="2"/>
      <c r="G984" s="18">
        <f t="shared" si="15"/>
        <v>0</v>
      </c>
      <c r="H984" s="2"/>
      <c r="I984" s="2"/>
      <c r="J984" s="2"/>
      <c r="K984" s="2"/>
    </row>
    <row r="985" spans="1:11">
      <c r="A985" s="2"/>
      <c r="C985" s="2"/>
      <c r="D985" s="2"/>
      <c r="E985" s="2"/>
      <c r="F985" s="2"/>
      <c r="G985" s="18">
        <f t="shared" si="15"/>
        <v>0</v>
      </c>
      <c r="H985" s="2"/>
      <c r="I985" s="2"/>
      <c r="J985" s="2"/>
      <c r="K985" s="2"/>
    </row>
    <row r="986" spans="1:11">
      <c r="A986" s="2"/>
      <c r="C986" s="2"/>
      <c r="D986" s="2"/>
      <c r="E986" s="2"/>
      <c r="F986" s="2"/>
      <c r="G986" s="18">
        <f t="shared" si="15"/>
        <v>0</v>
      </c>
      <c r="H986" s="2"/>
      <c r="I986" s="2"/>
      <c r="J986" s="2"/>
      <c r="K986" s="2"/>
    </row>
    <row r="987" spans="1:11">
      <c r="A987" s="2"/>
      <c r="C987" s="2"/>
      <c r="D987" s="2"/>
      <c r="E987" s="2"/>
      <c r="F987" s="2"/>
      <c r="G987" s="18">
        <f t="shared" si="15"/>
        <v>0</v>
      </c>
      <c r="H987" s="2"/>
      <c r="I987" s="2"/>
      <c r="J987" s="2"/>
      <c r="K987" s="2"/>
    </row>
    <row r="988" spans="1:11">
      <c r="A988" s="2"/>
      <c r="C988" s="2"/>
      <c r="D988" s="2"/>
      <c r="E988" s="2"/>
      <c r="F988" s="2"/>
      <c r="G988" s="18">
        <f t="shared" si="15"/>
        <v>0</v>
      </c>
      <c r="H988" s="2"/>
      <c r="I988" s="2"/>
      <c r="J988" s="2"/>
      <c r="K988" s="2"/>
    </row>
    <row r="989" spans="1:11">
      <c r="A989" s="2"/>
      <c r="C989" s="2"/>
      <c r="D989" s="2"/>
      <c r="E989" s="2"/>
      <c r="F989" s="2"/>
      <c r="G989" s="18">
        <f t="shared" si="15"/>
        <v>0</v>
      </c>
      <c r="H989" s="2"/>
      <c r="I989" s="2"/>
      <c r="J989" s="2"/>
      <c r="K989" s="2"/>
    </row>
    <row r="990" spans="1:11">
      <c r="A990" s="2"/>
      <c r="C990" s="2"/>
      <c r="D990" s="2"/>
      <c r="E990" s="2"/>
      <c r="F990" s="2"/>
      <c r="G990" s="18">
        <f t="shared" si="15"/>
        <v>0</v>
      </c>
      <c r="H990" s="2"/>
      <c r="I990" s="2"/>
      <c r="J990" s="2"/>
      <c r="K990" s="2"/>
    </row>
    <row r="991" spans="1:11">
      <c r="A991" s="2"/>
      <c r="C991" s="2"/>
      <c r="D991" s="2"/>
      <c r="E991" s="2"/>
      <c r="F991" s="2"/>
      <c r="G991" s="18">
        <f t="shared" si="15"/>
        <v>0</v>
      </c>
      <c r="H991" s="2"/>
      <c r="I991" s="2"/>
      <c r="J991" s="2"/>
      <c r="K991" s="2"/>
    </row>
    <row r="992" spans="1:11">
      <c r="A992" s="2"/>
      <c r="C992" s="2"/>
      <c r="D992" s="2"/>
      <c r="E992" s="2"/>
      <c r="F992" s="2"/>
      <c r="G992" s="18">
        <f t="shared" si="15"/>
        <v>0</v>
      </c>
      <c r="H992" s="2"/>
      <c r="I992" s="2"/>
      <c r="J992" s="2"/>
      <c r="K992" s="2"/>
    </row>
    <row r="993" spans="1:11">
      <c r="A993" s="2"/>
      <c r="C993" s="2"/>
      <c r="D993" s="2"/>
      <c r="E993" s="2"/>
      <c r="F993" s="2"/>
      <c r="G993" s="18">
        <f t="shared" si="15"/>
        <v>0</v>
      </c>
      <c r="H993" s="2"/>
      <c r="I993" s="2"/>
      <c r="J993" s="2"/>
      <c r="K993" s="2"/>
    </row>
    <row r="994" spans="1:11">
      <c r="A994" s="2"/>
      <c r="C994" s="2"/>
      <c r="D994" s="2"/>
      <c r="E994" s="2"/>
      <c r="F994" s="2"/>
      <c r="G994" s="18">
        <f t="shared" si="15"/>
        <v>0</v>
      </c>
      <c r="H994" s="2"/>
      <c r="I994" s="2"/>
      <c r="J994" s="2"/>
      <c r="K994" s="2"/>
    </row>
    <row r="995" spans="1:11">
      <c r="A995" s="2"/>
      <c r="C995" s="2"/>
      <c r="D995" s="2"/>
      <c r="E995" s="2"/>
      <c r="F995" s="2"/>
      <c r="G995" s="18">
        <f t="shared" si="15"/>
        <v>0</v>
      </c>
      <c r="H995" s="2"/>
      <c r="I995" s="2"/>
      <c r="J995" s="2"/>
      <c r="K995" s="2"/>
    </row>
    <row r="996" spans="1:11">
      <c r="A996" s="2"/>
      <c r="C996" s="2"/>
      <c r="D996" s="2"/>
      <c r="E996" s="2"/>
      <c r="F996" s="2"/>
      <c r="G996" s="18">
        <f t="shared" si="15"/>
        <v>0</v>
      </c>
      <c r="H996" s="2"/>
      <c r="I996" s="2"/>
      <c r="J996" s="2"/>
      <c r="K996" s="2"/>
    </row>
    <row r="997" spans="1:11">
      <c r="A997" s="2"/>
      <c r="C997" s="2"/>
      <c r="D997" s="2"/>
      <c r="E997" s="2"/>
      <c r="F997" s="2"/>
      <c r="G997" s="18">
        <f t="shared" si="15"/>
        <v>0</v>
      </c>
      <c r="H997" s="2"/>
      <c r="I997" s="2"/>
      <c r="J997" s="2"/>
      <c r="K997" s="2"/>
    </row>
    <row r="998" spans="1:11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>
      <c r="A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>
      <c r="A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>
      <c r="A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>
      <c r="A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>
      <c r="A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>
      <c r="A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>
      <c r="A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>
      <c r="A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>
      <c r="A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>
      <c r="A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>
      <c r="A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>
      <c r="A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>
      <c r="A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>
      <c r="A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>
      <c r="A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>
      <c r="A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>
      <c r="A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>
      <c r="A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>
      <c r="A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>
      <c r="A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>
      <c r="A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>
      <c r="A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>
      <c r="A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>
      <c r="A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>
      <c r="A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>
      <c r="A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>
      <c r="A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>
      <c r="A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>
      <c r="A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>
      <c r="A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>
      <c r="A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>
      <c r="A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>
      <c r="A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>
      <c r="A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>
      <c r="A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>
      <c r="A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>
      <c r="A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>
      <c r="A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>
      <c r="A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>
      <c r="A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>
      <c r="A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>
      <c r="A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>
      <c r="A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>
      <c r="A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>
      <c r="A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>
      <c r="A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>
      <c r="A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>
      <c r="A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>
      <c r="A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>
      <c r="A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>
      <c r="A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>
      <c r="A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>
      <c r="A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>
      <c r="A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>
      <c r="A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>
      <c r="A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>
      <c r="A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>
      <c r="A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>
      <c r="A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>
      <c r="A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>
      <c r="A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>
      <c r="A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>
      <c r="A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>
      <c r="A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>
      <c r="A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>
      <c r="A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>
      <c r="A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>
      <c r="A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>
      <c r="A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>
      <c r="A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>
      <c r="A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>
      <c r="A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>
      <c r="A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>
      <c r="A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>
      <c r="A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>
      <c r="A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>
      <c r="A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>
      <c r="A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>
      <c r="A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>
      <c r="A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>
      <c r="A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>
      <c r="A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>
      <c r="A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>
      <c r="A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>
      <c r="A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>
      <c r="A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>
      <c r="A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>
      <c r="A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>
      <c r="A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>
      <c r="A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>
      <c r="A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>
      <c r="A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>
      <c r="A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>
      <c r="A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>
      <c r="A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>
      <c r="A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>
      <c r="A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>
      <c r="A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>
      <c r="A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>
      <c r="A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>
      <c r="A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>
      <c r="A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>
      <c r="A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>
      <c r="A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>
      <c r="A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>
      <c r="A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>
      <c r="A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>
      <c r="A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>
      <c r="A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>
      <c r="A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>
      <c r="A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>
      <c r="A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>
      <c r="A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>
      <c r="A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>
      <c r="A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>
      <c r="A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>
      <c r="A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>
      <c r="A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>
      <c r="A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>
      <c r="A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>
      <c r="A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>
      <c r="A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>
      <c r="A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>
      <c r="A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>
      <c r="A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>
      <c r="A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>
      <c r="A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>
      <c r="A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>
      <c r="A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>
      <c r="A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>
      <c r="A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>
      <c r="A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>
      <c r="A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>
      <c r="A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>
      <c r="A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>
      <c r="A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>
      <c r="A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>
      <c r="A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>
      <c r="A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>
      <c r="A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>
      <c r="A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>
      <c r="A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>
      <c r="A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>
      <c r="A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>
      <c r="A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>
      <c r="A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>
      <c r="A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>
      <c r="A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>
      <c r="A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>
      <c r="A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>
      <c r="A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>
      <c r="A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>
      <c r="A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>
      <c r="A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>
      <c r="A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>
      <c r="A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>
      <c r="A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>
      <c r="A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>
      <c r="A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>
      <c r="A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>
      <c r="A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>
      <c r="A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>
      <c r="A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>
      <c r="A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>
      <c r="A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>
      <c r="A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>
      <c r="A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>
      <c r="A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>
      <c r="A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>
      <c r="A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>
      <c r="A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>
      <c r="A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>
      <c r="A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>
      <c r="A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>
      <c r="A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>
      <c r="A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>
      <c r="A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>
      <c r="A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>
      <c r="A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>
      <c r="A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>
      <c r="A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>
      <c r="A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>
      <c r="A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>
      <c r="A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>
      <c r="A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>
      <c r="A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>
      <c r="A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>
      <c r="A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>
      <c r="A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>
      <c r="A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>
      <c r="A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>
      <c r="A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>
      <c r="A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>
      <c r="A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>
      <c r="A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>
      <c r="A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>
      <c r="A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>
      <c r="A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>
      <c r="A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>
      <c r="A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>
      <c r="A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>
      <c r="A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>
      <c r="A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>
      <c r="A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>
      <c r="A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>
      <c r="A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>
      <c r="A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>
      <c r="A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>
      <c r="A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>
      <c r="A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>
      <c r="A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>
      <c r="A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>
      <c r="A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>
      <c r="A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>
      <c r="A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>
      <c r="A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>
      <c r="A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>
      <c r="A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>
      <c r="A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>
      <c r="A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>
      <c r="A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>
      <c r="A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>
      <c r="A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>
      <c r="A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>
      <c r="A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>
      <c r="A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>
      <c r="A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>
      <c r="A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>
      <c r="A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>
      <c r="A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>
      <c r="A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>
      <c r="A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>
      <c r="A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>
      <c r="A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>
      <c r="A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>
      <c r="A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>
      <c r="A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>
      <c r="A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>
      <c r="A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>
      <c r="A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>
      <c r="A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>
      <c r="A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>
      <c r="A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>
      <c r="A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>
      <c r="A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>
      <c r="A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>
      <c r="A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>
      <c r="A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>
      <c r="A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>
      <c r="A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>
      <c r="A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>
      <c r="A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>
      <c r="A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>
      <c r="A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>
      <c r="A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>
      <c r="A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>
      <c r="A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>
      <c r="A4530" s="2"/>
      <c r="C4530" s="2"/>
      <c r="D4530" s="2"/>
      <c r="E4530" s="2"/>
      <c r="F4530" s="2"/>
      <c r="G4530" s="2"/>
      <c r="H4530" s="2"/>
      <c r="I4530" s="2"/>
      <c r="J4530" s="2"/>
      <c r="K4530" s="2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792"/>
  <sheetViews>
    <sheetView zoomScaleNormal="100" workbookViewId="0">
      <selection activeCell="D400" sqref="D400"/>
    </sheetView>
  </sheetViews>
  <sheetFormatPr defaultRowHeight="12.75"/>
  <cols>
    <col min="1" max="1" width="10.85546875" bestFit="1" customWidth="1"/>
    <col min="2" max="2" width="52.140625" style="1" customWidth="1"/>
    <col min="3" max="3" width="14.28515625" style="16" customWidth="1"/>
    <col min="4" max="5" width="15" style="13" bestFit="1" customWidth="1"/>
    <col min="6" max="6" width="18" customWidth="1"/>
    <col min="7" max="7" width="15" style="15" bestFit="1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7">
      <c r="A1" s="20" t="s">
        <v>1545</v>
      </c>
    </row>
    <row r="2" spans="1:7">
      <c r="B2" s="1" t="s">
        <v>2063</v>
      </c>
      <c r="C2"/>
    </row>
    <row r="3" spans="1:7">
      <c r="B3" s="1" t="s">
        <v>912</v>
      </c>
      <c r="C3"/>
    </row>
    <row r="4" spans="1:7">
      <c r="B4" s="1" t="s">
        <v>913</v>
      </c>
      <c r="C4"/>
    </row>
    <row r="5" spans="1:7">
      <c r="B5" s="1" t="s">
        <v>1027</v>
      </c>
      <c r="C5"/>
    </row>
    <row r="6" spans="1:7">
      <c r="B6" s="1" t="s">
        <v>914</v>
      </c>
      <c r="C6"/>
    </row>
    <row r="7" spans="1:7">
      <c r="B7" s="1" t="s">
        <v>915</v>
      </c>
      <c r="C7"/>
    </row>
    <row r="8" spans="1:7">
      <c r="B8" s="1" t="s">
        <v>916</v>
      </c>
      <c r="C8"/>
    </row>
    <row r="9" spans="1:7">
      <c r="B9" s="1" t="s">
        <v>917</v>
      </c>
      <c r="C9"/>
    </row>
    <row r="10" spans="1:7">
      <c r="B10" s="1" t="s">
        <v>2064</v>
      </c>
      <c r="C10"/>
    </row>
    <row r="11" spans="1:7">
      <c r="A11" t="s">
        <v>709</v>
      </c>
      <c r="B11" s="1" t="s">
        <v>702</v>
      </c>
      <c r="C11" t="s">
        <v>698</v>
      </c>
      <c r="D11" s="13" t="s">
        <v>699</v>
      </c>
      <c r="E11" s="13" t="s">
        <v>700</v>
      </c>
      <c r="F11" t="s">
        <v>701</v>
      </c>
      <c r="G11" s="15" t="s">
        <v>710</v>
      </c>
    </row>
    <row r="12" spans="1:7">
      <c r="A12">
        <v>10020101</v>
      </c>
      <c r="B12" s="1" t="s">
        <v>1164</v>
      </c>
      <c r="C12" t="s">
        <v>1028</v>
      </c>
      <c r="D12" s="13">
        <v>29414.84</v>
      </c>
      <c r="E12" s="13">
        <v>0</v>
      </c>
      <c r="F12" t="s">
        <v>1028</v>
      </c>
      <c r="G12" s="13">
        <v>29414.84</v>
      </c>
    </row>
    <row r="13" spans="1:7">
      <c r="A13">
        <v>11010301</v>
      </c>
      <c r="B13" s="1" t="s">
        <v>1166</v>
      </c>
      <c r="C13" t="s">
        <v>1028</v>
      </c>
      <c r="D13" s="13">
        <v>1228016.1599999999</v>
      </c>
      <c r="E13" s="13">
        <v>0</v>
      </c>
      <c r="F13" t="s">
        <v>1028</v>
      </c>
      <c r="G13" s="13">
        <v>1228016.1599999999</v>
      </c>
    </row>
    <row r="14" spans="1:7">
      <c r="A14">
        <v>11010351</v>
      </c>
      <c r="B14" s="1" t="s">
        <v>1167</v>
      </c>
      <c r="C14" t="s">
        <v>1028</v>
      </c>
      <c r="D14" s="13">
        <v>0</v>
      </c>
      <c r="E14" s="13">
        <v>835149.29</v>
      </c>
      <c r="F14" t="s">
        <v>1028</v>
      </c>
      <c r="G14" s="13">
        <v>-835149.29</v>
      </c>
    </row>
    <row r="15" spans="1:7">
      <c r="A15">
        <v>11010501</v>
      </c>
      <c r="B15" s="1" t="s">
        <v>1030</v>
      </c>
      <c r="C15" t="s">
        <v>1028</v>
      </c>
      <c r="D15" s="13">
        <v>1041.9000000000001</v>
      </c>
      <c r="E15" s="13">
        <v>0</v>
      </c>
      <c r="F15" t="s">
        <v>1028</v>
      </c>
      <c r="G15" s="13">
        <v>1041.9000000000001</v>
      </c>
    </row>
    <row r="16" spans="1:7">
      <c r="A16">
        <v>11010503</v>
      </c>
      <c r="B16" s="1" t="s">
        <v>1031</v>
      </c>
      <c r="C16" t="s">
        <v>1028</v>
      </c>
      <c r="D16" s="13">
        <v>7344.68</v>
      </c>
      <c r="E16" s="13">
        <v>0</v>
      </c>
      <c r="F16" t="s">
        <v>1028</v>
      </c>
      <c r="G16" s="13">
        <v>7344.68</v>
      </c>
    </row>
    <row r="17" spans="1:7">
      <c r="A17">
        <v>11010551</v>
      </c>
      <c r="B17" s="1" t="s">
        <v>1168</v>
      </c>
      <c r="C17" t="s">
        <v>1028</v>
      </c>
      <c r="D17" s="13">
        <v>0</v>
      </c>
      <c r="E17" s="13">
        <v>1041.9000000000001</v>
      </c>
      <c r="F17" t="s">
        <v>1028</v>
      </c>
      <c r="G17" s="13">
        <v>-1041.9000000000001</v>
      </c>
    </row>
    <row r="18" spans="1:7">
      <c r="A18">
        <v>11010553</v>
      </c>
      <c r="B18" s="1" t="s">
        <v>1169</v>
      </c>
      <c r="C18" t="s">
        <v>1028</v>
      </c>
      <c r="D18" s="13">
        <v>0</v>
      </c>
      <c r="E18" s="13">
        <v>7344.68</v>
      </c>
      <c r="F18" t="s">
        <v>1028</v>
      </c>
      <c r="G18" s="13">
        <v>-7344.68</v>
      </c>
    </row>
    <row r="19" spans="1:7">
      <c r="A19">
        <v>11010601</v>
      </c>
      <c r="B19" s="1" t="s">
        <v>1170</v>
      </c>
      <c r="C19" t="s">
        <v>1028</v>
      </c>
      <c r="D19" s="13">
        <v>473924.06</v>
      </c>
      <c r="E19" s="13">
        <v>468970.86</v>
      </c>
      <c r="F19" t="s">
        <v>1028</v>
      </c>
      <c r="G19" s="13">
        <v>4953.2000000000116</v>
      </c>
    </row>
    <row r="20" spans="1:7">
      <c r="A20">
        <v>11010702</v>
      </c>
      <c r="B20" s="1" t="s">
        <v>786</v>
      </c>
      <c r="C20" t="s">
        <v>1028</v>
      </c>
      <c r="D20" s="13">
        <v>781981.21</v>
      </c>
      <c r="E20" s="13">
        <v>0</v>
      </c>
      <c r="F20" t="s">
        <v>1028</v>
      </c>
      <c r="G20" s="13">
        <v>781981.21</v>
      </c>
    </row>
    <row r="21" spans="1:7">
      <c r="A21">
        <v>11010708</v>
      </c>
      <c r="B21" s="1" t="s">
        <v>1032</v>
      </c>
      <c r="C21" t="s">
        <v>1028</v>
      </c>
      <c r="D21" s="13">
        <v>16510</v>
      </c>
      <c r="E21" s="13">
        <v>0</v>
      </c>
      <c r="F21" t="s">
        <v>1028</v>
      </c>
      <c r="G21" s="13">
        <v>16510</v>
      </c>
    </row>
    <row r="22" spans="1:7">
      <c r="A22">
        <v>11010709</v>
      </c>
      <c r="B22" s="1" t="s">
        <v>787</v>
      </c>
      <c r="C22" t="s">
        <v>1028</v>
      </c>
      <c r="D22" s="13">
        <v>741969.03</v>
      </c>
      <c r="E22" s="13">
        <v>0</v>
      </c>
      <c r="F22" t="s">
        <v>1028</v>
      </c>
      <c r="G22" s="13">
        <v>741969.03</v>
      </c>
    </row>
    <row r="23" spans="1:7">
      <c r="A23">
        <v>11010752</v>
      </c>
      <c r="B23" s="1" t="s">
        <v>1173</v>
      </c>
      <c r="C23" t="s">
        <v>1028</v>
      </c>
      <c r="D23" s="13">
        <v>0</v>
      </c>
      <c r="E23" s="13">
        <v>494544.66</v>
      </c>
      <c r="F23" t="s">
        <v>1028</v>
      </c>
      <c r="G23" s="13">
        <v>-494544.66</v>
      </c>
    </row>
    <row r="24" spans="1:7">
      <c r="A24">
        <v>11010758</v>
      </c>
      <c r="B24" s="1" t="s">
        <v>1174</v>
      </c>
      <c r="C24" t="s">
        <v>1028</v>
      </c>
      <c r="D24" s="13">
        <v>0</v>
      </c>
      <c r="E24" s="13">
        <v>11704</v>
      </c>
      <c r="F24" t="s">
        <v>1028</v>
      </c>
      <c r="G24" s="13">
        <v>-11704</v>
      </c>
    </row>
    <row r="25" spans="1:7">
      <c r="A25">
        <v>11010759</v>
      </c>
      <c r="B25" s="1" t="s">
        <v>1175</v>
      </c>
      <c r="C25" t="s">
        <v>1028</v>
      </c>
      <c r="D25" s="13">
        <v>0</v>
      </c>
      <c r="E25" s="13">
        <v>454179.32</v>
      </c>
      <c r="F25" t="s">
        <v>1028</v>
      </c>
      <c r="G25" s="13">
        <v>-454179.32</v>
      </c>
    </row>
    <row r="26" spans="1:7">
      <c r="A26">
        <v>11020101</v>
      </c>
      <c r="B26" s="1" t="s">
        <v>1176</v>
      </c>
      <c r="C26" t="s">
        <v>1028</v>
      </c>
      <c r="D26" s="13">
        <v>4845896.21</v>
      </c>
      <c r="E26" s="13">
        <v>0</v>
      </c>
      <c r="F26" t="s">
        <v>1028</v>
      </c>
      <c r="G26" s="13">
        <v>4845896.21</v>
      </c>
    </row>
    <row r="27" spans="1:7">
      <c r="A27">
        <v>11020201</v>
      </c>
      <c r="B27" s="1" t="s">
        <v>788</v>
      </c>
      <c r="C27" t="s">
        <v>1028</v>
      </c>
      <c r="D27" s="13">
        <v>20418894.34</v>
      </c>
      <c r="E27" s="13">
        <v>118471.36</v>
      </c>
      <c r="F27" t="s">
        <v>1028</v>
      </c>
      <c r="G27" s="13">
        <v>20300422.98</v>
      </c>
    </row>
    <row r="28" spans="1:7">
      <c r="A28">
        <v>11020301</v>
      </c>
      <c r="B28" s="1" t="s">
        <v>1177</v>
      </c>
      <c r="C28" t="s">
        <v>1028</v>
      </c>
      <c r="D28" s="13">
        <v>60359625.149999999</v>
      </c>
      <c r="E28" s="13">
        <v>0</v>
      </c>
      <c r="F28" t="s">
        <v>1028</v>
      </c>
      <c r="G28" s="13">
        <v>60359625.149999999</v>
      </c>
    </row>
    <row r="29" spans="1:7">
      <c r="A29">
        <v>11020351</v>
      </c>
      <c r="B29" s="1" t="s">
        <v>1178</v>
      </c>
      <c r="C29" t="s">
        <v>1028</v>
      </c>
      <c r="D29" s="13">
        <v>0</v>
      </c>
      <c r="E29" s="13">
        <v>23459969</v>
      </c>
      <c r="F29" t="s">
        <v>1028</v>
      </c>
      <c r="G29" s="13">
        <v>-23459969</v>
      </c>
    </row>
    <row r="30" spans="1:7">
      <c r="A30">
        <v>11020401</v>
      </c>
      <c r="B30" s="1" t="s">
        <v>1179</v>
      </c>
      <c r="C30" t="s">
        <v>1028</v>
      </c>
      <c r="D30" s="13">
        <v>102002005.92</v>
      </c>
      <c r="E30" s="13">
        <v>626375.25</v>
      </c>
      <c r="F30" t="s">
        <v>1028</v>
      </c>
      <c r="G30" s="13">
        <v>101375630.67</v>
      </c>
    </row>
    <row r="31" spans="1:7">
      <c r="A31">
        <v>11020451</v>
      </c>
      <c r="B31" s="1" t="s">
        <v>1180</v>
      </c>
      <c r="C31" t="s">
        <v>1028</v>
      </c>
      <c r="D31" s="13">
        <v>299288.68</v>
      </c>
      <c r="E31" s="13">
        <v>45414616.659999996</v>
      </c>
      <c r="F31" t="s">
        <v>1028</v>
      </c>
      <c r="G31" s="13">
        <v>-45115327.979999997</v>
      </c>
    </row>
    <row r="32" spans="1:7">
      <c r="A32">
        <v>11020501</v>
      </c>
      <c r="B32" s="1" t="s">
        <v>789</v>
      </c>
      <c r="C32" t="s">
        <v>1028</v>
      </c>
      <c r="D32" s="13">
        <v>4080844.79</v>
      </c>
      <c r="E32" s="13">
        <v>0</v>
      </c>
      <c r="F32" t="s">
        <v>1028</v>
      </c>
      <c r="G32" s="13">
        <v>4080844.79</v>
      </c>
    </row>
    <row r="33" spans="1:7">
      <c r="A33">
        <v>11020551</v>
      </c>
      <c r="B33" s="1" t="s">
        <v>1181</v>
      </c>
      <c r="C33" t="s">
        <v>1028</v>
      </c>
      <c r="D33" s="13">
        <v>0</v>
      </c>
      <c r="E33" s="13">
        <v>1480811.44</v>
      </c>
      <c r="F33" t="s">
        <v>1028</v>
      </c>
      <c r="G33" s="13">
        <v>-1480811.44</v>
      </c>
    </row>
    <row r="34" spans="1:7">
      <c r="A34">
        <v>11020601</v>
      </c>
      <c r="B34" s="1" t="s">
        <v>790</v>
      </c>
      <c r="C34" t="s">
        <v>1028</v>
      </c>
      <c r="D34" s="13">
        <v>10174292.98</v>
      </c>
      <c r="E34" s="13">
        <v>0</v>
      </c>
      <c r="F34" t="s">
        <v>1028</v>
      </c>
      <c r="G34" s="13">
        <v>10174292.98</v>
      </c>
    </row>
    <row r="35" spans="1:7">
      <c r="A35">
        <v>11020651</v>
      </c>
      <c r="B35" s="1" t="s">
        <v>1182</v>
      </c>
      <c r="C35" t="s">
        <v>1028</v>
      </c>
      <c r="D35" s="13">
        <v>0</v>
      </c>
      <c r="E35" s="13">
        <v>4923289.84</v>
      </c>
      <c r="F35" t="s">
        <v>1028</v>
      </c>
      <c r="G35" s="13">
        <v>-4923289.84</v>
      </c>
    </row>
    <row r="36" spans="1:7">
      <c r="A36">
        <v>11020701</v>
      </c>
      <c r="B36" s="1" t="s">
        <v>791</v>
      </c>
      <c r="C36" t="s">
        <v>1028</v>
      </c>
      <c r="D36" s="13">
        <v>3256234.59</v>
      </c>
      <c r="E36" s="13">
        <v>0</v>
      </c>
      <c r="F36" t="s">
        <v>1028</v>
      </c>
      <c r="G36" s="13">
        <v>3256234.59</v>
      </c>
    </row>
    <row r="37" spans="1:7">
      <c r="A37">
        <v>11020740</v>
      </c>
      <c r="B37" s="1" t="s">
        <v>1183</v>
      </c>
      <c r="C37" t="s">
        <v>1028</v>
      </c>
      <c r="D37" s="13">
        <v>95946.44</v>
      </c>
      <c r="E37" s="13">
        <v>0</v>
      </c>
      <c r="F37" t="s">
        <v>1028</v>
      </c>
      <c r="G37" s="13">
        <v>95946.44</v>
      </c>
    </row>
    <row r="38" spans="1:7">
      <c r="A38">
        <v>11020751</v>
      </c>
      <c r="B38" s="1" t="s">
        <v>1184</v>
      </c>
      <c r="C38" t="s">
        <v>1028</v>
      </c>
      <c r="D38" s="13">
        <v>0</v>
      </c>
      <c r="E38" s="13">
        <v>2430393.7200000002</v>
      </c>
      <c r="F38" t="s">
        <v>1028</v>
      </c>
      <c r="G38" s="13">
        <v>-2430393.7200000002</v>
      </c>
    </row>
    <row r="39" spans="1:7">
      <c r="A39">
        <v>11020790</v>
      </c>
      <c r="B39" s="1" t="s">
        <v>1185</v>
      </c>
      <c r="C39" t="s">
        <v>1028</v>
      </c>
      <c r="D39" s="13">
        <v>0</v>
      </c>
      <c r="E39" s="13">
        <v>95946.44</v>
      </c>
      <c r="F39" t="s">
        <v>1028</v>
      </c>
      <c r="G39" s="13">
        <v>-95946.44</v>
      </c>
    </row>
    <row r="40" spans="1:7">
      <c r="A40">
        <v>11020801</v>
      </c>
      <c r="B40" s="1" t="s">
        <v>1186</v>
      </c>
      <c r="C40" t="s">
        <v>1028</v>
      </c>
      <c r="D40" s="13">
        <v>1508650.73</v>
      </c>
      <c r="E40" s="13">
        <v>10363.969999999999</v>
      </c>
      <c r="F40" t="s">
        <v>1028</v>
      </c>
      <c r="G40" s="13">
        <v>1498286.76</v>
      </c>
    </row>
    <row r="41" spans="1:7">
      <c r="A41">
        <v>11020851</v>
      </c>
      <c r="B41" s="1" t="s">
        <v>1187</v>
      </c>
      <c r="C41" t="s">
        <v>1028</v>
      </c>
      <c r="D41" s="13">
        <v>10363.969999999999</v>
      </c>
      <c r="E41" s="13">
        <v>1340481.22</v>
      </c>
      <c r="F41" t="s">
        <v>1028</v>
      </c>
      <c r="G41" s="13">
        <v>-1330117.25</v>
      </c>
    </row>
    <row r="42" spans="1:7">
      <c r="A42">
        <v>11020901</v>
      </c>
      <c r="B42" s="1" t="s">
        <v>792</v>
      </c>
      <c r="C42" t="s">
        <v>1028</v>
      </c>
      <c r="D42" s="13">
        <v>4265144.29</v>
      </c>
      <c r="E42" s="13">
        <v>5041.47</v>
      </c>
      <c r="F42" t="s">
        <v>1028</v>
      </c>
      <c r="G42" s="13">
        <v>4260102.82</v>
      </c>
    </row>
    <row r="43" spans="1:7">
      <c r="A43">
        <v>11020951</v>
      </c>
      <c r="B43" s="1" t="s">
        <v>793</v>
      </c>
      <c r="C43" t="s">
        <v>1028</v>
      </c>
      <c r="D43" s="13">
        <v>5041.47</v>
      </c>
      <c r="E43" s="13">
        <v>4137928.05</v>
      </c>
      <c r="F43" t="s">
        <v>1028</v>
      </c>
      <c r="G43" s="13">
        <v>-4132886.5799999996</v>
      </c>
    </row>
    <row r="44" spans="1:7">
      <c r="A44">
        <v>11021001</v>
      </c>
      <c r="B44" s="1" t="s">
        <v>794</v>
      </c>
      <c r="C44" t="s">
        <v>1028</v>
      </c>
      <c r="D44" s="13">
        <v>10888950.699999999</v>
      </c>
      <c r="E44" s="13">
        <v>0</v>
      </c>
      <c r="F44" t="s">
        <v>1028</v>
      </c>
      <c r="G44" s="13">
        <v>10888950.699999999</v>
      </c>
    </row>
    <row r="45" spans="1:7">
      <c r="A45">
        <v>11021101</v>
      </c>
      <c r="B45" s="1" t="s">
        <v>1188</v>
      </c>
      <c r="C45" t="s">
        <v>1028</v>
      </c>
      <c r="D45" s="13">
        <v>830824.97</v>
      </c>
      <c r="E45" s="13">
        <v>18892.29</v>
      </c>
      <c r="F45" t="s">
        <v>1028</v>
      </c>
      <c r="G45" s="13">
        <v>811932.67999999993</v>
      </c>
    </row>
    <row r="46" spans="1:7">
      <c r="A46">
        <v>11021151</v>
      </c>
      <c r="B46" s="1" t="s">
        <v>1189</v>
      </c>
      <c r="C46" t="s">
        <v>1028</v>
      </c>
      <c r="D46" s="13">
        <v>18892.28</v>
      </c>
      <c r="E46" s="13">
        <v>791538.05</v>
      </c>
      <c r="F46" t="s">
        <v>1028</v>
      </c>
      <c r="G46" s="13">
        <v>-772645.77</v>
      </c>
    </row>
    <row r="47" spans="1:7">
      <c r="A47">
        <v>11021201</v>
      </c>
      <c r="B47" s="1" t="s">
        <v>795</v>
      </c>
      <c r="C47" t="s">
        <v>1028</v>
      </c>
      <c r="D47" s="13">
        <v>637947.4</v>
      </c>
      <c r="E47" s="13">
        <v>27716</v>
      </c>
      <c r="F47" t="s">
        <v>1028</v>
      </c>
      <c r="G47" s="13">
        <v>610231.4</v>
      </c>
    </row>
    <row r="48" spans="1:7">
      <c r="A48">
        <v>11021240</v>
      </c>
      <c r="B48" s="1" t="s">
        <v>1033</v>
      </c>
      <c r="C48" t="s">
        <v>1028</v>
      </c>
      <c r="D48" s="13">
        <v>76704.2</v>
      </c>
      <c r="E48" s="13">
        <v>0</v>
      </c>
      <c r="F48" t="s">
        <v>1028</v>
      </c>
      <c r="G48" s="13">
        <v>76704.2</v>
      </c>
    </row>
    <row r="49" spans="1:7">
      <c r="A49">
        <v>11021251</v>
      </c>
      <c r="B49" s="1" t="s">
        <v>796</v>
      </c>
      <c r="C49" t="s">
        <v>1028</v>
      </c>
      <c r="D49" s="13">
        <v>27716</v>
      </c>
      <c r="E49" s="13">
        <v>583610.14</v>
      </c>
      <c r="F49" t="s">
        <v>1028</v>
      </c>
      <c r="G49" s="13">
        <v>-555894.14</v>
      </c>
    </row>
    <row r="50" spans="1:7">
      <c r="A50">
        <v>11021290</v>
      </c>
      <c r="B50" s="1" t="s">
        <v>1190</v>
      </c>
      <c r="C50" t="s">
        <v>1028</v>
      </c>
      <c r="D50" s="13">
        <v>0</v>
      </c>
      <c r="E50" s="13">
        <v>76704.2</v>
      </c>
      <c r="F50" t="s">
        <v>1028</v>
      </c>
      <c r="G50" s="13">
        <v>-76704.2</v>
      </c>
    </row>
    <row r="51" spans="1:7">
      <c r="A51">
        <v>11021301</v>
      </c>
      <c r="B51" s="1" t="s">
        <v>797</v>
      </c>
      <c r="C51" t="s">
        <v>1028</v>
      </c>
      <c r="D51" s="13">
        <v>1317460.68</v>
      </c>
      <c r="E51" s="13">
        <v>4745.82</v>
      </c>
      <c r="F51" t="s">
        <v>1028</v>
      </c>
      <c r="G51" s="13">
        <v>1312714.8599999999</v>
      </c>
    </row>
    <row r="52" spans="1:7">
      <c r="A52">
        <v>11021340</v>
      </c>
      <c r="B52" s="1" t="s">
        <v>1191</v>
      </c>
      <c r="C52" t="s">
        <v>1028</v>
      </c>
      <c r="D52" s="13">
        <v>22054.67</v>
      </c>
      <c r="E52" s="13">
        <v>0</v>
      </c>
      <c r="F52" t="s">
        <v>1028</v>
      </c>
      <c r="G52" s="13">
        <v>22054.67</v>
      </c>
    </row>
    <row r="53" spans="1:7">
      <c r="A53">
        <v>11021343</v>
      </c>
      <c r="B53" s="1" t="s">
        <v>1034</v>
      </c>
      <c r="C53" t="s">
        <v>1028</v>
      </c>
      <c r="D53" s="13">
        <v>8552.51</v>
      </c>
      <c r="E53" s="13">
        <v>0</v>
      </c>
      <c r="F53" t="s">
        <v>1028</v>
      </c>
      <c r="G53" s="13">
        <v>8552.51</v>
      </c>
    </row>
    <row r="54" spans="1:7">
      <c r="A54">
        <v>11021351</v>
      </c>
      <c r="B54" s="1" t="s">
        <v>1194</v>
      </c>
      <c r="C54" t="s">
        <v>1028</v>
      </c>
      <c r="D54" s="13">
        <v>3622.02</v>
      </c>
      <c r="E54" s="13">
        <v>1253680.8600000001</v>
      </c>
      <c r="F54" t="s">
        <v>1028</v>
      </c>
      <c r="G54" s="13">
        <v>-1250058.8400000001</v>
      </c>
    </row>
    <row r="55" spans="1:7">
      <c r="A55">
        <v>11021390</v>
      </c>
      <c r="B55" s="1" t="s">
        <v>1195</v>
      </c>
      <c r="C55" t="s">
        <v>1028</v>
      </c>
      <c r="D55" s="13">
        <v>0</v>
      </c>
      <c r="E55" s="13">
        <v>22054.67</v>
      </c>
      <c r="F55" t="s">
        <v>1028</v>
      </c>
      <c r="G55" s="13">
        <v>-22054.67</v>
      </c>
    </row>
    <row r="56" spans="1:7">
      <c r="A56">
        <v>11021393</v>
      </c>
      <c r="B56" s="1" t="s">
        <v>1198</v>
      </c>
      <c r="C56" t="s">
        <v>1028</v>
      </c>
      <c r="D56" s="13">
        <v>0</v>
      </c>
      <c r="E56" s="13">
        <v>8552.51</v>
      </c>
      <c r="F56" t="s">
        <v>1028</v>
      </c>
      <c r="G56" s="13">
        <v>-8552.51</v>
      </c>
    </row>
    <row r="57" spans="1:7">
      <c r="A57">
        <v>11021401</v>
      </c>
      <c r="B57" s="1" t="s">
        <v>1199</v>
      </c>
      <c r="C57" t="s">
        <v>1028</v>
      </c>
      <c r="D57" s="13">
        <v>8533680.8800000008</v>
      </c>
      <c r="E57" s="13">
        <v>1214178.27</v>
      </c>
      <c r="F57" t="s">
        <v>1028</v>
      </c>
      <c r="G57" s="13">
        <v>7319502.6100000013</v>
      </c>
    </row>
    <row r="58" spans="1:7">
      <c r="A58">
        <v>11021402</v>
      </c>
      <c r="B58" s="1" t="s">
        <v>1200</v>
      </c>
      <c r="C58" t="s">
        <v>1028</v>
      </c>
      <c r="D58" s="13">
        <v>458432.5</v>
      </c>
      <c r="E58" s="13">
        <v>403023.82</v>
      </c>
      <c r="F58" t="s">
        <v>1028</v>
      </c>
      <c r="G58" s="13">
        <v>55408.679999999993</v>
      </c>
    </row>
    <row r="59" spans="1:7">
      <c r="A59">
        <v>11030101</v>
      </c>
      <c r="B59" s="1" t="s">
        <v>1201</v>
      </c>
      <c r="C59" t="s">
        <v>1028</v>
      </c>
      <c r="D59" s="13">
        <v>1000</v>
      </c>
      <c r="E59" s="13">
        <v>0</v>
      </c>
      <c r="F59" t="s">
        <v>1028</v>
      </c>
      <c r="G59" s="13">
        <v>1000</v>
      </c>
    </row>
    <row r="60" spans="1:7">
      <c r="A60">
        <v>11030202</v>
      </c>
      <c r="B60" s="1" t="s">
        <v>1035</v>
      </c>
      <c r="C60" t="s">
        <v>1028</v>
      </c>
      <c r="D60" s="13">
        <v>6246.67</v>
      </c>
      <c r="E60" s="13">
        <v>170.11</v>
      </c>
      <c r="F60" t="s">
        <v>1028</v>
      </c>
      <c r="G60" s="13">
        <v>6076.56</v>
      </c>
    </row>
    <row r="61" spans="1:7">
      <c r="A61">
        <v>12010101</v>
      </c>
      <c r="B61" s="1" t="s">
        <v>798</v>
      </c>
      <c r="C61" t="s">
        <v>1028</v>
      </c>
      <c r="D61" s="13">
        <v>460857.42</v>
      </c>
      <c r="E61" s="13">
        <v>239223.98</v>
      </c>
      <c r="F61" t="s">
        <v>1028</v>
      </c>
      <c r="G61" s="13">
        <v>221633.43999999997</v>
      </c>
    </row>
    <row r="62" spans="1:7">
      <c r="A62">
        <v>12010201</v>
      </c>
      <c r="B62" s="1" t="s">
        <v>799</v>
      </c>
      <c r="C62" t="s">
        <v>1028</v>
      </c>
      <c r="D62" s="13">
        <v>154792.88</v>
      </c>
      <c r="E62" s="13">
        <v>79011.179999999993</v>
      </c>
      <c r="F62" t="s">
        <v>1028</v>
      </c>
      <c r="G62" s="13">
        <v>75781.700000000012</v>
      </c>
    </row>
    <row r="63" spans="1:7">
      <c r="A63">
        <v>12020101</v>
      </c>
      <c r="B63" s="1" t="s">
        <v>800</v>
      </c>
      <c r="C63" t="s">
        <v>1028</v>
      </c>
      <c r="D63" s="13">
        <v>13836570.970000001</v>
      </c>
      <c r="E63" s="13">
        <v>11743934.970000001</v>
      </c>
      <c r="F63" t="s">
        <v>1028</v>
      </c>
      <c r="G63" s="13">
        <v>2092636</v>
      </c>
    </row>
    <row r="64" spans="1:7">
      <c r="A64">
        <v>12020141</v>
      </c>
      <c r="B64" s="1" t="s">
        <v>1202</v>
      </c>
      <c r="C64" t="s">
        <v>1028</v>
      </c>
      <c r="D64" s="13">
        <v>2281.9</v>
      </c>
      <c r="E64" s="13">
        <v>376922.94</v>
      </c>
      <c r="F64" t="s">
        <v>1028</v>
      </c>
      <c r="G64" s="13">
        <v>-374641.04</v>
      </c>
    </row>
    <row r="65" spans="1:7">
      <c r="A65">
        <v>12020201</v>
      </c>
      <c r="B65" s="1" t="s">
        <v>1687</v>
      </c>
      <c r="C65" t="s">
        <v>1028</v>
      </c>
      <c r="D65" s="13">
        <v>799975.35</v>
      </c>
      <c r="E65" s="13">
        <v>392116.52</v>
      </c>
      <c r="F65" t="s">
        <v>1028</v>
      </c>
      <c r="G65" s="13">
        <v>407858.82999999996</v>
      </c>
    </row>
    <row r="66" spans="1:7">
      <c r="A66">
        <v>12020401</v>
      </c>
      <c r="B66" s="1" t="s">
        <v>801</v>
      </c>
      <c r="C66" t="s">
        <v>1028</v>
      </c>
      <c r="D66" s="13">
        <v>66489282.649999999</v>
      </c>
      <c r="E66" s="13">
        <v>66468849.039999999</v>
      </c>
      <c r="F66" t="s">
        <v>1028</v>
      </c>
      <c r="G66" s="13">
        <v>20433.609999999404</v>
      </c>
    </row>
    <row r="67" spans="1:7">
      <c r="A67">
        <v>12020402</v>
      </c>
      <c r="B67" s="1" t="s">
        <v>1203</v>
      </c>
      <c r="C67" t="s">
        <v>1028</v>
      </c>
      <c r="D67" s="13">
        <v>38467.17</v>
      </c>
      <c r="E67" s="13">
        <v>37505.589999999997</v>
      </c>
      <c r="F67" t="s">
        <v>1028</v>
      </c>
      <c r="G67" s="13">
        <v>961.58000000000175</v>
      </c>
    </row>
    <row r="68" spans="1:7">
      <c r="A68">
        <v>12020501</v>
      </c>
      <c r="B68" s="1" t="s">
        <v>802</v>
      </c>
      <c r="C68" t="s">
        <v>1028</v>
      </c>
      <c r="D68" s="13">
        <v>13885718.93</v>
      </c>
      <c r="E68" s="13">
        <v>11986181.779999999</v>
      </c>
      <c r="F68" t="s">
        <v>1028</v>
      </c>
      <c r="G68" s="13">
        <v>1899537.1500000004</v>
      </c>
    </row>
    <row r="69" spans="1:7">
      <c r="A69">
        <v>12020601</v>
      </c>
      <c r="B69" s="1" t="s">
        <v>1205</v>
      </c>
      <c r="C69" t="s">
        <v>1028</v>
      </c>
      <c r="D69" s="13">
        <v>1785673.8</v>
      </c>
      <c r="E69" s="13">
        <v>1206368.56</v>
      </c>
      <c r="F69" t="s">
        <v>1028</v>
      </c>
      <c r="G69" s="13">
        <v>579305.24</v>
      </c>
    </row>
    <row r="70" spans="1:7">
      <c r="A70">
        <v>12020641</v>
      </c>
      <c r="B70" s="1" t="s">
        <v>1206</v>
      </c>
      <c r="C70" t="s">
        <v>1028</v>
      </c>
      <c r="D70" s="13">
        <v>0</v>
      </c>
      <c r="E70" s="13">
        <v>1241.5</v>
      </c>
      <c r="F70" t="s">
        <v>1028</v>
      </c>
      <c r="G70" s="13">
        <v>-1241.5</v>
      </c>
    </row>
    <row r="71" spans="1:7">
      <c r="A71">
        <v>12020801</v>
      </c>
      <c r="B71" s="1" t="s">
        <v>1207</v>
      </c>
      <c r="C71" t="s">
        <v>1028</v>
      </c>
      <c r="D71" s="13">
        <v>1758.51</v>
      </c>
      <c r="E71" s="13">
        <v>1758.51</v>
      </c>
      <c r="F71" t="s">
        <v>1028</v>
      </c>
      <c r="G71" s="13">
        <v>0</v>
      </c>
    </row>
    <row r="72" spans="1:7">
      <c r="A72">
        <v>12020805</v>
      </c>
      <c r="B72" s="1" t="s">
        <v>1529</v>
      </c>
      <c r="C72" t="s">
        <v>1028</v>
      </c>
      <c r="D72" s="13">
        <v>11970</v>
      </c>
      <c r="E72" s="13">
        <v>11970</v>
      </c>
      <c r="F72" t="s">
        <v>1028</v>
      </c>
      <c r="G72" s="13">
        <v>0</v>
      </c>
    </row>
    <row r="73" spans="1:7">
      <c r="A73">
        <v>12021001</v>
      </c>
      <c r="B73" s="1" t="s">
        <v>804</v>
      </c>
      <c r="C73" t="s">
        <v>1028</v>
      </c>
      <c r="D73" s="13">
        <v>12351289.49</v>
      </c>
      <c r="E73" s="13">
        <v>8904152.7599999998</v>
      </c>
      <c r="F73" t="s">
        <v>1028</v>
      </c>
      <c r="G73" s="13">
        <v>3447136.7300000004</v>
      </c>
    </row>
    <row r="74" spans="1:7">
      <c r="A74">
        <v>12021002</v>
      </c>
      <c r="B74" s="1" t="s">
        <v>929</v>
      </c>
      <c r="C74" t="s">
        <v>1028</v>
      </c>
      <c r="D74" s="13">
        <v>28198.54</v>
      </c>
      <c r="E74" s="13">
        <v>10930.97</v>
      </c>
      <c r="F74" t="s">
        <v>1028</v>
      </c>
      <c r="G74" s="13">
        <v>17267.57</v>
      </c>
    </row>
    <row r="75" spans="1:7">
      <c r="A75">
        <v>12021003</v>
      </c>
      <c r="B75" s="1" t="s">
        <v>1208</v>
      </c>
      <c r="C75" t="s">
        <v>1028</v>
      </c>
      <c r="D75" s="13">
        <v>4278238.08</v>
      </c>
      <c r="E75" s="13">
        <v>2972627.97</v>
      </c>
      <c r="F75" t="s">
        <v>1028</v>
      </c>
      <c r="G75" s="13">
        <v>1305610.1099999999</v>
      </c>
    </row>
    <row r="76" spans="1:7">
      <c r="A76">
        <v>12021009</v>
      </c>
      <c r="B76" s="1" t="s">
        <v>2065</v>
      </c>
      <c r="C76" t="s">
        <v>1028</v>
      </c>
      <c r="D76" s="13">
        <v>1324579.81</v>
      </c>
      <c r="E76" s="13">
        <v>7140.6</v>
      </c>
      <c r="F76" t="s">
        <v>1028</v>
      </c>
      <c r="G76" s="13">
        <v>1317439.21</v>
      </c>
    </row>
    <row r="77" spans="1:7">
      <c r="A77">
        <v>12021011</v>
      </c>
      <c r="B77" s="1" t="s">
        <v>1045</v>
      </c>
      <c r="C77" t="s">
        <v>1028</v>
      </c>
      <c r="D77" s="13">
        <v>4619.87</v>
      </c>
      <c r="E77" s="13">
        <v>1619.17</v>
      </c>
      <c r="F77" t="s">
        <v>1028</v>
      </c>
      <c r="G77" s="13">
        <v>3000.7</v>
      </c>
    </row>
    <row r="78" spans="1:7">
      <c r="A78">
        <v>12021041</v>
      </c>
      <c r="B78" s="1" t="s">
        <v>1209</v>
      </c>
      <c r="C78" t="s">
        <v>1028</v>
      </c>
      <c r="D78" s="13">
        <v>102745.73</v>
      </c>
      <c r="E78" s="13">
        <v>1958314.46</v>
      </c>
      <c r="F78" t="s">
        <v>1028</v>
      </c>
      <c r="G78" s="13">
        <v>-1855568.73</v>
      </c>
    </row>
    <row r="79" spans="1:7">
      <c r="A79">
        <v>12021042</v>
      </c>
      <c r="B79" s="1" t="s">
        <v>1210</v>
      </c>
      <c r="C79" t="s">
        <v>1028</v>
      </c>
      <c r="D79" s="13">
        <v>5250</v>
      </c>
      <c r="E79" s="13">
        <v>5250</v>
      </c>
      <c r="F79" t="s">
        <v>1028</v>
      </c>
      <c r="G79" s="13">
        <v>0</v>
      </c>
    </row>
    <row r="80" spans="1:7">
      <c r="A80">
        <v>12021043</v>
      </c>
      <c r="B80" s="1" t="s">
        <v>1211</v>
      </c>
      <c r="C80" t="s">
        <v>1028</v>
      </c>
      <c r="D80" s="13">
        <v>10422.030000000001</v>
      </c>
      <c r="E80" s="13">
        <v>98350.85</v>
      </c>
      <c r="F80" t="s">
        <v>1028</v>
      </c>
      <c r="G80" s="13">
        <v>-87928.82</v>
      </c>
    </row>
    <row r="81" spans="1:7">
      <c r="A81">
        <v>12021044</v>
      </c>
      <c r="B81" s="1" t="s">
        <v>1212</v>
      </c>
      <c r="C81" t="s">
        <v>1028</v>
      </c>
      <c r="D81" s="13">
        <v>150</v>
      </c>
      <c r="E81" s="13">
        <v>73279.039999999994</v>
      </c>
      <c r="F81" t="s">
        <v>1028</v>
      </c>
      <c r="G81" s="13">
        <v>-73129.039999999994</v>
      </c>
    </row>
    <row r="82" spans="1:7">
      <c r="A82">
        <v>12021045</v>
      </c>
      <c r="B82" s="1" t="s">
        <v>1213</v>
      </c>
      <c r="C82" t="s">
        <v>1028</v>
      </c>
      <c r="D82" s="13">
        <v>666.65</v>
      </c>
      <c r="E82" s="13">
        <v>24432.36</v>
      </c>
      <c r="F82" t="s">
        <v>1028</v>
      </c>
      <c r="G82" s="13">
        <v>-23765.71</v>
      </c>
    </row>
    <row r="83" spans="1:7">
      <c r="A83">
        <v>12021046</v>
      </c>
      <c r="B83" s="1" t="s">
        <v>1214</v>
      </c>
      <c r="C83" t="s">
        <v>1028</v>
      </c>
      <c r="D83" s="13">
        <v>8813.6299999999992</v>
      </c>
      <c r="E83" s="13">
        <v>89124.95</v>
      </c>
      <c r="F83" t="s">
        <v>1028</v>
      </c>
      <c r="G83" s="13">
        <v>-80311.319999999992</v>
      </c>
    </row>
    <row r="84" spans="1:7">
      <c r="A84">
        <v>12021047</v>
      </c>
      <c r="B84" s="1" t="s">
        <v>1351</v>
      </c>
      <c r="C84" t="s">
        <v>1028</v>
      </c>
      <c r="D84" s="13">
        <v>3026.66</v>
      </c>
      <c r="E84" s="13">
        <v>28206.6</v>
      </c>
      <c r="F84" t="s">
        <v>1028</v>
      </c>
      <c r="G84" s="13">
        <v>-25179.94</v>
      </c>
    </row>
    <row r="85" spans="1:7">
      <c r="A85">
        <v>12021048</v>
      </c>
      <c r="B85" s="1" t="s">
        <v>1530</v>
      </c>
      <c r="C85" t="s">
        <v>1028</v>
      </c>
      <c r="D85" s="13">
        <v>0</v>
      </c>
      <c r="E85" s="13">
        <v>275339.63</v>
      </c>
      <c r="F85" t="s">
        <v>1028</v>
      </c>
      <c r="G85" s="13">
        <v>-275339.63</v>
      </c>
    </row>
    <row r="86" spans="1:7">
      <c r="A86">
        <v>12021049</v>
      </c>
      <c r="B86" s="1" t="s">
        <v>1531</v>
      </c>
      <c r="C86" t="s">
        <v>1028</v>
      </c>
      <c r="D86" s="13">
        <v>300</v>
      </c>
      <c r="E86" s="13">
        <v>1381.66</v>
      </c>
      <c r="F86" t="s">
        <v>1028</v>
      </c>
      <c r="G86" s="13">
        <v>-1081.6600000000001</v>
      </c>
    </row>
    <row r="87" spans="1:7">
      <c r="A87">
        <v>12021050</v>
      </c>
      <c r="B87" s="1" t="s">
        <v>1532</v>
      </c>
      <c r="C87" t="s">
        <v>1028</v>
      </c>
      <c r="D87" s="13">
        <v>4966.5</v>
      </c>
      <c r="E87" s="13">
        <v>19273.73</v>
      </c>
      <c r="F87" t="s">
        <v>1028</v>
      </c>
      <c r="G87" s="13">
        <v>-14307.23</v>
      </c>
    </row>
    <row r="88" spans="1:7">
      <c r="A88">
        <v>12021051</v>
      </c>
      <c r="B88" s="1" t="s">
        <v>1688</v>
      </c>
      <c r="C88" t="s">
        <v>1028</v>
      </c>
      <c r="D88" s="13">
        <v>1383.3</v>
      </c>
      <c r="E88" s="13">
        <v>5853.79</v>
      </c>
      <c r="F88" t="s">
        <v>1028</v>
      </c>
      <c r="G88" s="13">
        <v>-4470.49</v>
      </c>
    </row>
    <row r="89" spans="1:7">
      <c r="A89">
        <v>12021101</v>
      </c>
      <c r="B89" s="1" t="s">
        <v>1215</v>
      </c>
      <c r="C89" t="s">
        <v>1028</v>
      </c>
      <c r="D89" s="13">
        <v>28256857</v>
      </c>
      <c r="E89" s="13">
        <v>18097028.989999998</v>
      </c>
      <c r="F89" t="s">
        <v>1028</v>
      </c>
      <c r="G89" s="13">
        <v>10159828.010000002</v>
      </c>
    </row>
    <row r="90" spans="1:7">
      <c r="A90">
        <v>12021102</v>
      </c>
      <c r="B90" s="1" t="s">
        <v>805</v>
      </c>
      <c r="C90" t="s">
        <v>1028</v>
      </c>
      <c r="D90" s="13">
        <v>1101221.42</v>
      </c>
      <c r="E90" s="13">
        <v>714000.65</v>
      </c>
      <c r="F90" t="s">
        <v>1028</v>
      </c>
      <c r="G90" s="13">
        <v>387220.7699999999</v>
      </c>
    </row>
    <row r="91" spans="1:7">
      <c r="A91">
        <v>12030203</v>
      </c>
      <c r="B91" s="1" t="s">
        <v>806</v>
      </c>
      <c r="C91" t="s">
        <v>1028</v>
      </c>
      <c r="D91" s="13">
        <v>1546999.17</v>
      </c>
      <c r="E91" s="13">
        <v>0</v>
      </c>
      <c r="F91" t="s">
        <v>1028</v>
      </c>
      <c r="G91" s="13">
        <v>1546999.17</v>
      </c>
    </row>
    <row r="92" spans="1:7">
      <c r="A92">
        <v>12030241</v>
      </c>
      <c r="B92" s="1" t="s">
        <v>1534</v>
      </c>
      <c r="C92" t="s">
        <v>1028</v>
      </c>
      <c r="D92" s="13">
        <v>0</v>
      </c>
      <c r="E92" s="13">
        <v>3365.8</v>
      </c>
      <c r="F92" t="s">
        <v>1028</v>
      </c>
      <c r="G92" s="13">
        <v>-3365.8</v>
      </c>
    </row>
    <row r="93" spans="1:7">
      <c r="A93">
        <v>12040101</v>
      </c>
      <c r="B93" s="1" t="s">
        <v>807</v>
      </c>
      <c r="C93" t="s">
        <v>1028</v>
      </c>
      <c r="D93" s="13">
        <v>49895.3</v>
      </c>
      <c r="E93" s="13">
        <v>45596.5</v>
      </c>
      <c r="F93" t="s">
        <v>1028</v>
      </c>
      <c r="G93" s="13">
        <v>4298.8000000000029</v>
      </c>
    </row>
    <row r="94" spans="1:7">
      <c r="A94">
        <v>12040102</v>
      </c>
      <c r="B94" s="1" t="s">
        <v>1036</v>
      </c>
      <c r="C94" t="s">
        <v>1028</v>
      </c>
      <c r="D94" s="13">
        <v>2250.7800000000002</v>
      </c>
      <c r="E94" s="13">
        <v>2250.7800000000002</v>
      </c>
      <c r="F94" t="s">
        <v>1028</v>
      </c>
      <c r="G94" s="13">
        <v>0</v>
      </c>
    </row>
    <row r="95" spans="1:7">
      <c r="A95">
        <v>12040112</v>
      </c>
      <c r="B95" s="1" t="s">
        <v>808</v>
      </c>
      <c r="C95" t="s">
        <v>1028</v>
      </c>
      <c r="D95" s="13">
        <v>61208.37</v>
      </c>
      <c r="E95" s="13">
        <v>54676.76</v>
      </c>
      <c r="F95" t="s">
        <v>1028</v>
      </c>
      <c r="G95" s="13">
        <v>6531.6100000000006</v>
      </c>
    </row>
    <row r="96" spans="1:7">
      <c r="A96">
        <v>12040201</v>
      </c>
      <c r="B96" s="1" t="s">
        <v>1037</v>
      </c>
      <c r="C96" t="s">
        <v>1028</v>
      </c>
      <c r="D96" s="13">
        <v>104217720.28</v>
      </c>
      <c r="E96" s="13">
        <v>104217720.28</v>
      </c>
      <c r="F96" t="s">
        <v>1028</v>
      </c>
      <c r="G96" s="13">
        <v>0</v>
      </c>
    </row>
    <row r="97" spans="1:7">
      <c r="A97">
        <v>12040205</v>
      </c>
      <c r="B97" s="1" t="s">
        <v>1038</v>
      </c>
      <c r="C97" t="s">
        <v>1028</v>
      </c>
      <c r="D97" s="13">
        <v>56955.15</v>
      </c>
      <c r="E97" s="13">
        <v>51045.279999999999</v>
      </c>
      <c r="F97" t="s">
        <v>1028</v>
      </c>
      <c r="G97" s="13">
        <v>5909.8700000000026</v>
      </c>
    </row>
    <row r="98" spans="1:7">
      <c r="A98">
        <v>12040210</v>
      </c>
      <c r="B98" s="1" t="s">
        <v>809</v>
      </c>
      <c r="C98" t="s">
        <v>1028</v>
      </c>
      <c r="D98" s="13">
        <v>102045798.97</v>
      </c>
      <c r="E98" s="13">
        <v>102045798.97</v>
      </c>
      <c r="F98" t="s">
        <v>1028</v>
      </c>
      <c r="G98" s="13">
        <v>0</v>
      </c>
    </row>
    <row r="99" spans="1:7">
      <c r="A99">
        <v>12040220</v>
      </c>
      <c r="B99" s="1" t="s">
        <v>810</v>
      </c>
      <c r="C99" t="s">
        <v>1028</v>
      </c>
      <c r="D99" s="13">
        <v>105016541.89</v>
      </c>
      <c r="E99" s="13">
        <v>105016541.89</v>
      </c>
      <c r="F99" t="s">
        <v>1028</v>
      </c>
      <c r="G99" s="13">
        <v>0</v>
      </c>
    </row>
    <row r="100" spans="1:7">
      <c r="A100">
        <v>12040230</v>
      </c>
      <c r="B100" s="1" t="s">
        <v>811</v>
      </c>
      <c r="C100" t="s">
        <v>1028</v>
      </c>
      <c r="D100" s="13">
        <v>792606.07</v>
      </c>
      <c r="E100" s="13">
        <v>792606.07</v>
      </c>
      <c r="F100" t="s">
        <v>1028</v>
      </c>
      <c r="G100" s="13">
        <v>0</v>
      </c>
    </row>
    <row r="101" spans="1:7">
      <c r="A101">
        <v>12040301</v>
      </c>
      <c r="B101" s="1" t="s">
        <v>812</v>
      </c>
      <c r="C101" t="s">
        <v>1028</v>
      </c>
      <c r="D101" s="13">
        <v>348179.58</v>
      </c>
      <c r="E101" s="13">
        <v>331408.34000000003</v>
      </c>
      <c r="F101" t="s">
        <v>1028</v>
      </c>
      <c r="G101" s="13">
        <v>16771.239999999991</v>
      </c>
    </row>
    <row r="102" spans="1:7">
      <c r="A102">
        <v>12040303</v>
      </c>
      <c r="B102" s="1" t="s">
        <v>1128</v>
      </c>
      <c r="C102" t="s">
        <v>1028</v>
      </c>
      <c r="D102" s="13">
        <v>80560.5</v>
      </c>
      <c r="E102" s="13">
        <v>80098.67</v>
      </c>
      <c r="F102" t="s">
        <v>1028</v>
      </c>
      <c r="G102" s="13">
        <v>461.83000000000175</v>
      </c>
    </row>
    <row r="103" spans="1:7">
      <c r="A103">
        <v>13010101</v>
      </c>
      <c r="B103" s="1" t="s">
        <v>1039</v>
      </c>
      <c r="C103" t="s">
        <v>1028</v>
      </c>
      <c r="D103" s="13">
        <v>1600931.09</v>
      </c>
      <c r="E103" s="13">
        <v>702223.94</v>
      </c>
      <c r="F103" t="s">
        <v>1028</v>
      </c>
      <c r="G103" s="13">
        <v>898707.15000000014</v>
      </c>
    </row>
    <row r="104" spans="1:7">
      <c r="A104">
        <v>13020101</v>
      </c>
      <c r="B104" s="1" t="s">
        <v>813</v>
      </c>
      <c r="C104" t="s">
        <v>1028</v>
      </c>
      <c r="D104" s="13">
        <v>330554.78000000003</v>
      </c>
      <c r="E104" s="13">
        <v>188040.33</v>
      </c>
      <c r="F104" t="s">
        <v>1028</v>
      </c>
      <c r="G104" s="13">
        <v>142514.45000000004</v>
      </c>
    </row>
    <row r="105" spans="1:7">
      <c r="A105">
        <v>20010101</v>
      </c>
      <c r="B105" s="1" t="s">
        <v>1040</v>
      </c>
      <c r="C105" t="s">
        <v>1028</v>
      </c>
      <c r="D105" s="13">
        <v>0</v>
      </c>
      <c r="E105" s="13">
        <v>46727128.729999997</v>
      </c>
      <c r="F105" t="s">
        <v>1028</v>
      </c>
      <c r="G105" s="13">
        <v>-46727128.729999997</v>
      </c>
    </row>
    <row r="106" spans="1:7">
      <c r="A106">
        <v>20010201</v>
      </c>
      <c r="B106" s="1" t="s">
        <v>814</v>
      </c>
      <c r="C106" t="s">
        <v>1028</v>
      </c>
      <c r="D106" s="13">
        <v>9487579.7699999996</v>
      </c>
      <c r="E106" s="13">
        <v>0</v>
      </c>
      <c r="F106" t="s">
        <v>1028</v>
      </c>
      <c r="G106" s="13">
        <v>9487579.7699999996</v>
      </c>
    </row>
    <row r="107" spans="1:7">
      <c r="A107">
        <v>20020101</v>
      </c>
      <c r="B107" s="1" t="s">
        <v>1217</v>
      </c>
      <c r="C107" t="s">
        <v>1028</v>
      </c>
      <c r="D107" s="13">
        <v>4381717.12</v>
      </c>
      <c r="E107" s="13">
        <v>75813063.409999996</v>
      </c>
      <c r="F107" t="s">
        <v>1028</v>
      </c>
      <c r="G107" s="13">
        <v>-71431346.289999992</v>
      </c>
    </row>
    <row r="108" spans="1:7">
      <c r="A108">
        <v>20030102</v>
      </c>
      <c r="B108" s="1" t="s">
        <v>2066</v>
      </c>
      <c r="C108" t="s">
        <v>1028</v>
      </c>
      <c r="D108" s="13">
        <v>0</v>
      </c>
      <c r="E108" s="13">
        <v>510000</v>
      </c>
      <c r="F108" t="s">
        <v>1028</v>
      </c>
      <c r="G108" s="13">
        <v>-510000</v>
      </c>
    </row>
    <row r="109" spans="1:7">
      <c r="A109">
        <v>20030103</v>
      </c>
      <c r="B109" s="1" t="s">
        <v>1218</v>
      </c>
      <c r="C109" t="s">
        <v>1028</v>
      </c>
      <c r="D109" s="13">
        <v>37963.67</v>
      </c>
      <c r="E109" s="13">
        <v>1112244.31</v>
      </c>
      <c r="F109" t="s">
        <v>1028</v>
      </c>
      <c r="G109" s="13">
        <v>-1074280.6400000001</v>
      </c>
    </row>
    <row r="110" spans="1:7">
      <c r="A110">
        <v>20030201</v>
      </c>
      <c r="B110" s="1" t="s">
        <v>1219</v>
      </c>
      <c r="C110" t="s">
        <v>1028</v>
      </c>
      <c r="D110" s="13">
        <v>954430.83</v>
      </c>
      <c r="E110" s="13">
        <v>20191750.850000001</v>
      </c>
      <c r="F110" t="s">
        <v>1028</v>
      </c>
      <c r="G110" s="13">
        <v>-19237320.020000003</v>
      </c>
    </row>
    <row r="111" spans="1:7">
      <c r="A111">
        <v>20030202</v>
      </c>
      <c r="B111" s="1" t="s">
        <v>1220</v>
      </c>
      <c r="C111" t="s">
        <v>1028</v>
      </c>
      <c r="D111" s="13">
        <v>657858.69999999995</v>
      </c>
      <c r="E111" s="13">
        <v>6782237.4299999997</v>
      </c>
      <c r="F111" t="s">
        <v>1028</v>
      </c>
      <c r="G111" s="13">
        <v>-6124378.7299999995</v>
      </c>
    </row>
    <row r="112" spans="1:7">
      <c r="A112">
        <v>20030301</v>
      </c>
      <c r="B112" s="1" t="s">
        <v>2067</v>
      </c>
      <c r="C112" t="s">
        <v>1028</v>
      </c>
      <c r="D112" s="13">
        <v>434995.78</v>
      </c>
      <c r="E112" s="13">
        <v>434995.78</v>
      </c>
      <c r="F112" t="s">
        <v>1028</v>
      </c>
      <c r="G112" s="13">
        <v>0</v>
      </c>
    </row>
    <row r="113" spans="1:7">
      <c r="A113">
        <v>20030302</v>
      </c>
      <c r="B113" s="1" t="s">
        <v>2068</v>
      </c>
      <c r="C113" t="s">
        <v>1028</v>
      </c>
      <c r="D113" s="13">
        <v>2274.92</v>
      </c>
      <c r="E113" s="13">
        <v>434995.78</v>
      </c>
      <c r="F113" t="s">
        <v>1028</v>
      </c>
      <c r="G113" s="13">
        <v>-432720.86000000004</v>
      </c>
    </row>
    <row r="114" spans="1:7">
      <c r="A114">
        <v>20040101</v>
      </c>
      <c r="B114" s="1" t="s">
        <v>1221</v>
      </c>
      <c r="C114" t="s">
        <v>1028</v>
      </c>
      <c r="D114" s="13">
        <v>29389.4</v>
      </c>
      <c r="E114" s="13">
        <v>840510.01</v>
      </c>
      <c r="F114" t="s">
        <v>1028</v>
      </c>
      <c r="G114" s="13">
        <v>-811120.61</v>
      </c>
    </row>
    <row r="115" spans="1:7">
      <c r="A115">
        <v>20040102</v>
      </c>
      <c r="B115" s="1" t="s">
        <v>1222</v>
      </c>
      <c r="C115" t="s">
        <v>1028</v>
      </c>
      <c r="D115" s="13">
        <v>0</v>
      </c>
      <c r="E115" s="13">
        <v>346226.61</v>
      </c>
      <c r="F115" t="s">
        <v>1028</v>
      </c>
      <c r="G115" s="13">
        <v>-346226.61</v>
      </c>
    </row>
    <row r="116" spans="1:7">
      <c r="A116">
        <v>20050101</v>
      </c>
      <c r="B116" s="1" t="s">
        <v>815</v>
      </c>
      <c r="C116" t="s">
        <v>1028</v>
      </c>
      <c r="D116" s="13">
        <v>26082.34</v>
      </c>
      <c r="E116" s="13">
        <v>672875.67</v>
      </c>
      <c r="F116" t="s">
        <v>1028</v>
      </c>
      <c r="G116" s="13">
        <v>-646793.33000000007</v>
      </c>
    </row>
    <row r="117" spans="1:7">
      <c r="A117">
        <v>20070102</v>
      </c>
      <c r="B117" s="1" t="s">
        <v>1042</v>
      </c>
      <c r="C117" t="s">
        <v>1028</v>
      </c>
      <c r="D117" s="13">
        <v>3527174.17</v>
      </c>
      <c r="E117" s="13">
        <v>41715.550000000003</v>
      </c>
      <c r="F117" t="s">
        <v>1028</v>
      </c>
      <c r="G117" s="13">
        <v>3485458.62</v>
      </c>
    </row>
    <row r="118" spans="1:7">
      <c r="A118">
        <v>20080102</v>
      </c>
      <c r="B118" s="1" t="s">
        <v>1129</v>
      </c>
      <c r="C118" t="s">
        <v>1028</v>
      </c>
      <c r="D118" s="13">
        <v>2721691.39</v>
      </c>
      <c r="E118" s="13">
        <v>2721691.39</v>
      </c>
      <c r="F118" t="s">
        <v>1028</v>
      </c>
      <c r="G118" s="13">
        <v>0</v>
      </c>
    </row>
    <row r="119" spans="1:7">
      <c r="A119">
        <v>21010101</v>
      </c>
      <c r="B119" s="1" t="s">
        <v>1223</v>
      </c>
      <c r="C119" t="s">
        <v>1028</v>
      </c>
      <c r="D119" s="13">
        <v>2681.35</v>
      </c>
      <c r="E119" s="13">
        <v>16335.66</v>
      </c>
      <c r="F119" t="s">
        <v>1028</v>
      </c>
      <c r="G119" s="13">
        <v>-13654.31</v>
      </c>
    </row>
    <row r="120" spans="1:7">
      <c r="A120">
        <v>21020101</v>
      </c>
      <c r="B120" s="1" t="s">
        <v>1224</v>
      </c>
      <c r="C120" t="s">
        <v>1028</v>
      </c>
      <c r="D120" s="13">
        <v>18010.62</v>
      </c>
      <c r="E120" s="13">
        <v>27418.400000000001</v>
      </c>
      <c r="F120" t="s">
        <v>1028</v>
      </c>
      <c r="G120" s="13">
        <v>-9407.7800000000025</v>
      </c>
    </row>
    <row r="121" spans="1:7">
      <c r="A121">
        <v>21020102</v>
      </c>
      <c r="B121" s="1" t="s">
        <v>1225</v>
      </c>
      <c r="C121" t="s">
        <v>1028</v>
      </c>
      <c r="D121" s="13">
        <v>350</v>
      </c>
      <c r="E121" s="13">
        <v>1000</v>
      </c>
      <c r="F121" t="s">
        <v>1028</v>
      </c>
      <c r="G121" s="13">
        <v>-650</v>
      </c>
    </row>
    <row r="122" spans="1:7">
      <c r="A122">
        <v>21030101</v>
      </c>
      <c r="B122" s="1" t="s">
        <v>1226</v>
      </c>
      <c r="C122" t="s">
        <v>1028</v>
      </c>
      <c r="D122" s="13">
        <v>40352.449999999997</v>
      </c>
      <c r="E122" s="13">
        <v>520136.18</v>
      </c>
      <c r="F122" t="s">
        <v>1028</v>
      </c>
      <c r="G122" s="13">
        <v>-479783.73</v>
      </c>
    </row>
    <row r="123" spans="1:7">
      <c r="A123">
        <v>21030102</v>
      </c>
      <c r="B123" s="1" t="s">
        <v>1227</v>
      </c>
      <c r="C123" t="s">
        <v>1028</v>
      </c>
      <c r="D123" s="13">
        <v>49041.43</v>
      </c>
      <c r="E123" s="13">
        <v>109913.78</v>
      </c>
      <c r="F123" t="s">
        <v>1028</v>
      </c>
      <c r="G123" s="13">
        <v>-60872.35</v>
      </c>
    </row>
    <row r="124" spans="1:7">
      <c r="A124">
        <v>21030105</v>
      </c>
      <c r="B124" s="1" t="s">
        <v>1229</v>
      </c>
      <c r="C124" t="s">
        <v>1028</v>
      </c>
      <c r="D124" s="13">
        <v>58253.03</v>
      </c>
      <c r="E124" s="13">
        <v>645779.22</v>
      </c>
      <c r="F124" t="s">
        <v>1028</v>
      </c>
      <c r="G124" s="13">
        <v>-587526.18999999994</v>
      </c>
    </row>
    <row r="125" spans="1:7">
      <c r="A125">
        <v>21030106</v>
      </c>
      <c r="B125" s="1" t="s">
        <v>817</v>
      </c>
      <c r="C125" t="s">
        <v>1028</v>
      </c>
      <c r="D125" s="13">
        <v>67655.42</v>
      </c>
      <c r="E125" s="13">
        <v>565884.78</v>
      </c>
      <c r="F125" t="s">
        <v>1028</v>
      </c>
      <c r="G125" s="13">
        <v>-498229.36000000004</v>
      </c>
    </row>
    <row r="126" spans="1:7">
      <c r="A126">
        <v>21030109</v>
      </c>
      <c r="B126" s="1" t="s">
        <v>818</v>
      </c>
      <c r="C126" t="s">
        <v>1028</v>
      </c>
      <c r="D126" s="13">
        <v>88162.79</v>
      </c>
      <c r="E126" s="13">
        <v>197626.14</v>
      </c>
      <c r="F126" t="s">
        <v>1028</v>
      </c>
      <c r="G126" s="13">
        <v>-109463.35000000002</v>
      </c>
    </row>
    <row r="127" spans="1:7">
      <c r="A127">
        <v>21030111</v>
      </c>
      <c r="B127" s="1" t="s">
        <v>1230</v>
      </c>
      <c r="C127" t="s">
        <v>1028</v>
      </c>
      <c r="D127" s="13">
        <v>157690.09</v>
      </c>
      <c r="E127" s="13">
        <v>303823.71999999997</v>
      </c>
      <c r="F127" t="s">
        <v>1028</v>
      </c>
      <c r="G127" s="13">
        <v>-146133.62999999998</v>
      </c>
    </row>
    <row r="128" spans="1:7">
      <c r="A128">
        <v>21030112</v>
      </c>
      <c r="B128" s="1" t="s">
        <v>1231</v>
      </c>
      <c r="C128" t="s">
        <v>1028</v>
      </c>
      <c r="D128" s="13">
        <v>144821.85</v>
      </c>
      <c r="E128" s="13">
        <v>383556.02</v>
      </c>
      <c r="F128" t="s">
        <v>1028</v>
      </c>
      <c r="G128" s="13">
        <v>-238734.17</v>
      </c>
    </row>
    <row r="129" spans="1:7">
      <c r="A129">
        <v>21030114</v>
      </c>
      <c r="B129" s="1" t="s">
        <v>1232</v>
      </c>
      <c r="C129" t="s">
        <v>1028</v>
      </c>
      <c r="D129" s="13">
        <v>15706.36</v>
      </c>
      <c r="E129" s="13">
        <v>47976.39</v>
      </c>
      <c r="F129" t="s">
        <v>1028</v>
      </c>
      <c r="G129" s="13">
        <v>-32270.03</v>
      </c>
    </row>
    <row r="130" spans="1:7">
      <c r="A130">
        <v>23020101</v>
      </c>
      <c r="B130" s="1" t="s">
        <v>1043</v>
      </c>
      <c r="C130" t="s">
        <v>1028</v>
      </c>
      <c r="D130" s="13">
        <v>243995.94</v>
      </c>
      <c r="E130" s="13">
        <v>907640.72</v>
      </c>
      <c r="F130" t="s">
        <v>1028</v>
      </c>
      <c r="G130" s="13">
        <v>-663644.78</v>
      </c>
    </row>
    <row r="131" spans="1:7">
      <c r="A131">
        <v>23020102</v>
      </c>
      <c r="B131" s="1" t="s">
        <v>2069</v>
      </c>
      <c r="C131" t="s">
        <v>1028</v>
      </c>
      <c r="D131" s="13">
        <v>364394.81</v>
      </c>
      <c r="E131" s="13">
        <v>1511730.22</v>
      </c>
      <c r="F131" t="s">
        <v>1028</v>
      </c>
      <c r="G131" s="13">
        <v>-1147335.4099999999</v>
      </c>
    </row>
    <row r="132" spans="1:7">
      <c r="A132">
        <v>23030201</v>
      </c>
      <c r="B132" s="1" t="s">
        <v>1037</v>
      </c>
      <c r="C132" t="s">
        <v>1028</v>
      </c>
      <c r="D132" s="13">
        <v>0</v>
      </c>
      <c r="E132" s="13">
        <v>82244.88</v>
      </c>
      <c r="F132" t="s">
        <v>1028</v>
      </c>
      <c r="G132" s="13">
        <v>-82244.88</v>
      </c>
    </row>
    <row r="133" spans="1:7">
      <c r="A133">
        <v>23040101</v>
      </c>
      <c r="B133" s="1" t="s">
        <v>1044</v>
      </c>
      <c r="C133" t="s">
        <v>1028</v>
      </c>
      <c r="D133" s="13">
        <v>2417605.31</v>
      </c>
      <c r="E133" s="13">
        <v>2555730.08</v>
      </c>
      <c r="F133" t="s">
        <v>1028</v>
      </c>
      <c r="G133" s="13">
        <v>-138124.77000000002</v>
      </c>
    </row>
    <row r="134" spans="1:7">
      <c r="A134">
        <v>23050101</v>
      </c>
      <c r="B134" s="1" t="s">
        <v>819</v>
      </c>
      <c r="C134" t="s">
        <v>1028</v>
      </c>
      <c r="D134" s="13">
        <v>85923782.040000007</v>
      </c>
      <c r="E134" s="13">
        <v>97353876.719999999</v>
      </c>
      <c r="F134" t="s">
        <v>1028</v>
      </c>
      <c r="G134" s="13">
        <v>-11430094.679999992</v>
      </c>
    </row>
    <row r="135" spans="1:7">
      <c r="A135">
        <v>23050102</v>
      </c>
      <c r="B135" s="1" t="s">
        <v>1045</v>
      </c>
      <c r="C135" t="s">
        <v>1028</v>
      </c>
      <c r="D135" s="13">
        <v>15127.97</v>
      </c>
      <c r="E135" s="13">
        <v>15127.97</v>
      </c>
      <c r="F135" t="s">
        <v>1028</v>
      </c>
      <c r="G135" s="13">
        <v>0</v>
      </c>
    </row>
    <row r="136" spans="1:7">
      <c r="A136">
        <v>23070101</v>
      </c>
      <c r="B136" s="1" t="s">
        <v>1234</v>
      </c>
      <c r="C136" t="s">
        <v>1028</v>
      </c>
      <c r="D136" s="13">
        <v>57.74</v>
      </c>
      <c r="E136" s="13">
        <v>57.74</v>
      </c>
      <c r="F136" t="s">
        <v>1028</v>
      </c>
      <c r="G136" s="13">
        <v>0</v>
      </c>
    </row>
    <row r="137" spans="1:7">
      <c r="A137">
        <v>23090101</v>
      </c>
      <c r="B137" s="1" t="s">
        <v>820</v>
      </c>
      <c r="C137" t="s">
        <v>1028</v>
      </c>
      <c r="D137" s="13">
        <v>704353.03</v>
      </c>
      <c r="E137" s="13">
        <v>743804.02</v>
      </c>
      <c r="F137" t="s">
        <v>1028</v>
      </c>
      <c r="G137" s="13">
        <v>-39450.989999999991</v>
      </c>
    </row>
    <row r="138" spans="1:7">
      <c r="A138">
        <v>23090102</v>
      </c>
      <c r="B138" s="1" t="s">
        <v>1046</v>
      </c>
      <c r="C138" t="s">
        <v>1028</v>
      </c>
      <c r="D138" s="13">
        <v>2155.44</v>
      </c>
      <c r="E138" s="13">
        <v>2155.44</v>
      </c>
      <c r="F138" t="s">
        <v>1028</v>
      </c>
      <c r="G138" s="13">
        <v>0</v>
      </c>
    </row>
    <row r="139" spans="1:7">
      <c r="A139">
        <v>23090109</v>
      </c>
      <c r="B139" s="1" t="s">
        <v>1235</v>
      </c>
      <c r="C139" t="s">
        <v>1028</v>
      </c>
      <c r="D139" s="13">
        <v>32796.68</v>
      </c>
      <c r="E139" s="13">
        <v>1390471.07</v>
      </c>
      <c r="F139" t="s">
        <v>1028</v>
      </c>
      <c r="G139" s="13">
        <v>-1357674.3900000001</v>
      </c>
    </row>
    <row r="140" spans="1:7">
      <c r="A140">
        <v>23100101</v>
      </c>
      <c r="B140" s="1" t="s">
        <v>1236</v>
      </c>
      <c r="C140" t="s">
        <v>1028</v>
      </c>
      <c r="D140" s="13">
        <v>33482.660000000003</v>
      </c>
      <c r="E140" s="13">
        <v>33559.9</v>
      </c>
      <c r="F140" t="s">
        <v>1028</v>
      </c>
      <c r="G140" s="13">
        <v>-77.239999999997963</v>
      </c>
    </row>
    <row r="141" spans="1:7">
      <c r="A141">
        <v>23110101</v>
      </c>
      <c r="B141" s="1" t="s">
        <v>1237</v>
      </c>
      <c r="C141" t="s">
        <v>1028</v>
      </c>
      <c r="D141" s="13">
        <v>177828.48000000001</v>
      </c>
      <c r="E141" s="13">
        <v>273148.96000000002</v>
      </c>
      <c r="F141" t="s">
        <v>1028</v>
      </c>
      <c r="G141" s="13">
        <v>-95320.48000000001</v>
      </c>
    </row>
    <row r="142" spans="1:7">
      <c r="A142">
        <v>23120101</v>
      </c>
      <c r="B142" s="1" t="s">
        <v>821</v>
      </c>
      <c r="C142" t="s">
        <v>1028</v>
      </c>
      <c r="D142" s="13">
        <v>25990.06</v>
      </c>
      <c r="E142" s="13">
        <v>25990.06</v>
      </c>
      <c r="F142" t="s">
        <v>1028</v>
      </c>
      <c r="G142" s="13">
        <v>0</v>
      </c>
    </row>
    <row r="143" spans="1:7">
      <c r="A143">
        <v>23120102</v>
      </c>
      <c r="B143" s="1" t="s">
        <v>1370</v>
      </c>
      <c r="C143" t="s">
        <v>1028</v>
      </c>
      <c r="D143" s="13">
        <v>16708.669999999998</v>
      </c>
      <c r="E143" s="13">
        <v>25779.32</v>
      </c>
      <c r="F143" t="s">
        <v>1028</v>
      </c>
      <c r="G143" s="13">
        <v>-9070.6500000000015</v>
      </c>
    </row>
    <row r="144" spans="1:7">
      <c r="A144">
        <v>23120103</v>
      </c>
      <c r="B144" s="1" t="s">
        <v>1130</v>
      </c>
      <c r="C144" t="s">
        <v>1028</v>
      </c>
      <c r="D144" s="13">
        <v>4148848.44</v>
      </c>
      <c r="E144" s="13">
        <v>4319462.53</v>
      </c>
      <c r="F144" t="s">
        <v>1028</v>
      </c>
      <c r="G144" s="13">
        <v>-170614.09000000032</v>
      </c>
    </row>
    <row r="145" spans="1:7">
      <c r="A145">
        <v>23120111</v>
      </c>
      <c r="B145" s="1" t="s">
        <v>1239</v>
      </c>
      <c r="C145" t="s">
        <v>1028</v>
      </c>
      <c r="D145" s="13">
        <v>156802.39000000001</v>
      </c>
      <c r="E145" s="13">
        <v>160382.79999999999</v>
      </c>
      <c r="F145" t="s">
        <v>1028</v>
      </c>
      <c r="G145" s="13">
        <v>-3580.4099999999744</v>
      </c>
    </row>
    <row r="146" spans="1:7">
      <c r="A146">
        <v>23120112</v>
      </c>
      <c r="B146" s="1" t="s">
        <v>1240</v>
      </c>
      <c r="C146" t="s">
        <v>1028</v>
      </c>
      <c r="D146" s="13">
        <v>2072328.49</v>
      </c>
      <c r="E146" s="13">
        <v>2364640.23</v>
      </c>
      <c r="F146" t="s">
        <v>1028</v>
      </c>
      <c r="G146" s="13">
        <v>-292311.74</v>
      </c>
    </row>
    <row r="147" spans="1:7">
      <c r="A147">
        <v>23120121</v>
      </c>
      <c r="B147" s="1" t="s">
        <v>822</v>
      </c>
      <c r="C147" t="s">
        <v>1028</v>
      </c>
      <c r="D147" s="13">
        <v>1930310.35</v>
      </c>
      <c r="E147" s="13">
        <v>2218498.9</v>
      </c>
      <c r="F147" t="s">
        <v>1028</v>
      </c>
      <c r="G147" s="13">
        <v>-288188.54999999981</v>
      </c>
    </row>
    <row r="148" spans="1:7">
      <c r="A148">
        <v>23120131</v>
      </c>
      <c r="B148" s="1" t="s">
        <v>1241</v>
      </c>
      <c r="C148" t="s">
        <v>1028</v>
      </c>
      <c r="D148" s="13">
        <v>2648</v>
      </c>
      <c r="E148" s="13">
        <v>2648</v>
      </c>
      <c r="F148" t="s">
        <v>1028</v>
      </c>
      <c r="G148" s="13">
        <v>0</v>
      </c>
    </row>
    <row r="149" spans="1:7">
      <c r="A149">
        <v>23120188</v>
      </c>
      <c r="B149" s="1" t="s">
        <v>824</v>
      </c>
      <c r="C149" t="s">
        <v>1028</v>
      </c>
      <c r="D149" s="13">
        <v>2259428.65</v>
      </c>
      <c r="E149" s="13">
        <v>2259428.65</v>
      </c>
      <c r="F149" t="s">
        <v>1028</v>
      </c>
      <c r="G149" s="13">
        <v>0</v>
      </c>
    </row>
    <row r="150" spans="1:7">
      <c r="A150">
        <v>23130101</v>
      </c>
      <c r="B150" s="1" t="s">
        <v>825</v>
      </c>
      <c r="C150" t="s">
        <v>1028</v>
      </c>
      <c r="D150" s="13">
        <v>18646.61</v>
      </c>
      <c r="E150" s="13">
        <v>21435.61</v>
      </c>
      <c r="F150" t="s">
        <v>1028</v>
      </c>
      <c r="G150" s="13">
        <v>-2789</v>
      </c>
    </row>
    <row r="151" spans="1:7">
      <c r="A151">
        <v>23130102</v>
      </c>
      <c r="B151" s="1" t="s">
        <v>826</v>
      </c>
      <c r="C151" t="s">
        <v>1028</v>
      </c>
      <c r="D151" s="13">
        <v>4444213.58</v>
      </c>
      <c r="E151" s="13">
        <v>5085738.3</v>
      </c>
      <c r="F151" t="s">
        <v>1028</v>
      </c>
      <c r="G151" s="13">
        <v>-641524.71999999974</v>
      </c>
    </row>
    <row r="152" spans="1:7">
      <c r="A152">
        <v>23130103</v>
      </c>
      <c r="B152" s="1" t="s">
        <v>827</v>
      </c>
      <c r="C152" t="s">
        <v>1028</v>
      </c>
      <c r="D152" s="13">
        <v>99632.38</v>
      </c>
      <c r="E152" s="13">
        <v>106884.53</v>
      </c>
      <c r="F152" t="s">
        <v>1028</v>
      </c>
      <c r="G152" s="13">
        <v>-7252.1499999999942</v>
      </c>
    </row>
    <row r="153" spans="1:7">
      <c r="A153">
        <v>23130105</v>
      </c>
      <c r="B153" s="1" t="s">
        <v>1047</v>
      </c>
      <c r="C153" t="s">
        <v>1028</v>
      </c>
      <c r="D153" s="13">
        <v>46812.92</v>
      </c>
      <c r="E153" s="13">
        <v>55270.43</v>
      </c>
      <c r="F153" t="s">
        <v>1028</v>
      </c>
      <c r="G153" s="13">
        <v>-8457.510000000002</v>
      </c>
    </row>
    <row r="154" spans="1:7">
      <c r="A154">
        <v>23140100</v>
      </c>
      <c r="B154" s="1" t="s">
        <v>1242</v>
      </c>
      <c r="C154" t="s">
        <v>1028</v>
      </c>
      <c r="D154" s="13">
        <v>157611.95000000001</v>
      </c>
      <c r="E154" s="13">
        <v>308760.82</v>
      </c>
      <c r="F154" t="s">
        <v>1028</v>
      </c>
      <c r="G154" s="13">
        <v>-151148.87</v>
      </c>
    </row>
    <row r="155" spans="1:7">
      <c r="A155">
        <v>23140101</v>
      </c>
      <c r="B155" s="1" t="s">
        <v>828</v>
      </c>
      <c r="C155" t="s">
        <v>1028</v>
      </c>
      <c r="D155" s="13">
        <v>12442962.74</v>
      </c>
      <c r="E155" s="13">
        <v>12456057.699999999</v>
      </c>
      <c r="F155" t="s">
        <v>1028</v>
      </c>
      <c r="G155" s="13">
        <v>-13094.959999999031</v>
      </c>
    </row>
    <row r="156" spans="1:7">
      <c r="A156">
        <v>23140102</v>
      </c>
      <c r="B156" s="1" t="s">
        <v>1243</v>
      </c>
      <c r="C156" t="s">
        <v>1028</v>
      </c>
      <c r="D156" s="13">
        <v>501906.82</v>
      </c>
      <c r="E156" s="13">
        <v>1121959.98</v>
      </c>
      <c r="F156" t="s">
        <v>1028</v>
      </c>
      <c r="G156" s="13">
        <v>-620053.15999999992</v>
      </c>
    </row>
    <row r="157" spans="1:7">
      <c r="A157">
        <v>23150101</v>
      </c>
      <c r="B157" s="1" t="s">
        <v>829</v>
      </c>
      <c r="C157" t="s">
        <v>1028</v>
      </c>
      <c r="D157" s="13">
        <v>203752.54</v>
      </c>
      <c r="E157" s="13">
        <v>769388.43</v>
      </c>
      <c r="F157" t="s">
        <v>1028</v>
      </c>
      <c r="G157" s="13">
        <v>-565635.89</v>
      </c>
    </row>
    <row r="158" spans="1:7">
      <c r="A158">
        <v>23150102</v>
      </c>
      <c r="B158" s="1" t="s">
        <v>1371</v>
      </c>
      <c r="C158" t="s">
        <v>1028</v>
      </c>
      <c r="D158" s="13">
        <v>445343.34</v>
      </c>
      <c r="E158" s="13">
        <v>1255038.73</v>
      </c>
      <c r="F158" t="s">
        <v>1028</v>
      </c>
      <c r="G158" s="13">
        <v>-809695.3899999999</v>
      </c>
    </row>
    <row r="159" spans="1:7">
      <c r="A159">
        <v>23150103</v>
      </c>
      <c r="B159" s="1" t="s">
        <v>1048</v>
      </c>
      <c r="C159" t="s">
        <v>1028</v>
      </c>
      <c r="D159" s="13">
        <v>750</v>
      </c>
      <c r="E159" s="13">
        <v>1484.17</v>
      </c>
      <c r="F159" t="s">
        <v>1028</v>
      </c>
      <c r="G159" s="13">
        <v>-734.17000000000007</v>
      </c>
    </row>
    <row r="160" spans="1:7">
      <c r="A160">
        <v>23150104</v>
      </c>
      <c r="B160" s="1" t="s">
        <v>1049</v>
      </c>
      <c r="C160" t="s">
        <v>1028</v>
      </c>
      <c r="D160" s="13">
        <v>295068.96999999997</v>
      </c>
      <c r="E160" s="13">
        <v>911666.19</v>
      </c>
      <c r="F160" t="s">
        <v>1028</v>
      </c>
      <c r="G160" s="13">
        <v>-616597.22</v>
      </c>
    </row>
    <row r="161" spans="1:7">
      <c r="A161">
        <v>23150105</v>
      </c>
      <c r="B161" s="1" t="s">
        <v>830</v>
      </c>
      <c r="C161" t="s">
        <v>1028</v>
      </c>
      <c r="D161" s="13">
        <v>45</v>
      </c>
      <c r="E161" s="13">
        <v>45</v>
      </c>
      <c r="F161" t="s">
        <v>1028</v>
      </c>
      <c r="G161" s="13">
        <v>0</v>
      </c>
    </row>
    <row r="162" spans="1:7">
      <c r="A162">
        <v>23150106</v>
      </c>
      <c r="B162" s="1" t="s">
        <v>831</v>
      </c>
      <c r="C162" t="s">
        <v>1028</v>
      </c>
      <c r="D162" s="13">
        <v>36868.339999999997</v>
      </c>
      <c r="E162" s="13">
        <v>40255.79</v>
      </c>
      <c r="F162" t="s">
        <v>1028</v>
      </c>
      <c r="G162" s="13">
        <v>-3387.4500000000044</v>
      </c>
    </row>
    <row r="163" spans="1:7">
      <c r="A163">
        <v>23150107</v>
      </c>
      <c r="B163" s="1" t="s">
        <v>832</v>
      </c>
      <c r="C163" t="s">
        <v>1028</v>
      </c>
      <c r="D163" s="13">
        <v>949911.18</v>
      </c>
      <c r="E163" s="13">
        <v>991248.17</v>
      </c>
      <c r="F163" t="s">
        <v>1028</v>
      </c>
      <c r="G163" s="13">
        <v>-41336.989999999991</v>
      </c>
    </row>
    <row r="164" spans="1:7">
      <c r="A164">
        <v>23150108</v>
      </c>
      <c r="B164" s="1" t="s">
        <v>1372</v>
      </c>
      <c r="C164" t="s">
        <v>1028</v>
      </c>
      <c r="D164" s="13">
        <v>85676.97</v>
      </c>
      <c r="E164" s="13">
        <v>385279.5</v>
      </c>
      <c r="F164" t="s">
        <v>1028</v>
      </c>
      <c r="G164" s="13">
        <v>-299602.53000000003</v>
      </c>
    </row>
    <row r="165" spans="1:7">
      <c r="A165">
        <v>23150109</v>
      </c>
      <c r="B165" s="1" t="s">
        <v>1244</v>
      </c>
      <c r="C165" t="s">
        <v>1028</v>
      </c>
      <c r="D165" s="13">
        <v>200792.35</v>
      </c>
      <c r="E165" s="13">
        <v>221503.11</v>
      </c>
      <c r="F165" t="s">
        <v>1028</v>
      </c>
      <c r="G165" s="13">
        <v>-20710.75999999998</v>
      </c>
    </row>
    <row r="166" spans="1:7">
      <c r="A166">
        <v>23150120</v>
      </c>
      <c r="B166" s="1" t="s">
        <v>1050</v>
      </c>
      <c r="C166" t="s">
        <v>1028</v>
      </c>
      <c r="D166" s="13">
        <v>0</v>
      </c>
      <c r="E166" s="13">
        <v>21740.12</v>
      </c>
      <c r="F166" t="s">
        <v>1028</v>
      </c>
      <c r="G166" s="13">
        <v>-21740.12</v>
      </c>
    </row>
    <row r="167" spans="1:7">
      <c r="A167">
        <v>23150151</v>
      </c>
      <c r="B167" s="1" t="s">
        <v>1245</v>
      </c>
      <c r="C167" t="s">
        <v>1028</v>
      </c>
      <c r="D167" s="13">
        <v>291236.24</v>
      </c>
      <c r="E167" s="13">
        <v>294884.59999999998</v>
      </c>
      <c r="F167" t="s">
        <v>1028</v>
      </c>
      <c r="G167" s="13">
        <v>-3648.359999999986</v>
      </c>
    </row>
    <row r="168" spans="1:7">
      <c r="A168">
        <v>23150188</v>
      </c>
      <c r="B168" s="1" t="s">
        <v>833</v>
      </c>
      <c r="C168" t="s">
        <v>1028</v>
      </c>
      <c r="D168" s="13">
        <v>1133188.3999999999</v>
      </c>
      <c r="E168" s="13">
        <v>1192468.23</v>
      </c>
      <c r="F168" t="s">
        <v>1028</v>
      </c>
      <c r="G168" s="13">
        <v>-59279.830000000075</v>
      </c>
    </row>
    <row r="169" spans="1:7">
      <c r="A169">
        <v>23160116</v>
      </c>
      <c r="B169" s="1" t="s">
        <v>1246</v>
      </c>
      <c r="C169" t="s">
        <v>1028</v>
      </c>
      <c r="D169" s="13">
        <v>3598.4</v>
      </c>
      <c r="E169" s="13">
        <v>3598.4</v>
      </c>
      <c r="F169" t="s">
        <v>1028</v>
      </c>
      <c r="G169" s="13">
        <v>0</v>
      </c>
    </row>
    <row r="170" spans="1:7">
      <c r="A170">
        <v>23160117</v>
      </c>
      <c r="B170" s="1" t="s">
        <v>1247</v>
      </c>
      <c r="C170" t="s">
        <v>1028</v>
      </c>
      <c r="D170" s="13">
        <v>30897.95</v>
      </c>
      <c r="E170" s="13">
        <v>30897.95</v>
      </c>
      <c r="F170" t="s">
        <v>1028</v>
      </c>
      <c r="G170" s="13">
        <v>0</v>
      </c>
    </row>
    <row r="171" spans="1:7">
      <c r="A171">
        <v>23160118</v>
      </c>
      <c r="B171" s="1" t="s">
        <v>1248</v>
      </c>
      <c r="C171" t="s">
        <v>1028</v>
      </c>
      <c r="D171" s="13">
        <v>317.33</v>
      </c>
      <c r="E171" s="13">
        <v>317.33</v>
      </c>
      <c r="F171" t="s">
        <v>1028</v>
      </c>
      <c r="G171" s="13">
        <v>0</v>
      </c>
    </row>
    <row r="172" spans="1:7">
      <c r="A172">
        <v>23160126</v>
      </c>
      <c r="B172" s="1" t="s">
        <v>1253</v>
      </c>
      <c r="C172" t="s">
        <v>1028</v>
      </c>
      <c r="D172" s="13">
        <v>7612.8</v>
      </c>
      <c r="E172" s="13">
        <v>7612.8</v>
      </c>
      <c r="F172" t="s">
        <v>1028</v>
      </c>
      <c r="G172" s="13">
        <v>0</v>
      </c>
    </row>
    <row r="173" spans="1:7">
      <c r="A173">
        <v>23160129</v>
      </c>
      <c r="B173" s="1" t="s">
        <v>1353</v>
      </c>
      <c r="C173" t="s">
        <v>1028</v>
      </c>
      <c r="D173" s="13">
        <v>7972.49</v>
      </c>
      <c r="E173" s="13">
        <v>7972.49</v>
      </c>
      <c r="F173" t="s">
        <v>1028</v>
      </c>
      <c r="G173" s="13">
        <v>0</v>
      </c>
    </row>
    <row r="174" spans="1:7">
      <c r="A174">
        <v>23160130</v>
      </c>
      <c r="B174" s="1" t="s">
        <v>1373</v>
      </c>
      <c r="C174" t="s">
        <v>1028</v>
      </c>
      <c r="D174" s="13">
        <v>10298.34</v>
      </c>
      <c r="E174" s="13">
        <v>15898.14</v>
      </c>
      <c r="F174" t="s">
        <v>1028</v>
      </c>
      <c r="G174" s="13">
        <v>-5599.7999999999993</v>
      </c>
    </row>
    <row r="175" spans="1:7">
      <c r="A175">
        <v>23160131</v>
      </c>
      <c r="B175" s="1" t="s">
        <v>1535</v>
      </c>
      <c r="C175" t="s">
        <v>1028</v>
      </c>
      <c r="D175" s="13">
        <v>30835.86</v>
      </c>
      <c r="E175" s="13">
        <v>169802.64</v>
      </c>
      <c r="F175" t="s">
        <v>1028</v>
      </c>
      <c r="G175" s="13">
        <v>-138966.78000000003</v>
      </c>
    </row>
    <row r="176" spans="1:7">
      <c r="A176">
        <v>23160132</v>
      </c>
      <c r="B176" s="1" t="s">
        <v>1689</v>
      </c>
      <c r="C176" t="s">
        <v>1028</v>
      </c>
      <c r="D176" s="13">
        <v>15855847.32</v>
      </c>
      <c r="E176" s="13">
        <v>16259038.07</v>
      </c>
      <c r="F176" t="s">
        <v>1028</v>
      </c>
      <c r="G176" s="13">
        <v>-403190.75</v>
      </c>
    </row>
    <row r="177" spans="1:7">
      <c r="A177">
        <v>23160133</v>
      </c>
      <c r="B177" s="1" t="s">
        <v>2070</v>
      </c>
      <c r="C177" t="s">
        <v>1028</v>
      </c>
      <c r="D177" s="13">
        <v>6759.59</v>
      </c>
      <c r="E177" s="13">
        <v>11294140.800000001</v>
      </c>
      <c r="F177" t="s">
        <v>1028</v>
      </c>
      <c r="G177" s="13">
        <v>-11287381.210000001</v>
      </c>
    </row>
    <row r="178" spans="1:7">
      <c r="A178">
        <v>23160201</v>
      </c>
      <c r="B178" s="1" t="s">
        <v>834</v>
      </c>
      <c r="C178" t="s">
        <v>1028</v>
      </c>
      <c r="D178" s="13">
        <v>29493.95</v>
      </c>
      <c r="E178" s="13">
        <v>93196.24</v>
      </c>
      <c r="F178" t="s">
        <v>1028</v>
      </c>
      <c r="G178" s="13">
        <v>-63702.290000000008</v>
      </c>
    </row>
    <row r="179" spans="1:7">
      <c r="A179">
        <v>24010101</v>
      </c>
      <c r="B179" s="1" t="s">
        <v>1051</v>
      </c>
      <c r="C179" t="s">
        <v>1028</v>
      </c>
      <c r="D179" s="13">
        <v>198715.66</v>
      </c>
      <c r="E179" s="13">
        <v>362468.89</v>
      </c>
      <c r="F179" t="s">
        <v>1028</v>
      </c>
      <c r="G179" s="13">
        <v>-163753.23000000001</v>
      </c>
    </row>
    <row r="180" spans="1:7">
      <c r="A180">
        <v>24020101</v>
      </c>
      <c r="B180" s="1" t="s">
        <v>835</v>
      </c>
      <c r="C180" t="s">
        <v>1028</v>
      </c>
      <c r="D180" s="13">
        <v>794197.06</v>
      </c>
      <c r="E180" s="13">
        <v>1029762.02</v>
      </c>
      <c r="F180" t="s">
        <v>1028</v>
      </c>
      <c r="G180" s="13">
        <v>-235564.95999999996</v>
      </c>
    </row>
    <row r="181" spans="1:7">
      <c r="A181">
        <v>30010101</v>
      </c>
      <c r="B181" s="1" t="s">
        <v>836</v>
      </c>
      <c r="C181" t="s">
        <v>1028</v>
      </c>
      <c r="D181" s="13">
        <v>7664.25</v>
      </c>
      <c r="E181" s="13">
        <v>8331618.5099999998</v>
      </c>
      <c r="F181" t="s">
        <v>1028</v>
      </c>
      <c r="G181" s="13">
        <v>-8323954.2599999998</v>
      </c>
    </row>
    <row r="182" spans="1:7">
      <c r="A182">
        <v>30010102</v>
      </c>
      <c r="B182" s="1" t="s">
        <v>837</v>
      </c>
      <c r="C182" t="s">
        <v>1028</v>
      </c>
      <c r="D182" s="13">
        <v>0</v>
      </c>
      <c r="E182" s="13">
        <v>511256.53</v>
      </c>
      <c r="F182" t="s">
        <v>1028</v>
      </c>
      <c r="G182" s="13">
        <v>-511256.53</v>
      </c>
    </row>
    <row r="183" spans="1:7">
      <c r="A183">
        <v>30010103</v>
      </c>
      <c r="B183" s="1" t="s">
        <v>1052</v>
      </c>
      <c r="C183" t="s">
        <v>1028</v>
      </c>
      <c r="D183" s="13">
        <v>679.19</v>
      </c>
      <c r="E183" s="13">
        <v>898801.47</v>
      </c>
      <c r="F183" t="s">
        <v>1028</v>
      </c>
      <c r="G183" s="13">
        <v>-898122.28</v>
      </c>
    </row>
    <row r="184" spans="1:7">
      <c r="A184">
        <v>30010104</v>
      </c>
      <c r="B184" s="1" t="s">
        <v>1053</v>
      </c>
      <c r="C184" t="s">
        <v>1028</v>
      </c>
      <c r="D184" s="13">
        <v>323706.15000000002</v>
      </c>
      <c r="E184" s="13">
        <v>323706.15000000002</v>
      </c>
      <c r="F184" t="s">
        <v>1028</v>
      </c>
      <c r="G184" s="13">
        <v>0</v>
      </c>
    </row>
    <row r="185" spans="1:7">
      <c r="A185">
        <v>30010106</v>
      </c>
      <c r="B185" s="1" t="s">
        <v>1256</v>
      </c>
      <c r="C185" t="s">
        <v>1028</v>
      </c>
      <c r="D185" s="13">
        <v>0</v>
      </c>
      <c r="E185" s="13">
        <v>201322.2</v>
      </c>
      <c r="F185" t="s">
        <v>1028</v>
      </c>
      <c r="G185" s="13">
        <v>-201322.2</v>
      </c>
    </row>
    <row r="186" spans="1:7">
      <c r="A186">
        <v>30010107</v>
      </c>
      <c r="B186" s="1" t="s">
        <v>1257</v>
      </c>
      <c r="C186" t="s">
        <v>1028</v>
      </c>
      <c r="D186" s="13">
        <v>0</v>
      </c>
      <c r="E186" s="13">
        <v>280210</v>
      </c>
      <c r="F186" t="s">
        <v>1028</v>
      </c>
      <c r="G186" s="13">
        <v>-280210</v>
      </c>
    </row>
    <row r="187" spans="1:7">
      <c r="A187">
        <v>30010188</v>
      </c>
      <c r="B187" s="1" t="s">
        <v>1258</v>
      </c>
      <c r="C187" t="s">
        <v>1028</v>
      </c>
      <c r="D187" s="13">
        <v>0</v>
      </c>
      <c r="E187" s="13">
        <v>12675</v>
      </c>
      <c r="F187" t="s">
        <v>1028</v>
      </c>
      <c r="G187" s="13">
        <v>-12675</v>
      </c>
    </row>
    <row r="188" spans="1:7">
      <c r="A188">
        <v>30010201</v>
      </c>
      <c r="B188" s="1" t="s">
        <v>838</v>
      </c>
      <c r="C188" t="s">
        <v>1028</v>
      </c>
      <c r="D188" s="13">
        <v>23446.95</v>
      </c>
      <c r="E188" s="13">
        <v>7430205.5499999998</v>
      </c>
      <c r="F188" t="s">
        <v>1028</v>
      </c>
      <c r="G188" s="13">
        <v>-7406758.5999999996</v>
      </c>
    </row>
    <row r="189" spans="1:7">
      <c r="A189">
        <v>30010301</v>
      </c>
      <c r="B189" s="1" t="s">
        <v>839</v>
      </c>
      <c r="C189" t="s">
        <v>1028</v>
      </c>
      <c r="D189" s="13">
        <v>26143.279999999999</v>
      </c>
      <c r="E189" s="13">
        <v>3537249.67</v>
      </c>
      <c r="F189" t="s">
        <v>1028</v>
      </c>
      <c r="G189" s="13">
        <v>-3511106.39</v>
      </c>
    </row>
    <row r="190" spans="1:7">
      <c r="A190">
        <v>30010303</v>
      </c>
      <c r="B190" s="1" t="s">
        <v>840</v>
      </c>
      <c r="C190" t="s">
        <v>1028</v>
      </c>
      <c r="D190" s="13">
        <v>32.58</v>
      </c>
      <c r="E190" s="13">
        <v>15866.56</v>
      </c>
      <c r="F190" t="s">
        <v>1028</v>
      </c>
      <c r="G190" s="13">
        <v>-15833.98</v>
      </c>
    </row>
    <row r="191" spans="1:7">
      <c r="A191">
        <v>30010308</v>
      </c>
      <c r="B191" s="1" t="s">
        <v>1354</v>
      </c>
      <c r="C191" t="s">
        <v>1028</v>
      </c>
      <c r="D191" s="13">
        <v>142379.07</v>
      </c>
      <c r="E191" s="13">
        <v>2247069.88</v>
      </c>
      <c r="F191" t="s">
        <v>1028</v>
      </c>
      <c r="G191" s="13">
        <v>-2104690.81</v>
      </c>
    </row>
    <row r="192" spans="1:7">
      <c r="A192">
        <v>30010310</v>
      </c>
      <c r="B192" s="1" t="s">
        <v>1131</v>
      </c>
      <c r="C192" t="s">
        <v>1028</v>
      </c>
      <c r="D192" s="13">
        <v>9117.59</v>
      </c>
      <c r="E192" s="13">
        <v>3631028.27</v>
      </c>
      <c r="F192" t="s">
        <v>1028</v>
      </c>
      <c r="G192" s="13">
        <v>-3621910.68</v>
      </c>
    </row>
    <row r="193" spans="1:7">
      <c r="A193">
        <v>30010312</v>
      </c>
      <c r="B193" s="1" t="s">
        <v>1054</v>
      </c>
      <c r="C193" t="s">
        <v>1028</v>
      </c>
      <c r="D193" s="13">
        <v>0</v>
      </c>
      <c r="E193" s="13">
        <v>5896672.0999999996</v>
      </c>
      <c r="F193" t="s">
        <v>1028</v>
      </c>
      <c r="G193" s="13">
        <v>-5896672.0999999996</v>
      </c>
    </row>
    <row r="194" spans="1:7">
      <c r="A194">
        <v>30010314</v>
      </c>
      <c r="B194" s="1" t="s">
        <v>1259</v>
      </c>
      <c r="C194" t="s">
        <v>1028</v>
      </c>
      <c r="D194" s="13">
        <v>0</v>
      </c>
      <c r="E194" s="13">
        <v>39063818.740000002</v>
      </c>
      <c r="F194" t="s">
        <v>1028</v>
      </c>
      <c r="G194" s="13">
        <v>-39063818.740000002</v>
      </c>
    </row>
    <row r="195" spans="1:7">
      <c r="A195">
        <v>30010315</v>
      </c>
      <c r="B195" s="1" t="s">
        <v>1158</v>
      </c>
      <c r="C195" t="s">
        <v>1028</v>
      </c>
      <c r="D195" s="13">
        <v>43194.47</v>
      </c>
      <c r="E195" s="13">
        <v>2543099.8199999998</v>
      </c>
      <c r="F195" t="s">
        <v>1028</v>
      </c>
      <c r="G195" s="13">
        <v>-2499905.3499999996</v>
      </c>
    </row>
    <row r="196" spans="1:7">
      <c r="A196">
        <v>30010316</v>
      </c>
      <c r="B196" s="1" t="s">
        <v>1260</v>
      </c>
      <c r="C196" t="s">
        <v>1028</v>
      </c>
      <c r="D196" s="13">
        <v>0</v>
      </c>
      <c r="E196" s="13">
        <v>1092445.81</v>
      </c>
      <c r="F196" t="s">
        <v>1028</v>
      </c>
      <c r="G196" s="13">
        <v>-1092445.81</v>
      </c>
    </row>
    <row r="197" spans="1:7">
      <c r="A197">
        <v>30010318</v>
      </c>
      <c r="B197" s="1" t="s">
        <v>2071</v>
      </c>
      <c r="C197" t="s">
        <v>1028</v>
      </c>
      <c r="D197" s="13">
        <v>0</v>
      </c>
      <c r="E197" s="13">
        <v>955723.12</v>
      </c>
      <c r="F197" t="s">
        <v>1028</v>
      </c>
      <c r="G197" s="13">
        <v>-955723.12</v>
      </c>
    </row>
    <row r="198" spans="1:7">
      <c r="A198">
        <v>30010388</v>
      </c>
      <c r="B198" s="1" t="s">
        <v>841</v>
      </c>
      <c r="C198" t="s">
        <v>1028</v>
      </c>
      <c r="D198" s="13">
        <v>0</v>
      </c>
      <c r="E198" s="13">
        <v>225874.92</v>
      </c>
      <c r="F198" t="s">
        <v>1028</v>
      </c>
      <c r="G198" s="13">
        <v>-225874.92</v>
      </c>
    </row>
    <row r="199" spans="1:7">
      <c r="A199">
        <v>30010488</v>
      </c>
      <c r="B199" s="1" t="s">
        <v>842</v>
      </c>
      <c r="C199" t="s">
        <v>1028</v>
      </c>
      <c r="D199" s="13">
        <v>6</v>
      </c>
      <c r="E199" s="13">
        <v>33558.5</v>
      </c>
      <c r="F199" t="s">
        <v>1028</v>
      </c>
      <c r="G199" s="13">
        <v>-33552.5</v>
      </c>
    </row>
    <row r="200" spans="1:7">
      <c r="A200">
        <v>30020201</v>
      </c>
      <c r="B200" s="1" t="s">
        <v>1261</v>
      </c>
      <c r="C200" t="s">
        <v>1028</v>
      </c>
      <c r="D200" s="13">
        <v>0</v>
      </c>
      <c r="E200" s="13">
        <v>5104771.71</v>
      </c>
      <c r="F200" t="s">
        <v>1028</v>
      </c>
      <c r="G200" s="13">
        <v>-5104771.71</v>
      </c>
    </row>
    <row r="201" spans="1:7">
      <c r="A201">
        <v>30040101</v>
      </c>
      <c r="B201" s="1" t="s">
        <v>843</v>
      </c>
      <c r="C201" t="s">
        <v>1028</v>
      </c>
      <c r="D201" s="13">
        <v>16030.87</v>
      </c>
      <c r="E201" s="13">
        <v>1451501.71</v>
      </c>
      <c r="F201" t="s">
        <v>1028</v>
      </c>
      <c r="G201" s="13">
        <v>-1435470.8399999999</v>
      </c>
    </row>
    <row r="202" spans="1:7">
      <c r="A202">
        <v>30040102</v>
      </c>
      <c r="B202" s="1" t="s">
        <v>844</v>
      </c>
      <c r="C202" t="s">
        <v>1028</v>
      </c>
      <c r="D202" s="13">
        <v>52596.87</v>
      </c>
      <c r="E202" s="13">
        <v>6677036.1799999997</v>
      </c>
      <c r="F202" t="s">
        <v>1028</v>
      </c>
      <c r="G202" s="13">
        <v>-6624439.3099999996</v>
      </c>
    </row>
    <row r="203" spans="1:7">
      <c r="A203">
        <v>30040103</v>
      </c>
      <c r="B203" s="1" t="s">
        <v>845</v>
      </c>
      <c r="C203" t="s">
        <v>1028</v>
      </c>
      <c r="D203" s="13">
        <v>1177.6600000000001</v>
      </c>
      <c r="E203" s="13">
        <v>538823.66</v>
      </c>
      <c r="F203" t="s">
        <v>1028</v>
      </c>
      <c r="G203" s="13">
        <v>-537646</v>
      </c>
    </row>
    <row r="204" spans="1:7">
      <c r="A204">
        <v>30040104</v>
      </c>
      <c r="B204" s="1" t="s">
        <v>1690</v>
      </c>
      <c r="C204" t="s">
        <v>1028</v>
      </c>
      <c r="D204" s="13">
        <v>0</v>
      </c>
      <c r="E204" s="13">
        <v>241716.59</v>
      </c>
      <c r="F204">
        <v>30040104</v>
      </c>
      <c r="G204" s="13">
        <v>-241716.59</v>
      </c>
    </row>
    <row r="205" spans="1:7">
      <c r="A205">
        <v>30040202</v>
      </c>
      <c r="B205" s="1" t="s">
        <v>1262</v>
      </c>
      <c r="C205" t="s">
        <v>1028</v>
      </c>
      <c r="D205" s="13">
        <v>13236.84</v>
      </c>
      <c r="E205" s="13">
        <v>1003521.33</v>
      </c>
      <c r="F205" t="s">
        <v>1028</v>
      </c>
      <c r="G205" s="13">
        <v>-990284.49</v>
      </c>
    </row>
    <row r="206" spans="1:7">
      <c r="A206">
        <v>30040204</v>
      </c>
      <c r="B206" s="1" t="s">
        <v>1263</v>
      </c>
      <c r="C206" t="s">
        <v>1028</v>
      </c>
      <c r="D206" s="13">
        <v>0</v>
      </c>
      <c r="E206" s="13">
        <v>8670.1200000000008</v>
      </c>
      <c r="F206" t="s">
        <v>1028</v>
      </c>
      <c r="G206" s="13">
        <v>-8670.1200000000008</v>
      </c>
    </row>
    <row r="207" spans="1:7">
      <c r="A207">
        <v>30040205</v>
      </c>
      <c r="B207" s="1" t="s">
        <v>847</v>
      </c>
      <c r="C207" t="s">
        <v>1028</v>
      </c>
      <c r="D207" s="13">
        <v>0</v>
      </c>
      <c r="E207" s="13">
        <v>16591.77</v>
      </c>
      <c r="F207" t="s">
        <v>1028</v>
      </c>
      <c r="G207" s="13">
        <v>-16591.77</v>
      </c>
    </row>
    <row r="208" spans="1:7">
      <c r="A208">
        <v>30040207</v>
      </c>
      <c r="B208" s="1" t="s">
        <v>918</v>
      </c>
      <c r="C208" t="s">
        <v>1028</v>
      </c>
      <c r="D208" s="13">
        <v>36420.660000000003</v>
      </c>
      <c r="E208" s="13">
        <v>80461.320000000007</v>
      </c>
      <c r="F208" t="s">
        <v>1028</v>
      </c>
      <c r="G208" s="13">
        <v>-44040.66</v>
      </c>
    </row>
    <row r="209" spans="1:7">
      <c r="A209">
        <v>30040208</v>
      </c>
      <c r="B209" s="1" t="s">
        <v>848</v>
      </c>
      <c r="C209" t="s">
        <v>1028</v>
      </c>
      <c r="D209" s="13">
        <v>0</v>
      </c>
      <c r="E209" s="13">
        <v>51771.05</v>
      </c>
      <c r="F209" t="s">
        <v>1028</v>
      </c>
      <c r="G209" s="13">
        <v>-51771.05</v>
      </c>
    </row>
    <row r="210" spans="1:7">
      <c r="A210">
        <v>30040210</v>
      </c>
      <c r="B210" s="1" t="s">
        <v>849</v>
      </c>
      <c r="C210" t="s">
        <v>1028</v>
      </c>
      <c r="D210" s="13">
        <v>0</v>
      </c>
      <c r="E210" s="13">
        <v>5252.46</v>
      </c>
      <c r="F210" t="s">
        <v>1028</v>
      </c>
      <c r="G210" s="13">
        <v>-5252.46</v>
      </c>
    </row>
    <row r="211" spans="1:7">
      <c r="A211">
        <v>30040211</v>
      </c>
      <c r="B211" s="1" t="s">
        <v>1264</v>
      </c>
      <c r="C211" t="s">
        <v>1028</v>
      </c>
      <c r="D211" s="13">
        <v>7712.99</v>
      </c>
      <c r="E211" s="13">
        <v>53356.91</v>
      </c>
      <c r="F211" t="s">
        <v>1028</v>
      </c>
      <c r="G211" s="13">
        <v>-45643.920000000006</v>
      </c>
    </row>
    <row r="212" spans="1:7">
      <c r="A212">
        <v>30040213</v>
      </c>
      <c r="B212" s="1" t="s">
        <v>1159</v>
      </c>
      <c r="C212" t="s">
        <v>1028</v>
      </c>
      <c r="D212" s="13">
        <v>0</v>
      </c>
      <c r="E212" s="13">
        <v>37381.279999999999</v>
      </c>
      <c r="F212" t="s">
        <v>1028</v>
      </c>
      <c r="G212" s="13">
        <v>-37381.279999999999</v>
      </c>
    </row>
    <row r="213" spans="1:7">
      <c r="A213">
        <v>30040260</v>
      </c>
      <c r="B213" s="1" t="s">
        <v>2072</v>
      </c>
      <c r="C213" t="s">
        <v>1028</v>
      </c>
      <c r="D213" s="13">
        <v>13437.61</v>
      </c>
      <c r="E213" s="13">
        <v>119754.33</v>
      </c>
      <c r="F213" t="s">
        <v>1028</v>
      </c>
      <c r="G213" s="13">
        <v>-106316.72</v>
      </c>
    </row>
    <row r="214" spans="1:7">
      <c r="A214">
        <v>30040288</v>
      </c>
      <c r="B214" s="1" t="s">
        <v>1265</v>
      </c>
      <c r="C214" t="s">
        <v>1028</v>
      </c>
      <c r="D214" s="13">
        <v>14988.67</v>
      </c>
      <c r="E214" s="13">
        <v>454750.62</v>
      </c>
      <c r="F214" t="s">
        <v>1028</v>
      </c>
      <c r="G214" s="13">
        <v>-439761.95</v>
      </c>
    </row>
    <row r="215" spans="1:7">
      <c r="A215">
        <v>30040301</v>
      </c>
      <c r="B215" s="1" t="s">
        <v>2073</v>
      </c>
      <c r="C215" t="s">
        <v>1028</v>
      </c>
      <c r="D215" s="13">
        <v>0</v>
      </c>
      <c r="E215" s="13">
        <v>500</v>
      </c>
      <c r="F215" t="s">
        <v>1028</v>
      </c>
      <c r="G215" s="13">
        <v>-500</v>
      </c>
    </row>
    <row r="216" spans="1:7">
      <c r="A216">
        <v>30040401</v>
      </c>
      <c r="B216" s="1" t="s">
        <v>1266</v>
      </c>
      <c r="C216" t="s">
        <v>1028</v>
      </c>
      <c r="D216" s="13">
        <v>0</v>
      </c>
      <c r="E216" s="13">
        <v>34435.35</v>
      </c>
      <c r="F216" t="s">
        <v>1028</v>
      </c>
      <c r="G216" s="13">
        <v>-34435.35</v>
      </c>
    </row>
    <row r="217" spans="1:7">
      <c r="A217">
        <v>30040402</v>
      </c>
      <c r="B217" s="1" t="s">
        <v>1267</v>
      </c>
      <c r="C217" t="s">
        <v>1028</v>
      </c>
      <c r="D217" s="13">
        <v>5239.93</v>
      </c>
      <c r="E217" s="13">
        <v>315350.09000000003</v>
      </c>
      <c r="F217" t="s">
        <v>1028</v>
      </c>
      <c r="G217" s="13">
        <v>-310110.16000000003</v>
      </c>
    </row>
    <row r="218" spans="1:7">
      <c r="A218">
        <v>30040403</v>
      </c>
      <c r="B218" s="1" t="s">
        <v>1691</v>
      </c>
      <c r="C218" t="s">
        <v>1028</v>
      </c>
      <c r="D218" s="13">
        <v>0</v>
      </c>
      <c r="E218" s="13">
        <v>1057.6500000000001</v>
      </c>
      <c r="F218" t="s">
        <v>1028</v>
      </c>
      <c r="G218" s="13">
        <v>-1057.6500000000001</v>
      </c>
    </row>
    <row r="219" spans="1:7">
      <c r="A219">
        <v>30040404</v>
      </c>
      <c r="B219" s="1" t="s">
        <v>1537</v>
      </c>
      <c r="C219" t="s">
        <v>1028</v>
      </c>
      <c r="D219" s="13">
        <v>0</v>
      </c>
      <c r="E219" s="13">
        <v>28956.58</v>
      </c>
      <c r="F219" t="s">
        <v>1028</v>
      </c>
      <c r="G219" s="13">
        <v>-28956.58</v>
      </c>
    </row>
    <row r="220" spans="1:7">
      <c r="A220">
        <v>30040405</v>
      </c>
      <c r="B220" s="1" t="s">
        <v>1268</v>
      </c>
      <c r="C220" t="s">
        <v>1028</v>
      </c>
      <c r="D220" s="13">
        <v>0</v>
      </c>
      <c r="E220" s="13">
        <v>169898.08</v>
      </c>
      <c r="F220" t="s">
        <v>1028</v>
      </c>
      <c r="G220" s="13">
        <v>-169898.08</v>
      </c>
    </row>
    <row r="221" spans="1:7">
      <c r="A221">
        <v>30040406</v>
      </c>
      <c r="B221" s="1" t="s">
        <v>1692</v>
      </c>
      <c r="C221" t="s">
        <v>1028</v>
      </c>
      <c r="D221" s="13">
        <v>0</v>
      </c>
      <c r="E221" s="13">
        <v>23910.51</v>
      </c>
      <c r="F221" t="s">
        <v>1028</v>
      </c>
      <c r="G221" s="13">
        <v>-23910.51</v>
      </c>
    </row>
    <row r="222" spans="1:7">
      <c r="A222">
        <v>30040588</v>
      </c>
      <c r="B222" s="1" t="s">
        <v>851</v>
      </c>
      <c r="C222" t="s">
        <v>1028</v>
      </c>
      <c r="D222" s="13">
        <v>0</v>
      </c>
      <c r="E222" s="13">
        <v>2250</v>
      </c>
      <c r="F222" t="s">
        <v>1028</v>
      </c>
      <c r="G222" s="13">
        <v>-2250</v>
      </c>
    </row>
    <row r="223" spans="1:7">
      <c r="A223">
        <v>30040601</v>
      </c>
      <c r="B223" s="1" t="s">
        <v>852</v>
      </c>
      <c r="C223" t="s">
        <v>1028</v>
      </c>
      <c r="D223" s="13">
        <v>0</v>
      </c>
      <c r="E223" s="13">
        <v>80.91</v>
      </c>
      <c r="F223" t="s">
        <v>1028</v>
      </c>
      <c r="G223" s="13">
        <v>-80.91</v>
      </c>
    </row>
    <row r="224" spans="1:7">
      <c r="A224">
        <v>30040603</v>
      </c>
      <c r="B224" s="1" t="s">
        <v>1270</v>
      </c>
      <c r="C224" t="s">
        <v>1028</v>
      </c>
      <c r="D224" s="13">
        <v>0</v>
      </c>
      <c r="E224" s="13">
        <v>40239.760000000002</v>
      </c>
      <c r="F224" t="s">
        <v>1028</v>
      </c>
      <c r="G224" s="13">
        <v>-40239.760000000002</v>
      </c>
    </row>
    <row r="225" spans="1:7">
      <c r="A225">
        <v>30040606</v>
      </c>
      <c r="B225" s="1" t="s">
        <v>1056</v>
      </c>
      <c r="C225" t="s">
        <v>1028</v>
      </c>
      <c r="D225" s="13">
        <v>0</v>
      </c>
      <c r="E225" s="13">
        <v>51658.53</v>
      </c>
      <c r="F225" t="s">
        <v>1028</v>
      </c>
      <c r="G225" s="13">
        <v>-51658.53</v>
      </c>
    </row>
    <row r="226" spans="1:7">
      <c r="A226">
        <v>30040688</v>
      </c>
      <c r="B226" s="1" t="s">
        <v>1271</v>
      </c>
      <c r="C226" t="s">
        <v>1028</v>
      </c>
      <c r="D226" s="13">
        <v>0</v>
      </c>
      <c r="E226" s="13">
        <v>38560.449999999997</v>
      </c>
      <c r="F226" t="s">
        <v>1028</v>
      </c>
      <c r="G226" s="13">
        <v>-38560.449999999997</v>
      </c>
    </row>
    <row r="227" spans="1:7">
      <c r="A227">
        <v>30050101</v>
      </c>
      <c r="B227" s="1" t="s">
        <v>1538</v>
      </c>
      <c r="C227" t="s">
        <v>1028</v>
      </c>
      <c r="D227" s="13">
        <v>0</v>
      </c>
      <c r="E227" s="13">
        <v>386674.72</v>
      </c>
      <c r="F227" t="s">
        <v>1028</v>
      </c>
      <c r="G227" s="13">
        <v>-386674.72</v>
      </c>
    </row>
    <row r="228" spans="1:7">
      <c r="A228">
        <v>30050501</v>
      </c>
      <c r="B228" s="1" t="s">
        <v>1272</v>
      </c>
      <c r="C228" t="s">
        <v>1028</v>
      </c>
      <c r="D228" s="13">
        <v>0</v>
      </c>
      <c r="E228" s="13">
        <v>108999.27</v>
      </c>
      <c r="F228" t="s">
        <v>1028</v>
      </c>
      <c r="G228" s="13">
        <v>-108999.27</v>
      </c>
    </row>
    <row r="229" spans="1:7">
      <c r="A229">
        <v>30050688</v>
      </c>
      <c r="B229" s="1" t="s">
        <v>1132</v>
      </c>
      <c r="C229" t="s">
        <v>1028</v>
      </c>
      <c r="D229" s="13">
        <v>56204</v>
      </c>
      <c r="E229" s="13">
        <v>88161.24</v>
      </c>
      <c r="F229" t="s">
        <v>1028</v>
      </c>
      <c r="G229" s="13">
        <v>-31957.240000000005</v>
      </c>
    </row>
    <row r="230" spans="1:7">
      <c r="A230">
        <v>40060101</v>
      </c>
      <c r="B230" s="1" t="s">
        <v>853</v>
      </c>
      <c r="C230" t="s">
        <v>1028</v>
      </c>
      <c r="D230" s="13">
        <v>36343.32</v>
      </c>
      <c r="E230" s="13">
        <v>8416.42</v>
      </c>
      <c r="F230" t="s">
        <v>1028</v>
      </c>
      <c r="G230" s="13">
        <v>27926.9</v>
      </c>
    </row>
    <row r="231" spans="1:7">
      <c r="A231">
        <v>40060102</v>
      </c>
      <c r="B231" s="1" t="s">
        <v>854</v>
      </c>
      <c r="C231" t="s">
        <v>1028</v>
      </c>
      <c r="D231" s="13">
        <v>243728.81</v>
      </c>
      <c r="E231" s="13">
        <v>58766.15</v>
      </c>
      <c r="F231" t="s">
        <v>1028</v>
      </c>
      <c r="G231" s="13">
        <v>184962.66</v>
      </c>
    </row>
    <row r="232" spans="1:7">
      <c r="A232">
        <v>40060103</v>
      </c>
      <c r="B232" s="1" t="s">
        <v>1273</v>
      </c>
      <c r="C232" t="s">
        <v>1028</v>
      </c>
      <c r="D232" s="13">
        <v>47842.32</v>
      </c>
      <c r="E232" s="13">
        <v>601.84</v>
      </c>
      <c r="F232" t="s">
        <v>1028</v>
      </c>
      <c r="G232" s="13">
        <v>47240.480000000003</v>
      </c>
    </row>
    <row r="233" spans="1:7">
      <c r="A233">
        <v>40060104</v>
      </c>
      <c r="B233" s="1" t="s">
        <v>1356</v>
      </c>
      <c r="C233" t="s">
        <v>1028</v>
      </c>
      <c r="D233" s="13">
        <v>54985.05</v>
      </c>
      <c r="E233" s="13">
        <v>0</v>
      </c>
      <c r="F233" t="s">
        <v>1028</v>
      </c>
      <c r="G233" s="13">
        <v>54985.05</v>
      </c>
    </row>
    <row r="234" spans="1:7">
      <c r="A234">
        <v>40060188</v>
      </c>
      <c r="B234" s="1" t="s">
        <v>855</v>
      </c>
      <c r="C234" t="s">
        <v>1028</v>
      </c>
      <c r="D234" s="13">
        <v>11488.19</v>
      </c>
      <c r="E234" s="13">
        <v>0</v>
      </c>
      <c r="F234" t="s">
        <v>1028</v>
      </c>
      <c r="G234" s="13">
        <v>11488.19</v>
      </c>
    </row>
    <row r="235" spans="1:7">
      <c r="A235">
        <v>40060201</v>
      </c>
      <c r="B235" s="1" t="s">
        <v>856</v>
      </c>
      <c r="C235" t="s">
        <v>1028</v>
      </c>
      <c r="D235" s="13">
        <v>112.72</v>
      </c>
      <c r="E235" s="13">
        <v>0</v>
      </c>
      <c r="F235" t="s">
        <v>1028</v>
      </c>
      <c r="G235" s="13">
        <v>112.72</v>
      </c>
    </row>
    <row r="236" spans="1:7">
      <c r="A236">
        <v>40060202</v>
      </c>
      <c r="B236" s="1" t="s">
        <v>1057</v>
      </c>
      <c r="C236" t="s">
        <v>1028</v>
      </c>
      <c r="D236" s="13">
        <v>4514.83</v>
      </c>
      <c r="E236" s="13">
        <v>0</v>
      </c>
      <c r="F236" t="s">
        <v>1028</v>
      </c>
      <c r="G236" s="13">
        <v>4514.83</v>
      </c>
    </row>
    <row r="237" spans="1:7">
      <c r="A237">
        <v>40060203</v>
      </c>
      <c r="B237" s="1" t="s">
        <v>1058</v>
      </c>
      <c r="C237" t="s">
        <v>1028</v>
      </c>
      <c r="D237" s="13">
        <v>30341.41</v>
      </c>
      <c r="E237" s="13">
        <v>0</v>
      </c>
      <c r="F237" t="s">
        <v>1028</v>
      </c>
      <c r="G237" s="13">
        <v>30341.41</v>
      </c>
    </row>
    <row r="238" spans="1:7">
      <c r="A238">
        <v>40060204</v>
      </c>
      <c r="B238" s="1" t="s">
        <v>857</v>
      </c>
      <c r="C238" t="s">
        <v>1028</v>
      </c>
      <c r="D238" s="13">
        <v>45539.75</v>
      </c>
      <c r="E238" s="13">
        <v>1576.8</v>
      </c>
      <c r="F238" t="s">
        <v>1028</v>
      </c>
      <c r="G238" s="13">
        <v>43962.95</v>
      </c>
    </row>
    <row r="239" spans="1:7">
      <c r="A239">
        <v>40060205</v>
      </c>
      <c r="B239" s="1" t="s">
        <v>1274</v>
      </c>
      <c r="C239" t="s">
        <v>1028</v>
      </c>
      <c r="D239" s="13">
        <v>12869.96</v>
      </c>
      <c r="E239" s="13">
        <v>2067.9</v>
      </c>
      <c r="F239" t="s">
        <v>1028</v>
      </c>
      <c r="G239" s="13">
        <v>10802.06</v>
      </c>
    </row>
    <row r="240" spans="1:7">
      <c r="A240">
        <v>40060208</v>
      </c>
      <c r="B240" s="1" t="s">
        <v>1275</v>
      </c>
      <c r="C240" t="s">
        <v>1028</v>
      </c>
      <c r="D240" s="13">
        <v>14333.43</v>
      </c>
      <c r="E240" s="13">
        <v>11618.78</v>
      </c>
      <c r="F240" t="s">
        <v>1028</v>
      </c>
      <c r="G240" s="13">
        <v>2714.6499999999996</v>
      </c>
    </row>
    <row r="241" spans="1:7">
      <c r="A241">
        <v>40060209</v>
      </c>
      <c r="B241" s="1" t="s">
        <v>1276</v>
      </c>
      <c r="C241" t="s">
        <v>1028</v>
      </c>
      <c r="D241" s="13">
        <v>5122.51</v>
      </c>
      <c r="E241" s="13">
        <v>0</v>
      </c>
      <c r="F241" t="s">
        <v>1028</v>
      </c>
      <c r="G241" s="13">
        <v>5122.51</v>
      </c>
    </row>
    <row r="242" spans="1:7">
      <c r="A242">
        <v>40060210</v>
      </c>
      <c r="B242" s="1" t="s">
        <v>859</v>
      </c>
      <c r="C242" t="s">
        <v>1028</v>
      </c>
      <c r="D242" s="13">
        <v>6078.04</v>
      </c>
      <c r="E242" s="13">
        <v>0</v>
      </c>
      <c r="F242" t="s">
        <v>1028</v>
      </c>
      <c r="G242" s="13">
        <v>6078.04</v>
      </c>
    </row>
    <row r="243" spans="1:7">
      <c r="A243">
        <v>40060211</v>
      </c>
      <c r="B243" s="1" t="s">
        <v>1277</v>
      </c>
      <c r="C243" t="s">
        <v>1028</v>
      </c>
      <c r="D243" s="13">
        <v>24831.7</v>
      </c>
      <c r="E243" s="13">
        <v>425.54</v>
      </c>
      <c r="F243" t="s">
        <v>1028</v>
      </c>
      <c r="G243" s="13">
        <v>24406.16</v>
      </c>
    </row>
    <row r="244" spans="1:7">
      <c r="A244">
        <v>40060212</v>
      </c>
      <c r="B244" s="1" t="s">
        <v>860</v>
      </c>
      <c r="C244" t="s">
        <v>1028</v>
      </c>
      <c r="D244" s="13">
        <v>106996.34</v>
      </c>
      <c r="E244" s="13">
        <v>0</v>
      </c>
      <c r="F244" t="s">
        <v>1028</v>
      </c>
      <c r="G244" s="13">
        <v>106996.34</v>
      </c>
    </row>
    <row r="245" spans="1:7">
      <c r="A245">
        <v>40060213</v>
      </c>
      <c r="B245" s="1" t="s">
        <v>1278</v>
      </c>
      <c r="C245" t="s">
        <v>1028</v>
      </c>
      <c r="D245" s="13">
        <v>188</v>
      </c>
      <c r="E245" s="13">
        <v>0</v>
      </c>
      <c r="F245" t="s">
        <v>1028</v>
      </c>
      <c r="G245" s="13">
        <v>188</v>
      </c>
    </row>
    <row r="246" spans="1:7">
      <c r="A246">
        <v>40060288</v>
      </c>
      <c r="B246" s="1" t="s">
        <v>861</v>
      </c>
      <c r="C246" t="s">
        <v>1028</v>
      </c>
      <c r="D246" s="13">
        <v>16792.099999999999</v>
      </c>
      <c r="E246" s="13">
        <v>2791.4</v>
      </c>
      <c r="F246" t="s">
        <v>1028</v>
      </c>
      <c r="G246" s="13">
        <v>14000.699999999999</v>
      </c>
    </row>
    <row r="247" spans="1:7">
      <c r="A247">
        <v>40060289</v>
      </c>
      <c r="B247" s="1" t="s">
        <v>1374</v>
      </c>
      <c r="C247" t="s">
        <v>1028</v>
      </c>
      <c r="D247" s="13">
        <v>1506.32</v>
      </c>
      <c r="E247" s="13">
        <v>0</v>
      </c>
      <c r="F247" t="s">
        <v>1028</v>
      </c>
      <c r="G247" s="13">
        <v>1506.32</v>
      </c>
    </row>
    <row r="248" spans="1:7">
      <c r="A248">
        <v>40070101</v>
      </c>
      <c r="B248" s="1" t="s">
        <v>1693</v>
      </c>
      <c r="C248" t="s">
        <v>1028</v>
      </c>
      <c r="D248" s="13">
        <v>109134.33</v>
      </c>
      <c r="E248" s="13">
        <v>8312.49</v>
      </c>
      <c r="F248" t="s">
        <v>1028</v>
      </c>
      <c r="G248" s="13">
        <v>100821.84</v>
      </c>
    </row>
    <row r="249" spans="1:7">
      <c r="A249">
        <v>40070103</v>
      </c>
      <c r="B249" s="1" t="s">
        <v>1059</v>
      </c>
      <c r="C249" t="s">
        <v>1028</v>
      </c>
      <c r="D249" s="13">
        <v>5630279.6900000004</v>
      </c>
      <c r="E249" s="13">
        <v>443589.47</v>
      </c>
      <c r="F249" t="s">
        <v>1028</v>
      </c>
      <c r="G249" s="13">
        <v>5186690.2200000007</v>
      </c>
    </row>
    <row r="250" spans="1:7">
      <c r="A250">
        <v>40070106</v>
      </c>
      <c r="B250" s="1" t="s">
        <v>1280</v>
      </c>
      <c r="C250" t="s">
        <v>1028</v>
      </c>
      <c r="D250" s="13">
        <v>1724608.48</v>
      </c>
      <c r="E250" s="13">
        <v>811.79</v>
      </c>
      <c r="F250" t="s">
        <v>1028</v>
      </c>
      <c r="G250" s="13">
        <v>1723796.69</v>
      </c>
    </row>
    <row r="251" spans="1:7">
      <c r="A251">
        <v>40070109</v>
      </c>
      <c r="B251" s="1" t="s">
        <v>1375</v>
      </c>
      <c r="C251" t="s">
        <v>1028</v>
      </c>
      <c r="D251" s="13">
        <v>3316203.17</v>
      </c>
      <c r="E251" s="13">
        <v>146198.14000000001</v>
      </c>
      <c r="F251" t="s">
        <v>1028</v>
      </c>
      <c r="G251" s="13">
        <v>3170005.03</v>
      </c>
    </row>
    <row r="252" spans="1:7">
      <c r="A252">
        <v>40070110</v>
      </c>
      <c r="B252" s="1" t="s">
        <v>1376</v>
      </c>
      <c r="C252" t="s">
        <v>1028</v>
      </c>
      <c r="D252" s="13">
        <v>127726.33</v>
      </c>
      <c r="E252" s="13">
        <v>1298.32</v>
      </c>
      <c r="F252" t="s">
        <v>1028</v>
      </c>
      <c r="G252" s="13">
        <v>126428.01</v>
      </c>
    </row>
    <row r="253" spans="1:7">
      <c r="A253">
        <v>40070111</v>
      </c>
      <c r="B253" s="1" t="s">
        <v>1060</v>
      </c>
      <c r="C253" t="s">
        <v>1028</v>
      </c>
      <c r="D253" s="13">
        <v>40069.54</v>
      </c>
      <c r="E253" s="13">
        <v>899.93</v>
      </c>
      <c r="F253" t="s">
        <v>1028</v>
      </c>
      <c r="G253" s="13">
        <v>39169.61</v>
      </c>
    </row>
    <row r="254" spans="1:7">
      <c r="A254">
        <v>40070112</v>
      </c>
      <c r="B254" s="1" t="s">
        <v>1281</v>
      </c>
      <c r="C254" t="s">
        <v>1028</v>
      </c>
      <c r="D254" s="13">
        <v>374124.76</v>
      </c>
      <c r="E254" s="13">
        <v>44476.18</v>
      </c>
      <c r="F254" t="s">
        <v>1028</v>
      </c>
      <c r="G254" s="13">
        <v>329648.58</v>
      </c>
    </row>
    <row r="255" spans="1:7">
      <c r="A255">
        <v>40070114</v>
      </c>
      <c r="B255" s="1" t="s">
        <v>1282</v>
      </c>
      <c r="C255" t="s">
        <v>1028</v>
      </c>
      <c r="D255" s="13">
        <v>2009593.62</v>
      </c>
      <c r="E255" s="13">
        <v>78593.509999999995</v>
      </c>
      <c r="F255" t="s">
        <v>1028</v>
      </c>
      <c r="G255" s="13">
        <v>1931000.11</v>
      </c>
    </row>
    <row r="256" spans="1:7">
      <c r="A256">
        <v>40070115</v>
      </c>
      <c r="B256" s="1" t="s">
        <v>1694</v>
      </c>
      <c r="C256" t="s">
        <v>1028</v>
      </c>
      <c r="D256" s="13">
        <v>18500231.879999999</v>
      </c>
      <c r="E256" s="13">
        <v>177925.29</v>
      </c>
      <c r="F256" t="s">
        <v>1028</v>
      </c>
      <c r="G256" s="13">
        <v>18322306.59</v>
      </c>
    </row>
    <row r="257" spans="1:7">
      <c r="A257">
        <v>40070116</v>
      </c>
      <c r="B257" s="1" t="s">
        <v>1695</v>
      </c>
      <c r="C257" t="s">
        <v>1028</v>
      </c>
      <c r="D257" s="13">
        <v>9416209.4600000009</v>
      </c>
      <c r="E257" s="13">
        <v>242130.56</v>
      </c>
      <c r="F257" t="s">
        <v>1028</v>
      </c>
      <c r="G257" s="13">
        <v>9174078.9000000004</v>
      </c>
    </row>
    <row r="258" spans="1:7">
      <c r="A258">
        <v>40070117</v>
      </c>
      <c r="B258" s="1" t="s">
        <v>1696</v>
      </c>
      <c r="C258" t="s">
        <v>1028</v>
      </c>
      <c r="D258" s="13">
        <v>3021310.04</v>
      </c>
      <c r="E258" s="13">
        <v>24897.64</v>
      </c>
      <c r="F258" t="s">
        <v>1028</v>
      </c>
      <c r="G258" s="13">
        <v>2996412.4</v>
      </c>
    </row>
    <row r="259" spans="1:7">
      <c r="A259">
        <v>40070118</v>
      </c>
      <c r="B259" s="1" t="s">
        <v>1357</v>
      </c>
      <c r="C259" t="s">
        <v>1028</v>
      </c>
      <c r="D259" s="13">
        <v>504200.17</v>
      </c>
      <c r="E259" s="13">
        <v>0</v>
      </c>
      <c r="F259" t="s">
        <v>1028</v>
      </c>
      <c r="G259" s="13">
        <v>504200.17</v>
      </c>
    </row>
    <row r="260" spans="1:7">
      <c r="A260">
        <v>40070120</v>
      </c>
      <c r="B260" s="1" t="s">
        <v>1377</v>
      </c>
      <c r="C260" t="s">
        <v>1028</v>
      </c>
      <c r="D260" s="13">
        <v>1737804.1</v>
      </c>
      <c r="E260" s="13">
        <v>120033.29</v>
      </c>
      <c r="F260" t="s">
        <v>1028</v>
      </c>
      <c r="G260" s="13">
        <v>1617770.81</v>
      </c>
    </row>
    <row r="261" spans="1:7">
      <c r="A261">
        <v>40070121</v>
      </c>
      <c r="B261" s="1" t="s">
        <v>1378</v>
      </c>
      <c r="C261" t="s">
        <v>1028</v>
      </c>
      <c r="D261" s="13">
        <v>4744399.82</v>
      </c>
      <c r="E261" s="13">
        <v>497922.26</v>
      </c>
      <c r="F261" t="s">
        <v>1028</v>
      </c>
      <c r="G261" s="13">
        <v>4246477.5600000005</v>
      </c>
    </row>
    <row r="262" spans="1:7">
      <c r="A262">
        <v>40070201</v>
      </c>
      <c r="B262" s="1" t="s">
        <v>862</v>
      </c>
      <c r="C262" t="s">
        <v>1028</v>
      </c>
      <c r="D262" s="13">
        <v>23071.65</v>
      </c>
      <c r="E262" s="13">
        <v>0</v>
      </c>
      <c r="F262" t="s">
        <v>1028</v>
      </c>
      <c r="G262" s="13">
        <v>23071.65</v>
      </c>
    </row>
    <row r="263" spans="1:7">
      <c r="A263">
        <v>40070202</v>
      </c>
      <c r="B263" s="1" t="s">
        <v>863</v>
      </c>
      <c r="C263" t="s">
        <v>1028</v>
      </c>
      <c r="D263" s="13">
        <v>669339.92000000004</v>
      </c>
      <c r="E263" s="13">
        <v>31187.89</v>
      </c>
      <c r="F263" t="s">
        <v>1028</v>
      </c>
      <c r="G263" s="13">
        <v>638152.03</v>
      </c>
    </row>
    <row r="264" spans="1:7">
      <c r="A264">
        <v>40070203</v>
      </c>
      <c r="B264" s="1" t="s">
        <v>1285</v>
      </c>
      <c r="C264" t="s">
        <v>1028</v>
      </c>
      <c r="D264" s="13">
        <v>1077538.74</v>
      </c>
      <c r="E264" s="13">
        <v>7534.89</v>
      </c>
      <c r="F264" t="s">
        <v>1028</v>
      </c>
      <c r="G264" s="13">
        <v>1070003.8500000001</v>
      </c>
    </row>
    <row r="265" spans="1:7">
      <c r="A265">
        <v>40070204</v>
      </c>
      <c r="B265" s="1" t="s">
        <v>864</v>
      </c>
      <c r="C265" t="s">
        <v>1028</v>
      </c>
      <c r="D265" s="13">
        <v>2013312.74</v>
      </c>
      <c r="E265" s="13">
        <v>6648.5</v>
      </c>
      <c r="F265" t="s">
        <v>1028</v>
      </c>
      <c r="G265" s="13">
        <v>2006664.24</v>
      </c>
    </row>
    <row r="266" spans="1:7">
      <c r="A266">
        <v>40070205</v>
      </c>
      <c r="B266" s="1" t="s">
        <v>1150</v>
      </c>
      <c r="C266" t="s">
        <v>1028</v>
      </c>
      <c r="D266" s="13">
        <v>5981.78</v>
      </c>
      <c r="E266" s="13">
        <v>0</v>
      </c>
      <c r="F266" t="s">
        <v>1028</v>
      </c>
      <c r="G266" s="13">
        <v>5981.78</v>
      </c>
    </row>
    <row r="267" spans="1:7">
      <c r="A267">
        <v>40070206</v>
      </c>
      <c r="B267" s="1" t="s">
        <v>1540</v>
      </c>
      <c r="C267" t="s">
        <v>1028</v>
      </c>
      <c r="D267" s="13">
        <v>29236.080000000002</v>
      </c>
      <c r="E267" s="13">
        <v>0</v>
      </c>
      <c r="F267" t="s">
        <v>1028</v>
      </c>
      <c r="G267" s="13">
        <v>29236.080000000002</v>
      </c>
    </row>
    <row r="268" spans="1:7">
      <c r="A268">
        <v>40070288</v>
      </c>
      <c r="B268" s="1" t="s">
        <v>919</v>
      </c>
      <c r="C268" t="s">
        <v>1028</v>
      </c>
      <c r="D268" s="13">
        <v>1712.24</v>
      </c>
      <c r="E268" s="13">
        <v>0</v>
      </c>
      <c r="F268" t="s">
        <v>1028</v>
      </c>
      <c r="G268" s="13">
        <v>1712.24</v>
      </c>
    </row>
    <row r="269" spans="1:7">
      <c r="A269">
        <v>40070301</v>
      </c>
      <c r="B269" s="1" t="s">
        <v>865</v>
      </c>
      <c r="C269" t="s">
        <v>1028</v>
      </c>
      <c r="D269" s="13">
        <v>403842.73</v>
      </c>
      <c r="E269" s="13">
        <v>26175.94</v>
      </c>
      <c r="F269" t="s">
        <v>1028</v>
      </c>
      <c r="G269" s="13">
        <v>377666.79</v>
      </c>
    </row>
    <row r="270" spans="1:7">
      <c r="A270">
        <v>40070401</v>
      </c>
      <c r="B270" s="1" t="s">
        <v>1286</v>
      </c>
      <c r="C270" t="s">
        <v>1028</v>
      </c>
      <c r="D270" s="13">
        <v>223465.2</v>
      </c>
      <c r="E270" s="13">
        <v>2520</v>
      </c>
      <c r="F270" t="s">
        <v>1028</v>
      </c>
      <c r="G270" s="13">
        <v>220945.2</v>
      </c>
    </row>
    <row r="271" spans="1:7">
      <c r="A271">
        <v>40070402</v>
      </c>
      <c r="B271" s="1" t="s">
        <v>1061</v>
      </c>
      <c r="C271" t="s">
        <v>1028</v>
      </c>
      <c r="D271" s="13">
        <v>291981.48</v>
      </c>
      <c r="E271" s="13">
        <v>0</v>
      </c>
      <c r="F271" t="s">
        <v>1028</v>
      </c>
      <c r="G271" s="13">
        <v>291981.48</v>
      </c>
    </row>
    <row r="272" spans="1:7">
      <c r="A272">
        <v>40070403</v>
      </c>
      <c r="B272" s="1" t="s">
        <v>866</v>
      </c>
      <c r="C272" t="s">
        <v>1028</v>
      </c>
      <c r="D272" s="13">
        <v>536169.98</v>
      </c>
      <c r="E272" s="13">
        <v>30280.83</v>
      </c>
      <c r="F272" t="s">
        <v>1028</v>
      </c>
      <c r="G272" s="13">
        <v>505889.14999999997</v>
      </c>
    </row>
    <row r="273" spans="1:7">
      <c r="A273">
        <v>40070488</v>
      </c>
      <c r="B273" s="1" t="s">
        <v>1287</v>
      </c>
      <c r="C273" t="s">
        <v>1028</v>
      </c>
      <c r="D273" s="13">
        <v>29032</v>
      </c>
      <c r="E273" s="13">
        <v>0</v>
      </c>
      <c r="F273" t="s">
        <v>1028</v>
      </c>
      <c r="G273" s="13">
        <v>29032</v>
      </c>
    </row>
    <row r="274" spans="1:7">
      <c r="A274">
        <v>40070501</v>
      </c>
      <c r="B274" s="1" t="s">
        <v>867</v>
      </c>
      <c r="C274" t="s">
        <v>1028</v>
      </c>
      <c r="D274" s="13">
        <v>107769.93</v>
      </c>
      <c r="E274" s="13">
        <v>0</v>
      </c>
      <c r="F274" t="s">
        <v>1028</v>
      </c>
      <c r="G274" s="13">
        <v>107769.93</v>
      </c>
    </row>
    <row r="275" spans="1:7">
      <c r="A275">
        <v>40070502</v>
      </c>
      <c r="B275" s="1" t="s">
        <v>868</v>
      </c>
      <c r="C275" t="s">
        <v>1028</v>
      </c>
      <c r="D275" s="13">
        <v>120118.94</v>
      </c>
      <c r="E275" s="13">
        <v>14218.48</v>
      </c>
      <c r="F275" t="s">
        <v>1028</v>
      </c>
      <c r="G275" s="13">
        <v>105900.46</v>
      </c>
    </row>
    <row r="276" spans="1:7">
      <c r="A276">
        <v>40070503</v>
      </c>
      <c r="B276" s="1" t="s">
        <v>1062</v>
      </c>
      <c r="C276" t="s">
        <v>1028</v>
      </c>
      <c r="D276" s="13">
        <v>136976</v>
      </c>
      <c r="E276" s="13">
        <v>0</v>
      </c>
      <c r="F276" t="s">
        <v>1028</v>
      </c>
      <c r="G276" s="13">
        <v>136976</v>
      </c>
    </row>
    <row r="277" spans="1:7">
      <c r="A277">
        <v>40070504</v>
      </c>
      <c r="B277" s="1" t="s">
        <v>869</v>
      </c>
      <c r="C277" t="s">
        <v>1028</v>
      </c>
      <c r="D277" s="13">
        <v>281436.5</v>
      </c>
      <c r="E277" s="13">
        <v>13154.04</v>
      </c>
      <c r="F277" t="s">
        <v>1028</v>
      </c>
      <c r="G277" s="13">
        <v>268282.46000000002</v>
      </c>
    </row>
    <row r="278" spans="1:7">
      <c r="A278">
        <v>40070601</v>
      </c>
      <c r="B278" s="1" t="s">
        <v>1288</v>
      </c>
      <c r="C278" t="s">
        <v>1028</v>
      </c>
      <c r="D278" s="13">
        <v>4759269.13</v>
      </c>
      <c r="E278" s="13">
        <v>156819.66</v>
      </c>
      <c r="F278" t="s">
        <v>1028</v>
      </c>
      <c r="G278" s="13">
        <v>4602449.47</v>
      </c>
    </row>
    <row r="279" spans="1:7">
      <c r="A279">
        <v>40070602</v>
      </c>
      <c r="B279" s="1" t="s">
        <v>1289</v>
      </c>
      <c r="C279" t="s">
        <v>1028</v>
      </c>
      <c r="D279" s="13">
        <v>928244.51</v>
      </c>
      <c r="E279" s="13">
        <v>86373.93</v>
      </c>
      <c r="F279" t="s">
        <v>1028</v>
      </c>
      <c r="G279" s="13">
        <v>841870.58000000007</v>
      </c>
    </row>
    <row r="280" spans="1:7">
      <c r="A280">
        <v>40070603</v>
      </c>
      <c r="B280" s="1" t="s">
        <v>1151</v>
      </c>
      <c r="C280" t="s">
        <v>1028</v>
      </c>
      <c r="D280" s="13">
        <v>186380.15</v>
      </c>
      <c r="E280" s="13">
        <v>0</v>
      </c>
      <c r="F280" t="s">
        <v>1028</v>
      </c>
      <c r="G280" s="13">
        <v>186380.15</v>
      </c>
    </row>
    <row r="281" spans="1:7">
      <c r="A281">
        <v>40070604</v>
      </c>
      <c r="B281" s="1" t="s">
        <v>1063</v>
      </c>
      <c r="C281" t="s">
        <v>1028</v>
      </c>
      <c r="D281" s="13">
        <v>155430.20000000001</v>
      </c>
      <c r="E281" s="13">
        <v>0</v>
      </c>
      <c r="F281" t="s">
        <v>1028</v>
      </c>
      <c r="G281" s="13">
        <v>155430.20000000001</v>
      </c>
    </row>
    <row r="282" spans="1:7">
      <c r="A282">
        <v>40070605</v>
      </c>
      <c r="B282" s="1" t="s">
        <v>1064</v>
      </c>
      <c r="C282" t="s">
        <v>1028</v>
      </c>
      <c r="D282" s="13">
        <v>57788.46</v>
      </c>
      <c r="E282" s="13">
        <v>0</v>
      </c>
      <c r="F282" t="s">
        <v>1028</v>
      </c>
      <c r="G282" s="13">
        <v>57788.46</v>
      </c>
    </row>
    <row r="283" spans="1:7">
      <c r="A283">
        <v>40070609</v>
      </c>
      <c r="B283" s="1" t="s">
        <v>1379</v>
      </c>
      <c r="C283" t="s">
        <v>1028</v>
      </c>
      <c r="D283" s="13">
        <v>384999.59</v>
      </c>
      <c r="E283" s="13">
        <v>0</v>
      </c>
      <c r="F283" t="s">
        <v>1028</v>
      </c>
      <c r="G283" s="13">
        <v>384999.59</v>
      </c>
    </row>
    <row r="284" spans="1:7">
      <c r="A284">
        <v>40070610</v>
      </c>
      <c r="B284" s="1" t="s">
        <v>1065</v>
      </c>
      <c r="C284" t="s">
        <v>1028</v>
      </c>
      <c r="D284" s="13">
        <v>220390.11</v>
      </c>
      <c r="E284" s="13">
        <v>0</v>
      </c>
      <c r="F284" t="s">
        <v>1028</v>
      </c>
      <c r="G284" s="13">
        <v>220390.11</v>
      </c>
    </row>
    <row r="285" spans="1:7">
      <c r="A285">
        <v>40070701</v>
      </c>
      <c r="B285" s="1" t="s">
        <v>870</v>
      </c>
      <c r="C285" t="s">
        <v>1028</v>
      </c>
      <c r="D285" s="13">
        <v>81606.61</v>
      </c>
      <c r="E285" s="13">
        <v>3128.4</v>
      </c>
      <c r="F285" t="s">
        <v>1028</v>
      </c>
      <c r="G285" s="13">
        <v>78478.210000000006</v>
      </c>
    </row>
    <row r="286" spans="1:7">
      <c r="A286">
        <v>40070702</v>
      </c>
      <c r="B286" s="1" t="s">
        <v>871</v>
      </c>
      <c r="C286" t="s">
        <v>1028</v>
      </c>
      <c r="D286" s="13">
        <v>1077939.44</v>
      </c>
      <c r="E286" s="13">
        <v>28096.7</v>
      </c>
      <c r="F286" t="s">
        <v>1028</v>
      </c>
      <c r="G286" s="13">
        <v>1049842.74</v>
      </c>
    </row>
    <row r="287" spans="1:7">
      <c r="A287">
        <v>40070703</v>
      </c>
      <c r="B287" s="1" t="s">
        <v>872</v>
      </c>
      <c r="C287" t="s">
        <v>1028</v>
      </c>
      <c r="D287" s="13">
        <v>1706242.05</v>
      </c>
      <c r="E287" s="13">
        <v>116116.14</v>
      </c>
      <c r="F287" t="s">
        <v>1028</v>
      </c>
      <c r="G287" s="13">
        <v>1590125.9100000001</v>
      </c>
    </row>
    <row r="288" spans="1:7">
      <c r="A288">
        <v>40070704</v>
      </c>
      <c r="B288" s="1" t="s">
        <v>873</v>
      </c>
      <c r="C288" t="s">
        <v>1028</v>
      </c>
      <c r="D288" s="13">
        <v>329459.08</v>
      </c>
      <c r="E288" s="13">
        <v>1269.33</v>
      </c>
      <c r="F288" t="s">
        <v>1028</v>
      </c>
      <c r="G288" s="13">
        <v>328189.75</v>
      </c>
    </row>
    <row r="289" spans="1:7">
      <c r="A289">
        <v>40070801</v>
      </c>
      <c r="B289" s="1" t="s">
        <v>1290</v>
      </c>
      <c r="C289" t="s">
        <v>1028</v>
      </c>
      <c r="D289" s="13">
        <v>5330</v>
      </c>
      <c r="E289" s="13">
        <v>0</v>
      </c>
      <c r="F289" t="s">
        <v>1028</v>
      </c>
      <c r="G289" s="13">
        <v>5330</v>
      </c>
    </row>
    <row r="290" spans="1:7">
      <c r="A290">
        <v>40070802</v>
      </c>
      <c r="B290" s="1" t="s">
        <v>1291</v>
      </c>
      <c r="C290" t="s">
        <v>1028</v>
      </c>
      <c r="D290" s="13">
        <v>151563.6</v>
      </c>
      <c r="E290" s="13">
        <v>9254.07</v>
      </c>
      <c r="F290" t="s">
        <v>1028</v>
      </c>
      <c r="G290" s="13">
        <v>142309.53</v>
      </c>
    </row>
    <row r="291" spans="1:7">
      <c r="A291">
        <v>40070803</v>
      </c>
      <c r="B291" s="1" t="s">
        <v>1066</v>
      </c>
      <c r="C291" t="s">
        <v>1028</v>
      </c>
      <c r="D291" s="13">
        <v>244</v>
      </c>
      <c r="E291" s="13">
        <v>0</v>
      </c>
      <c r="F291" t="s">
        <v>1028</v>
      </c>
      <c r="G291" s="13">
        <v>244</v>
      </c>
    </row>
    <row r="292" spans="1:7">
      <c r="A292">
        <v>40070804</v>
      </c>
      <c r="B292" s="1" t="s">
        <v>1292</v>
      </c>
      <c r="C292" t="s">
        <v>1028</v>
      </c>
      <c r="D292" s="13">
        <v>922541.11</v>
      </c>
      <c r="E292" s="13">
        <v>37548.54</v>
      </c>
      <c r="F292" t="s">
        <v>1028</v>
      </c>
      <c r="G292" s="13">
        <v>884992.57</v>
      </c>
    </row>
    <row r="293" spans="1:7">
      <c r="A293">
        <v>40070805</v>
      </c>
      <c r="B293" s="1" t="s">
        <v>1293</v>
      </c>
      <c r="C293" t="s">
        <v>1028</v>
      </c>
      <c r="D293" s="13">
        <v>297020.52</v>
      </c>
      <c r="E293" s="13">
        <v>53465.22</v>
      </c>
      <c r="F293" t="s">
        <v>1028</v>
      </c>
      <c r="G293" s="13">
        <v>243555.30000000002</v>
      </c>
    </row>
    <row r="294" spans="1:7">
      <c r="A294">
        <v>40070806</v>
      </c>
      <c r="B294" s="1" t="s">
        <v>1294</v>
      </c>
      <c r="C294" t="s">
        <v>1028</v>
      </c>
      <c r="D294" s="13">
        <v>51874.400000000001</v>
      </c>
      <c r="E294" s="13">
        <v>26332.48</v>
      </c>
      <c r="F294" t="s">
        <v>1028</v>
      </c>
      <c r="G294" s="13">
        <v>25541.920000000002</v>
      </c>
    </row>
    <row r="295" spans="1:7">
      <c r="A295">
        <v>40070807</v>
      </c>
      <c r="B295" s="1" t="s">
        <v>1295</v>
      </c>
      <c r="C295" t="s">
        <v>1028</v>
      </c>
      <c r="D295" s="13">
        <v>17811.98</v>
      </c>
      <c r="E295" s="13">
        <v>0</v>
      </c>
      <c r="F295" t="s">
        <v>1028</v>
      </c>
      <c r="G295" s="13">
        <v>17811.98</v>
      </c>
    </row>
    <row r="296" spans="1:7">
      <c r="A296">
        <v>40070809</v>
      </c>
      <c r="B296" s="1" t="s">
        <v>1296</v>
      </c>
      <c r="C296" t="s">
        <v>1028</v>
      </c>
      <c r="D296" s="13">
        <v>41798.06</v>
      </c>
      <c r="E296" s="13">
        <v>6675.96</v>
      </c>
      <c r="F296" t="s">
        <v>1028</v>
      </c>
      <c r="G296" s="13">
        <v>35122.1</v>
      </c>
    </row>
    <row r="297" spans="1:7">
      <c r="A297">
        <v>40070810</v>
      </c>
      <c r="B297" s="1" t="s">
        <v>1297</v>
      </c>
      <c r="C297" t="s">
        <v>1028</v>
      </c>
      <c r="D297" s="13">
        <v>36123.379999999997</v>
      </c>
      <c r="E297" s="13">
        <v>0</v>
      </c>
      <c r="F297" t="s">
        <v>1028</v>
      </c>
      <c r="G297" s="13">
        <v>36123.379999999997</v>
      </c>
    </row>
    <row r="298" spans="1:7">
      <c r="A298">
        <v>40070811</v>
      </c>
      <c r="B298" s="1" t="s">
        <v>1067</v>
      </c>
      <c r="C298" t="s">
        <v>1028</v>
      </c>
      <c r="D298" s="13">
        <v>59148.91</v>
      </c>
      <c r="E298" s="13">
        <v>51.72</v>
      </c>
      <c r="F298" t="s">
        <v>1028</v>
      </c>
      <c r="G298" s="13">
        <v>59097.19</v>
      </c>
    </row>
    <row r="299" spans="1:7">
      <c r="A299">
        <v>40070814</v>
      </c>
      <c r="B299" s="1" t="s">
        <v>1381</v>
      </c>
      <c r="C299" t="s">
        <v>1028</v>
      </c>
      <c r="D299" s="13">
        <v>345089.28000000003</v>
      </c>
      <c r="E299" s="13">
        <v>8592.5499999999993</v>
      </c>
      <c r="F299" t="s">
        <v>1028</v>
      </c>
      <c r="G299" s="13">
        <v>336496.73000000004</v>
      </c>
    </row>
    <row r="300" spans="1:7">
      <c r="A300">
        <v>40070815</v>
      </c>
      <c r="B300" s="1" t="s">
        <v>1382</v>
      </c>
      <c r="C300" t="s">
        <v>1028</v>
      </c>
      <c r="D300" s="13">
        <v>661.97</v>
      </c>
      <c r="E300" s="13">
        <v>0</v>
      </c>
      <c r="F300" t="s">
        <v>1028</v>
      </c>
      <c r="G300" s="13">
        <v>661.97</v>
      </c>
    </row>
    <row r="301" spans="1:7">
      <c r="A301">
        <v>40070888</v>
      </c>
      <c r="B301" s="1" t="s">
        <v>874</v>
      </c>
      <c r="C301" t="s">
        <v>1028</v>
      </c>
      <c r="D301" s="13">
        <v>5837.57</v>
      </c>
      <c r="E301" s="13">
        <v>610</v>
      </c>
      <c r="F301" t="s">
        <v>1028</v>
      </c>
      <c r="G301" s="13">
        <v>5227.57</v>
      </c>
    </row>
    <row r="302" spans="1:7">
      <c r="A302">
        <v>40070901</v>
      </c>
      <c r="B302" s="1" t="s">
        <v>1298</v>
      </c>
      <c r="C302" t="s">
        <v>1028</v>
      </c>
      <c r="D302" s="13">
        <v>43920</v>
      </c>
      <c r="E302" s="13">
        <v>0</v>
      </c>
      <c r="F302" t="s">
        <v>1028</v>
      </c>
      <c r="G302" s="13">
        <v>43920</v>
      </c>
    </row>
    <row r="303" spans="1:7">
      <c r="A303">
        <v>40070902</v>
      </c>
      <c r="B303" s="1" t="s">
        <v>1299</v>
      </c>
      <c r="C303" t="s">
        <v>1028</v>
      </c>
      <c r="D303" s="13">
        <v>32481.279999999999</v>
      </c>
      <c r="E303" s="13">
        <v>0</v>
      </c>
      <c r="F303" t="s">
        <v>1028</v>
      </c>
      <c r="G303" s="13">
        <v>32481.279999999999</v>
      </c>
    </row>
    <row r="304" spans="1:7">
      <c r="A304">
        <v>40071001</v>
      </c>
      <c r="B304" s="1" t="s">
        <v>1300</v>
      </c>
      <c r="C304" t="s">
        <v>1028</v>
      </c>
      <c r="D304" s="13">
        <v>424670</v>
      </c>
      <c r="E304" s="13">
        <v>212335</v>
      </c>
      <c r="F304" t="s">
        <v>1028</v>
      </c>
      <c r="G304" s="13">
        <v>212335</v>
      </c>
    </row>
    <row r="305" spans="1:7">
      <c r="A305">
        <v>40071002</v>
      </c>
      <c r="B305" s="1" t="s">
        <v>1301</v>
      </c>
      <c r="C305" t="s">
        <v>1028</v>
      </c>
      <c r="D305" s="13">
        <v>175025.12</v>
      </c>
      <c r="E305" s="13">
        <v>0</v>
      </c>
      <c r="F305" t="s">
        <v>1028</v>
      </c>
      <c r="G305" s="13">
        <v>175025.12</v>
      </c>
    </row>
    <row r="306" spans="1:7">
      <c r="A306">
        <v>40071003</v>
      </c>
      <c r="B306" s="1" t="s">
        <v>875</v>
      </c>
      <c r="C306" t="s">
        <v>1028</v>
      </c>
      <c r="D306" s="13">
        <v>27391.33</v>
      </c>
      <c r="E306" s="13">
        <v>0</v>
      </c>
      <c r="F306" t="s">
        <v>1028</v>
      </c>
      <c r="G306" s="13">
        <v>27391.33</v>
      </c>
    </row>
    <row r="307" spans="1:7">
      <c r="A307">
        <v>40071004</v>
      </c>
      <c r="B307" s="1" t="s">
        <v>2074</v>
      </c>
      <c r="C307" t="s">
        <v>1028</v>
      </c>
      <c r="D307" s="13">
        <v>31861.89</v>
      </c>
      <c r="E307" s="13">
        <v>7137.89</v>
      </c>
      <c r="F307" t="s">
        <v>1028</v>
      </c>
      <c r="G307" s="13">
        <v>24724</v>
      </c>
    </row>
    <row r="308" spans="1:7">
      <c r="A308">
        <v>40071005</v>
      </c>
      <c r="B308" s="1" t="s">
        <v>876</v>
      </c>
      <c r="C308" t="s">
        <v>1028</v>
      </c>
      <c r="D308" s="13">
        <v>35351.599999999999</v>
      </c>
      <c r="E308" s="13">
        <v>7351.6</v>
      </c>
      <c r="F308" t="s">
        <v>1028</v>
      </c>
      <c r="G308" s="13">
        <v>28000</v>
      </c>
    </row>
    <row r="309" spans="1:7">
      <c r="A309">
        <v>40071006</v>
      </c>
      <c r="B309" s="1" t="s">
        <v>1068</v>
      </c>
      <c r="C309" t="s">
        <v>1028</v>
      </c>
      <c r="D309" s="13">
        <v>8000</v>
      </c>
      <c r="E309" s="13">
        <v>0</v>
      </c>
      <c r="F309" t="s">
        <v>1028</v>
      </c>
      <c r="G309" s="13">
        <v>8000</v>
      </c>
    </row>
    <row r="310" spans="1:7">
      <c r="A310">
        <v>40071101</v>
      </c>
      <c r="B310" s="1" t="s">
        <v>1303</v>
      </c>
      <c r="C310" t="s">
        <v>1028</v>
      </c>
      <c r="D310" s="13">
        <v>4305.45</v>
      </c>
      <c r="E310" s="13">
        <v>0</v>
      </c>
      <c r="F310" t="s">
        <v>1028</v>
      </c>
      <c r="G310" s="13">
        <v>4305.45</v>
      </c>
    </row>
    <row r="311" spans="1:7">
      <c r="A311">
        <v>40071103</v>
      </c>
      <c r="B311" s="1" t="s">
        <v>1385</v>
      </c>
      <c r="C311" t="s">
        <v>1028</v>
      </c>
      <c r="D311" s="13">
        <v>311.64</v>
      </c>
      <c r="E311" s="13">
        <v>0</v>
      </c>
      <c r="F311" t="s">
        <v>1028</v>
      </c>
      <c r="G311" s="13">
        <v>311.64</v>
      </c>
    </row>
    <row r="312" spans="1:7">
      <c r="A312">
        <v>40071104</v>
      </c>
      <c r="B312" s="1" t="s">
        <v>1304</v>
      </c>
      <c r="C312" t="s">
        <v>1028</v>
      </c>
      <c r="D312" s="13">
        <v>15938.82</v>
      </c>
      <c r="E312" s="13">
        <v>0</v>
      </c>
      <c r="F312" t="s">
        <v>1028</v>
      </c>
      <c r="G312" s="13">
        <v>15938.82</v>
      </c>
    </row>
    <row r="313" spans="1:7">
      <c r="A313">
        <v>40071106</v>
      </c>
      <c r="B313" s="1" t="s">
        <v>1305</v>
      </c>
      <c r="C313" t="s">
        <v>1028</v>
      </c>
      <c r="D313" s="13">
        <v>10949.3</v>
      </c>
      <c r="E313" s="13">
        <v>762.43</v>
      </c>
      <c r="F313" t="s">
        <v>1028</v>
      </c>
      <c r="G313" s="13">
        <v>10186.869999999999</v>
      </c>
    </row>
    <row r="314" spans="1:7">
      <c r="A314">
        <v>40071107</v>
      </c>
      <c r="B314" s="1" t="s">
        <v>1069</v>
      </c>
      <c r="C314" t="s">
        <v>1028</v>
      </c>
      <c r="D314" s="13">
        <v>696922.97</v>
      </c>
      <c r="E314" s="13">
        <v>7812.32</v>
      </c>
      <c r="F314" t="s">
        <v>1028</v>
      </c>
      <c r="G314" s="13">
        <v>689110.65</v>
      </c>
    </row>
    <row r="315" spans="1:7">
      <c r="A315">
        <v>40071109</v>
      </c>
      <c r="B315" s="1" t="s">
        <v>1697</v>
      </c>
      <c r="C315" t="s">
        <v>1028</v>
      </c>
      <c r="D315" s="13">
        <v>5986.14</v>
      </c>
      <c r="E315" s="13">
        <v>206.89</v>
      </c>
      <c r="F315" t="s">
        <v>1028</v>
      </c>
      <c r="G315" s="13">
        <v>5779.25</v>
      </c>
    </row>
    <row r="316" spans="1:7">
      <c r="A316">
        <v>40071188</v>
      </c>
      <c r="B316" s="1" t="s">
        <v>877</v>
      </c>
      <c r="C316" t="s">
        <v>1028</v>
      </c>
      <c r="D316" s="13">
        <v>406864.71</v>
      </c>
      <c r="E316" s="13">
        <v>141213.76999999999</v>
      </c>
      <c r="F316" t="s">
        <v>1028</v>
      </c>
      <c r="G316" s="13">
        <v>265650.94000000006</v>
      </c>
    </row>
    <row r="317" spans="1:7">
      <c r="A317">
        <v>40080101</v>
      </c>
      <c r="B317" s="1" t="s">
        <v>1071</v>
      </c>
      <c r="C317" t="s">
        <v>1028</v>
      </c>
      <c r="D317" s="13">
        <v>72778.929999999993</v>
      </c>
      <c r="E317" s="13">
        <v>0</v>
      </c>
      <c r="F317" t="s">
        <v>1028</v>
      </c>
      <c r="G317" s="13">
        <v>72778.929999999993</v>
      </c>
    </row>
    <row r="318" spans="1:7">
      <c r="A318">
        <v>40080301</v>
      </c>
      <c r="B318" s="1" t="s">
        <v>1072</v>
      </c>
      <c r="C318" t="s">
        <v>1028</v>
      </c>
      <c r="D318" s="13">
        <v>49169.27</v>
      </c>
      <c r="E318" s="13">
        <v>0</v>
      </c>
      <c r="F318" t="s">
        <v>1028</v>
      </c>
      <c r="G318" s="13">
        <v>49169.27</v>
      </c>
    </row>
    <row r="319" spans="1:7">
      <c r="A319">
        <v>40080302</v>
      </c>
      <c r="B319" s="1" t="s">
        <v>878</v>
      </c>
      <c r="C319" t="s">
        <v>1028</v>
      </c>
      <c r="D319" s="13">
        <v>155957.66</v>
      </c>
      <c r="E319" s="13">
        <v>0</v>
      </c>
      <c r="F319" t="s">
        <v>1028</v>
      </c>
      <c r="G319" s="13">
        <v>155957.66</v>
      </c>
    </row>
    <row r="320" spans="1:7">
      <c r="A320">
        <v>40090101</v>
      </c>
      <c r="B320" s="1" t="s">
        <v>1306</v>
      </c>
      <c r="C320" t="s">
        <v>1028</v>
      </c>
      <c r="D320" s="13">
        <v>11607369.41</v>
      </c>
      <c r="E320" s="13">
        <v>0</v>
      </c>
      <c r="F320" t="s">
        <v>1028</v>
      </c>
      <c r="G320" s="13">
        <v>11607369.41</v>
      </c>
    </row>
    <row r="321" spans="1:7">
      <c r="A321">
        <v>40090102</v>
      </c>
      <c r="B321" s="1" t="s">
        <v>879</v>
      </c>
      <c r="C321" t="s">
        <v>1028</v>
      </c>
      <c r="D321" s="13">
        <v>52647.13</v>
      </c>
      <c r="E321" s="13">
        <v>0</v>
      </c>
      <c r="F321" t="s">
        <v>1028</v>
      </c>
      <c r="G321" s="13">
        <v>52647.13</v>
      </c>
    </row>
    <row r="322" spans="1:7">
      <c r="A322">
        <v>40090103</v>
      </c>
      <c r="B322" s="1" t="s">
        <v>1307</v>
      </c>
      <c r="C322" t="s">
        <v>1028</v>
      </c>
      <c r="D322" s="13">
        <v>860884.04</v>
      </c>
      <c r="E322" s="13">
        <v>0</v>
      </c>
      <c r="F322" t="s">
        <v>1028</v>
      </c>
      <c r="G322" s="13">
        <v>860884.04</v>
      </c>
    </row>
    <row r="323" spans="1:7">
      <c r="A323">
        <v>40090130</v>
      </c>
      <c r="B323" s="1" t="s">
        <v>1308</v>
      </c>
      <c r="C323" t="s">
        <v>1028</v>
      </c>
      <c r="D323" s="13">
        <v>156749.34</v>
      </c>
      <c r="E323" s="13">
        <v>32342.43</v>
      </c>
      <c r="F323" t="s">
        <v>1028</v>
      </c>
      <c r="G323" s="13">
        <v>124406.91</v>
      </c>
    </row>
    <row r="324" spans="1:7">
      <c r="A324">
        <v>40090150</v>
      </c>
      <c r="B324" s="1" t="s">
        <v>1309</v>
      </c>
      <c r="C324" t="s">
        <v>1028</v>
      </c>
      <c r="D324" s="13">
        <v>0</v>
      </c>
      <c r="E324" s="13">
        <v>35847.589999999997</v>
      </c>
      <c r="F324" t="s">
        <v>1028</v>
      </c>
      <c r="G324" s="13">
        <v>-35847.589999999997</v>
      </c>
    </row>
    <row r="325" spans="1:7">
      <c r="A325">
        <v>40090160</v>
      </c>
      <c r="B325" s="1" t="s">
        <v>2075</v>
      </c>
      <c r="C325" t="s">
        <v>1028</v>
      </c>
      <c r="D325" s="13">
        <v>0</v>
      </c>
      <c r="E325" s="13">
        <v>788126.67</v>
      </c>
      <c r="F325" t="s">
        <v>1028</v>
      </c>
      <c r="G325" s="13">
        <v>-788126.67</v>
      </c>
    </row>
    <row r="326" spans="1:7">
      <c r="A326">
        <v>40090201</v>
      </c>
      <c r="B326" s="1" t="s">
        <v>1310</v>
      </c>
      <c r="C326" t="s">
        <v>1028</v>
      </c>
      <c r="D326" s="13">
        <v>3331140.54</v>
      </c>
      <c r="E326" s="13">
        <v>0</v>
      </c>
      <c r="F326" t="s">
        <v>1028</v>
      </c>
      <c r="G326" s="13">
        <v>3331140.54</v>
      </c>
    </row>
    <row r="327" spans="1:7">
      <c r="A327">
        <v>40090202</v>
      </c>
      <c r="B327" s="1" t="s">
        <v>880</v>
      </c>
      <c r="C327" t="s">
        <v>1028</v>
      </c>
      <c r="D327" s="13">
        <v>105973.96</v>
      </c>
      <c r="E327" s="13">
        <v>0</v>
      </c>
      <c r="F327" t="s">
        <v>1028</v>
      </c>
      <c r="G327" s="13">
        <v>105973.96</v>
      </c>
    </row>
    <row r="328" spans="1:7">
      <c r="A328">
        <v>40090230</v>
      </c>
      <c r="B328" s="1" t="s">
        <v>1073</v>
      </c>
      <c r="C328" t="s">
        <v>1028</v>
      </c>
      <c r="D328" s="13">
        <v>50788.65</v>
      </c>
      <c r="E328" s="13">
        <v>10446.6</v>
      </c>
      <c r="F328" t="s">
        <v>1028</v>
      </c>
      <c r="G328" s="13">
        <v>40342.050000000003</v>
      </c>
    </row>
    <row r="329" spans="1:7">
      <c r="A329">
        <v>40090250</v>
      </c>
      <c r="B329" s="1" t="s">
        <v>1311</v>
      </c>
      <c r="C329" t="s">
        <v>1028</v>
      </c>
      <c r="D329" s="13">
        <v>0</v>
      </c>
      <c r="E329" s="13">
        <v>9901.89</v>
      </c>
      <c r="F329" t="s">
        <v>1028</v>
      </c>
      <c r="G329" s="13">
        <v>-9901.89</v>
      </c>
    </row>
    <row r="330" spans="1:7">
      <c r="A330">
        <v>40090260</v>
      </c>
      <c r="B330" s="1" t="s">
        <v>2076</v>
      </c>
      <c r="C330" t="s">
        <v>1028</v>
      </c>
      <c r="D330" s="13">
        <v>0</v>
      </c>
      <c r="E330" s="13">
        <v>284619.84999999998</v>
      </c>
      <c r="F330" t="s">
        <v>1028</v>
      </c>
      <c r="G330" s="13">
        <v>-284619.84999999998</v>
      </c>
    </row>
    <row r="331" spans="1:7">
      <c r="A331">
        <v>40090401</v>
      </c>
      <c r="B331" s="1" t="s">
        <v>1312</v>
      </c>
      <c r="C331" t="s">
        <v>1028</v>
      </c>
      <c r="D331" s="13">
        <v>153712.42000000001</v>
      </c>
      <c r="E331" s="13">
        <v>42513.77</v>
      </c>
      <c r="F331" t="s">
        <v>1028</v>
      </c>
      <c r="G331" s="13">
        <v>111198.65000000002</v>
      </c>
    </row>
    <row r="332" spans="1:7">
      <c r="A332">
        <v>40090403</v>
      </c>
      <c r="B332" s="1" t="s">
        <v>1313</v>
      </c>
      <c r="C332" t="s">
        <v>1028</v>
      </c>
      <c r="D332" s="13">
        <v>19622.97</v>
      </c>
      <c r="E332" s="13">
        <v>0</v>
      </c>
      <c r="F332" t="s">
        <v>1028</v>
      </c>
      <c r="G332" s="13">
        <v>19622.97</v>
      </c>
    </row>
    <row r="333" spans="1:7">
      <c r="A333">
        <v>40090404</v>
      </c>
      <c r="B333" s="1" t="s">
        <v>1314</v>
      </c>
      <c r="C333" t="s">
        <v>1028</v>
      </c>
      <c r="D333" s="13">
        <v>134877.51</v>
      </c>
      <c r="E333" s="13">
        <v>0</v>
      </c>
      <c r="F333" t="s">
        <v>1028</v>
      </c>
      <c r="G333" s="13">
        <v>134877.51</v>
      </c>
    </row>
    <row r="334" spans="1:7">
      <c r="A334">
        <v>40090405</v>
      </c>
      <c r="B334" s="1" t="s">
        <v>1315</v>
      </c>
      <c r="C334" t="s">
        <v>1028</v>
      </c>
      <c r="D334" s="13">
        <v>5758.97</v>
      </c>
      <c r="E334" s="13">
        <v>900</v>
      </c>
      <c r="F334" t="s">
        <v>1028</v>
      </c>
      <c r="G334" s="13">
        <v>4858.97</v>
      </c>
    </row>
    <row r="335" spans="1:7">
      <c r="A335">
        <v>40090406</v>
      </c>
      <c r="B335" s="1" t="s">
        <v>1074</v>
      </c>
      <c r="C335" t="s">
        <v>1028</v>
      </c>
      <c r="D335" s="13">
        <v>118232.56</v>
      </c>
      <c r="E335" s="13">
        <v>0</v>
      </c>
      <c r="F335" t="s">
        <v>1028</v>
      </c>
      <c r="G335" s="13">
        <v>118232.56</v>
      </c>
    </row>
    <row r="336" spans="1:7">
      <c r="A336">
        <v>40090488</v>
      </c>
      <c r="B336" s="1" t="s">
        <v>1075</v>
      </c>
      <c r="C336" t="s">
        <v>1028</v>
      </c>
      <c r="D336" s="13">
        <v>22861.02</v>
      </c>
      <c r="E336" s="13">
        <v>2984.49</v>
      </c>
      <c r="F336" t="s">
        <v>1028</v>
      </c>
      <c r="G336" s="13">
        <v>19876.53</v>
      </c>
    </row>
    <row r="337" spans="1:7">
      <c r="A337">
        <v>40090489</v>
      </c>
      <c r="B337" s="1" t="s">
        <v>2077</v>
      </c>
      <c r="C337" t="s">
        <v>1028</v>
      </c>
      <c r="D337" s="13">
        <v>1072746.52</v>
      </c>
      <c r="E337" s="13">
        <v>1072746.52</v>
      </c>
      <c r="F337" t="s">
        <v>1028</v>
      </c>
      <c r="G337" s="13">
        <v>0</v>
      </c>
    </row>
    <row r="338" spans="1:7">
      <c r="A338">
        <v>40100131</v>
      </c>
      <c r="B338" s="1" t="s">
        <v>1316</v>
      </c>
      <c r="C338" t="s">
        <v>1028</v>
      </c>
      <c r="D338" s="13">
        <v>73338.22</v>
      </c>
      <c r="E338" s="13">
        <v>0</v>
      </c>
      <c r="F338" t="s">
        <v>1028</v>
      </c>
      <c r="G338" s="13">
        <v>73338.22</v>
      </c>
    </row>
    <row r="339" spans="1:7">
      <c r="A339">
        <v>40100172</v>
      </c>
      <c r="B339" s="1" t="s">
        <v>1317</v>
      </c>
      <c r="C339" t="s">
        <v>1028</v>
      </c>
      <c r="D339" s="13">
        <v>53577.63</v>
      </c>
      <c r="E339" s="13">
        <v>0</v>
      </c>
      <c r="F339" t="s">
        <v>1028</v>
      </c>
      <c r="G339" s="13">
        <v>53577.63</v>
      </c>
    </row>
    <row r="340" spans="1:7">
      <c r="A340">
        <v>40100178</v>
      </c>
      <c r="B340" s="1" t="s">
        <v>1318</v>
      </c>
      <c r="C340" t="s">
        <v>1028</v>
      </c>
      <c r="D340" s="13">
        <v>825.5</v>
      </c>
      <c r="E340" s="13">
        <v>0</v>
      </c>
      <c r="F340" t="s">
        <v>1028</v>
      </c>
      <c r="G340" s="13">
        <v>825.5</v>
      </c>
    </row>
    <row r="341" spans="1:7">
      <c r="A341">
        <v>40100179</v>
      </c>
      <c r="B341" s="1" t="s">
        <v>1319</v>
      </c>
      <c r="C341" t="s">
        <v>1028</v>
      </c>
      <c r="D341" s="13">
        <v>126866.59</v>
      </c>
      <c r="E341" s="13">
        <v>0</v>
      </c>
      <c r="F341" t="s">
        <v>1028</v>
      </c>
      <c r="G341" s="13">
        <v>126866.59</v>
      </c>
    </row>
    <row r="342" spans="1:7">
      <c r="A342">
        <v>40100203</v>
      </c>
      <c r="B342" s="1" t="s">
        <v>1320</v>
      </c>
      <c r="C342" t="s">
        <v>1028</v>
      </c>
      <c r="D342" s="13">
        <v>1781559.48</v>
      </c>
      <c r="E342" s="13">
        <v>0</v>
      </c>
      <c r="F342" t="s">
        <v>1028</v>
      </c>
      <c r="G342" s="13">
        <v>1781559.48</v>
      </c>
    </row>
    <row r="343" spans="1:7">
      <c r="A343">
        <v>40100204</v>
      </c>
      <c r="B343" s="1" t="s">
        <v>1321</v>
      </c>
      <c r="C343" t="s">
        <v>1028</v>
      </c>
      <c r="D343" s="13">
        <v>3064478.56</v>
      </c>
      <c r="E343" s="13">
        <v>0</v>
      </c>
      <c r="F343" t="s">
        <v>1028</v>
      </c>
      <c r="G343" s="13">
        <v>3064478.56</v>
      </c>
    </row>
    <row r="344" spans="1:7">
      <c r="A344">
        <v>40100205</v>
      </c>
      <c r="B344" s="1" t="s">
        <v>1322</v>
      </c>
      <c r="C344" t="s">
        <v>1028</v>
      </c>
      <c r="D344" s="13">
        <v>123649.60000000001</v>
      </c>
      <c r="E344" s="13">
        <v>0</v>
      </c>
      <c r="F344" t="s">
        <v>1028</v>
      </c>
      <c r="G344" s="13">
        <v>123649.60000000001</v>
      </c>
    </row>
    <row r="345" spans="1:7">
      <c r="A345">
        <v>40100206</v>
      </c>
      <c r="B345" s="1" t="s">
        <v>1323</v>
      </c>
      <c r="C345" t="s">
        <v>1028</v>
      </c>
      <c r="D345" s="13">
        <v>307924.28000000003</v>
      </c>
      <c r="E345" s="13">
        <v>0</v>
      </c>
      <c r="F345" t="s">
        <v>1028</v>
      </c>
      <c r="G345" s="13">
        <v>307924.28000000003</v>
      </c>
    </row>
    <row r="346" spans="1:7">
      <c r="A346">
        <v>40100207</v>
      </c>
      <c r="B346" s="1" t="s">
        <v>881</v>
      </c>
      <c r="C346" t="s">
        <v>1028</v>
      </c>
      <c r="D346" s="13">
        <v>218613.1</v>
      </c>
      <c r="E346" s="13">
        <v>0</v>
      </c>
      <c r="F346" t="s">
        <v>1028</v>
      </c>
      <c r="G346" s="13">
        <v>218613.1</v>
      </c>
    </row>
    <row r="347" spans="1:7">
      <c r="A347">
        <v>40100208</v>
      </c>
      <c r="B347" s="1" t="s">
        <v>1324</v>
      </c>
      <c r="C347" t="s">
        <v>1028</v>
      </c>
      <c r="D347" s="13">
        <v>53634.42</v>
      </c>
      <c r="E347" s="13">
        <v>0</v>
      </c>
      <c r="F347" t="s">
        <v>1028</v>
      </c>
      <c r="G347" s="13">
        <v>53634.42</v>
      </c>
    </row>
    <row r="348" spans="1:7">
      <c r="A348">
        <v>40100209</v>
      </c>
      <c r="B348" s="1" t="s">
        <v>882</v>
      </c>
      <c r="C348" t="s">
        <v>1028</v>
      </c>
      <c r="D348" s="13">
        <v>39167.71</v>
      </c>
      <c r="E348" s="13">
        <v>0</v>
      </c>
      <c r="F348" t="s">
        <v>1028</v>
      </c>
      <c r="G348" s="13">
        <v>39167.71</v>
      </c>
    </row>
    <row r="349" spans="1:7">
      <c r="A349">
        <v>40100211</v>
      </c>
      <c r="B349" s="1" t="s">
        <v>1325</v>
      </c>
      <c r="C349" t="s">
        <v>1028</v>
      </c>
      <c r="D349" s="13">
        <v>37456.699999999997</v>
      </c>
      <c r="E349" s="13">
        <v>0</v>
      </c>
      <c r="F349" t="s">
        <v>1028</v>
      </c>
      <c r="G349" s="13">
        <v>37456.699999999997</v>
      </c>
    </row>
    <row r="350" spans="1:7">
      <c r="A350">
        <v>40100212</v>
      </c>
      <c r="B350" s="1" t="s">
        <v>883</v>
      </c>
      <c r="C350" t="s">
        <v>1028</v>
      </c>
      <c r="D350" s="13">
        <v>14700.92</v>
      </c>
      <c r="E350" s="13">
        <v>0</v>
      </c>
      <c r="F350" t="s">
        <v>1028</v>
      </c>
      <c r="G350" s="13">
        <v>14700.92</v>
      </c>
    </row>
    <row r="351" spans="1:7">
      <c r="A351">
        <v>40100213</v>
      </c>
      <c r="B351" s="1" t="s">
        <v>1326</v>
      </c>
      <c r="C351" t="s">
        <v>1028</v>
      </c>
      <c r="D351" s="13">
        <v>31993.45</v>
      </c>
      <c r="E351" s="13">
        <v>0</v>
      </c>
      <c r="F351" t="s">
        <v>1028</v>
      </c>
      <c r="G351" s="13">
        <v>31993.45</v>
      </c>
    </row>
    <row r="352" spans="1:7">
      <c r="A352">
        <v>40100401</v>
      </c>
      <c r="B352" s="1" t="s">
        <v>1327</v>
      </c>
      <c r="C352" t="s">
        <v>1028</v>
      </c>
      <c r="D352" s="13">
        <v>20574.759999999998</v>
      </c>
      <c r="E352" s="13">
        <v>0</v>
      </c>
      <c r="F352" t="s">
        <v>1028</v>
      </c>
      <c r="G352" s="13">
        <v>20574.759999999998</v>
      </c>
    </row>
    <row r="353" spans="1:7">
      <c r="A353">
        <v>40110101</v>
      </c>
      <c r="B353" s="1" t="s">
        <v>1328</v>
      </c>
      <c r="C353" t="s">
        <v>1028</v>
      </c>
      <c r="D353" s="13">
        <v>239223.98</v>
      </c>
      <c r="E353" s="13">
        <v>0</v>
      </c>
      <c r="F353" t="s">
        <v>1028</v>
      </c>
      <c r="G353" s="13">
        <v>239223.98</v>
      </c>
    </row>
    <row r="354" spans="1:7">
      <c r="A354">
        <v>40110102</v>
      </c>
      <c r="B354" s="1" t="s">
        <v>884</v>
      </c>
      <c r="C354" t="s">
        <v>1028</v>
      </c>
      <c r="D354" s="13">
        <v>0</v>
      </c>
      <c r="E354" s="13">
        <v>221633.44</v>
      </c>
      <c r="F354" t="s">
        <v>1028</v>
      </c>
      <c r="G354" s="13">
        <v>-221633.44</v>
      </c>
    </row>
    <row r="355" spans="1:7">
      <c r="A355">
        <v>40110201</v>
      </c>
      <c r="B355" s="1" t="s">
        <v>1329</v>
      </c>
      <c r="C355" t="s">
        <v>1028</v>
      </c>
      <c r="D355" s="13">
        <v>79011.179999999993</v>
      </c>
      <c r="E355" s="13">
        <v>0</v>
      </c>
      <c r="F355" t="s">
        <v>1028</v>
      </c>
      <c r="G355" s="13">
        <v>79011.179999999993</v>
      </c>
    </row>
    <row r="356" spans="1:7">
      <c r="A356">
        <v>40110202</v>
      </c>
      <c r="B356" s="1" t="s">
        <v>1330</v>
      </c>
      <c r="C356" t="s">
        <v>1028</v>
      </c>
      <c r="D356" s="13">
        <v>0</v>
      </c>
      <c r="E356" s="13">
        <v>75781.7</v>
      </c>
      <c r="F356" t="s">
        <v>1028</v>
      </c>
      <c r="G356" s="13">
        <v>-75781.7</v>
      </c>
    </row>
    <row r="357" spans="1:7">
      <c r="A357">
        <v>40120121</v>
      </c>
      <c r="B357" s="1" t="s">
        <v>1331</v>
      </c>
      <c r="C357" t="s">
        <v>1028</v>
      </c>
      <c r="D357" s="13">
        <v>581.04999999999995</v>
      </c>
      <c r="E357" s="13">
        <v>0</v>
      </c>
      <c r="F357" t="s">
        <v>1028</v>
      </c>
      <c r="G357" s="13">
        <v>581.04999999999995</v>
      </c>
    </row>
    <row r="358" spans="1:7">
      <c r="A358">
        <v>40130109</v>
      </c>
      <c r="B358" s="1" t="s">
        <v>885</v>
      </c>
      <c r="C358" t="s">
        <v>1028</v>
      </c>
      <c r="D358" s="13">
        <v>46607.02</v>
      </c>
      <c r="E358" s="13">
        <v>0</v>
      </c>
      <c r="F358" t="s">
        <v>1028</v>
      </c>
      <c r="G358" s="13">
        <v>46607.02</v>
      </c>
    </row>
    <row r="359" spans="1:7">
      <c r="A359">
        <v>40130111</v>
      </c>
      <c r="B359" s="1" t="s">
        <v>1359</v>
      </c>
      <c r="C359" t="s">
        <v>1028</v>
      </c>
      <c r="D359" s="13">
        <v>80000</v>
      </c>
      <c r="E359" s="13">
        <v>0</v>
      </c>
      <c r="F359" t="s">
        <v>1028</v>
      </c>
      <c r="G359" s="13">
        <v>80000</v>
      </c>
    </row>
    <row r="360" spans="1:7">
      <c r="A360">
        <v>40130112</v>
      </c>
      <c r="B360" s="1" t="s">
        <v>1332</v>
      </c>
      <c r="C360" t="s">
        <v>1028</v>
      </c>
      <c r="D360" s="13">
        <v>60000</v>
      </c>
      <c r="E360" s="13">
        <v>0</v>
      </c>
      <c r="F360" t="s">
        <v>1028</v>
      </c>
      <c r="G360" s="13">
        <v>60000</v>
      </c>
    </row>
    <row r="361" spans="1:7">
      <c r="A361">
        <v>40130114</v>
      </c>
      <c r="B361" s="1" t="s">
        <v>1360</v>
      </c>
      <c r="C361" t="s">
        <v>1028</v>
      </c>
      <c r="D361" s="13">
        <v>20000</v>
      </c>
      <c r="E361" s="13">
        <v>0</v>
      </c>
      <c r="F361" t="s">
        <v>1028</v>
      </c>
      <c r="G361" s="13">
        <v>20000</v>
      </c>
    </row>
    <row r="362" spans="1:7">
      <c r="A362">
        <v>40140101</v>
      </c>
      <c r="B362" s="1" t="s">
        <v>1333</v>
      </c>
      <c r="C362" t="s">
        <v>1028</v>
      </c>
      <c r="D362" s="13">
        <v>14566.53</v>
      </c>
      <c r="E362" s="13">
        <v>19.78</v>
      </c>
      <c r="F362" t="s">
        <v>1028</v>
      </c>
      <c r="G362" s="13">
        <v>14546.75</v>
      </c>
    </row>
    <row r="363" spans="1:7">
      <c r="A363">
        <v>40140102</v>
      </c>
      <c r="B363" s="1" t="s">
        <v>886</v>
      </c>
      <c r="C363" t="s">
        <v>1028</v>
      </c>
      <c r="D363" s="13">
        <v>1559.91</v>
      </c>
      <c r="E363" s="13">
        <v>0</v>
      </c>
      <c r="F363" t="s">
        <v>1028</v>
      </c>
      <c r="G363" s="13">
        <v>1559.91</v>
      </c>
    </row>
    <row r="364" spans="1:7">
      <c r="A364">
        <v>40140103</v>
      </c>
      <c r="B364" s="1" t="s">
        <v>887</v>
      </c>
      <c r="C364" t="s">
        <v>1028</v>
      </c>
      <c r="D364" s="13">
        <v>472449.16</v>
      </c>
      <c r="E364" s="13">
        <v>109433.87</v>
      </c>
      <c r="F364" t="s">
        <v>1028</v>
      </c>
      <c r="G364" s="13">
        <v>363015.29</v>
      </c>
    </row>
    <row r="365" spans="1:7">
      <c r="A365">
        <v>40140104</v>
      </c>
      <c r="B365" s="1" t="s">
        <v>888</v>
      </c>
      <c r="C365" t="s">
        <v>1028</v>
      </c>
      <c r="D365" s="13">
        <v>30030</v>
      </c>
      <c r="E365" s="13">
        <v>0</v>
      </c>
      <c r="F365" t="s">
        <v>1028</v>
      </c>
      <c r="G365" s="13">
        <v>30030</v>
      </c>
    </row>
    <row r="366" spans="1:7">
      <c r="A366">
        <v>40140105</v>
      </c>
      <c r="B366" s="1" t="s">
        <v>889</v>
      </c>
      <c r="C366" t="s">
        <v>1028</v>
      </c>
      <c r="D366" s="13">
        <v>48674.559999999998</v>
      </c>
      <c r="E366" s="13">
        <v>0</v>
      </c>
      <c r="F366" t="s">
        <v>1028</v>
      </c>
      <c r="G366" s="13">
        <v>48674.559999999998</v>
      </c>
    </row>
    <row r="367" spans="1:7">
      <c r="A367">
        <v>40140106</v>
      </c>
      <c r="B367" s="1" t="s">
        <v>858</v>
      </c>
      <c r="C367" t="s">
        <v>1028</v>
      </c>
      <c r="D367" s="13">
        <v>14994.74</v>
      </c>
      <c r="E367" s="13">
        <v>0</v>
      </c>
      <c r="F367" t="s">
        <v>1028</v>
      </c>
      <c r="G367" s="13">
        <v>14994.74</v>
      </c>
    </row>
    <row r="368" spans="1:7">
      <c r="A368">
        <v>40140188</v>
      </c>
      <c r="B368" s="1" t="s">
        <v>890</v>
      </c>
      <c r="C368" t="s">
        <v>1028</v>
      </c>
      <c r="D368" s="13">
        <v>45607.76</v>
      </c>
      <c r="E368" s="13">
        <v>356.25</v>
      </c>
      <c r="F368" t="s">
        <v>1028</v>
      </c>
      <c r="G368" s="13">
        <v>45251.51</v>
      </c>
    </row>
    <row r="369" spans="1:7">
      <c r="A369">
        <v>40140201</v>
      </c>
      <c r="B369" s="1" t="s">
        <v>930</v>
      </c>
      <c r="C369" t="s">
        <v>1028</v>
      </c>
      <c r="D369" s="13">
        <v>1579779</v>
      </c>
      <c r="E369" s="13">
        <v>0</v>
      </c>
      <c r="F369" t="s">
        <v>1028</v>
      </c>
      <c r="G369" s="13">
        <v>1579779</v>
      </c>
    </row>
    <row r="370" spans="1:7">
      <c r="A370">
        <v>40140203</v>
      </c>
      <c r="B370" s="1" t="s">
        <v>892</v>
      </c>
      <c r="C370" t="s">
        <v>1028</v>
      </c>
      <c r="D370" s="13">
        <v>185084.29</v>
      </c>
      <c r="E370" s="13">
        <v>54756.2</v>
      </c>
      <c r="F370" t="s">
        <v>1028</v>
      </c>
      <c r="G370" s="13">
        <v>130328.09000000001</v>
      </c>
    </row>
    <row r="371" spans="1:7">
      <c r="A371">
        <v>40140204</v>
      </c>
      <c r="B371" s="1" t="s">
        <v>893</v>
      </c>
      <c r="C371" t="s">
        <v>1028</v>
      </c>
      <c r="D371" s="13">
        <v>10275.879999999999</v>
      </c>
      <c r="E371" s="13">
        <v>0</v>
      </c>
      <c r="F371" t="s">
        <v>1028</v>
      </c>
      <c r="G371" s="13">
        <v>10275.879999999999</v>
      </c>
    </row>
    <row r="372" spans="1:7">
      <c r="A372">
        <v>40140301</v>
      </c>
      <c r="B372" s="1" t="s">
        <v>894</v>
      </c>
      <c r="C372" t="s">
        <v>1028</v>
      </c>
      <c r="D372" s="13">
        <v>245343.87</v>
      </c>
      <c r="E372" s="13">
        <v>3071.24</v>
      </c>
      <c r="F372" t="s">
        <v>1028</v>
      </c>
      <c r="G372" s="13">
        <v>242272.63</v>
      </c>
    </row>
    <row r="373" spans="1:7">
      <c r="A373">
        <v>40140302</v>
      </c>
      <c r="B373" s="1" t="s">
        <v>895</v>
      </c>
      <c r="C373" t="s">
        <v>1028</v>
      </c>
      <c r="D373" s="13">
        <v>5407.99</v>
      </c>
      <c r="E373" s="13">
        <v>829.07</v>
      </c>
      <c r="F373" t="s">
        <v>1028</v>
      </c>
      <c r="G373" s="13">
        <v>4578.92</v>
      </c>
    </row>
    <row r="374" spans="1:7">
      <c r="A374">
        <v>40140303</v>
      </c>
      <c r="B374" s="1" t="s">
        <v>891</v>
      </c>
      <c r="C374" t="s">
        <v>1028</v>
      </c>
      <c r="D374" s="13">
        <v>129846.21</v>
      </c>
      <c r="E374" s="13">
        <v>477.22</v>
      </c>
      <c r="F374" t="s">
        <v>1028</v>
      </c>
      <c r="G374" s="13">
        <v>129368.99</v>
      </c>
    </row>
    <row r="375" spans="1:7">
      <c r="A375">
        <v>40140388</v>
      </c>
      <c r="B375" s="1" t="s">
        <v>896</v>
      </c>
      <c r="C375" t="s">
        <v>1028</v>
      </c>
      <c r="D375" s="13">
        <v>5350.03</v>
      </c>
      <c r="E375" s="13">
        <v>0</v>
      </c>
      <c r="F375" t="s">
        <v>1028</v>
      </c>
      <c r="G375" s="13">
        <v>5350.03</v>
      </c>
    </row>
    <row r="376" spans="1:7">
      <c r="A376">
        <v>40140402</v>
      </c>
      <c r="B376" s="1" t="s">
        <v>1334</v>
      </c>
      <c r="C376" t="s">
        <v>1028</v>
      </c>
      <c r="D376" s="13">
        <v>3.8</v>
      </c>
      <c r="E376" s="13">
        <v>0.01</v>
      </c>
      <c r="F376" t="s">
        <v>1028</v>
      </c>
      <c r="G376" s="13">
        <v>3.79</v>
      </c>
    </row>
    <row r="377" spans="1:7">
      <c r="A377">
        <v>40140404</v>
      </c>
      <c r="B377" s="1" t="s">
        <v>1077</v>
      </c>
      <c r="C377" t="s">
        <v>1028</v>
      </c>
      <c r="D377" s="13">
        <v>938.82</v>
      </c>
      <c r="E377" s="13">
        <v>0</v>
      </c>
      <c r="F377" t="s">
        <v>1028</v>
      </c>
      <c r="G377" s="13">
        <v>938.82</v>
      </c>
    </row>
    <row r="378" spans="1:7">
      <c r="A378">
        <v>40140405</v>
      </c>
      <c r="B378" s="1" t="s">
        <v>1335</v>
      </c>
      <c r="C378" t="s">
        <v>1028</v>
      </c>
      <c r="D378" s="13">
        <v>2699.19</v>
      </c>
      <c r="E378" s="13">
        <v>0</v>
      </c>
      <c r="F378" t="s">
        <v>1028</v>
      </c>
      <c r="G378" s="13">
        <v>2699.19</v>
      </c>
    </row>
    <row r="379" spans="1:7">
      <c r="A379">
        <v>40140601</v>
      </c>
      <c r="B379" s="1" t="s">
        <v>1336</v>
      </c>
      <c r="C379" t="s">
        <v>1028</v>
      </c>
      <c r="D379" s="13">
        <v>10449.67</v>
      </c>
      <c r="E379" s="13">
        <v>0</v>
      </c>
      <c r="F379" t="s">
        <v>1028</v>
      </c>
      <c r="G379" s="13">
        <v>10449.67</v>
      </c>
    </row>
    <row r="380" spans="1:7">
      <c r="A380">
        <v>40140602</v>
      </c>
      <c r="B380" s="1" t="s">
        <v>1337</v>
      </c>
      <c r="C380" t="s">
        <v>1028</v>
      </c>
      <c r="D380" s="13">
        <v>215228.87</v>
      </c>
      <c r="E380" s="13">
        <v>0</v>
      </c>
      <c r="F380" t="s">
        <v>1028</v>
      </c>
      <c r="G380" s="13">
        <v>215228.87</v>
      </c>
    </row>
    <row r="381" spans="1:7">
      <c r="A381">
        <v>40140603</v>
      </c>
      <c r="B381" s="1" t="s">
        <v>1698</v>
      </c>
      <c r="C381" t="s">
        <v>1028</v>
      </c>
      <c r="D381" s="13">
        <v>105757.52</v>
      </c>
      <c r="E381" s="13">
        <v>0</v>
      </c>
      <c r="F381" t="s">
        <v>1028</v>
      </c>
      <c r="G381" s="13">
        <v>105757.52</v>
      </c>
    </row>
    <row r="382" spans="1:7">
      <c r="A382">
        <v>40140604</v>
      </c>
      <c r="B382" s="1" t="s">
        <v>1361</v>
      </c>
      <c r="C382" t="s">
        <v>1028</v>
      </c>
      <c r="D382" s="13">
        <v>17367.89</v>
      </c>
      <c r="E382" s="13">
        <v>0</v>
      </c>
      <c r="F382" t="s">
        <v>1028</v>
      </c>
      <c r="G382" s="13">
        <v>17367.89</v>
      </c>
    </row>
    <row r="383" spans="1:7">
      <c r="A383">
        <v>40140605</v>
      </c>
      <c r="B383" s="1" t="s">
        <v>1339</v>
      </c>
      <c r="C383" t="s">
        <v>1028</v>
      </c>
      <c r="D383" s="13">
        <v>204338.44</v>
      </c>
      <c r="E383" s="13">
        <v>263.35000000000002</v>
      </c>
      <c r="F383" t="s">
        <v>1028</v>
      </c>
      <c r="G383" s="13">
        <v>204075.09</v>
      </c>
    </row>
    <row r="384" spans="1:7">
      <c r="A384">
        <v>40140606</v>
      </c>
      <c r="B384" s="1" t="s">
        <v>1699</v>
      </c>
      <c r="C384" t="s">
        <v>1028</v>
      </c>
      <c r="D384" s="13">
        <v>162.87</v>
      </c>
      <c r="E384" s="13">
        <v>0</v>
      </c>
      <c r="F384" t="s">
        <v>1028</v>
      </c>
      <c r="G384" s="13">
        <v>162.87</v>
      </c>
    </row>
    <row r="385" spans="1:7">
      <c r="A385">
        <v>40140701</v>
      </c>
      <c r="B385" s="1" t="s">
        <v>1340</v>
      </c>
      <c r="C385" t="s">
        <v>1028</v>
      </c>
      <c r="D385" s="13">
        <v>16293.5</v>
      </c>
      <c r="E385" s="13">
        <v>0</v>
      </c>
      <c r="F385" t="s">
        <v>1028</v>
      </c>
      <c r="G385" s="13">
        <v>16293.5</v>
      </c>
    </row>
    <row r="386" spans="1:7">
      <c r="A386">
        <v>50160101</v>
      </c>
      <c r="B386" s="1" t="s">
        <v>1362</v>
      </c>
      <c r="C386" t="s">
        <v>1028</v>
      </c>
      <c r="D386" s="13">
        <v>0</v>
      </c>
      <c r="E386" s="13">
        <v>75567.179999999993</v>
      </c>
      <c r="F386" t="s">
        <v>1028</v>
      </c>
      <c r="G386" s="13">
        <v>-75567.179999999993</v>
      </c>
    </row>
    <row r="387" spans="1:7">
      <c r="A387">
        <v>50160201</v>
      </c>
      <c r="B387" s="1" t="s">
        <v>900</v>
      </c>
      <c r="C387" t="s">
        <v>1028</v>
      </c>
      <c r="D387" s="13">
        <v>0</v>
      </c>
      <c r="E387" s="13">
        <v>64090</v>
      </c>
      <c r="F387" t="s">
        <v>1028</v>
      </c>
      <c r="G387" s="13">
        <v>-64090</v>
      </c>
    </row>
    <row r="388" spans="1:7">
      <c r="A388">
        <v>50160301</v>
      </c>
      <c r="B388" s="1" t="s">
        <v>1341</v>
      </c>
      <c r="C388" t="s">
        <v>1028</v>
      </c>
      <c r="D388" s="13">
        <v>0</v>
      </c>
      <c r="E388" s="13">
        <v>225.45</v>
      </c>
      <c r="F388" t="s">
        <v>1028</v>
      </c>
      <c r="G388" s="13">
        <v>-225.45</v>
      </c>
    </row>
    <row r="389" spans="1:7">
      <c r="A389">
        <v>50170101</v>
      </c>
      <c r="B389" s="1" t="s">
        <v>1081</v>
      </c>
      <c r="C389" t="s">
        <v>1028</v>
      </c>
      <c r="D389" s="13">
        <v>82252.37</v>
      </c>
      <c r="E389" s="13">
        <v>0</v>
      </c>
      <c r="F389" t="s">
        <v>1028</v>
      </c>
      <c r="G389" s="13">
        <v>82252.37</v>
      </c>
    </row>
    <row r="390" spans="1:7">
      <c r="A390">
        <v>50170201</v>
      </c>
      <c r="B390" s="1" t="s">
        <v>1082</v>
      </c>
      <c r="C390" t="s">
        <v>1028</v>
      </c>
      <c r="D390" s="13">
        <v>9206.02</v>
      </c>
      <c r="E390" s="13">
        <v>0</v>
      </c>
      <c r="F390" t="s">
        <v>1028</v>
      </c>
      <c r="G390" s="13">
        <v>9206.02</v>
      </c>
    </row>
    <row r="391" spans="1:7">
      <c r="A391">
        <v>50170301</v>
      </c>
      <c r="B391" s="1" t="s">
        <v>1083</v>
      </c>
      <c r="C391" t="s">
        <v>1028</v>
      </c>
      <c r="D391" s="13">
        <v>11928.38</v>
      </c>
      <c r="E391" s="13">
        <v>7729.58</v>
      </c>
      <c r="F391" t="s">
        <v>1028</v>
      </c>
      <c r="G391" s="13">
        <v>4198.7999999999993</v>
      </c>
    </row>
    <row r="392" spans="1:7">
      <c r="A392">
        <v>70200101</v>
      </c>
      <c r="B392" s="1" t="s">
        <v>1342</v>
      </c>
      <c r="C392" t="s">
        <v>1028</v>
      </c>
      <c r="D392" s="13">
        <v>0</v>
      </c>
      <c r="E392" s="13">
        <v>1937.53</v>
      </c>
      <c r="F392" t="s">
        <v>1028</v>
      </c>
      <c r="G392" s="13">
        <v>-1937.53</v>
      </c>
    </row>
    <row r="393" spans="1:7">
      <c r="A393">
        <v>70200102</v>
      </c>
      <c r="B393" s="1" t="s">
        <v>1084</v>
      </c>
      <c r="C393" t="s">
        <v>1028</v>
      </c>
      <c r="D393" s="13">
        <v>0</v>
      </c>
      <c r="E393" s="13">
        <v>12795</v>
      </c>
      <c r="F393" t="s">
        <v>1028</v>
      </c>
      <c r="G393" s="13">
        <v>-12795</v>
      </c>
    </row>
    <row r="394" spans="1:7">
      <c r="A394">
        <v>70200201</v>
      </c>
      <c r="B394" s="1" t="s">
        <v>1135</v>
      </c>
      <c r="C394" t="s">
        <v>1028</v>
      </c>
      <c r="D394" s="13">
        <v>0</v>
      </c>
      <c r="E394" s="13">
        <v>1972047.38</v>
      </c>
      <c r="F394" t="s">
        <v>1028</v>
      </c>
      <c r="G394" s="13">
        <v>-1972047.38</v>
      </c>
    </row>
    <row r="395" spans="1:7">
      <c r="A395">
        <v>80220101</v>
      </c>
      <c r="B395" s="1" t="s">
        <v>901</v>
      </c>
      <c r="C395" t="s">
        <v>1028</v>
      </c>
      <c r="D395" s="13">
        <v>1035135.88</v>
      </c>
      <c r="E395" s="13">
        <v>0</v>
      </c>
      <c r="F395" t="s">
        <v>1028</v>
      </c>
      <c r="G395" s="13">
        <v>1035135.88</v>
      </c>
    </row>
    <row r="396" spans="1:7">
      <c r="A396">
        <v>80220102</v>
      </c>
      <c r="B396" s="1" t="s">
        <v>902</v>
      </c>
      <c r="C396" t="s">
        <v>1028</v>
      </c>
      <c r="D396" s="13">
        <v>386042.2</v>
      </c>
      <c r="E396" s="13">
        <v>0</v>
      </c>
      <c r="F396" t="s">
        <v>1028</v>
      </c>
      <c r="G396" s="13">
        <v>386042.2</v>
      </c>
    </row>
    <row r="397" spans="1:7">
      <c r="A397">
        <v>80220201</v>
      </c>
      <c r="B397" s="1" t="s">
        <v>903</v>
      </c>
      <c r="C397" t="s">
        <v>1028</v>
      </c>
      <c r="D397" s="13">
        <v>424496</v>
      </c>
      <c r="E397" s="13">
        <v>0</v>
      </c>
      <c r="F397" t="s">
        <v>1028</v>
      </c>
      <c r="G397" s="13">
        <v>424496</v>
      </c>
    </row>
    <row r="398" spans="1:7">
      <c r="A398">
        <v>91020101</v>
      </c>
      <c r="B398" s="1" t="s">
        <v>904</v>
      </c>
      <c r="C398" t="s">
        <v>1028</v>
      </c>
      <c r="D398" s="13">
        <v>2881979.24</v>
      </c>
      <c r="E398" s="13">
        <v>0</v>
      </c>
      <c r="F398" t="s">
        <v>1028</v>
      </c>
      <c r="G398" s="13">
        <v>2881979.24</v>
      </c>
    </row>
    <row r="399" spans="1:7">
      <c r="A399">
        <v>91050102</v>
      </c>
      <c r="B399" s="1" t="s">
        <v>905</v>
      </c>
      <c r="C399" t="s">
        <v>1028</v>
      </c>
      <c r="D399" s="13">
        <v>1480606.09</v>
      </c>
      <c r="E399" s="13">
        <v>0</v>
      </c>
      <c r="F399" t="s">
        <v>1028</v>
      </c>
      <c r="G399" s="13">
        <v>1497069.89</v>
      </c>
    </row>
    <row r="400" spans="1:7">
      <c r="A400">
        <v>91050103</v>
      </c>
      <c r="B400" s="1" t="s">
        <v>1343</v>
      </c>
      <c r="C400" t="s">
        <v>1028</v>
      </c>
      <c r="D400" s="13">
        <v>9186540.8200000003</v>
      </c>
      <c r="E400" s="13">
        <v>0</v>
      </c>
      <c r="F400" t="s">
        <v>1028</v>
      </c>
      <c r="G400" s="13">
        <v>9237725.5</v>
      </c>
    </row>
    <row r="401" spans="1:7">
      <c r="A401">
        <v>92020101</v>
      </c>
      <c r="B401" s="1" t="s">
        <v>904</v>
      </c>
      <c r="C401" t="s">
        <v>1028</v>
      </c>
      <c r="D401" s="13">
        <v>0</v>
      </c>
      <c r="E401" s="13">
        <v>2881979.24</v>
      </c>
      <c r="F401" t="s">
        <v>1028</v>
      </c>
      <c r="G401" s="13">
        <v>-2881979.24</v>
      </c>
    </row>
    <row r="402" spans="1:7">
      <c r="A402">
        <v>92050102</v>
      </c>
      <c r="B402" s="1" t="s">
        <v>905</v>
      </c>
      <c r="C402" t="s">
        <v>1028</v>
      </c>
      <c r="D402" s="13">
        <v>0</v>
      </c>
      <c r="E402" s="13">
        <v>1480606.09</v>
      </c>
      <c r="F402" t="s">
        <v>1028</v>
      </c>
      <c r="G402" s="13">
        <v>-1497069.89</v>
      </c>
    </row>
    <row r="403" spans="1:7">
      <c r="A403">
        <v>92050103</v>
      </c>
      <c r="B403" s="1" t="s">
        <v>1343</v>
      </c>
      <c r="C403" t="s">
        <v>1028</v>
      </c>
      <c r="D403" s="13">
        <v>0</v>
      </c>
      <c r="E403" s="13">
        <v>9186540.8200000003</v>
      </c>
      <c r="F403" t="s">
        <v>1028</v>
      </c>
      <c r="G403" s="13">
        <v>-9237725.5</v>
      </c>
    </row>
    <row r="404" spans="1:7">
      <c r="A404">
        <v>99999999</v>
      </c>
      <c r="B404" s="1" t="s">
        <v>906</v>
      </c>
      <c r="C404" t="s">
        <v>1028</v>
      </c>
      <c r="D404" s="13">
        <v>296442476.08999997</v>
      </c>
      <c r="E404" s="13">
        <v>296442476.08999997</v>
      </c>
      <c r="F404" t="s">
        <v>1028</v>
      </c>
      <c r="G404" s="13">
        <v>0</v>
      </c>
    </row>
    <row r="405" spans="1:7">
      <c r="A405">
        <v>40140405</v>
      </c>
      <c r="B405" s="1" t="s">
        <v>1133</v>
      </c>
      <c r="C405" t="s">
        <v>1028</v>
      </c>
      <c r="F405" t="s">
        <v>1028</v>
      </c>
      <c r="G405" s="13">
        <v>0</v>
      </c>
    </row>
    <row r="406" spans="1:7">
      <c r="A406">
        <v>40140406</v>
      </c>
      <c r="B406" s="1" t="s">
        <v>1078</v>
      </c>
      <c r="C406" t="s">
        <v>1028</v>
      </c>
      <c r="F406" t="s">
        <v>1028</v>
      </c>
      <c r="G406" s="13">
        <v>0</v>
      </c>
    </row>
    <row r="407" spans="1:7">
      <c r="A407">
        <v>40140501</v>
      </c>
      <c r="B407" s="1" t="s">
        <v>920</v>
      </c>
      <c r="C407" t="s">
        <v>1028</v>
      </c>
      <c r="F407" t="s">
        <v>1028</v>
      </c>
      <c r="G407" s="13">
        <v>0</v>
      </c>
    </row>
    <row r="408" spans="1:7">
      <c r="A408">
        <v>40140601</v>
      </c>
      <c r="B408" s="1" t="s">
        <v>897</v>
      </c>
      <c r="C408" t="s">
        <v>1028</v>
      </c>
      <c r="F408" t="s">
        <v>1028</v>
      </c>
      <c r="G408" s="13">
        <v>0</v>
      </c>
    </row>
    <row r="409" spans="1:7">
      <c r="A409">
        <v>40140602</v>
      </c>
      <c r="B409" s="1" t="s">
        <v>898</v>
      </c>
      <c r="C409" t="s">
        <v>1028</v>
      </c>
      <c r="F409" t="s">
        <v>1028</v>
      </c>
      <c r="G409" s="13">
        <v>0</v>
      </c>
    </row>
    <row r="410" spans="1:7">
      <c r="A410">
        <v>40140603</v>
      </c>
      <c r="B410" s="1" t="s">
        <v>899</v>
      </c>
      <c r="C410" t="s">
        <v>1028</v>
      </c>
      <c r="F410" t="s">
        <v>1028</v>
      </c>
      <c r="G410" s="13">
        <v>0</v>
      </c>
    </row>
    <row r="411" spans="1:7">
      <c r="A411">
        <v>40140604</v>
      </c>
      <c r="B411" s="1" t="s">
        <v>1386</v>
      </c>
      <c r="C411" t="s">
        <v>1028</v>
      </c>
      <c r="F411" t="s">
        <v>1028</v>
      </c>
      <c r="G411" s="13">
        <v>0</v>
      </c>
    </row>
    <row r="412" spans="1:7">
      <c r="A412">
        <v>40140605</v>
      </c>
      <c r="B412" s="1" t="s">
        <v>1079</v>
      </c>
      <c r="C412" t="s">
        <v>1028</v>
      </c>
      <c r="F412" t="s">
        <v>1028</v>
      </c>
      <c r="G412" s="13">
        <v>0</v>
      </c>
    </row>
    <row r="413" spans="1:7">
      <c r="A413">
        <v>40140606</v>
      </c>
      <c r="B413" s="1" t="s">
        <v>1387</v>
      </c>
      <c r="C413" t="s">
        <v>1028</v>
      </c>
      <c r="F413" t="s">
        <v>1028</v>
      </c>
      <c r="G413" s="13">
        <v>0</v>
      </c>
    </row>
    <row r="414" spans="1:7">
      <c r="A414">
        <v>40140701</v>
      </c>
      <c r="B414" s="1" t="s">
        <v>1080</v>
      </c>
      <c r="C414" t="s">
        <v>1028</v>
      </c>
      <c r="F414" t="s">
        <v>1028</v>
      </c>
      <c r="G414" s="13">
        <v>0</v>
      </c>
    </row>
    <row r="415" spans="1:7">
      <c r="A415">
        <v>50160101</v>
      </c>
      <c r="B415" s="1" t="s">
        <v>1134</v>
      </c>
      <c r="C415" t="s">
        <v>1028</v>
      </c>
      <c r="F415" t="s">
        <v>1028</v>
      </c>
      <c r="G415" s="13">
        <v>0</v>
      </c>
    </row>
    <row r="416" spans="1:7">
      <c r="A416">
        <v>50160201</v>
      </c>
      <c r="B416" s="1" t="s">
        <v>900</v>
      </c>
      <c r="C416" t="s">
        <v>1028</v>
      </c>
      <c r="F416" t="s">
        <v>1028</v>
      </c>
      <c r="G416" s="13">
        <v>0</v>
      </c>
    </row>
    <row r="417" spans="1:7">
      <c r="A417">
        <v>50170101</v>
      </c>
      <c r="B417" s="1" t="s">
        <v>1081</v>
      </c>
      <c r="C417" t="s">
        <v>1028</v>
      </c>
      <c r="F417" t="s">
        <v>1028</v>
      </c>
      <c r="G417" s="13">
        <v>0</v>
      </c>
    </row>
    <row r="418" spans="1:7">
      <c r="A418">
        <v>50170201</v>
      </c>
      <c r="B418" s="1" t="s">
        <v>1082</v>
      </c>
      <c r="C418" t="s">
        <v>1028</v>
      </c>
      <c r="F418" t="s">
        <v>1028</v>
      </c>
      <c r="G418" s="13">
        <v>0</v>
      </c>
    </row>
    <row r="419" spans="1:7">
      <c r="A419">
        <v>50170301</v>
      </c>
      <c r="B419" s="1" t="s">
        <v>1083</v>
      </c>
      <c r="C419" t="s">
        <v>1028</v>
      </c>
      <c r="F419" t="s">
        <v>1028</v>
      </c>
      <c r="G419" s="13">
        <v>0</v>
      </c>
    </row>
    <row r="420" spans="1:7">
      <c r="A420">
        <v>70200101</v>
      </c>
      <c r="B420" s="1" t="s">
        <v>921</v>
      </c>
      <c r="C420" t="s">
        <v>1028</v>
      </c>
      <c r="F420" t="s">
        <v>1028</v>
      </c>
      <c r="G420" s="13">
        <v>0</v>
      </c>
    </row>
    <row r="421" spans="1:7">
      <c r="A421">
        <v>70200102</v>
      </c>
      <c r="B421" s="1" t="s">
        <v>1084</v>
      </c>
      <c r="C421" t="s">
        <v>1028</v>
      </c>
      <c r="F421" t="s">
        <v>1028</v>
      </c>
      <c r="G421" s="13">
        <v>0</v>
      </c>
    </row>
    <row r="422" spans="1:7">
      <c r="A422">
        <v>80220101</v>
      </c>
      <c r="B422" s="1" t="s">
        <v>901</v>
      </c>
      <c r="C422" t="s">
        <v>1028</v>
      </c>
      <c r="F422" t="s">
        <v>1028</v>
      </c>
      <c r="G422" s="13">
        <v>0</v>
      </c>
    </row>
    <row r="423" spans="1:7">
      <c r="A423">
        <v>80220102</v>
      </c>
      <c r="B423" s="1" t="s">
        <v>902</v>
      </c>
      <c r="C423" t="s">
        <v>1028</v>
      </c>
      <c r="F423" t="s">
        <v>1028</v>
      </c>
      <c r="G423" s="13">
        <v>0</v>
      </c>
    </row>
    <row r="424" spans="1:7">
      <c r="A424">
        <v>80220201</v>
      </c>
      <c r="B424" s="1" t="s">
        <v>903</v>
      </c>
      <c r="C424" t="s">
        <v>1028</v>
      </c>
      <c r="F424" t="s">
        <v>1028</v>
      </c>
      <c r="G424" s="13">
        <v>0</v>
      </c>
    </row>
    <row r="425" spans="1:7">
      <c r="A425">
        <v>91020101</v>
      </c>
      <c r="B425" s="1" t="s">
        <v>904</v>
      </c>
      <c r="C425" t="s">
        <v>1028</v>
      </c>
      <c r="F425" t="s">
        <v>1028</v>
      </c>
      <c r="G425" s="13">
        <v>0</v>
      </c>
    </row>
    <row r="426" spans="1:7">
      <c r="A426">
        <v>91040101</v>
      </c>
      <c r="B426" s="1" t="s">
        <v>1388</v>
      </c>
      <c r="C426" t="s">
        <v>1028</v>
      </c>
      <c r="F426" t="s">
        <v>1028</v>
      </c>
      <c r="G426" s="13">
        <v>0</v>
      </c>
    </row>
    <row r="427" spans="1:7">
      <c r="A427">
        <v>91050101</v>
      </c>
      <c r="B427" s="1" t="s">
        <v>1136</v>
      </c>
      <c r="C427" t="s">
        <v>1028</v>
      </c>
      <c r="F427" t="s">
        <v>1028</v>
      </c>
      <c r="G427" s="13">
        <v>0</v>
      </c>
    </row>
    <row r="428" spans="1:7">
      <c r="A428">
        <v>91050102</v>
      </c>
      <c r="B428" s="1" t="s">
        <v>905</v>
      </c>
      <c r="C428" t="s">
        <v>1028</v>
      </c>
      <c r="F428" t="s">
        <v>1028</v>
      </c>
      <c r="G428" s="13">
        <v>0</v>
      </c>
    </row>
    <row r="429" spans="1:7">
      <c r="A429">
        <v>91050103</v>
      </c>
      <c r="B429" s="1" t="s">
        <v>1085</v>
      </c>
      <c r="C429" t="s">
        <v>1028</v>
      </c>
      <c r="F429" t="s">
        <v>1028</v>
      </c>
      <c r="G429" s="13">
        <v>0</v>
      </c>
    </row>
    <row r="430" spans="1:7">
      <c r="A430">
        <v>92020101</v>
      </c>
      <c r="B430" s="1" t="s">
        <v>904</v>
      </c>
      <c r="C430" t="s">
        <v>1028</v>
      </c>
      <c r="F430" t="s">
        <v>1028</v>
      </c>
      <c r="G430" s="13">
        <v>0</v>
      </c>
    </row>
    <row r="431" spans="1:7">
      <c r="A431">
        <v>92040101</v>
      </c>
      <c r="B431" s="1" t="s">
        <v>1388</v>
      </c>
      <c r="C431" t="s">
        <v>1028</v>
      </c>
      <c r="F431" t="s">
        <v>1028</v>
      </c>
      <c r="G431" s="13">
        <v>0</v>
      </c>
    </row>
    <row r="432" spans="1:7">
      <c r="A432">
        <v>92050101</v>
      </c>
      <c r="B432" s="1" t="s">
        <v>1137</v>
      </c>
      <c r="C432" t="s">
        <v>1028</v>
      </c>
      <c r="F432" t="s">
        <v>1028</v>
      </c>
      <c r="G432" s="13">
        <v>0</v>
      </c>
    </row>
    <row r="433" spans="1:7">
      <c r="A433">
        <v>92050102</v>
      </c>
      <c r="B433" s="1" t="s">
        <v>905</v>
      </c>
      <c r="C433" t="s">
        <v>1028</v>
      </c>
      <c r="F433" t="s">
        <v>1028</v>
      </c>
      <c r="G433" s="13">
        <v>0</v>
      </c>
    </row>
    <row r="434" spans="1:7">
      <c r="A434">
        <v>92050103</v>
      </c>
      <c r="B434" s="1" t="s">
        <v>1085</v>
      </c>
      <c r="C434" t="s">
        <v>1028</v>
      </c>
      <c r="F434" t="s">
        <v>1028</v>
      </c>
      <c r="G434" s="13">
        <v>0</v>
      </c>
    </row>
    <row r="435" spans="1:7">
      <c r="A435">
        <v>99999999</v>
      </c>
      <c r="B435" s="1" t="s">
        <v>906</v>
      </c>
      <c r="C435" t="s">
        <v>1028</v>
      </c>
      <c r="F435" t="s">
        <v>1028</v>
      </c>
      <c r="G435" s="13">
        <v>0</v>
      </c>
    </row>
    <row r="436" spans="1:7">
      <c r="C436"/>
      <c r="G436" s="13">
        <v>0</v>
      </c>
    </row>
    <row r="437" spans="1:7">
      <c r="C437"/>
      <c r="G437" s="13">
        <v>0</v>
      </c>
    </row>
    <row r="438" spans="1:7">
      <c r="C438"/>
      <c r="G438" s="13">
        <v>0</v>
      </c>
    </row>
    <row r="439" spans="1:7">
      <c r="C439"/>
      <c r="G439" s="13">
        <v>0</v>
      </c>
    </row>
    <row r="440" spans="1:7">
      <c r="C440"/>
      <c r="G440" s="13">
        <v>0</v>
      </c>
    </row>
    <row r="441" spans="1:7">
      <c r="C441"/>
      <c r="G441" s="13">
        <v>0</v>
      </c>
    </row>
    <row r="442" spans="1:7">
      <c r="C442"/>
      <c r="G442" s="13">
        <v>0</v>
      </c>
    </row>
    <row r="443" spans="1:7">
      <c r="C443"/>
      <c r="G443" s="13">
        <v>0</v>
      </c>
    </row>
    <row r="444" spans="1:7">
      <c r="C444"/>
      <c r="G444" s="13">
        <v>0</v>
      </c>
    </row>
    <row r="445" spans="1:7">
      <c r="C445"/>
      <c r="G445" s="13">
        <v>0</v>
      </c>
    </row>
    <row r="446" spans="1:7">
      <c r="C446"/>
      <c r="G446" s="13">
        <v>0</v>
      </c>
    </row>
    <row r="447" spans="1:7">
      <c r="C447"/>
      <c r="G447" s="13">
        <v>0</v>
      </c>
    </row>
    <row r="448" spans="1:7">
      <c r="C448"/>
      <c r="G448" s="13">
        <v>0</v>
      </c>
    </row>
    <row r="449" spans="3:7">
      <c r="C449"/>
      <c r="G449" s="13">
        <v>0</v>
      </c>
    </row>
    <row r="450" spans="3:7">
      <c r="C450"/>
      <c r="G450" s="13">
        <v>0</v>
      </c>
    </row>
    <row r="451" spans="3:7">
      <c r="C451"/>
      <c r="G451" s="13">
        <v>0</v>
      </c>
    </row>
    <row r="452" spans="3:7">
      <c r="C452"/>
      <c r="G452" s="13">
        <v>0</v>
      </c>
    </row>
    <row r="453" spans="3:7">
      <c r="C453"/>
      <c r="G453" s="13">
        <v>0</v>
      </c>
    </row>
    <row r="454" spans="3:7">
      <c r="C454"/>
      <c r="G454" s="13">
        <v>0</v>
      </c>
    </row>
    <row r="455" spans="3:7">
      <c r="C455"/>
      <c r="G455" s="13">
        <v>0</v>
      </c>
    </row>
    <row r="456" spans="3:7">
      <c r="C456"/>
      <c r="G456" s="13">
        <v>0</v>
      </c>
    </row>
    <row r="457" spans="3:7">
      <c r="C457"/>
      <c r="G457" s="13">
        <v>0</v>
      </c>
    </row>
    <row r="458" spans="3:7">
      <c r="C458"/>
      <c r="G458" s="13">
        <v>0</v>
      </c>
    </row>
    <row r="459" spans="3:7">
      <c r="C459"/>
      <c r="G459" s="13">
        <v>0</v>
      </c>
    </row>
    <row r="460" spans="3:7">
      <c r="C460"/>
      <c r="G460" s="13">
        <v>0</v>
      </c>
    </row>
    <row r="461" spans="3:7">
      <c r="C461"/>
      <c r="G461" s="13">
        <v>0</v>
      </c>
    </row>
    <row r="462" spans="3:7">
      <c r="C462"/>
      <c r="G462" s="13">
        <v>0</v>
      </c>
    </row>
    <row r="463" spans="3:7">
      <c r="C463"/>
      <c r="G463" s="13">
        <v>0</v>
      </c>
    </row>
    <row r="464" spans="3:7">
      <c r="C464"/>
      <c r="G464" s="13">
        <v>0</v>
      </c>
    </row>
    <row r="465" spans="3:7">
      <c r="C465"/>
      <c r="G465" s="13">
        <v>0</v>
      </c>
    </row>
    <row r="466" spans="3:7">
      <c r="C466"/>
      <c r="G466" s="13">
        <v>0</v>
      </c>
    </row>
    <row r="467" spans="3:7">
      <c r="C467"/>
      <c r="G467" s="13">
        <v>0</v>
      </c>
    </row>
    <row r="468" spans="3:7">
      <c r="C468"/>
      <c r="G468" s="13">
        <v>0</v>
      </c>
    </row>
    <row r="469" spans="3:7">
      <c r="C469"/>
      <c r="G469" s="13">
        <v>0</v>
      </c>
    </row>
    <row r="470" spans="3:7">
      <c r="C470"/>
      <c r="G470" s="13">
        <v>0</v>
      </c>
    </row>
    <row r="471" spans="3:7">
      <c r="C471"/>
      <c r="G471" s="13">
        <v>0</v>
      </c>
    </row>
    <row r="472" spans="3:7">
      <c r="C472"/>
      <c r="G472" s="13">
        <v>0</v>
      </c>
    </row>
    <row r="473" spans="3:7">
      <c r="C473"/>
      <c r="G473" s="13">
        <v>0</v>
      </c>
    </row>
    <row r="474" spans="3:7">
      <c r="C474"/>
      <c r="G474" s="13">
        <v>0</v>
      </c>
    </row>
    <row r="475" spans="3:7">
      <c r="C475"/>
      <c r="G475" s="13">
        <v>0</v>
      </c>
    </row>
    <row r="476" spans="3:7">
      <c r="C476"/>
      <c r="G476" s="13">
        <v>0</v>
      </c>
    </row>
    <row r="477" spans="3:7">
      <c r="C477"/>
      <c r="G477" s="13">
        <v>0</v>
      </c>
    </row>
    <row r="478" spans="3:7">
      <c r="C478"/>
      <c r="G478" s="13">
        <v>0</v>
      </c>
    </row>
    <row r="479" spans="3:7">
      <c r="C479"/>
      <c r="G479" s="13">
        <v>0</v>
      </c>
    </row>
    <row r="480" spans="3:7">
      <c r="C480"/>
      <c r="G480" s="13">
        <v>0</v>
      </c>
    </row>
    <row r="481" spans="3:7">
      <c r="C481"/>
      <c r="G481" s="13">
        <v>0</v>
      </c>
    </row>
    <row r="482" spans="3:7">
      <c r="C482"/>
      <c r="G482" s="13">
        <v>0</v>
      </c>
    </row>
    <row r="483" spans="3:7">
      <c r="C483"/>
      <c r="G483" s="13">
        <v>0</v>
      </c>
    </row>
    <row r="484" spans="3:7">
      <c r="C484"/>
      <c r="G484" s="13">
        <v>0</v>
      </c>
    </row>
    <row r="485" spans="3:7">
      <c r="C485"/>
      <c r="G485" s="13">
        <v>0</v>
      </c>
    </row>
    <row r="486" spans="3:7">
      <c r="C486"/>
      <c r="G486" s="13">
        <v>0</v>
      </c>
    </row>
    <row r="487" spans="3:7">
      <c r="C487"/>
      <c r="G487" s="13">
        <v>0</v>
      </c>
    </row>
    <row r="488" spans="3:7">
      <c r="C488"/>
      <c r="G488" s="13">
        <v>0</v>
      </c>
    </row>
    <row r="489" spans="3:7">
      <c r="C489"/>
      <c r="G489" s="13">
        <v>0</v>
      </c>
    </row>
    <row r="490" spans="3:7">
      <c r="C490"/>
      <c r="G490" s="13">
        <v>0</v>
      </c>
    </row>
    <row r="491" spans="3:7">
      <c r="C491"/>
      <c r="G491" s="13">
        <v>0</v>
      </c>
    </row>
    <row r="492" spans="3:7">
      <c r="C492"/>
      <c r="G492" s="13">
        <v>0</v>
      </c>
    </row>
    <row r="493" spans="3:7">
      <c r="C493"/>
      <c r="G493" s="13">
        <v>0</v>
      </c>
    </row>
    <row r="494" spans="3:7">
      <c r="C494"/>
      <c r="G494" s="13">
        <v>0</v>
      </c>
    </row>
    <row r="495" spans="3:7">
      <c r="C495"/>
      <c r="G495" s="13">
        <v>0</v>
      </c>
    </row>
    <row r="496" spans="3:7">
      <c r="C496"/>
      <c r="G496" s="13">
        <v>0</v>
      </c>
    </row>
    <row r="497" spans="3:7">
      <c r="C497"/>
      <c r="G497" s="13">
        <v>0</v>
      </c>
    </row>
    <row r="498" spans="3:7">
      <c r="C498"/>
      <c r="G498" s="13">
        <v>0</v>
      </c>
    </row>
    <row r="499" spans="3:7">
      <c r="C499"/>
      <c r="G499" s="13">
        <v>0</v>
      </c>
    </row>
    <row r="500" spans="3:7">
      <c r="C500"/>
      <c r="G500" s="13">
        <v>0</v>
      </c>
    </row>
    <row r="501" spans="3:7">
      <c r="C501"/>
      <c r="G501" s="13">
        <v>0</v>
      </c>
    </row>
    <row r="502" spans="3:7">
      <c r="C502"/>
      <c r="G502" s="13">
        <v>0</v>
      </c>
    </row>
    <row r="503" spans="3:7">
      <c r="C503"/>
      <c r="G503" s="13">
        <v>0</v>
      </c>
    </row>
    <row r="504" spans="3:7">
      <c r="C504"/>
      <c r="G504" s="13">
        <v>0</v>
      </c>
    </row>
    <row r="505" spans="3:7">
      <c r="C505"/>
      <c r="G505" s="13">
        <v>0</v>
      </c>
    </row>
    <row r="506" spans="3:7">
      <c r="C506"/>
      <c r="G506" s="13">
        <v>0</v>
      </c>
    </row>
    <row r="507" spans="3:7">
      <c r="C507"/>
      <c r="G507" s="13">
        <v>0</v>
      </c>
    </row>
    <row r="508" spans="3:7">
      <c r="C508"/>
      <c r="G508" s="13">
        <v>0</v>
      </c>
    </row>
    <row r="509" spans="3:7">
      <c r="C509"/>
      <c r="G509" s="13">
        <v>0</v>
      </c>
    </row>
    <row r="510" spans="3:7">
      <c r="C510"/>
      <c r="G510" s="13">
        <v>0</v>
      </c>
    </row>
    <row r="511" spans="3:7">
      <c r="C511"/>
      <c r="G511" s="13">
        <v>0</v>
      </c>
    </row>
    <row r="512" spans="3:7">
      <c r="C512"/>
      <c r="G512" s="13">
        <v>0</v>
      </c>
    </row>
    <row r="513" spans="3:7">
      <c r="C513"/>
      <c r="G513" s="13">
        <v>0</v>
      </c>
    </row>
    <row r="514" spans="3:7">
      <c r="C514"/>
      <c r="G514" s="13">
        <v>0</v>
      </c>
    </row>
    <row r="515" spans="3:7">
      <c r="C515"/>
      <c r="G515" s="13">
        <v>0</v>
      </c>
    </row>
    <row r="516" spans="3:7">
      <c r="C516"/>
      <c r="G516" s="13">
        <v>0</v>
      </c>
    </row>
    <row r="517" spans="3:7">
      <c r="C517"/>
      <c r="G517" s="13">
        <v>0</v>
      </c>
    </row>
    <row r="518" spans="3:7">
      <c r="C518"/>
      <c r="G518" s="13">
        <v>0</v>
      </c>
    </row>
    <row r="519" spans="3:7">
      <c r="C519"/>
      <c r="G519" s="13">
        <v>0</v>
      </c>
    </row>
    <row r="520" spans="3:7">
      <c r="C520"/>
      <c r="G520" s="13">
        <v>0</v>
      </c>
    </row>
    <row r="521" spans="3:7">
      <c r="C521"/>
      <c r="G521" s="13">
        <v>0</v>
      </c>
    </row>
    <row r="522" spans="3:7">
      <c r="C522"/>
      <c r="G522" s="13">
        <v>0</v>
      </c>
    </row>
    <row r="523" spans="3:7">
      <c r="C523"/>
      <c r="G523" s="13">
        <v>0</v>
      </c>
    </row>
    <row r="524" spans="3:7">
      <c r="C524"/>
      <c r="G524" s="13">
        <v>0</v>
      </c>
    </row>
    <row r="525" spans="3:7">
      <c r="C525"/>
      <c r="G525" s="13">
        <v>0</v>
      </c>
    </row>
    <row r="526" spans="3:7">
      <c r="C526"/>
      <c r="G526" s="13">
        <v>0</v>
      </c>
    </row>
    <row r="527" spans="3:7">
      <c r="C527"/>
      <c r="G527" s="13">
        <v>0</v>
      </c>
    </row>
    <row r="528" spans="3:7">
      <c r="C528"/>
      <c r="G528" s="13">
        <v>0</v>
      </c>
    </row>
    <row r="529" spans="3:7">
      <c r="C529"/>
      <c r="G529" s="13">
        <v>0</v>
      </c>
    </row>
    <row r="530" spans="3:7">
      <c r="C530"/>
      <c r="G530" s="13">
        <v>0</v>
      </c>
    </row>
    <row r="531" spans="3:7">
      <c r="C531"/>
      <c r="G531" s="13">
        <v>0</v>
      </c>
    </row>
    <row r="532" spans="3:7">
      <c r="C532"/>
      <c r="G532" s="13">
        <v>0</v>
      </c>
    </row>
    <row r="533" spans="3:7">
      <c r="C533"/>
      <c r="G533" s="13">
        <v>0</v>
      </c>
    </row>
    <row r="534" spans="3:7">
      <c r="C534"/>
      <c r="G534" s="13">
        <v>0</v>
      </c>
    </row>
    <row r="535" spans="3:7">
      <c r="C535"/>
      <c r="G535" s="13">
        <v>0</v>
      </c>
    </row>
    <row r="536" spans="3:7">
      <c r="C536"/>
      <c r="G536" s="13">
        <v>0</v>
      </c>
    </row>
    <row r="537" spans="3:7">
      <c r="C537"/>
      <c r="G537" s="13">
        <v>0</v>
      </c>
    </row>
    <row r="538" spans="3:7">
      <c r="C538"/>
      <c r="G538" s="13">
        <v>0</v>
      </c>
    </row>
    <row r="539" spans="3:7">
      <c r="C539"/>
      <c r="G539" s="13">
        <v>0</v>
      </c>
    </row>
    <row r="540" spans="3:7">
      <c r="C540"/>
      <c r="G540" s="13">
        <v>0</v>
      </c>
    </row>
    <row r="541" spans="3:7">
      <c r="C541"/>
      <c r="G541" s="13">
        <v>0</v>
      </c>
    </row>
    <row r="542" spans="3:7">
      <c r="C542"/>
      <c r="G542" s="13">
        <v>0</v>
      </c>
    </row>
    <row r="543" spans="3:7">
      <c r="C543"/>
      <c r="G543" s="13">
        <v>0</v>
      </c>
    </row>
    <row r="544" spans="3:7">
      <c r="C544"/>
      <c r="G544" s="13">
        <v>0</v>
      </c>
    </row>
    <row r="545" spans="3:7">
      <c r="C545"/>
      <c r="G545" s="13">
        <v>0</v>
      </c>
    </row>
    <row r="546" spans="3:7">
      <c r="C546"/>
      <c r="G546" s="13">
        <v>0</v>
      </c>
    </row>
    <row r="547" spans="3:7">
      <c r="C547"/>
      <c r="G547" s="13">
        <v>0</v>
      </c>
    </row>
    <row r="548" spans="3:7">
      <c r="C548"/>
      <c r="G548" s="13">
        <v>0</v>
      </c>
    </row>
    <row r="549" spans="3:7">
      <c r="C549"/>
      <c r="G549" s="13">
        <v>0</v>
      </c>
    </row>
    <row r="550" spans="3:7">
      <c r="C550"/>
      <c r="G550" s="13">
        <v>0</v>
      </c>
    </row>
    <row r="551" spans="3:7">
      <c r="C551"/>
      <c r="G551" s="13">
        <v>0</v>
      </c>
    </row>
    <row r="552" spans="3:7">
      <c r="C552"/>
      <c r="G552" s="13">
        <v>0</v>
      </c>
    </row>
    <row r="553" spans="3:7">
      <c r="C553"/>
      <c r="G553" s="13">
        <v>0</v>
      </c>
    </row>
    <row r="554" spans="3:7">
      <c r="C554"/>
      <c r="G554" s="13">
        <v>0</v>
      </c>
    </row>
    <row r="555" spans="3:7">
      <c r="C555"/>
      <c r="G555" s="13">
        <v>0</v>
      </c>
    </row>
    <row r="556" spans="3:7">
      <c r="C556"/>
      <c r="G556" s="13">
        <v>0</v>
      </c>
    </row>
    <row r="557" spans="3:7">
      <c r="C557"/>
      <c r="G557" s="13">
        <v>0</v>
      </c>
    </row>
    <row r="558" spans="3:7">
      <c r="C558"/>
      <c r="G558" s="13">
        <v>0</v>
      </c>
    </row>
    <row r="559" spans="3:7">
      <c r="C559"/>
      <c r="G559" s="13">
        <v>0</v>
      </c>
    </row>
    <row r="560" spans="3:7">
      <c r="C560"/>
      <c r="G560" s="13">
        <v>0</v>
      </c>
    </row>
    <row r="561" spans="3:7">
      <c r="C561"/>
      <c r="G561" s="13">
        <v>0</v>
      </c>
    </row>
    <row r="562" spans="3:7">
      <c r="C562"/>
      <c r="G562" s="13">
        <v>0</v>
      </c>
    </row>
    <row r="563" spans="3:7">
      <c r="C563"/>
      <c r="G563" s="13">
        <v>0</v>
      </c>
    </row>
    <row r="564" spans="3:7">
      <c r="C564"/>
      <c r="G564" s="13">
        <v>0</v>
      </c>
    </row>
    <row r="565" spans="3:7">
      <c r="C565"/>
      <c r="G565" s="13">
        <v>0</v>
      </c>
    </row>
    <row r="566" spans="3:7">
      <c r="C566"/>
      <c r="G566" s="13">
        <v>0</v>
      </c>
    </row>
    <row r="567" spans="3:7">
      <c r="C567"/>
      <c r="G567" s="13">
        <v>0</v>
      </c>
    </row>
    <row r="568" spans="3:7">
      <c r="C568"/>
      <c r="G568" s="13">
        <v>0</v>
      </c>
    </row>
    <row r="569" spans="3:7">
      <c r="C569"/>
      <c r="G569" s="13">
        <v>0</v>
      </c>
    </row>
    <row r="570" spans="3:7">
      <c r="C570"/>
      <c r="G570" s="13">
        <v>0</v>
      </c>
    </row>
    <row r="571" spans="3:7">
      <c r="C571"/>
      <c r="G571" s="13">
        <v>0</v>
      </c>
    </row>
    <row r="572" spans="3:7">
      <c r="C572"/>
      <c r="G572" s="13">
        <v>0</v>
      </c>
    </row>
    <row r="573" spans="3:7">
      <c r="C573"/>
      <c r="G573" s="13">
        <v>0</v>
      </c>
    </row>
    <row r="574" spans="3:7">
      <c r="C574"/>
      <c r="G574" s="13">
        <v>0</v>
      </c>
    </row>
    <row r="575" spans="3:7">
      <c r="C575"/>
      <c r="G575" s="13">
        <v>0</v>
      </c>
    </row>
    <row r="576" spans="3:7">
      <c r="C576"/>
      <c r="G576" s="13">
        <v>0</v>
      </c>
    </row>
    <row r="577" spans="3:7">
      <c r="C577"/>
      <c r="G577" s="13">
        <v>0</v>
      </c>
    </row>
    <row r="578" spans="3:7">
      <c r="C578"/>
      <c r="G578" s="13">
        <v>0</v>
      </c>
    </row>
    <row r="579" spans="3:7">
      <c r="C579"/>
      <c r="G579" s="13">
        <v>0</v>
      </c>
    </row>
    <row r="580" spans="3:7">
      <c r="C580"/>
      <c r="G580" s="13">
        <v>0</v>
      </c>
    </row>
    <row r="581" spans="3:7">
      <c r="C581"/>
      <c r="G581" s="13">
        <v>0</v>
      </c>
    </row>
    <row r="582" spans="3:7">
      <c r="C582"/>
      <c r="G582" s="13">
        <v>0</v>
      </c>
    </row>
    <row r="583" spans="3:7">
      <c r="C583"/>
      <c r="G583" s="13">
        <v>0</v>
      </c>
    </row>
    <row r="584" spans="3:7">
      <c r="C584"/>
      <c r="G584" s="13">
        <v>0</v>
      </c>
    </row>
    <row r="585" spans="3:7">
      <c r="C585"/>
      <c r="G585" s="13">
        <v>0</v>
      </c>
    </row>
    <row r="586" spans="3:7">
      <c r="C586"/>
      <c r="G586" s="13">
        <v>0</v>
      </c>
    </row>
    <row r="587" spans="3:7">
      <c r="C587"/>
      <c r="G587" s="13">
        <v>0</v>
      </c>
    </row>
    <row r="588" spans="3:7">
      <c r="C588"/>
      <c r="G588" s="13">
        <v>0</v>
      </c>
    </row>
    <row r="589" spans="3:7">
      <c r="C589"/>
      <c r="G589" s="13">
        <v>0</v>
      </c>
    </row>
    <row r="590" spans="3:7">
      <c r="C590"/>
      <c r="G590" s="13">
        <v>0</v>
      </c>
    </row>
    <row r="591" spans="3:7">
      <c r="C591"/>
      <c r="G591" s="13">
        <v>0</v>
      </c>
    </row>
    <row r="592" spans="3:7">
      <c r="C592"/>
      <c r="G592" s="13">
        <v>0</v>
      </c>
    </row>
    <row r="593" spans="3:7">
      <c r="C593"/>
      <c r="G593" s="13">
        <v>0</v>
      </c>
    </row>
    <row r="594" spans="3:7">
      <c r="C594"/>
      <c r="G594" s="13">
        <v>0</v>
      </c>
    </row>
    <row r="595" spans="3:7">
      <c r="C595"/>
      <c r="G595" s="13">
        <v>0</v>
      </c>
    </row>
    <row r="596" spans="3:7">
      <c r="C596"/>
      <c r="G596" s="13">
        <v>0</v>
      </c>
    </row>
    <row r="597" spans="3:7">
      <c r="C597"/>
      <c r="G597" s="13">
        <v>0</v>
      </c>
    </row>
    <row r="598" spans="3:7">
      <c r="C598"/>
      <c r="G598" s="13">
        <v>0</v>
      </c>
    </row>
    <row r="599" spans="3:7">
      <c r="C599"/>
      <c r="G599" s="13">
        <v>0</v>
      </c>
    </row>
    <row r="600" spans="3:7">
      <c r="C600"/>
      <c r="G600" s="13">
        <v>0</v>
      </c>
    </row>
    <row r="601" spans="3:7">
      <c r="C601"/>
      <c r="G601" s="13">
        <v>0</v>
      </c>
    </row>
    <row r="602" spans="3:7">
      <c r="C602"/>
      <c r="G602" s="13">
        <v>0</v>
      </c>
    </row>
    <row r="603" spans="3:7">
      <c r="C603"/>
      <c r="G603" s="13">
        <v>0</v>
      </c>
    </row>
    <row r="604" spans="3:7">
      <c r="C604"/>
      <c r="G604" s="13">
        <v>0</v>
      </c>
    </row>
    <row r="605" spans="3:7">
      <c r="C605"/>
      <c r="G605" s="13">
        <v>0</v>
      </c>
    </row>
    <row r="606" spans="3:7">
      <c r="C606"/>
      <c r="G606" s="13">
        <v>0</v>
      </c>
    </row>
    <row r="607" spans="3:7">
      <c r="C607"/>
      <c r="G607" s="13">
        <v>0</v>
      </c>
    </row>
    <row r="608" spans="3:7">
      <c r="C608"/>
      <c r="G608" s="13">
        <v>0</v>
      </c>
    </row>
    <row r="609" spans="3:7">
      <c r="C609"/>
      <c r="G609" s="13">
        <v>0</v>
      </c>
    </row>
    <row r="610" spans="3:7">
      <c r="C610"/>
      <c r="G610" s="13">
        <v>0</v>
      </c>
    </row>
    <row r="611" spans="3:7">
      <c r="C611"/>
      <c r="G611" s="13">
        <v>0</v>
      </c>
    </row>
    <row r="612" spans="3:7">
      <c r="C612"/>
      <c r="G612" s="13">
        <v>0</v>
      </c>
    </row>
    <row r="613" spans="3:7">
      <c r="C613"/>
      <c r="G613" s="13">
        <v>0</v>
      </c>
    </row>
    <row r="614" spans="3:7">
      <c r="C614"/>
      <c r="G614" s="13">
        <v>0</v>
      </c>
    </row>
    <row r="615" spans="3:7">
      <c r="C615"/>
      <c r="G615" s="13">
        <v>0</v>
      </c>
    </row>
    <row r="616" spans="3:7">
      <c r="C616"/>
      <c r="G616" s="13">
        <v>0</v>
      </c>
    </row>
    <row r="617" spans="3:7">
      <c r="C617"/>
      <c r="G617" s="13">
        <v>0</v>
      </c>
    </row>
    <row r="618" spans="3:7">
      <c r="C618"/>
      <c r="G618" s="13">
        <v>0</v>
      </c>
    </row>
    <row r="619" spans="3:7">
      <c r="C619"/>
      <c r="G619" s="13">
        <v>0</v>
      </c>
    </row>
    <row r="620" spans="3:7">
      <c r="C620"/>
      <c r="G620" s="13">
        <v>0</v>
      </c>
    </row>
    <row r="621" spans="3:7">
      <c r="C621"/>
      <c r="G621" s="13">
        <v>0</v>
      </c>
    </row>
    <row r="622" spans="3:7">
      <c r="C622"/>
      <c r="G622" s="13">
        <v>0</v>
      </c>
    </row>
    <row r="623" spans="3:7">
      <c r="C623"/>
      <c r="G623" s="13">
        <v>0</v>
      </c>
    </row>
    <row r="624" spans="3:7">
      <c r="C624"/>
      <c r="G624" s="13">
        <v>0</v>
      </c>
    </row>
    <row r="625" spans="3:7">
      <c r="C625"/>
      <c r="G625" s="13">
        <v>0</v>
      </c>
    </row>
    <row r="626" spans="3:7">
      <c r="C626"/>
      <c r="G626" s="13">
        <v>0</v>
      </c>
    </row>
    <row r="627" spans="3:7">
      <c r="C627"/>
      <c r="G627" s="13">
        <v>0</v>
      </c>
    </row>
    <row r="628" spans="3:7">
      <c r="C628"/>
      <c r="G628" s="13">
        <v>0</v>
      </c>
    </row>
    <row r="629" spans="3:7">
      <c r="C629"/>
      <c r="G629" s="13">
        <v>0</v>
      </c>
    </row>
    <row r="630" spans="3:7">
      <c r="C630"/>
      <c r="G630" s="13">
        <v>0</v>
      </c>
    </row>
    <row r="631" spans="3:7">
      <c r="C631"/>
      <c r="G631" s="13">
        <v>0</v>
      </c>
    </row>
    <row r="632" spans="3:7">
      <c r="C632"/>
      <c r="G632" s="13">
        <v>0</v>
      </c>
    </row>
    <row r="633" spans="3:7">
      <c r="C633"/>
      <c r="G633" s="13">
        <v>0</v>
      </c>
    </row>
    <row r="634" spans="3:7">
      <c r="C634"/>
      <c r="G634" s="13">
        <v>0</v>
      </c>
    </row>
    <row r="635" spans="3:7">
      <c r="C635"/>
      <c r="G635" s="13">
        <v>0</v>
      </c>
    </row>
    <row r="636" spans="3:7">
      <c r="C636"/>
      <c r="G636" s="13">
        <v>0</v>
      </c>
    </row>
    <row r="637" spans="3:7">
      <c r="C637"/>
      <c r="G637" s="13">
        <v>0</v>
      </c>
    </row>
    <row r="638" spans="3:7">
      <c r="C638"/>
      <c r="G638" s="13">
        <v>0</v>
      </c>
    </row>
    <row r="639" spans="3:7">
      <c r="C639"/>
      <c r="G639" s="13">
        <v>0</v>
      </c>
    </row>
    <row r="640" spans="3:7">
      <c r="C640"/>
      <c r="G640" s="13">
        <v>0</v>
      </c>
    </row>
    <row r="641" spans="3:7">
      <c r="C641"/>
      <c r="G641" s="13">
        <v>0</v>
      </c>
    </row>
    <row r="642" spans="3:7">
      <c r="C642"/>
      <c r="G642" s="13">
        <v>0</v>
      </c>
    </row>
    <row r="643" spans="3:7">
      <c r="C643"/>
      <c r="G643" s="13">
        <v>0</v>
      </c>
    </row>
    <row r="644" spans="3:7">
      <c r="C644"/>
      <c r="G644" s="13">
        <v>0</v>
      </c>
    </row>
    <row r="645" spans="3:7">
      <c r="C645"/>
      <c r="G645" s="13">
        <v>0</v>
      </c>
    </row>
    <row r="646" spans="3:7">
      <c r="C646"/>
      <c r="G646" s="13">
        <v>0</v>
      </c>
    </row>
    <row r="647" spans="3:7">
      <c r="C647"/>
      <c r="G647" s="13">
        <v>0</v>
      </c>
    </row>
    <row r="648" spans="3:7">
      <c r="C648"/>
      <c r="G648" s="13">
        <v>0</v>
      </c>
    </row>
    <row r="649" spans="3:7">
      <c r="C649"/>
      <c r="G649" s="13">
        <v>0</v>
      </c>
    </row>
    <row r="650" spans="3:7">
      <c r="C650"/>
      <c r="G650" s="13">
        <v>0</v>
      </c>
    </row>
    <row r="651" spans="3:7">
      <c r="C651"/>
      <c r="G651" s="13">
        <v>0</v>
      </c>
    </row>
    <row r="652" spans="3:7">
      <c r="C652"/>
      <c r="G652" s="13">
        <v>0</v>
      </c>
    </row>
    <row r="653" spans="3:7">
      <c r="C653"/>
      <c r="G653" s="13">
        <v>0</v>
      </c>
    </row>
    <row r="654" spans="3:7">
      <c r="C654"/>
      <c r="G654" s="13">
        <v>0</v>
      </c>
    </row>
    <row r="655" spans="3:7">
      <c r="C655"/>
      <c r="G655" s="13">
        <v>0</v>
      </c>
    </row>
    <row r="656" spans="3:7">
      <c r="C656"/>
      <c r="G656" s="13">
        <v>0</v>
      </c>
    </row>
    <row r="657" spans="3:7">
      <c r="C657"/>
      <c r="G657" s="13">
        <v>0</v>
      </c>
    </row>
    <row r="658" spans="3:7">
      <c r="C658"/>
      <c r="G658" s="13">
        <v>0</v>
      </c>
    </row>
    <row r="659" spans="3:7">
      <c r="C659"/>
      <c r="G659" s="13">
        <v>0</v>
      </c>
    </row>
    <row r="660" spans="3:7">
      <c r="C660"/>
      <c r="G660" s="13">
        <v>0</v>
      </c>
    </row>
    <row r="661" spans="3:7">
      <c r="C661"/>
      <c r="G661" s="13">
        <v>0</v>
      </c>
    </row>
    <row r="662" spans="3:7">
      <c r="C662"/>
      <c r="G662" s="13">
        <v>0</v>
      </c>
    </row>
    <row r="663" spans="3:7">
      <c r="C663"/>
      <c r="G663" s="13">
        <v>0</v>
      </c>
    </row>
    <row r="664" spans="3:7">
      <c r="C664"/>
      <c r="G664" s="13">
        <v>0</v>
      </c>
    </row>
    <row r="665" spans="3:7">
      <c r="C665"/>
      <c r="G665" s="13">
        <v>0</v>
      </c>
    </row>
    <row r="666" spans="3:7">
      <c r="C666"/>
      <c r="G666" s="13">
        <v>0</v>
      </c>
    </row>
    <row r="667" spans="3:7">
      <c r="C667"/>
      <c r="G667" s="13">
        <v>0</v>
      </c>
    </row>
    <row r="668" spans="3:7">
      <c r="C668"/>
      <c r="G668" s="13">
        <v>0</v>
      </c>
    </row>
    <row r="669" spans="3:7">
      <c r="C669"/>
      <c r="G669" s="13">
        <v>0</v>
      </c>
    </row>
    <row r="670" spans="3:7">
      <c r="C670"/>
      <c r="G670" s="13">
        <v>0</v>
      </c>
    </row>
    <row r="671" spans="3:7">
      <c r="C671"/>
      <c r="G671" s="13">
        <v>0</v>
      </c>
    </row>
    <row r="672" spans="3:7">
      <c r="C672"/>
      <c r="G672" s="13">
        <v>0</v>
      </c>
    </row>
    <row r="673" spans="3:7">
      <c r="C673"/>
      <c r="G673" s="13">
        <v>0</v>
      </c>
    </row>
    <row r="674" spans="3:7">
      <c r="C674"/>
      <c r="G674" s="13">
        <v>0</v>
      </c>
    </row>
    <row r="675" spans="3:7">
      <c r="C675"/>
      <c r="G675" s="13">
        <v>0</v>
      </c>
    </row>
    <row r="676" spans="3:7">
      <c r="C676"/>
      <c r="G676" s="13">
        <v>0</v>
      </c>
    </row>
    <row r="677" spans="3:7">
      <c r="C677"/>
      <c r="G677" s="13">
        <v>0</v>
      </c>
    </row>
    <row r="678" spans="3:7">
      <c r="C678"/>
      <c r="G678" s="13">
        <v>0</v>
      </c>
    </row>
    <row r="679" spans="3:7">
      <c r="C679"/>
      <c r="G679" s="13">
        <v>0</v>
      </c>
    </row>
    <row r="680" spans="3:7">
      <c r="C680"/>
      <c r="G680" s="13">
        <v>0</v>
      </c>
    </row>
    <row r="681" spans="3:7">
      <c r="C681"/>
      <c r="G681" s="13">
        <v>0</v>
      </c>
    </row>
    <row r="682" spans="3:7">
      <c r="C682"/>
      <c r="G682" s="13">
        <v>0</v>
      </c>
    </row>
    <row r="683" spans="3:7">
      <c r="C683"/>
      <c r="G683" s="13">
        <v>0</v>
      </c>
    </row>
    <row r="684" spans="3:7">
      <c r="C684"/>
      <c r="G684" s="13">
        <v>0</v>
      </c>
    </row>
    <row r="685" spans="3:7">
      <c r="C685"/>
      <c r="G685" s="13">
        <v>0</v>
      </c>
    </row>
    <row r="686" spans="3:7">
      <c r="C686"/>
      <c r="G686" s="13">
        <v>0</v>
      </c>
    </row>
    <row r="687" spans="3:7">
      <c r="C687"/>
      <c r="G687" s="13">
        <v>0</v>
      </c>
    </row>
    <row r="688" spans="3:7">
      <c r="C688"/>
      <c r="G688" s="13">
        <v>0</v>
      </c>
    </row>
    <row r="689" spans="3:7">
      <c r="C689"/>
      <c r="G689" s="13">
        <v>0</v>
      </c>
    </row>
    <row r="690" spans="3:7">
      <c r="C690"/>
      <c r="G690" s="13">
        <v>0</v>
      </c>
    </row>
    <row r="691" spans="3:7">
      <c r="C691"/>
      <c r="G691" s="13">
        <v>0</v>
      </c>
    </row>
    <row r="692" spans="3:7">
      <c r="C692"/>
      <c r="G692" s="13">
        <v>0</v>
      </c>
    </row>
    <row r="693" spans="3:7">
      <c r="C693"/>
      <c r="G693" s="13">
        <v>0</v>
      </c>
    </row>
    <row r="694" spans="3:7">
      <c r="C694"/>
      <c r="G694" s="13">
        <v>0</v>
      </c>
    </row>
    <row r="695" spans="3:7">
      <c r="C695"/>
      <c r="G695" s="13">
        <v>0</v>
      </c>
    </row>
    <row r="696" spans="3:7">
      <c r="C696"/>
      <c r="G696" s="13">
        <v>0</v>
      </c>
    </row>
    <row r="697" spans="3:7">
      <c r="C697"/>
      <c r="G697" s="13">
        <v>0</v>
      </c>
    </row>
    <row r="698" spans="3:7">
      <c r="C698"/>
      <c r="G698" s="13">
        <v>0</v>
      </c>
    </row>
    <row r="699" spans="3:7">
      <c r="C699"/>
      <c r="G699" s="13">
        <v>0</v>
      </c>
    </row>
    <row r="700" spans="3:7">
      <c r="C700"/>
      <c r="G700" s="13">
        <v>0</v>
      </c>
    </row>
    <row r="701" spans="3:7">
      <c r="C701"/>
      <c r="G701" s="13">
        <v>0</v>
      </c>
    </row>
    <row r="702" spans="3:7">
      <c r="C702"/>
      <c r="G702" s="13">
        <v>0</v>
      </c>
    </row>
    <row r="703" spans="3:7">
      <c r="C703"/>
      <c r="G703" s="13">
        <v>0</v>
      </c>
    </row>
    <row r="704" spans="3:7">
      <c r="C704"/>
      <c r="G704" s="13">
        <v>0</v>
      </c>
    </row>
    <row r="705" spans="3:7">
      <c r="C705"/>
      <c r="G705" s="13">
        <v>0</v>
      </c>
    </row>
    <row r="706" spans="3:7">
      <c r="C706"/>
      <c r="G706" s="13">
        <v>0</v>
      </c>
    </row>
    <row r="707" spans="3:7">
      <c r="C707"/>
      <c r="G707" s="13">
        <v>0</v>
      </c>
    </row>
    <row r="708" spans="3:7">
      <c r="C708"/>
      <c r="G708" s="13">
        <v>0</v>
      </c>
    </row>
    <row r="709" spans="3:7">
      <c r="C709"/>
      <c r="G709" s="13">
        <v>0</v>
      </c>
    </row>
    <row r="710" spans="3:7">
      <c r="C710"/>
      <c r="G710" s="13">
        <v>0</v>
      </c>
    </row>
    <row r="711" spans="3:7">
      <c r="C711"/>
      <c r="G711" s="13">
        <v>0</v>
      </c>
    </row>
    <row r="712" spans="3:7">
      <c r="C712"/>
      <c r="G712" s="13">
        <v>0</v>
      </c>
    </row>
    <row r="713" spans="3:7">
      <c r="C713"/>
      <c r="G713" s="13">
        <v>0</v>
      </c>
    </row>
    <row r="714" spans="3:7">
      <c r="C714"/>
      <c r="G714" s="13">
        <v>0</v>
      </c>
    </row>
    <row r="715" spans="3:7">
      <c r="C715"/>
      <c r="G715" s="13">
        <v>0</v>
      </c>
    </row>
    <row r="716" spans="3:7">
      <c r="C716"/>
      <c r="G716" s="13">
        <v>0</v>
      </c>
    </row>
    <row r="717" spans="3:7">
      <c r="C717"/>
      <c r="G717" s="13">
        <v>0</v>
      </c>
    </row>
    <row r="718" spans="3:7">
      <c r="C718"/>
      <c r="G718" s="13">
        <v>0</v>
      </c>
    </row>
    <row r="719" spans="3:7">
      <c r="C719"/>
      <c r="G719" s="13">
        <v>0</v>
      </c>
    </row>
    <row r="720" spans="3:7">
      <c r="C720"/>
      <c r="G720" s="13">
        <v>0</v>
      </c>
    </row>
    <row r="721" spans="3:7">
      <c r="C721"/>
      <c r="G721" s="13">
        <v>0</v>
      </c>
    </row>
    <row r="722" spans="3:7">
      <c r="C722"/>
      <c r="G722" s="13">
        <v>0</v>
      </c>
    </row>
    <row r="723" spans="3:7">
      <c r="C723"/>
      <c r="G723" s="13">
        <v>0</v>
      </c>
    </row>
    <row r="724" spans="3:7">
      <c r="C724"/>
      <c r="G724" s="13">
        <v>0</v>
      </c>
    </row>
    <row r="725" spans="3:7">
      <c r="C725"/>
      <c r="G725" s="13">
        <v>0</v>
      </c>
    </row>
    <row r="726" spans="3:7">
      <c r="C726"/>
      <c r="G726" s="13">
        <v>0</v>
      </c>
    </row>
    <row r="727" spans="3:7">
      <c r="C727"/>
      <c r="G727" s="13">
        <v>0</v>
      </c>
    </row>
    <row r="728" spans="3:7">
      <c r="C728"/>
      <c r="G728" s="13">
        <v>0</v>
      </c>
    </row>
    <row r="729" spans="3:7">
      <c r="C729"/>
      <c r="G729" s="13">
        <v>0</v>
      </c>
    </row>
    <row r="730" spans="3:7">
      <c r="C730"/>
      <c r="G730" s="13">
        <v>0</v>
      </c>
    </row>
    <row r="731" spans="3:7">
      <c r="C731"/>
      <c r="G731" s="13">
        <v>0</v>
      </c>
    </row>
    <row r="732" spans="3:7">
      <c r="C732"/>
      <c r="G732" s="13">
        <v>0</v>
      </c>
    </row>
    <row r="733" spans="3:7">
      <c r="C733"/>
      <c r="G733" s="13">
        <v>0</v>
      </c>
    </row>
    <row r="734" spans="3:7">
      <c r="C734"/>
      <c r="G734" s="13">
        <v>0</v>
      </c>
    </row>
    <row r="735" spans="3:7">
      <c r="C735"/>
      <c r="G735" s="13">
        <v>0</v>
      </c>
    </row>
    <row r="736" spans="3:7">
      <c r="C736"/>
      <c r="G736" s="13">
        <v>0</v>
      </c>
    </row>
    <row r="737" spans="3:7">
      <c r="C737"/>
      <c r="G737" s="13">
        <v>0</v>
      </c>
    </row>
    <row r="738" spans="3:7">
      <c r="C738"/>
      <c r="G738" s="13">
        <v>0</v>
      </c>
    </row>
    <row r="739" spans="3:7">
      <c r="C739"/>
      <c r="G739" s="13">
        <v>0</v>
      </c>
    </row>
    <row r="740" spans="3:7">
      <c r="C740"/>
      <c r="G740" s="13">
        <v>0</v>
      </c>
    </row>
    <row r="741" spans="3:7">
      <c r="C741"/>
      <c r="G741" s="13">
        <v>0</v>
      </c>
    </row>
    <row r="742" spans="3:7">
      <c r="C742"/>
      <c r="G742" s="13">
        <v>0</v>
      </c>
    </row>
    <row r="743" spans="3:7">
      <c r="C743"/>
      <c r="G743" s="13">
        <v>0</v>
      </c>
    </row>
    <row r="744" spans="3:7">
      <c r="C744"/>
      <c r="G744" s="13">
        <v>0</v>
      </c>
    </row>
    <row r="745" spans="3:7">
      <c r="C745"/>
      <c r="G745" s="13">
        <v>0</v>
      </c>
    </row>
    <row r="746" spans="3:7">
      <c r="C746"/>
      <c r="G746" s="13">
        <v>0</v>
      </c>
    </row>
    <row r="747" spans="3:7">
      <c r="C747"/>
      <c r="G747" s="13">
        <v>0</v>
      </c>
    </row>
    <row r="748" spans="3:7">
      <c r="C748"/>
      <c r="G748" s="13">
        <v>0</v>
      </c>
    </row>
    <row r="749" spans="3:7">
      <c r="C749"/>
      <c r="G749" s="13">
        <v>0</v>
      </c>
    </row>
    <row r="750" spans="3:7">
      <c r="C750"/>
      <c r="G750" s="13">
        <v>0</v>
      </c>
    </row>
    <row r="751" spans="3:7">
      <c r="C751"/>
      <c r="G751" s="13">
        <v>0</v>
      </c>
    </row>
    <row r="752" spans="3:7">
      <c r="C752"/>
      <c r="G752" s="13">
        <v>0</v>
      </c>
    </row>
    <row r="753" spans="3:7">
      <c r="C753"/>
      <c r="G753" s="13">
        <v>0</v>
      </c>
    </row>
    <row r="754" spans="3:7">
      <c r="C754"/>
      <c r="G754" s="13">
        <v>0</v>
      </c>
    </row>
    <row r="755" spans="3:7">
      <c r="C755"/>
      <c r="G755" s="13">
        <v>0</v>
      </c>
    </row>
    <row r="756" spans="3:7">
      <c r="C756"/>
      <c r="G756" s="13">
        <v>0</v>
      </c>
    </row>
    <row r="757" spans="3:7">
      <c r="C757"/>
      <c r="G757" s="13">
        <v>0</v>
      </c>
    </row>
    <row r="758" spans="3:7">
      <c r="C758"/>
      <c r="G758" s="13">
        <v>0</v>
      </c>
    </row>
    <row r="759" spans="3:7">
      <c r="C759"/>
      <c r="G759" s="13">
        <v>0</v>
      </c>
    </row>
    <row r="760" spans="3:7">
      <c r="C760"/>
      <c r="G760" s="13">
        <v>0</v>
      </c>
    </row>
    <row r="761" spans="3:7">
      <c r="C761"/>
      <c r="G761" s="13">
        <v>0</v>
      </c>
    </row>
    <row r="762" spans="3:7">
      <c r="C762"/>
      <c r="G762" s="13">
        <v>0</v>
      </c>
    </row>
    <row r="763" spans="3:7">
      <c r="C763"/>
      <c r="G763" s="13">
        <v>0</v>
      </c>
    </row>
    <row r="764" spans="3:7">
      <c r="C764"/>
      <c r="G764" s="13">
        <v>0</v>
      </c>
    </row>
    <row r="765" spans="3:7">
      <c r="C765"/>
      <c r="G765" s="13">
        <v>0</v>
      </c>
    </row>
    <row r="766" spans="3:7">
      <c r="C766"/>
      <c r="G766" s="13">
        <v>0</v>
      </c>
    </row>
    <row r="767" spans="3:7">
      <c r="C767"/>
      <c r="G767" s="13">
        <v>0</v>
      </c>
    </row>
    <row r="768" spans="3:7">
      <c r="C768"/>
      <c r="G768" s="13">
        <v>0</v>
      </c>
    </row>
    <row r="769" spans="3:7">
      <c r="C769"/>
      <c r="G769" s="13">
        <v>0</v>
      </c>
    </row>
    <row r="770" spans="3:7">
      <c r="C770"/>
      <c r="G770" s="13">
        <v>0</v>
      </c>
    </row>
    <row r="771" spans="3:7">
      <c r="C771"/>
      <c r="G771" s="13">
        <v>0</v>
      </c>
    </row>
    <row r="772" spans="3:7">
      <c r="C772"/>
      <c r="G772" s="13">
        <v>0</v>
      </c>
    </row>
    <row r="773" spans="3:7">
      <c r="C773"/>
      <c r="G773" s="13">
        <v>0</v>
      </c>
    </row>
    <row r="774" spans="3:7">
      <c r="C774"/>
      <c r="G774" s="13">
        <v>0</v>
      </c>
    </row>
    <row r="775" spans="3:7">
      <c r="C775"/>
      <c r="G775" s="13">
        <v>0</v>
      </c>
    </row>
    <row r="776" spans="3:7">
      <c r="C776"/>
      <c r="G776" s="13">
        <v>0</v>
      </c>
    </row>
    <row r="777" spans="3:7">
      <c r="C777"/>
      <c r="G777" s="13">
        <v>0</v>
      </c>
    </row>
    <row r="778" spans="3:7">
      <c r="C778"/>
      <c r="G778" s="13">
        <v>0</v>
      </c>
    </row>
    <row r="779" spans="3:7">
      <c r="C779"/>
      <c r="G779" s="13">
        <v>0</v>
      </c>
    </row>
    <row r="780" spans="3:7">
      <c r="C780"/>
      <c r="G780" s="13">
        <v>0</v>
      </c>
    </row>
    <row r="781" spans="3:7">
      <c r="C781"/>
      <c r="G781" s="13">
        <v>0</v>
      </c>
    </row>
    <row r="782" spans="3:7">
      <c r="C782"/>
      <c r="G782" s="13">
        <v>0</v>
      </c>
    </row>
    <row r="783" spans="3:7">
      <c r="C783"/>
      <c r="G783" s="13">
        <v>0</v>
      </c>
    </row>
    <row r="784" spans="3:7">
      <c r="C784"/>
      <c r="G784" s="13">
        <v>0</v>
      </c>
    </row>
    <row r="785" spans="3:7">
      <c r="C785"/>
      <c r="G785" s="13">
        <v>0</v>
      </c>
    </row>
    <row r="786" spans="3:7">
      <c r="C786"/>
      <c r="G786" s="13">
        <v>0</v>
      </c>
    </row>
    <row r="787" spans="3:7">
      <c r="C787"/>
      <c r="G787" s="13">
        <v>0</v>
      </c>
    </row>
    <row r="788" spans="3:7">
      <c r="C788"/>
      <c r="G788" s="13">
        <v>0</v>
      </c>
    </row>
    <row r="789" spans="3:7">
      <c r="C789"/>
      <c r="G789" s="13">
        <v>0</v>
      </c>
    </row>
    <row r="790" spans="3:7">
      <c r="C790"/>
      <c r="G790" s="13">
        <v>0</v>
      </c>
    </row>
    <row r="791" spans="3:7">
      <c r="C791"/>
      <c r="G791" s="13">
        <v>0</v>
      </c>
    </row>
    <row r="792" spans="3:7">
      <c r="C792"/>
      <c r="G792" s="13">
        <v>0</v>
      </c>
    </row>
    <row r="793" spans="3:7">
      <c r="C793"/>
      <c r="G793" s="13">
        <v>0</v>
      </c>
    </row>
    <row r="794" spans="3:7">
      <c r="C794"/>
      <c r="G794" s="13">
        <v>0</v>
      </c>
    </row>
    <row r="795" spans="3:7">
      <c r="C795"/>
      <c r="G795" s="13">
        <v>0</v>
      </c>
    </row>
    <row r="796" spans="3:7">
      <c r="C796"/>
      <c r="G796" s="13">
        <v>0</v>
      </c>
    </row>
    <row r="797" spans="3:7">
      <c r="C797"/>
      <c r="G797" s="13">
        <v>0</v>
      </c>
    </row>
    <row r="798" spans="3:7">
      <c r="C798"/>
      <c r="G798" s="13">
        <v>0</v>
      </c>
    </row>
    <row r="799" spans="3:7">
      <c r="C799"/>
      <c r="G799" s="13">
        <v>0</v>
      </c>
    </row>
    <row r="800" spans="3:7">
      <c r="C800"/>
      <c r="G800" s="13">
        <v>0</v>
      </c>
    </row>
    <row r="801" spans="3:7">
      <c r="C801"/>
      <c r="G801" s="13">
        <v>0</v>
      </c>
    </row>
    <row r="802" spans="3:7">
      <c r="C802"/>
      <c r="G802" s="13">
        <v>0</v>
      </c>
    </row>
    <row r="803" spans="3:7">
      <c r="C803"/>
      <c r="G803" s="13">
        <v>0</v>
      </c>
    </row>
    <row r="804" spans="3:7">
      <c r="C804"/>
      <c r="G804" s="13">
        <v>0</v>
      </c>
    </row>
    <row r="805" spans="3:7">
      <c r="C805"/>
      <c r="G805" s="13">
        <v>0</v>
      </c>
    </row>
    <row r="806" spans="3:7">
      <c r="C806"/>
      <c r="G806" s="13">
        <v>0</v>
      </c>
    </row>
    <row r="807" spans="3:7">
      <c r="C807"/>
      <c r="G807" s="13">
        <v>0</v>
      </c>
    </row>
    <row r="808" spans="3:7">
      <c r="C808"/>
      <c r="G808" s="13">
        <v>0</v>
      </c>
    </row>
    <row r="809" spans="3:7">
      <c r="C809"/>
      <c r="G809" s="13">
        <v>0</v>
      </c>
    </row>
    <row r="810" spans="3:7">
      <c r="C810"/>
      <c r="G810" s="13">
        <v>0</v>
      </c>
    </row>
    <row r="811" spans="3:7">
      <c r="C811"/>
      <c r="G811" s="13">
        <v>0</v>
      </c>
    </row>
    <row r="812" spans="3:7">
      <c r="C812"/>
      <c r="G812" s="13">
        <v>0</v>
      </c>
    </row>
    <row r="813" spans="3:7">
      <c r="C813"/>
      <c r="G813" s="13">
        <v>0</v>
      </c>
    </row>
    <row r="814" spans="3:7">
      <c r="C814"/>
      <c r="G814" s="13">
        <v>0</v>
      </c>
    </row>
    <row r="815" spans="3:7">
      <c r="C815"/>
      <c r="G815" s="13">
        <v>0</v>
      </c>
    </row>
    <row r="816" spans="3:7">
      <c r="C816"/>
      <c r="G816" s="13">
        <v>0</v>
      </c>
    </row>
    <row r="817" spans="3:7">
      <c r="C817"/>
      <c r="G817" s="13">
        <v>0</v>
      </c>
    </row>
    <row r="818" spans="3:7">
      <c r="C818"/>
      <c r="G818" s="13">
        <v>0</v>
      </c>
    </row>
    <row r="819" spans="3:7">
      <c r="C819"/>
      <c r="G819" s="13">
        <v>0</v>
      </c>
    </row>
    <row r="820" spans="3:7">
      <c r="C820"/>
      <c r="G820" s="13">
        <v>0</v>
      </c>
    </row>
    <row r="821" spans="3:7">
      <c r="C821"/>
      <c r="G821" s="13">
        <v>0</v>
      </c>
    </row>
    <row r="822" spans="3:7">
      <c r="C822"/>
      <c r="G822" s="13">
        <v>0</v>
      </c>
    </row>
    <row r="823" spans="3:7">
      <c r="C823"/>
      <c r="G823" s="13">
        <v>0</v>
      </c>
    </row>
    <row r="824" spans="3:7">
      <c r="C824"/>
      <c r="G824" s="13">
        <v>0</v>
      </c>
    </row>
    <row r="825" spans="3:7">
      <c r="C825"/>
      <c r="G825" s="13">
        <v>0</v>
      </c>
    </row>
    <row r="826" spans="3:7">
      <c r="C826"/>
      <c r="G826" s="13">
        <v>0</v>
      </c>
    </row>
    <row r="827" spans="3:7">
      <c r="C827"/>
      <c r="G827" s="13">
        <v>0</v>
      </c>
    </row>
    <row r="828" spans="3:7">
      <c r="C828"/>
      <c r="G828" s="13">
        <v>0</v>
      </c>
    </row>
    <row r="829" spans="3:7">
      <c r="C829"/>
      <c r="G829" s="13">
        <v>0</v>
      </c>
    </row>
    <row r="830" spans="3:7">
      <c r="C830"/>
      <c r="G830" s="13">
        <v>0</v>
      </c>
    </row>
    <row r="831" spans="3:7">
      <c r="C831"/>
      <c r="G831" s="13">
        <v>0</v>
      </c>
    </row>
    <row r="832" spans="3:7">
      <c r="C832"/>
      <c r="G832" s="13">
        <v>0</v>
      </c>
    </row>
    <row r="833" spans="3:7">
      <c r="C833"/>
      <c r="G833" s="13">
        <v>0</v>
      </c>
    </row>
    <row r="834" spans="3:7">
      <c r="C834"/>
      <c r="G834" s="13">
        <v>0</v>
      </c>
    </row>
    <row r="835" spans="3:7">
      <c r="C835"/>
      <c r="G835" s="13">
        <v>0</v>
      </c>
    </row>
    <row r="836" spans="3:7">
      <c r="C836"/>
      <c r="G836" s="13">
        <v>0</v>
      </c>
    </row>
    <row r="837" spans="3:7">
      <c r="C837"/>
      <c r="G837" s="13">
        <v>0</v>
      </c>
    </row>
    <row r="838" spans="3:7">
      <c r="C838"/>
      <c r="G838" s="13">
        <v>0</v>
      </c>
    </row>
    <row r="839" spans="3:7">
      <c r="C839"/>
      <c r="G839" s="13">
        <v>0</v>
      </c>
    </row>
    <row r="840" spans="3:7">
      <c r="C840"/>
      <c r="G840" s="13">
        <v>0</v>
      </c>
    </row>
    <row r="841" spans="3:7">
      <c r="C841"/>
      <c r="G841" s="13">
        <v>0</v>
      </c>
    </row>
    <row r="842" spans="3:7">
      <c r="C842"/>
      <c r="G842" s="13">
        <v>0</v>
      </c>
    </row>
    <row r="843" spans="3:7">
      <c r="C843"/>
      <c r="G843" s="13">
        <v>0</v>
      </c>
    </row>
    <row r="844" spans="3:7">
      <c r="C844"/>
      <c r="G844" s="13">
        <v>0</v>
      </c>
    </row>
    <row r="845" spans="3:7">
      <c r="C845"/>
      <c r="G845" s="13">
        <v>0</v>
      </c>
    </row>
    <row r="846" spans="3:7">
      <c r="C846"/>
      <c r="G846" s="13">
        <v>0</v>
      </c>
    </row>
    <row r="847" spans="3:7">
      <c r="C847"/>
      <c r="G847" s="13">
        <v>0</v>
      </c>
    </row>
    <row r="848" spans="3:7">
      <c r="C848"/>
      <c r="G848" s="13">
        <v>0</v>
      </c>
    </row>
    <row r="849" spans="3:7">
      <c r="C849"/>
      <c r="G849" s="13">
        <v>0</v>
      </c>
    </row>
    <row r="850" spans="3:7">
      <c r="C850"/>
      <c r="G850" s="13">
        <v>0</v>
      </c>
    </row>
    <row r="851" spans="3:7">
      <c r="C851"/>
      <c r="G851" s="13">
        <v>0</v>
      </c>
    </row>
    <row r="852" spans="3:7">
      <c r="C852"/>
      <c r="G852" s="13">
        <v>0</v>
      </c>
    </row>
    <row r="853" spans="3:7">
      <c r="C853"/>
      <c r="G853" s="13">
        <v>0</v>
      </c>
    </row>
    <row r="854" spans="3:7">
      <c r="C854"/>
      <c r="G854" s="13">
        <v>0</v>
      </c>
    </row>
    <row r="855" spans="3:7">
      <c r="C855"/>
      <c r="G855" s="13">
        <v>0</v>
      </c>
    </row>
    <row r="856" spans="3:7">
      <c r="C856"/>
      <c r="G856" s="13">
        <v>0</v>
      </c>
    </row>
    <row r="857" spans="3:7">
      <c r="C857"/>
      <c r="G857" s="13">
        <v>0</v>
      </c>
    </row>
    <row r="858" spans="3:7">
      <c r="C858"/>
      <c r="G858" s="13">
        <v>0</v>
      </c>
    </row>
    <row r="859" spans="3:7">
      <c r="C859"/>
      <c r="G859" s="13">
        <v>0</v>
      </c>
    </row>
    <row r="860" spans="3:7">
      <c r="C860"/>
      <c r="G860" s="13">
        <v>0</v>
      </c>
    </row>
    <row r="861" spans="3:7">
      <c r="C861"/>
      <c r="G861" s="13">
        <v>0</v>
      </c>
    </row>
    <row r="862" spans="3:7">
      <c r="C862"/>
      <c r="G862" s="13">
        <v>0</v>
      </c>
    </row>
    <row r="863" spans="3:7">
      <c r="C863"/>
      <c r="G863" s="13">
        <v>0</v>
      </c>
    </row>
    <row r="864" spans="3:7">
      <c r="C864"/>
      <c r="G864" s="13">
        <v>0</v>
      </c>
    </row>
    <row r="865" spans="3:7">
      <c r="C865"/>
      <c r="G865" s="13">
        <v>0</v>
      </c>
    </row>
    <row r="866" spans="3:7">
      <c r="C866"/>
      <c r="G866" s="13">
        <v>0</v>
      </c>
    </row>
    <row r="867" spans="3:7">
      <c r="C867"/>
      <c r="G867" s="13">
        <v>0</v>
      </c>
    </row>
    <row r="868" spans="3:7">
      <c r="C868"/>
      <c r="G868" s="13">
        <v>0</v>
      </c>
    </row>
    <row r="869" spans="3:7">
      <c r="C869"/>
      <c r="G869" s="13">
        <v>0</v>
      </c>
    </row>
    <row r="870" spans="3:7">
      <c r="C870"/>
      <c r="G870" s="13">
        <v>0</v>
      </c>
    </row>
    <row r="871" spans="3:7">
      <c r="C871"/>
      <c r="G871" s="13">
        <v>0</v>
      </c>
    </row>
    <row r="872" spans="3:7">
      <c r="C872"/>
      <c r="G872" s="13">
        <v>0</v>
      </c>
    </row>
    <row r="873" spans="3:7">
      <c r="C873"/>
      <c r="G873" s="13">
        <v>0</v>
      </c>
    </row>
    <row r="874" spans="3:7">
      <c r="C874"/>
      <c r="G874" s="13">
        <v>0</v>
      </c>
    </row>
    <row r="875" spans="3:7">
      <c r="C875"/>
      <c r="G875" s="13">
        <v>0</v>
      </c>
    </row>
    <row r="876" spans="3:7">
      <c r="C876"/>
      <c r="G876" s="13">
        <v>0</v>
      </c>
    </row>
    <row r="877" spans="3:7">
      <c r="C877"/>
      <c r="G877" s="13">
        <v>0</v>
      </c>
    </row>
    <row r="878" spans="3:7">
      <c r="C878"/>
      <c r="G878" s="13">
        <v>0</v>
      </c>
    </row>
    <row r="879" spans="3:7">
      <c r="C879"/>
      <c r="G879" s="13">
        <v>0</v>
      </c>
    </row>
    <row r="880" spans="3:7">
      <c r="C880"/>
      <c r="G880" s="13">
        <v>0</v>
      </c>
    </row>
    <row r="881" spans="3:7">
      <c r="C881"/>
      <c r="G881" s="13">
        <v>0</v>
      </c>
    </row>
    <row r="882" spans="3:7">
      <c r="C882"/>
      <c r="G882" s="13">
        <v>0</v>
      </c>
    </row>
    <row r="883" spans="3:7">
      <c r="C883"/>
      <c r="G883" s="13">
        <v>0</v>
      </c>
    </row>
    <row r="884" spans="3:7">
      <c r="C884"/>
      <c r="G884" s="13">
        <v>0</v>
      </c>
    </row>
    <row r="885" spans="3:7">
      <c r="C885"/>
      <c r="G885" s="13">
        <v>0</v>
      </c>
    </row>
    <row r="886" spans="3:7">
      <c r="C886"/>
      <c r="G886" s="13">
        <v>0</v>
      </c>
    </row>
    <row r="887" spans="3:7">
      <c r="C887"/>
      <c r="G887" s="13">
        <v>0</v>
      </c>
    </row>
    <row r="888" spans="3:7">
      <c r="C888"/>
      <c r="G888" s="13">
        <v>0</v>
      </c>
    </row>
    <row r="889" spans="3:7">
      <c r="C889"/>
      <c r="G889" s="13">
        <v>0</v>
      </c>
    </row>
    <row r="890" spans="3:7">
      <c r="C890"/>
      <c r="G890" s="13">
        <v>0</v>
      </c>
    </row>
    <row r="891" spans="3:7">
      <c r="C891"/>
      <c r="G891" s="13">
        <v>0</v>
      </c>
    </row>
    <row r="892" spans="3:7">
      <c r="C892"/>
      <c r="G892" s="13">
        <v>0</v>
      </c>
    </row>
    <row r="893" spans="3:7">
      <c r="C893"/>
      <c r="G893" s="13">
        <v>0</v>
      </c>
    </row>
    <row r="894" spans="3:7">
      <c r="C894"/>
      <c r="G894" s="13">
        <v>0</v>
      </c>
    </row>
    <row r="895" spans="3:7">
      <c r="C895"/>
      <c r="G895" s="13">
        <v>0</v>
      </c>
    </row>
    <row r="896" spans="3:7">
      <c r="C896"/>
      <c r="G896" s="13">
        <v>0</v>
      </c>
    </row>
    <row r="897" spans="3:7">
      <c r="C897"/>
      <c r="G897" s="13">
        <v>0</v>
      </c>
    </row>
    <row r="898" spans="3:7">
      <c r="C898"/>
      <c r="G898" s="13">
        <v>0</v>
      </c>
    </row>
    <row r="899" spans="3:7">
      <c r="C899"/>
      <c r="G899" s="13">
        <v>0</v>
      </c>
    </row>
    <row r="900" spans="3:7">
      <c r="C900"/>
      <c r="G900" s="13">
        <v>0</v>
      </c>
    </row>
    <row r="901" spans="3:7">
      <c r="C901"/>
      <c r="G901" s="13">
        <v>0</v>
      </c>
    </row>
    <row r="902" spans="3:7">
      <c r="C902"/>
      <c r="G902" s="13">
        <v>0</v>
      </c>
    </row>
    <row r="903" spans="3:7">
      <c r="C903"/>
      <c r="G903" s="13">
        <v>0</v>
      </c>
    </row>
    <row r="904" spans="3:7">
      <c r="C904"/>
      <c r="G904" s="13">
        <v>0</v>
      </c>
    </row>
    <row r="905" spans="3:7">
      <c r="C905"/>
      <c r="G905" s="13">
        <v>0</v>
      </c>
    </row>
    <row r="906" spans="3:7">
      <c r="C906"/>
      <c r="G906" s="13">
        <v>0</v>
      </c>
    </row>
    <row r="907" spans="3:7">
      <c r="C907"/>
      <c r="G907" s="13">
        <v>0</v>
      </c>
    </row>
    <row r="908" spans="3:7">
      <c r="C908"/>
      <c r="G908" s="13">
        <v>0</v>
      </c>
    </row>
    <row r="909" spans="3:7">
      <c r="C909"/>
      <c r="G909" s="13">
        <v>0</v>
      </c>
    </row>
    <row r="910" spans="3:7">
      <c r="C910"/>
      <c r="G910" s="13">
        <v>0</v>
      </c>
    </row>
    <row r="911" spans="3:7">
      <c r="C911"/>
      <c r="G911" s="13">
        <v>0</v>
      </c>
    </row>
    <row r="912" spans="3:7">
      <c r="C912"/>
      <c r="G912" s="13">
        <v>0</v>
      </c>
    </row>
    <row r="913" spans="3:7">
      <c r="C913"/>
      <c r="G913" s="13">
        <v>0</v>
      </c>
    </row>
    <row r="914" spans="3:7">
      <c r="C914"/>
      <c r="G914" s="13">
        <v>0</v>
      </c>
    </row>
    <row r="915" spans="3:7">
      <c r="C915"/>
      <c r="G915" s="13">
        <v>0</v>
      </c>
    </row>
    <row r="916" spans="3:7">
      <c r="C916"/>
      <c r="G916" s="13">
        <v>0</v>
      </c>
    </row>
    <row r="917" spans="3:7">
      <c r="C917"/>
      <c r="G917" s="13">
        <v>0</v>
      </c>
    </row>
    <row r="918" spans="3:7">
      <c r="C918"/>
      <c r="G918" s="13">
        <v>0</v>
      </c>
    </row>
    <row r="919" spans="3:7">
      <c r="C919"/>
      <c r="G919" s="13">
        <v>0</v>
      </c>
    </row>
    <row r="920" spans="3:7">
      <c r="C920"/>
      <c r="G920" s="13">
        <v>0</v>
      </c>
    </row>
    <row r="921" spans="3:7">
      <c r="C921"/>
      <c r="G921" s="13">
        <v>0</v>
      </c>
    </row>
    <row r="922" spans="3:7">
      <c r="C922"/>
      <c r="G922" s="13">
        <v>0</v>
      </c>
    </row>
    <row r="923" spans="3:7">
      <c r="C923"/>
      <c r="G923" s="13">
        <v>0</v>
      </c>
    </row>
    <row r="924" spans="3:7">
      <c r="C924"/>
      <c r="G924" s="13">
        <v>0</v>
      </c>
    </row>
    <row r="925" spans="3:7">
      <c r="C925"/>
      <c r="G925" s="13">
        <v>0</v>
      </c>
    </row>
    <row r="926" spans="3:7">
      <c r="C926"/>
      <c r="G926" s="13">
        <v>0</v>
      </c>
    </row>
    <row r="927" spans="3:7">
      <c r="C927"/>
      <c r="G927" s="13">
        <v>0</v>
      </c>
    </row>
    <row r="928" spans="3:7">
      <c r="C928"/>
      <c r="G928" s="13">
        <v>0</v>
      </c>
    </row>
    <row r="929" spans="3:7">
      <c r="C929"/>
      <c r="G929" s="13">
        <v>0</v>
      </c>
    </row>
    <row r="930" spans="3:7">
      <c r="C930"/>
      <c r="G930" s="13">
        <v>0</v>
      </c>
    </row>
    <row r="931" spans="3:7">
      <c r="C931"/>
      <c r="G931" s="13">
        <v>0</v>
      </c>
    </row>
    <row r="932" spans="3:7">
      <c r="C932"/>
      <c r="G932" s="13">
        <v>0</v>
      </c>
    </row>
    <row r="933" spans="3:7">
      <c r="C933"/>
      <c r="G933" s="13">
        <v>0</v>
      </c>
    </row>
    <row r="934" spans="3:7">
      <c r="C934"/>
      <c r="G934" s="13">
        <v>0</v>
      </c>
    </row>
    <row r="935" spans="3:7">
      <c r="C935"/>
      <c r="G935" s="13">
        <v>0</v>
      </c>
    </row>
    <row r="936" spans="3:7">
      <c r="C936"/>
      <c r="G936" s="13">
        <v>0</v>
      </c>
    </row>
    <row r="937" spans="3:7">
      <c r="C937"/>
      <c r="G937" s="13">
        <v>0</v>
      </c>
    </row>
    <row r="938" spans="3:7">
      <c r="C938"/>
      <c r="G938" s="13">
        <v>0</v>
      </c>
    </row>
    <row r="939" spans="3:7">
      <c r="C939"/>
      <c r="G939" s="13">
        <v>0</v>
      </c>
    </row>
    <row r="940" spans="3:7">
      <c r="C940"/>
      <c r="G940" s="13">
        <v>0</v>
      </c>
    </row>
    <row r="941" spans="3:7">
      <c r="C941"/>
      <c r="G941" s="13">
        <v>0</v>
      </c>
    </row>
    <row r="942" spans="3:7">
      <c r="C942"/>
      <c r="G942" s="13">
        <v>0</v>
      </c>
    </row>
    <row r="943" spans="3:7">
      <c r="C943"/>
      <c r="G943" s="13">
        <v>0</v>
      </c>
    </row>
    <row r="944" spans="3:7">
      <c r="C944"/>
      <c r="G944" s="13">
        <v>0</v>
      </c>
    </row>
    <row r="945" spans="3:7">
      <c r="C945"/>
      <c r="G945" s="13">
        <v>0</v>
      </c>
    </row>
    <row r="946" spans="3:7">
      <c r="C946"/>
      <c r="G946" s="13">
        <v>0</v>
      </c>
    </row>
    <row r="947" spans="3:7">
      <c r="C947"/>
      <c r="G947" s="13">
        <v>0</v>
      </c>
    </row>
    <row r="948" spans="3:7">
      <c r="C948"/>
      <c r="G948" s="13">
        <v>0</v>
      </c>
    </row>
    <row r="949" spans="3:7">
      <c r="C949"/>
      <c r="G949" s="13">
        <v>0</v>
      </c>
    </row>
    <row r="950" spans="3:7">
      <c r="C950"/>
      <c r="G950" s="13">
        <v>0</v>
      </c>
    </row>
    <row r="951" spans="3:7">
      <c r="C951"/>
      <c r="G951" s="13">
        <v>0</v>
      </c>
    </row>
    <row r="952" spans="3:7">
      <c r="C952"/>
      <c r="G952" s="13">
        <v>0</v>
      </c>
    </row>
    <row r="953" spans="3:7">
      <c r="C953"/>
      <c r="G953" s="13">
        <v>0</v>
      </c>
    </row>
    <row r="954" spans="3:7">
      <c r="C954"/>
      <c r="G954" s="13">
        <v>0</v>
      </c>
    </row>
    <row r="955" spans="3:7">
      <c r="C955"/>
      <c r="G955" s="13">
        <v>0</v>
      </c>
    </row>
    <row r="956" spans="3:7">
      <c r="C956"/>
      <c r="G956" s="13">
        <v>0</v>
      </c>
    </row>
    <row r="957" spans="3:7">
      <c r="C957"/>
      <c r="G957" s="13">
        <v>0</v>
      </c>
    </row>
    <row r="958" spans="3:7">
      <c r="C958"/>
      <c r="G958" s="13">
        <v>0</v>
      </c>
    </row>
    <row r="959" spans="3:7">
      <c r="C959"/>
      <c r="G959" s="13">
        <v>0</v>
      </c>
    </row>
    <row r="960" spans="3:7">
      <c r="C960"/>
      <c r="G960" s="13">
        <v>0</v>
      </c>
    </row>
    <row r="961" spans="3:7">
      <c r="C961"/>
      <c r="G961" s="13">
        <v>0</v>
      </c>
    </row>
    <row r="962" spans="3:7">
      <c r="C962"/>
      <c r="G962" s="13">
        <v>0</v>
      </c>
    </row>
    <row r="963" spans="3:7">
      <c r="C963"/>
      <c r="G963" s="13">
        <v>0</v>
      </c>
    </row>
    <row r="964" spans="3:7">
      <c r="C964"/>
      <c r="G964" s="13">
        <v>0</v>
      </c>
    </row>
    <row r="965" spans="3:7">
      <c r="C965"/>
      <c r="G965" s="13">
        <v>0</v>
      </c>
    </row>
    <row r="966" spans="3:7">
      <c r="C966"/>
      <c r="G966" s="13">
        <v>0</v>
      </c>
    </row>
    <row r="967" spans="3:7">
      <c r="C967"/>
      <c r="G967" s="13">
        <v>0</v>
      </c>
    </row>
    <row r="968" spans="3:7">
      <c r="C968"/>
      <c r="G968" s="13">
        <v>0</v>
      </c>
    </row>
    <row r="969" spans="3:7">
      <c r="C969"/>
      <c r="G969" s="13">
        <v>0</v>
      </c>
    </row>
    <row r="970" spans="3:7">
      <c r="C970"/>
      <c r="G970" s="13">
        <v>0</v>
      </c>
    </row>
    <row r="971" spans="3:7">
      <c r="C971"/>
      <c r="G971" s="13">
        <v>0</v>
      </c>
    </row>
    <row r="972" spans="3:7">
      <c r="C972"/>
      <c r="G972" s="13">
        <v>0</v>
      </c>
    </row>
    <row r="973" spans="3:7">
      <c r="C973"/>
      <c r="G973" s="13">
        <v>0</v>
      </c>
    </row>
    <row r="974" spans="3:7">
      <c r="C974"/>
      <c r="G974" s="13">
        <v>0</v>
      </c>
    </row>
    <row r="975" spans="3:7">
      <c r="C975"/>
      <c r="G975" s="13">
        <v>0</v>
      </c>
    </row>
    <row r="976" spans="3:7">
      <c r="C976"/>
      <c r="G976" s="13">
        <v>0</v>
      </c>
    </row>
    <row r="977" spans="3:7">
      <c r="C977"/>
      <c r="G977" s="13">
        <v>0</v>
      </c>
    </row>
    <row r="978" spans="3:7">
      <c r="C978"/>
      <c r="G978" s="13">
        <v>0</v>
      </c>
    </row>
    <row r="979" spans="3:7">
      <c r="C979"/>
      <c r="G979" s="13">
        <v>0</v>
      </c>
    </row>
    <row r="980" spans="3:7">
      <c r="C980"/>
      <c r="G980" s="13">
        <v>0</v>
      </c>
    </row>
    <row r="981" spans="3:7">
      <c r="C981"/>
      <c r="G981" s="13">
        <v>0</v>
      </c>
    </row>
    <row r="982" spans="3:7">
      <c r="C982"/>
      <c r="G982" s="13">
        <v>0</v>
      </c>
    </row>
    <row r="983" spans="3:7">
      <c r="C983"/>
      <c r="G983" s="13">
        <v>0</v>
      </c>
    </row>
    <row r="984" spans="3:7">
      <c r="C984"/>
      <c r="G984" s="13">
        <v>0</v>
      </c>
    </row>
    <row r="985" spans="3:7">
      <c r="C985"/>
      <c r="G985" s="13">
        <v>0</v>
      </c>
    </row>
    <row r="986" spans="3:7">
      <c r="C986"/>
      <c r="G986" s="13">
        <v>0</v>
      </c>
    </row>
    <row r="987" spans="3:7">
      <c r="C987"/>
      <c r="G987" s="13">
        <v>0</v>
      </c>
    </row>
    <row r="988" spans="3:7">
      <c r="C988"/>
      <c r="G988" s="13">
        <v>0</v>
      </c>
    </row>
    <row r="989" spans="3:7">
      <c r="C989"/>
      <c r="G989" s="13">
        <v>0</v>
      </c>
    </row>
    <row r="990" spans="3:7">
      <c r="C990"/>
      <c r="G990" s="13">
        <v>0</v>
      </c>
    </row>
    <row r="991" spans="3:7">
      <c r="C991"/>
      <c r="G991" s="13">
        <v>0</v>
      </c>
    </row>
    <row r="992" spans="3:7">
      <c r="C992"/>
      <c r="G992" s="13">
        <v>0</v>
      </c>
    </row>
    <row r="993" spans="3:7">
      <c r="C993"/>
      <c r="G993" s="13">
        <v>0</v>
      </c>
    </row>
    <row r="994" spans="3:7">
      <c r="C994"/>
      <c r="G994" s="13">
        <v>0</v>
      </c>
    </row>
    <row r="995" spans="3:7">
      <c r="C995"/>
      <c r="G995" s="13">
        <v>0</v>
      </c>
    </row>
    <row r="996" spans="3:7">
      <c r="C996"/>
      <c r="G996" s="13">
        <v>0</v>
      </c>
    </row>
    <row r="997" spans="3:7">
      <c r="C997"/>
      <c r="G997" s="13">
        <v>0</v>
      </c>
    </row>
    <row r="998" spans="3:7">
      <c r="C998"/>
      <c r="G998" s="13">
        <v>0</v>
      </c>
    </row>
    <row r="999" spans="3:7">
      <c r="C999"/>
      <c r="G999" s="13">
        <v>0</v>
      </c>
    </row>
    <row r="1000" spans="3:7">
      <c r="C1000"/>
      <c r="G1000" s="13">
        <v>0</v>
      </c>
    </row>
    <row r="1001" spans="3:7">
      <c r="C1001"/>
      <c r="G1001" s="13">
        <v>0</v>
      </c>
    </row>
    <row r="1002" spans="3:7">
      <c r="C1002"/>
      <c r="G1002" s="13">
        <v>0</v>
      </c>
    </row>
    <row r="1003" spans="3:7">
      <c r="C1003"/>
      <c r="G1003" s="13">
        <v>0</v>
      </c>
    </row>
    <row r="1004" spans="3:7">
      <c r="C1004"/>
      <c r="G1004" s="13">
        <v>0</v>
      </c>
    </row>
    <row r="1005" spans="3:7">
      <c r="C1005"/>
      <c r="G1005" s="13">
        <v>0</v>
      </c>
    </row>
    <row r="1006" spans="3:7">
      <c r="C1006"/>
      <c r="G1006" s="13">
        <v>0</v>
      </c>
    </row>
    <row r="1007" spans="3:7">
      <c r="C1007"/>
      <c r="G1007" s="13">
        <v>0</v>
      </c>
    </row>
    <row r="1008" spans="3:7">
      <c r="C1008"/>
      <c r="G1008" s="13">
        <v>0</v>
      </c>
    </row>
    <row r="1009" spans="3:7">
      <c r="C1009"/>
      <c r="G1009" s="13">
        <v>0</v>
      </c>
    </row>
    <row r="1010" spans="3:7">
      <c r="C1010"/>
      <c r="G1010" s="13">
        <v>0</v>
      </c>
    </row>
    <row r="1011" spans="3:7">
      <c r="C1011"/>
      <c r="G1011" s="13">
        <v>0</v>
      </c>
    </row>
    <row r="1012" spans="3:7">
      <c r="C1012"/>
      <c r="G1012" s="13">
        <v>0</v>
      </c>
    </row>
    <row r="1013" spans="3:7">
      <c r="C1013"/>
      <c r="G1013" s="13">
        <v>0</v>
      </c>
    </row>
    <row r="1014" spans="3:7">
      <c r="C1014"/>
      <c r="G1014" s="13">
        <v>0</v>
      </c>
    </row>
    <row r="1015" spans="3:7">
      <c r="C1015"/>
      <c r="G1015" s="13">
        <v>0</v>
      </c>
    </row>
    <row r="1016" spans="3:7">
      <c r="C1016"/>
      <c r="G1016" s="13">
        <v>0</v>
      </c>
    </row>
    <row r="1017" spans="3:7">
      <c r="C1017"/>
      <c r="G1017" s="13">
        <v>0</v>
      </c>
    </row>
    <row r="1018" spans="3:7">
      <c r="C1018"/>
      <c r="G1018" s="13">
        <v>0</v>
      </c>
    </row>
    <row r="1019" spans="3:7">
      <c r="C1019"/>
      <c r="G1019" s="13">
        <v>0</v>
      </c>
    </row>
    <row r="1020" spans="3:7">
      <c r="C1020"/>
      <c r="G1020" s="13">
        <v>0</v>
      </c>
    </row>
    <row r="1021" spans="3:7">
      <c r="C1021"/>
      <c r="G1021" s="13">
        <v>0</v>
      </c>
    </row>
    <row r="1022" spans="3:7">
      <c r="C1022"/>
      <c r="G1022" s="13">
        <v>0</v>
      </c>
    </row>
    <row r="1023" spans="3:7">
      <c r="C1023"/>
      <c r="G1023" s="13">
        <v>0</v>
      </c>
    </row>
    <row r="1024" spans="3:7">
      <c r="C1024"/>
      <c r="G1024" s="13">
        <v>0</v>
      </c>
    </row>
    <row r="1025" spans="3:7">
      <c r="C1025"/>
      <c r="G1025" s="13">
        <v>0</v>
      </c>
    </row>
    <row r="1026" spans="3:7">
      <c r="C1026"/>
      <c r="G1026" s="13">
        <v>0</v>
      </c>
    </row>
    <row r="1027" spans="3:7">
      <c r="C1027"/>
      <c r="G1027" s="13">
        <v>0</v>
      </c>
    </row>
    <row r="1028" spans="3:7">
      <c r="C1028"/>
      <c r="G1028" s="13">
        <v>0</v>
      </c>
    </row>
    <row r="1029" spans="3:7">
      <c r="C1029"/>
      <c r="G1029" s="13">
        <v>0</v>
      </c>
    </row>
    <row r="1030" spans="3:7">
      <c r="C1030"/>
      <c r="G1030" s="13">
        <v>0</v>
      </c>
    </row>
    <row r="1031" spans="3:7">
      <c r="C1031"/>
      <c r="G1031" s="13">
        <v>0</v>
      </c>
    </row>
    <row r="1032" spans="3:7">
      <c r="C1032"/>
      <c r="G1032" s="13">
        <v>0</v>
      </c>
    </row>
    <row r="1033" spans="3:7">
      <c r="C1033"/>
      <c r="G1033" s="13">
        <v>0</v>
      </c>
    </row>
    <row r="1034" spans="3:7">
      <c r="C1034"/>
      <c r="G1034" s="13">
        <v>0</v>
      </c>
    </row>
    <row r="1035" spans="3:7">
      <c r="C1035"/>
      <c r="G1035" s="13">
        <v>0</v>
      </c>
    </row>
    <row r="1036" spans="3:7">
      <c r="C1036"/>
      <c r="G1036" s="13">
        <v>0</v>
      </c>
    </row>
    <row r="1037" spans="3:7">
      <c r="C1037"/>
      <c r="G1037" s="13">
        <v>0</v>
      </c>
    </row>
    <row r="1038" spans="3:7">
      <c r="C1038"/>
      <c r="G1038" s="13">
        <v>0</v>
      </c>
    </row>
    <row r="1039" spans="3:7">
      <c r="C1039"/>
      <c r="G1039" s="13">
        <v>0</v>
      </c>
    </row>
    <row r="1040" spans="3:7">
      <c r="C1040"/>
      <c r="G1040" s="13">
        <v>0</v>
      </c>
    </row>
    <row r="1041" spans="3:7">
      <c r="C1041"/>
      <c r="G1041" s="13">
        <v>0</v>
      </c>
    </row>
    <row r="1042" spans="3:7">
      <c r="C1042"/>
      <c r="G1042" s="13">
        <v>0</v>
      </c>
    </row>
    <row r="1043" spans="3:7">
      <c r="C1043"/>
      <c r="G1043" s="13">
        <v>0</v>
      </c>
    </row>
    <row r="1044" spans="3:7">
      <c r="C1044"/>
      <c r="G1044" s="13">
        <v>0</v>
      </c>
    </row>
    <row r="1045" spans="3:7">
      <c r="C1045"/>
      <c r="G1045" s="13">
        <v>0</v>
      </c>
    </row>
    <row r="1046" spans="3:7">
      <c r="C1046"/>
      <c r="G1046" s="13">
        <v>0</v>
      </c>
    </row>
    <row r="1047" spans="3:7">
      <c r="C1047"/>
      <c r="G1047" s="13">
        <v>0</v>
      </c>
    </row>
    <row r="1048" spans="3:7">
      <c r="C1048"/>
      <c r="G1048" s="13">
        <v>0</v>
      </c>
    </row>
    <row r="1049" spans="3:7">
      <c r="C1049"/>
      <c r="G1049" s="13">
        <v>0</v>
      </c>
    </row>
    <row r="1050" spans="3:7">
      <c r="C1050"/>
      <c r="G1050" s="13">
        <v>0</v>
      </c>
    </row>
    <row r="1051" spans="3:7">
      <c r="C1051"/>
      <c r="G1051" s="13">
        <v>0</v>
      </c>
    </row>
    <row r="1052" spans="3:7">
      <c r="C1052"/>
      <c r="G1052" s="13">
        <v>0</v>
      </c>
    </row>
    <row r="1053" spans="3:7">
      <c r="C1053"/>
      <c r="G1053" s="13">
        <v>0</v>
      </c>
    </row>
    <row r="1054" spans="3:7">
      <c r="C1054"/>
      <c r="G1054" s="13">
        <v>0</v>
      </c>
    </row>
    <row r="1055" spans="3:7">
      <c r="C1055"/>
      <c r="G1055" s="13">
        <v>0</v>
      </c>
    </row>
    <row r="1056" spans="3:7">
      <c r="C1056"/>
      <c r="G1056" s="13">
        <v>0</v>
      </c>
    </row>
    <row r="1057" spans="3:7">
      <c r="C1057"/>
      <c r="G1057" s="13">
        <v>0</v>
      </c>
    </row>
    <row r="1058" spans="3:7">
      <c r="C1058"/>
      <c r="G1058" s="13">
        <v>0</v>
      </c>
    </row>
    <row r="1059" spans="3:7">
      <c r="C1059"/>
      <c r="G1059" s="13">
        <v>0</v>
      </c>
    </row>
    <row r="1060" spans="3:7">
      <c r="C1060"/>
      <c r="G1060" s="13">
        <v>0</v>
      </c>
    </row>
    <row r="1061" spans="3:7">
      <c r="C1061"/>
      <c r="G1061" s="13">
        <v>0</v>
      </c>
    </row>
    <row r="1062" spans="3:7">
      <c r="C1062"/>
      <c r="G1062" s="13">
        <v>0</v>
      </c>
    </row>
    <row r="1063" spans="3:7">
      <c r="C1063"/>
      <c r="G1063" s="13">
        <v>0</v>
      </c>
    </row>
    <row r="1064" spans="3:7">
      <c r="C1064"/>
      <c r="G1064" s="13">
        <v>0</v>
      </c>
    </row>
    <row r="1065" spans="3:7">
      <c r="C1065"/>
      <c r="G1065" s="13">
        <v>0</v>
      </c>
    </row>
    <row r="1066" spans="3:7">
      <c r="C1066"/>
      <c r="G1066" s="13">
        <v>0</v>
      </c>
    </row>
    <row r="1067" spans="3:7">
      <c r="C1067"/>
      <c r="G1067" s="13">
        <v>0</v>
      </c>
    </row>
    <row r="1068" spans="3:7">
      <c r="C1068"/>
      <c r="G1068" s="13">
        <v>0</v>
      </c>
    </row>
    <row r="1069" spans="3:7">
      <c r="C1069"/>
      <c r="G1069" s="13">
        <v>0</v>
      </c>
    </row>
    <row r="1070" spans="3:7">
      <c r="C1070"/>
      <c r="G1070" s="13">
        <v>0</v>
      </c>
    </row>
    <row r="1071" spans="3:7">
      <c r="C1071"/>
      <c r="G1071" s="13">
        <v>0</v>
      </c>
    </row>
    <row r="1072" spans="3:7">
      <c r="C1072"/>
      <c r="G1072" s="13">
        <v>0</v>
      </c>
    </row>
    <row r="1073" spans="3:7">
      <c r="C1073"/>
      <c r="G1073" s="13">
        <v>0</v>
      </c>
    </row>
    <row r="1074" spans="3:7">
      <c r="C1074"/>
      <c r="G1074" s="13">
        <v>0</v>
      </c>
    </row>
    <row r="1075" spans="3:7">
      <c r="C1075"/>
      <c r="G1075" s="13">
        <v>0</v>
      </c>
    </row>
    <row r="1076" spans="3:7">
      <c r="C1076"/>
      <c r="G1076" s="13">
        <v>0</v>
      </c>
    </row>
    <row r="1077" spans="3:7">
      <c r="C1077"/>
      <c r="G1077" s="13">
        <v>0</v>
      </c>
    </row>
    <row r="1078" spans="3:7">
      <c r="C1078"/>
      <c r="G1078" s="13">
        <v>0</v>
      </c>
    </row>
    <row r="1079" spans="3:7">
      <c r="C1079"/>
      <c r="G1079" s="13">
        <v>0</v>
      </c>
    </row>
    <row r="1080" spans="3:7">
      <c r="C1080"/>
      <c r="G1080" s="13">
        <v>0</v>
      </c>
    </row>
    <row r="1081" spans="3:7">
      <c r="C1081"/>
      <c r="G1081" s="13">
        <v>0</v>
      </c>
    </row>
    <row r="1082" spans="3:7">
      <c r="C1082"/>
      <c r="G1082" s="13">
        <v>0</v>
      </c>
    </row>
    <row r="1083" spans="3:7">
      <c r="C1083"/>
      <c r="G1083" s="13">
        <v>0</v>
      </c>
    </row>
    <row r="1084" spans="3:7">
      <c r="C1084"/>
      <c r="G1084" s="13">
        <v>0</v>
      </c>
    </row>
    <row r="1085" spans="3:7">
      <c r="C1085"/>
      <c r="G1085" s="13">
        <v>0</v>
      </c>
    </row>
    <row r="1086" spans="3:7">
      <c r="C1086"/>
      <c r="G1086" s="13">
        <v>0</v>
      </c>
    </row>
    <row r="1087" spans="3:7">
      <c r="C1087"/>
      <c r="G1087" s="13">
        <v>0</v>
      </c>
    </row>
    <row r="1088" spans="3:7">
      <c r="C1088"/>
      <c r="G1088" s="13">
        <v>0</v>
      </c>
    </row>
    <row r="1089" spans="3:7">
      <c r="C1089"/>
      <c r="G1089" s="13">
        <v>0</v>
      </c>
    </row>
    <row r="1090" spans="3:7">
      <c r="C1090"/>
      <c r="G1090" s="13">
        <v>0</v>
      </c>
    </row>
    <row r="1091" spans="3:7">
      <c r="C1091"/>
      <c r="G1091" s="13">
        <v>0</v>
      </c>
    </row>
    <row r="1092" spans="3:7">
      <c r="C1092"/>
      <c r="G1092" s="13">
        <v>0</v>
      </c>
    </row>
    <row r="1093" spans="3:7">
      <c r="C1093"/>
      <c r="G1093" s="13">
        <v>0</v>
      </c>
    </row>
    <row r="1094" spans="3:7">
      <c r="C1094"/>
      <c r="G1094" s="13">
        <v>0</v>
      </c>
    </row>
    <row r="1095" spans="3:7">
      <c r="C1095"/>
      <c r="G1095" s="13">
        <v>0</v>
      </c>
    </row>
    <row r="1096" spans="3:7">
      <c r="C1096"/>
      <c r="G1096" s="13">
        <v>0</v>
      </c>
    </row>
    <row r="1097" spans="3:7">
      <c r="C1097"/>
      <c r="G1097" s="13">
        <v>0</v>
      </c>
    </row>
    <row r="1098" spans="3:7">
      <c r="C1098"/>
      <c r="G1098" s="13">
        <v>0</v>
      </c>
    </row>
    <row r="1099" spans="3:7">
      <c r="C1099"/>
      <c r="G1099" s="13">
        <v>0</v>
      </c>
    </row>
    <row r="1100" spans="3:7">
      <c r="C1100"/>
      <c r="G1100" s="13">
        <v>0</v>
      </c>
    </row>
    <row r="1101" spans="3:7">
      <c r="C1101"/>
      <c r="G1101" s="13">
        <v>0</v>
      </c>
    </row>
    <row r="1102" spans="3:7">
      <c r="C1102"/>
      <c r="G1102" s="13">
        <v>0</v>
      </c>
    </row>
    <row r="1103" spans="3:7">
      <c r="C1103"/>
      <c r="G1103" s="13">
        <v>0</v>
      </c>
    </row>
    <row r="1104" spans="3:7">
      <c r="C1104"/>
      <c r="G1104" s="13">
        <v>0</v>
      </c>
    </row>
    <row r="1105" spans="3:7">
      <c r="C1105"/>
      <c r="G1105" s="13">
        <v>0</v>
      </c>
    </row>
    <row r="1106" spans="3:7">
      <c r="C1106"/>
      <c r="G1106" s="13">
        <v>0</v>
      </c>
    </row>
    <row r="1107" spans="3:7">
      <c r="C1107"/>
      <c r="G1107" s="13">
        <v>0</v>
      </c>
    </row>
    <row r="1108" spans="3:7">
      <c r="C1108"/>
      <c r="G1108" s="13">
        <v>0</v>
      </c>
    </row>
    <row r="1109" spans="3:7">
      <c r="C1109"/>
      <c r="G1109" s="13">
        <v>0</v>
      </c>
    </row>
    <row r="1110" spans="3:7">
      <c r="C1110"/>
      <c r="G1110" s="13">
        <v>0</v>
      </c>
    </row>
    <row r="1111" spans="3:7">
      <c r="C1111"/>
      <c r="G1111" s="13">
        <v>0</v>
      </c>
    </row>
    <row r="1112" spans="3:7">
      <c r="C1112"/>
      <c r="G1112" s="13">
        <v>0</v>
      </c>
    </row>
    <row r="1113" spans="3:7">
      <c r="C1113"/>
      <c r="G1113" s="13">
        <v>0</v>
      </c>
    </row>
    <row r="1114" spans="3:7">
      <c r="C1114"/>
      <c r="G1114" s="13">
        <v>0</v>
      </c>
    </row>
    <row r="1115" spans="3:7">
      <c r="C1115"/>
      <c r="G1115" s="13">
        <v>0</v>
      </c>
    </row>
    <row r="1116" spans="3:7">
      <c r="C1116"/>
      <c r="G1116" s="13">
        <v>0</v>
      </c>
    </row>
    <row r="1117" spans="3:7">
      <c r="C1117"/>
      <c r="G1117" s="13">
        <v>0</v>
      </c>
    </row>
    <row r="1118" spans="3:7">
      <c r="C1118"/>
      <c r="G1118" s="13">
        <v>0</v>
      </c>
    </row>
    <row r="1119" spans="3:7">
      <c r="C1119"/>
      <c r="G1119" s="13">
        <v>0</v>
      </c>
    </row>
    <row r="1120" spans="3:7">
      <c r="C1120"/>
      <c r="G1120" s="13">
        <v>0</v>
      </c>
    </row>
    <row r="1121" spans="3:7">
      <c r="C1121"/>
      <c r="G1121" s="13">
        <v>0</v>
      </c>
    </row>
    <row r="1122" spans="3:7">
      <c r="C1122"/>
      <c r="G1122" s="13">
        <v>0</v>
      </c>
    </row>
    <row r="1123" spans="3:7">
      <c r="C1123"/>
      <c r="G1123" s="13">
        <v>0</v>
      </c>
    </row>
    <row r="1124" spans="3:7">
      <c r="C1124"/>
      <c r="G1124" s="13">
        <v>0</v>
      </c>
    </row>
    <row r="1125" spans="3:7">
      <c r="C1125"/>
      <c r="G1125" s="13">
        <v>0</v>
      </c>
    </row>
    <row r="1126" spans="3:7">
      <c r="C1126"/>
      <c r="G1126" s="13">
        <v>0</v>
      </c>
    </row>
    <row r="1127" spans="3:7">
      <c r="C1127"/>
      <c r="G1127" s="13">
        <v>0</v>
      </c>
    </row>
    <row r="1128" spans="3:7">
      <c r="C1128"/>
      <c r="G1128" s="13">
        <v>0</v>
      </c>
    </row>
    <row r="1129" spans="3:7">
      <c r="C1129"/>
      <c r="G1129" s="13">
        <v>0</v>
      </c>
    </row>
    <row r="1130" spans="3:7">
      <c r="C1130"/>
      <c r="G1130" s="13">
        <v>0</v>
      </c>
    </row>
    <row r="1131" spans="3:7">
      <c r="C1131"/>
      <c r="G1131" s="13">
        <v>0</v>
      </c>
    </row>
    <row r="1132" spans="3:7">
      <c r="C1132"/>
      <c r="G1132" s="13">
        <v>0</v>
      </c>
    </row>
    <row r="1133" spans="3:7">
      <c r="C1133"/>
      <c r="G1133" s="13">
        <v>0</v>
      </c>
    </row>
    <row r="1134" spans="3:7">
      <c r="C1134"/>
      <c r="G1134" s="13">
        <v>0</v>
      </c>
    </row>
    <row r="1135" spans="3:7">
      <c r="C1135"/>
      <c r="G1135" s="13">
        <v>0</v>
      </c>
    </row>
    <row r="1136" spans="3:7">
      <c r="C1136"/>
      <c r="G1136" s="13">
        <v>0</v>
      </c>
    </row>
    <row r="1137" spans="3:7">
      <c r="C1137"/>
      <c r="G1137" s="13">
        <v>0</v>
      </c>
    </row>
    <row r="1138" spans="3:7">
      <c r="C1138"/>
      <c r="G1138" s="13">
        <v>0</v>
      </c>
    </row>
    <row r="1139" spans="3:7">
      <c r="C1139"/>
      <c r="G1139" s="13">
        <v>0</v>
      </c>
    </row>
    <row r="1140" spans="3:7">
      <c r="C1140"/>
      <c r="G1140" s="13">
        <v>0</v>
      </c>
    </row>
    <row r="1141" spans="3:7">
      <c r="C1141"/>
      <c r="G1141" s="13">
        <v>0</v>
      </c>
    </row>
    <row r="1142" spans="3:7">
      <c r="C1142"/>
      <c r="G1142" s="13">
        <v>0</v>
      </c>
    </row>
    <row r="1143" spans="3:7">
      <c r="C1143"/>
      <c r="G1143" s="13">
        <v>0</v>
      </c>
    </row>
    <row r="1144" spans="3:7">
      <c r="C1144"/>
      <c r="G1144" s="13">
        <v>0</v>
      </c>
    </row>
    <row r="1145" spans="3:7">
      <c r="C1145"/>
      <c r="G1145" s="13">
        <v>0</v>
      </c>
    </row>
    <row r="1146" spans="3:7">
      <c r="C1146"/>
      <c r="G1146" s="13">
        <v>0</v>
      </c>
    </row>
    <row r="1147" spans="3:7">
      <c r="C1147"/>
      <c r="G1147" s="13">
        <v>0</v>
      </c>
    </row>
    <row r="1148" spans="3:7">
      <c r="C1148"/>
      <c r="G1148" s="13">
        <v>0</v>
      </c>
    </row>
    <row r="1149" spans="3:7">
      <c r="C1149"/>
      <c r="G1149" s="13">
        <v>0</v>
      </c>
    </row>
    <row r="1150" spans="3:7">
      <c r="C1150"/>
      <c r="G1150" s="13">
        <v>0</v>
      </c>
    </row>
    <row r="1151" spans="3:7">
      <c r="C1151"/>
      <c r="G1151" s="13">
        <v>0</v>
      </c>
    </row>
    <row r="1152" spans="3:7">
      <c r="C1152"/>
      <c r="G1152" s="13">
        <v>0</v>
      </c>
    </row>
    <row r="1153" spans="3:7">
      <c r="C1153"/>
      <c r="G1153" s="13">
        <v>0</v>
      </c>
    </row>
    <row r="1154" spans="3:7">
      <c r="C1154"/>
      <c r="G1154" s="13">
        <v>0</v>
      </c>
    </row>
    <row r="1155" spans="3:7">
      <c r="C1155"/>
      <c r="G1155" s="13">
        <v>0</v>
      </c>
    </row>
    <row r="1156" spans="3:7">
      <c r="C1156"/>
      <c r="G1156" s="13">
        <v>0</v>
      </c>
    </row>
    <row r="1157" spans="3:7">
      <c r="C1157"/>
      <c r="G1157" s="13">
        <v>0</v>
      </c>
    </row>
    <row r="1158" spans="3:7">
      <c r="C1158"/>
      <c r="G1158" s="13">
        <v>0</v>
      </c>
    </row>
    <row r="1159" spans="3:7">
      <c r="C1159"/>
      <c r="G1159" s="13">
        <v>0</v>
      </c>
    </row>
    <row r="1160" spans="3:7">
      <c r="C1160"/>
      <c r="G1160" s="13">
        <v>0</v>
      </c>
    </row>
    <row r="1161" spans="3:7">
      <c r="C1161"/>
      <c r="G1161" s="13">
        <v>0</v>
      </c>
    </row>
    <row r="1162" spans="3:7">
      <c r="C1162"/>
      <c r="G1162" s="13">
        <v>0</v>
      </c>
    </row>
    <row r="1163" spans="3:7">
      <c r="C1163"/>
      <c r="G1163" s="13">
        <v>0</v>
      </c>
    </row>
    <row r="1164" spans="3:7">
      <c r="C1164"/>
      <c r="G1164" s="13">
        <v>0</v>
      </c>
    </row>
    <row r="1165" spans="3:7">
      <c r="C1165"/>
      <c r="G1165" s="13">
        <v>0</v>
      </c>
    </row>
    <row r="1166" spans="3:7">
      <c r="C1166"/>
      <c r="G1166" s="13">
        <v>0</v>
      </c>
    </row>
    <row r="1167" spans="3:7">
      <c r="C1167"/>
      <c r="G1167" s="13">
        <v>0</v>
      </c>
    </row>
    <row r="1168" spans="3:7">
      <c r="C1168"/>
      <c r="G1168" s="13">
        <v>0</v>
      </c>
    </row>
    <row r="1169" spans="3:7">
      <c r="C1169"/>
      <c r="G1169" s="13">
        <v>0</v>
      </c>
    </row>
    <row r="1170" spans="3:7">
      <c r="C1170"/>
      <c r="G1170" s="13">
        <v>0</v>
      </c>
    </row>
    <row r="1171" spans="3:7">
      <c r="C1171"/>
      <c r="G1171" s="13">
        <v>0</v>
      </c>
    </row>
    <row r="1172" spans="3:7">
      <c r="C1172"/>
      <c r="G1172" s="13">
        <v>0</v>
      </c>
    </row>
    <row r="1173" spans="3:7">
      <c r="C1173"/>
      <c r="G1173" s="13">
        <v>0</v>
      </c>
    </row>
    <row r="1174" spans="3:7">
      <c r="C1174"/>
      <c r="G1174" s="13">
        <v>0</v>
      </c>
    </row>
    <row r="1175" spans="3:7">
      <c r="C1175"/>
      <c r="G1175" s="13">
        <v>0</v>
      </c>
    </row>
    <row r="1176" spans="3:7">
      <c r="C1176"/>
      <c r="G1176" s="13">
        <v>0</v>
      </c>
    </row>
    <row r="1177" spans="3:7">
      <c r="C1177"/>
      <c r="G1177" s="13">
        <v>0</v>
      </c>
    </row>
    <row r="1178" spans="3:7">
      <c r="C1178"/>
      <c r="G1178" s="13">
        <v>0</v>
      </c>
    </row>
    <row r="1179" spans="3:7">
      <c r="C1179"/>
      <c r="G1179" s="13">
        <v>0</v>
      </c>
    </row>
    <row r="1180" spans="3:7">
      <c r="C1180"/>
      <c r="G1180" s="13">
        <v>0</v>
      </c>
    </row>
    <row r="1181" spans="3:7">
      <c r="C1181"/>
      <c r="G1181" s="13">
        <v>0</v>
      </c>
    </row>
    <row r="1182" spans="3:7">
      <c r="C1182"/>
      <c r="G1182" s="13">
        <v>0</v>
      </c>
    </row>
    <row r="1183" spans="3:7">
      <c r="C1183"/>
      <c r="G1183" s="13">
        <v>0</v>
      </c>
    </row>
    <row r="1184" spans="3:7">
      <c r="C1184"/>
      <c r="G1184" s="13">
        <v>0</v>
      </c>
    </row>
    <row r="1185" spans="3:7">
      <c r="C1185"/>
      <c r="G1185" s="13">
        <v>0</v>
      </c>
    </row>
    <row r="1186" spans="3:7">
      <c r="C1186"/>
      <c r="G1186" s="13">
        <v>0</v>
      </c>
    </row>
    <row r="1187" spans="3:7">
      <c r="C1187"/>
      <c r="G1187" s="13">
        <v>0</v>
      </c>
    </row>
    <row r="1188" spans="3:7">
      <c r="C1188"/>
      <c r="G1188" s="13">
        <v>0</v>
      </c>
    </row>
    <row r="1189" spans="3:7">
      <c r="C1189"/>
      <c r="G1189" s="13">
        <v>0</v>
      </c>
    </row>
    <row r="1190" spans="3:7">
      <c r="C1190"/>
      <c r="G1190" s="13">
        <v>0</v>
      </c>
    </row>
    <row r="1191" spans="3:7">
      <c r="C1191"/>
      <c r="G1191" s="13">
        <v>0</v>
      </c>
    </row>
    <row r="1192" spans="3:7">
      <c r="C1192"/>
      <c r="G1192" s="13">
        <v>0</v>
      </c>
    </row>
    <row r="1193" spans="3:7">
      <c r="C1193"/>
      <c r="G1193" s="13">
        <v>0</v>
      </c>
    </row>
    <row r="1194" spans="3:7">
      <c r="C1194"/>
      <c r="G1194" s="13">
        <v>0</v>
      </c>
    </row>
    <row r="1195" spans="3:7">
      <c r="C1195"/>
      <c r="G1195" s="13">
        <v>0</v>
      </c>
    </row>
    <row r="1196" spans="3:7">
      <c r="C1196"/>
      <c r="G1196" s="13">
        <v>0</v>
      </c>
    </row>
    <row r="1197" spans="3:7">
      <c r="C1197"/>
      <c r="G1197" s="13">
        <v>0</v>
      </c>
    </row>
    <row r="1198" spans="3:7">
      <c r="C1198"/>
      <c r="G1198" s="13">
        <v>0</v>
      </c>
    </row>
    <row r="1199" spans="3:7">
      <c r="C1199"/>
      <c r="G1199" s="13">
        <v>0</v>
      </c>
    </row>
    <row r="1200" spans="3:7">
      <c r="C1200"/>
      <c r="G1200" s="13">
        <v>0</v>
      </c>
    </row>
    <row r="1201" spans="3:7">
      <c r="C1201"/>
      <c r="G1201" s="13">
        <v>0</v>
      </c>
    </row>
    <row r="1202" spans="3:7">
      <c r="C1202"/>
      <c r="G1202" s="13">
        <v>0</v>
      </c>
    </row>
    <row r="1203" spans="3:7">
      <c r="C1203"/>
      <c r="G1203" s="13">
        <v>0</v>
      </c>
    </row>
    <row r="1204" spans="3:7">
      <c r="C1204"/>
      <c r="G1204" s="13">
        <v>0</v>
      </c>
    </row>
    <row r="1205" spans="3:7">
      <c r="C1205"/>
      <c r="G1205" s="13">
        <v>0</v>
      </c>
    </row>
    <row r="1206" spans="3:7">
      <c r="C1206"/>
      <c r="G1206" s="13">
        <v>0</v>
      </c>
    </row>
    <row r="1207" spans="3:7">
      <c r="C1207"/>
      <c r="G1207" s="13">
        <v>0</v>
      </c>
    </row>
    <row r="1208" spans="3:7">
      <c r="C1208"/>
      <c r="G1208" s="13">
        <v>0</v>
      </c>
    </row>
    <row r="1209" spans="3:7">
      <c r="C1209"/>
      <c r="G1209" s="13">
        <v>0</v>
      </c>
    </row>
    <row r="1210" spans="3:7">
      <c r="C1210"/>
      <c r="G1210" s="13">
        <v>0</v>
      </c>
    </row>
    <row r="1211" spans="3:7">
      <c r="C1211"/>
      <c r="G1211" s="13">
        <v>0</v>
      </c>
    </row>
    <row r="1212" spans="3:7">
      <c r="C1212"/>
      <c r="G1212" s="13">
        <v>0</v>
      </c>
    </row>
    <row r="1213" spans="3:7">
      <c r="C1213"/>
      <c r="G1213" s="13">
        <v>0</v>
      </c>
    </row>
    <row r="1214" spans="3:7">
      <c r="C1214"/>
      <c r="G1214" s="13">
        <v>0</v>
      </c>
    </row>
    <row r="1215" spans="3:7">
      <c r="C1215"/>
      <c r="G1215" s="13">
        <v>0</v>
      </c>
    </row>
    <row r="1216" spans="3:7">
      <c r="C1216"/>
      <c r="G1216" s="13">
        <v>0</v>
      </c>
    </row>
    <row r="1217" spans="3:7">
      <c r="C1217"/>
      <c r="G1217" s="13">
        <v>0</v>
      </c>
    </row>
    <row r="1218" spans="3:7">
      <c r="C1218"/>
      <c r="G1218" s="13">
        <v>0</v>
      </c>
    </row>
    <row r="1219" spans="3:7">
      <c r="C1219"/>
      <c r="G1219" s="13">
        <v>0</v>
      </c>
    </row>
    <row r="1220" spans="3:7">
      <c r="C1220"/>
      <c r="G1220" s="13">
        <v>0</v>
      </c>
    </row>
    <row r="1221" spans="3:7">
      <c r="C1221"/>
      <c r="G1221" s="13">
        <v>0</v>
      </c>
    </row>
    <row r="1222" spans="3:7">
      <c r="C1222"/>
      <c r="G1222" s="13">
        <v>0</v>
      </c>
    </row>
    <row r="1223" spans="3:7">
      <c r="C1223"/>
      <c r="G1223" s="13">
        <v>0</v>
      </c>
    </row>
    <row r="1224" spans="3:7">
      <c r="C1224"/>
      <c r="G1224" s="13">
        <v>0</v>
      </c>
    </row>
    <row r="1225" spans="3:7">
      <c r="C1225"/>
      <c r="G1225" s="13">
        <v>0</v>
      </c>
    </row>
    <row r="1226" spans="3:7">
      <c r="C1226"/>
      <c r="G1226" s="13">
        <v>0</v>
      </c>
    </row>
    <row r="1227" spans="3:7">
      <c r="C1227"/>
      <c r="G1227" s="13">
        <v>0</v>
      </c>
    </row>
    <row r="1228" spans="3:7">
      <c r="C1228"/>
      <c r="G1228" s="13">
        <v>0</v>
      </c>
    </row>
    <row r="1229" spans="3:7">
      <c r="C1229"/>
      <c r="G1229" s="13">
        <v>0</v>
      </c>
    </row>
    <row r="1230" spans="3:7">
      <c r="C1230"/>
      <c r="G1230" s="13">
        <v>0</v>
      </c>
    </row>
    <row r="1231" spans="3:7">
      <c r="C1231"/>
      <c r="G1231" s="13">
        <v>0</v>
      </c>
    </row>
    <row r="1232" spans="3:7">
      <c r="C1232"/>
      <c r="G1232" s="13">
        <v>0</v>
      </c>
    </row>
    <row r="1233" spans="3:7">
      <c r="C1233"/>
      <c r="G1233" s="13">
        <v>0</v>
      </c>
    </row>
    <row r="1234" spans="3:7">
      <c r="C1234"/>
      <c r="G1234" s="13">
        <v>0</v>
      </c>
    </row>
    <row r="1235" spans="3:7">
      <c r="C1235"/>
      <c r="G1235" s="13">
        <v>0</v>
      </c>
    </row>
    <row r="1236" spans="3:7">
      <c r="C1236"/>
      <c r="G1236" s="13">
        <v>0</v>
      </c>
    </row>
    <row r="1237" spans="3:7">
      <c r="C1237"/>
      <c r="G1237" s="13">
        <v>0</v>
      </c>
    </row>
    <row r="1238" spans="3:7">
      <c r="C1238"/>
      <c r="G1238" s="13">
        <v>0</v>
      </c>
    </row>
    <row r="1239" spans="3:7">
      <c r="C1239"/>
      <c r="G1239" s="13">
        <v>0</v>
      </c>
    </row>
    <row r="1240" spans="3:7">
      <c r="C1240"/>
      <c r="G1240" s="13">
        <v>0</v>
      </c>
    </row>
    <row r="1241" spans="3:7">
      <c r="C1241"/>
      <c r="G1241" s="13">
        <v>0</v>
      </c>
    </row>
    <row r="1242" spans="3:7">
      <c r="C1242"/>
      <c r="G1242" s="13">
        <v>0</v>
      </c>
    </row>
    <row r="1243" spans="3:7">
      <c r="C1243"/>
      <c r="G1243" s="13">
        <v>0</v>
      </c>
    </row>
    <row r="1244" spans="3:7">
      <c r="C1244"/>
      <c r="G1244" s="13">
        <v>0</v>
      </c>
    </row>
    <row r="1245" spans="3:7">
      <c r="C1245"/>
      <c r="G1245" s="13">
        <v>0</v>
      </c>
    </row>
    <row r="1246" spans="3:7">
      <c r="C1246"/>
      <c r="G1246" s="13">
        <v>0</v>
      </c>
    </row>
    <row r="1247" spans="3:7">
      <c r="C1247"/>
      <c r="G1247" s="13">
        <v>0</v>
      </c>
    </row>
    <row r="1248" spans="3:7">
      <c r="C1248"/>
      <c r="G1248" s="13">
        <v>0</v>
      </c>
    </row>
    <row r="1249" spans="3:7">
      <c r="C1249"/>
      <c r="G1249" s="13">
        <v>0</v>
      </c>
    </row>
    <row r="1250" spans="3:7">
      <c r="C1250"/>
      <c r="G1250" s="13">
        <v>0</v>
      </c>
    </row>
    <row r="1251" spans="3:7">
      <c r="C1251"/>
      <c r="G1251" s="13">
        <v>0</v>
      </c>
    </row>
    <row r="1252" spans="3:7">
      <c r="C1252"/>
      <c r="G1252" s="13">
        <v>0</v>
      </c>
    </row>
    <row r="1253" spans="3:7">
      <c r="C1253"/>
      <c r="G1253" s="13">
        <v>0</v>
      </c>
    </row>
    <row r="1254" spans="3:7">
      <c r="C1254"/>
      <c r="G1254" s="13">
        <v>0</v>
      </c>
    </row>
    <row r="1255" spans="3:7">
      <c r="C1255"/>
      <c r="G1255" s="13">
        <v>0</v>
      </c>
    </row>
    <row r="1256" spans="3:7">
      <c r="C1256"/>
      <c r="G1256" s="13">
        <v>0</v>
      </c>
    </row>
    <row r="1257" spans="3:7">
      <c r="C1257"/>
      <c r="G1257" s="13">
        <v>0</v>
      </c>
    </row>
    <row r="1258" spans="3:7">
      <c r="C1258"/>
      <c r="G1258" s="13">
        <v>0</v>
      </c>
    </row>
    <row r="1259" spans="3:7">
      <c r="C1259"/>
      <c r="G1259" s="13">
        <v>0</v>
      </c>
    </row>
    <row r="1260" spans="3:7">
      <c r="C1260"/>
      <c r="G1260" s="13">
        <v>0</v>
      </c>
    </row>
    <row r="1261" spans="3:7">
      <c r="C1261"/>
      <c r="G1261" s="13">
        <v>0</v>
      </c>
    </row>
    <row r="1262" spans="3:7">
      <c r="C1262"/>
      <c r="G1262" s="13">
        <v>0</v>
      </c>
    </row>
    <row r="1263" spans="3:7">
      <c r="C1263"/>
      <c r="G1263" s="13">
        <v>0</v>
      </c>
    </row>
    <row r="1264" spans="3:7">
      <c r="C1264"/>
      <c r="G1264" s="13">
        <v>0</v>
      </c>
    </row>
    <row r="1265" spans="3:7">
      <c r="C1265"/>
      <c r="G1265" s="13">
        <v>0</v>
      </c>
    </row>
    <row r="1266" spans="3:7">
      <c r="C1266"/>
      <c r="G1266" s="13">
        <v>0</v>
      </c>
    </row>
    <row r="1267" spans="3:7">
      <c r="C1267"/>
      <c r="G1267" s="13">
        <v>0</v>
      </c>
    </row>
    <row r="1268" spans="3:7">
      <c r="C1268"/>
      <c r="G1268" s="13">
        <v>0</v>
      </c>
    </row>
    <row r="1269" spans="3:7">
      <c r="C1269"/>
      <c r="G1269" s="13">
        <v>0</v>
      </c>
    </row>
    <row r="1270" spans="3:7">
      <c r="C1270"/>
      <c r="G1270" s="13">
        <v>0</v>
      </c>
    </row>
    <row r="1271" spans="3:7">
      <c r="C1271"/>
      <c r="G1271" s="13">
        <v>0</v>
      </c>
    </row>
    <row r="1272" spans="3:7">
      <c r="C1272"/>
      <c r="G1272" s="13">
        <v>0</v>
      </c>
    </row>
    <row r="1273" spans="3:7">
      <c r="C1273"/>
      <c r="G1273" s="13">
        <v>0</v>
      </c>
    </row>
    <row r="1274" spans="3:7">
      <c r="C1274"/>
      <c r="G1274" s="13">
        <v>0</v>
      </c>
    </row>
    <row r="1275" spans="3:7">
      <c r="C1275"/>
      <c r="G1275" s="13">
        <v>0</v>
      </c>
    </row>
    <row r="1276" spans="3:7">
      <c r="C1276"/>
      <c r="G1276" s="13">
        <v>0</v>
      </c>
    </row>
    <row r="1277" spans="3:7">
      <c r="C1277"/>
      <c r="G1277" s="13">
        <v>0</v>
      </c>
    </row>
    <row r="1278" spans="3:7">
      <c r="C1278"/>
      <c r="G1278" s="13">
        <v>0</v>
      </c>
    </row>
    <row r="1279" spans="3:7">
      <c r="C1279"/>
      <c r="G1279" s="13">
        <v>0</v>
      </c>
    </row>
    <row r="1280" spans="3:7">
      <c r="C1280"/>
      <c r="G1280" s="13">
        <v>0</v>
      </c>
    </row>
    <row r="1281" spans="3:7">
      <c r="C1281"/>
      <c r="G1281" s="13">
        <v>0</v>
      </c>
    </row>
    <row r="1282" spans="3:7">
      <c r="C1282"/>
      <c r="G1282" s="13">
        <v>0</v>
      </c>
    </row>
    <row r="1283" spans="3:7">
      <c r="C1283"/>
      <c r="G1283" s="13">
        <v>0</v>
      </c>
    </row>
    <row r="1284" spans="3:7">
      <c r="C1284"/>
      <c r="G1284" s="13">
        <v>0</v>
      </c>
    </row>
    <row r="1285" spans="3:7">
      <c r="C1285"/>
      <c r="G1285" s="13">
        <v>0</v>
      </c>
    </row>
    <row r="1286" spans="3:7">
      <c r="C1286"/>
      <c r="G1286" s="13">
        <v>0</v>
      </c>
    </row>
    <row r="1287" spans="3:7">
      <c r="C1287"/>
      <c r="G1287" s="13">
        <v>0</v>
      </c>
    </row>
    <row r="1288" spans="3:7">
      <c r="C1288"/>
      <c r="G1288" s="13">
        <v>0</v>
      </c>
    </row>
    <row r="1289" spans="3:7">
      <c r="C1289"/>
      <c r="G1289" s="13">
        <v>0</v>
      </c>
    </row>
    <row r="1290" spans="3:7">
      <c r="C1290"/>
      <c r="G1290" s="13">
        <v>0</v>
      </c>
    </row>
    <row r="1291" spans="3:7">
      <c r="C1291"/>
      <c r="G1291" s="13">
        <v>0</v>
      </c>
    </row>
    <row r="1292" spans="3:7">
      <c r="C1292"/>
      <c r="G1292" s="13">
        <v>0</v>
      </c>
    </row>
    <row r="1293" spans="3:7">
      <c r="C1293"/>
      <c r="G1293" s="13">
        <v>0</v>
      </c>
    </row>
    <row r="1294" spans="3:7">
      <c r="C1294"/>
      <c r="G1294" s="13">
        <v>0</v>
      </c>
    </row>
    <row r="1295" spans="3:7">
      <c r="C1295"/>
      <c r="G1295" s="13">
        <v>0</v>
      </c>
    </row>
    <row r="1296" spans="3:7">
      <c r="C1296"/>
      <c r="G1296" s="13">
        <v>0</v>
      </c>
    </row>
    <row r="1297" spans="3:7">
      <c r="C1297"/>
      <c r="G1297" s="13">
        <v>0</v>
      </c>
    </row>
    <row r="1298" spans="3:7">
      <c r="C1298"/>
      <c r="G1298" s="13">
        <v>0</v>
      </c>
    </row>
    <row r="1299" spans="3:7">
      <c r="C1299"/>
      <c r="G1299" s="13">
        <v>0</v>
      </c>
    </row>
    <row r="1300" spans="3:7">
      <c r="C1300"/>
      <c r="G1300" s="13">
        <v>0</v>
      </c>
    </row>
    <row r="1301" spans="3:7">
      <c r="C1301"/>
      <c r="G1301" s="13">
        <v>0</v>
      </c>
    </row>
    <row r="1302" spans="3:7">
      <c r="C1302"/>
      <c r="G1302" s="13">
        <v>0</v>
      </c>
    </row>
    <row r="1303" spans="3:7">
      <c r="C1303"/>
      <c r="G1303" s="13">
        <v>0</v>
      </c>
    </row>
    <row r="1304" spans="3:7">
      <c r="C1304"/>
      <c r="G1304" s="13">
        <v>0</v>
      </c>
    </row>
    <row r="1305" spans="3:7">
      <c r="C1305"/>
      <c r="G1305" s="13">
        <v>0</v>
      </c>
    </row>
    <row r="1306" spans="3:7">
      <c r="C1306"/>
      <c r="G1306" s="13">
        <v>0</v>
      </c>
    </row>
    <row r="1307" spans="3:7">
      <c r="C1307"/>
      <c r="G1307" s="13">
        <v>0</v>
      </c>
    </row>
    <row r="1308" spans="3:7">
      <c r="C1308"/>
      <c r="G1308" s="13">
        <v>0</v>
      </c>
    </row>
    <row r="1309" spans="3:7">
      <c r="C1309"/>
      <c r="G1309" s="13">
        <v>0</v>
      </c>
    </row>
    <row r="1310" spans="3:7">
      <c r="C1310"/>
      <c r="G1310" s="13">
        <v>0</v>
      </c>
    </row>
    <row r="1311" spans="3:7">
      <c r="C1311"/>
      <c r="G1311" s="13">
        <v>0</v>
      </c>
    </row>
    <row r="1312" spans="3:7">
      <c r="C1312"/>
      <c r="G1312" s="13">
        <v>0</v>
      </c>
    </row>
    <row r="1313" spans="3:7">
      <c r="C1313"/>
      <c r="G1313" s="13">
        <v>0</v>
      </c>
    </row>
    <row r="1314" spans="3:7">
      <c r="C1314"/>
      <c r="G1314" s="13">
        <v>0</v>
      </c>
    </row>
    <row r="1315" spans="3:7">
      <c r="C1315"/>
      <c r="G1315" s="13">
        <v>0</v>
      </c>
    </row>
    <row r="1316" spans="3:7">
      <c r="C1316"/>
      <c r="G1316" s="13">
        <v>0</v>
      </c>
    </row>
    <row r="1317" spans="3:7">
      <c r="C1317"/>
      <c r="G1317" s="13">
        <v>0</v>
      </c>
    </row>
    <row r="1318" spans="3:7">
      <c r="C1318"/>
      <c r="G1318" s="13">
        <v>0</v>
      </c>
    </row>
    <row r="1319" spans="3:7">
      <c r="C1319"/>
      <c r="G1319" s="13">
        <v>0</v>
      </c>
    </row>
    <row r="1320" spans="3:7">
      <c r="C1320"/>
      <c r="G1320" s="13">
        <v>0</v>
      </c>
    </row>
    <row r="1321" spans="3:7">
      <c r="C1321"/>
      <c r="G1321" s="13">
        <v>0</v>
      </c>
    </row>
    <row r="1322" spans="3:7">
      <c r="C1322"/>
      <c r="G1322" s="13">
        <v>0</v>
      </c>
    </row>
    <row r="1323" spans="3:7">
      <c r="C1323"/>
      <c r="G1323" s="13">
        <v>0</v>
      </c>
    </row>
    <row r="1324" spans="3:7">
      <c r="C1324"/>
      <c r="G1324" s="13">
        <v>0</v>
      </c>
    </row>
    <row r="1325" spans="3:7">
      <c r="C1325"/>
      <c r="G1325" s="13">
        <v>0</v>
      </c>
    </row>
    <row r="1326" spans="3:7">
      <c r="C1326"/>
      <c r="G1326" s="13">
        <v>0</v>
      </c>
    </row>
    <row r="1327" spans="3:7">
      <c r="C1327"/>
      <c r="G1327" s="13">
        <v>0</v>
      </c>
    </row>
    <row r="1328" spans="3:7">
      <c r="C1328"/>
      <c r="G1328" s="13">
        <v>0</v>
      </c>
    </row>
    <row r="1329" spans="3:7">
      <c r="C1329"/>
      <c r="G1329" s="13">
        <v>0</v>
      </c>
    </row>
    <row r="1330" spans="3:7">
      <c r="C1330"/>
      <c r="G1330" s="13">
        <v>0</v>
      </c>
    </row>
    <row r="1331" spans="3:7">
      <c r="C1331"/>
      <c r="G1331" s="13">
        <v>0</v>
      </c>
    </row>
    <row r="1332" spans="3:7">
      <c r="C1332"/>
      <c r="G1332" s="13">
        <v>0</v>
      </c>
    </row>
    <row r="1333" spans="3:7">
      <c r="C1333"/>
      <c r="G1333" s="13">
        <v>0</v>
      </c>
    </row>
    <row r="1334" spans="3:7">
      <c r="C1334"/>
      <c r="G1334" s="13">
        <v>0</v>
      </c>
    </row>
    <row r="1335" spans="3:7">
      <c r="C1335"/>
      <c r="G1335" s="13">
        <v>0</v>
      </c>
    </row>
    <row r="1336" spans="3:7">
      <c r="C1336"/>
      <c r="G1336" s="13">
        <v>0</v>
      </c>
    </row>
    <row r="1337" spans="3:7">
      <c r="C1337"/>
      <c r="G1337" s="13">
        <v>0</v>
      </c>
    </row>
    <row r="1338" spans="3:7">
      <c r="C1338"/>
      <c r="G1338" s="13">
        <v>0</v>
      </c>
    </row>
    <row r="1339" spans="3:7">
      <c r="C1339"/>
      <c r="G1339" s="13">
        <v>0</v>
      </c>
    </row>
    <row r="1340" spans="3:7">
      <c r="C1340"/>
      <c r="G1340" s="13">
        <v>0</v>
      </c>
    </row>
    <row r="1341" spans="3:7">
      <c r="C1341"/>
      <c r="G1341" s="13">
        <v>0</v>
      </c>
    </row>
    <row r="1342" spans="3:7">
      <c r="C1342"/>
      <c r="G1342" s="13">
        <v>0</v>
      </c>
    </row>
    <row r="1343" spans="3:7">
      <c r="C1343"/>
      <c r="G1343" s="13">
        <v>0</v>
      </c>
    </row>
    <row r="1344" spans="3:7">
      <c r="C1344"/>
      <c r="G1344" s="13">
        <v>0</v>
      </c>
    </row>
    <row r="1345" spans="3:7">
      <c r="C1345"/>
      <c r="G1345" s="13">
        <v>0</v>
      </c>
    </row>
    <row r="1346" spans="3:7">
      <c r="C1346"/>
      <c r="G1346" s="13">
        <v>0</v>
      </c>
    </row>
    <row r="1347" spans="3:7">
      <c r="C1347"/>
      <c r="G1347" s="13">
        <v>0</v>
      </c>
    </row>
    <row r="1348" spans="3:7">
      <c r="C1348"/>
      <c r="G1348" s="13">
        <v>0</v>
      </c>
    </row>
    <row r="1349" spans="3:7">
      <c r="C1349"/>
      <c r="G1349" s="13">
        <v>0</v>
      </c>
    </row>
    <row r="1350" spans="3:7">
      <c r="C1350"/>
      <c r="G1350" s="13">
        <v>0</v>
      </c>
    </row>
    <row r="1351" spans="3:7">
      <c r="C1351"/>
      <c r="G1351" s="13">
        <v>0</v>
      </c>
    </row>
    <row r="1352" spans="3:7">
      <c r="C1352"/>
      <c r="G1352" s="13">
        <v>0</v>
      </c>
    </row>
    <row r="1353" spans="3:7">
      <c r="C1353"/>
      <c r="G1353" s="13">
        <v>0</v>
      </c>
    </row>
    <row r="1354" spans="3:7">
      <c r="C1354"/>
      <c r="G1354" s="13">
        <v>0</v>
      </c>
    </row>
    <row r="1355" spans="3:7">
      <c r="C1355"/>
      <c r="G1355" s="13">
        <v>0</v>
      </c>
    </row>
    <row r="1356" spans="3:7">
      <c r="C1356"/>
      <c r="G1356" s="13">
        <v>0</v>
      </c>
    </row>
    <row r="1357" spans="3:7">
      <c r="C1357"/>
      <c r="G1357" s="13">
        <v>0</v>
      </c>
    </row>
    <row r="1358" spans="3:7">
      <c r="C1358"/>
      <c r="G1358" s="13">
        <v>0</v>
      </c>
    </row>
    <row r="1359" spans="3:7">
      <c r="C1359"/>
      <c r="G1359" s="13">
        <v>0</v>
      </c>
    </row>
    <row r="1360" spans="3:7">
      <c r="C1360"/>
      <c r="G1360" s="13">
        <v>0</v>
      </c>
    </row>
    <row r="1361" spans="3:7">
      <c r="C1361"/>
      <c r="G1361" s="13">
        <v>0</v>
      </c>
    </row>
    <row r="1362" spans="3:7">
      <c r="C1362"/>
      <c r="G1362" s="13">
        <v>0</v>
      </c>
    </row>
    <row r="1363" spans="3:7">
      <c r="C1363"/>
      <c r="G1363" s="13">
        <v>0</v>
      </c>
    </row>
    <row r="1364" spans="3:7">
      <c r="C1364"/>
      <c r="G1364" s="13">
        <v>0</v>
      </c>
    </row>
    <row r="1365" spans="3:7">
      <c r="C1365"/>
      <c r="G1365" s="13">
        <v>0</v>
      </c>
    </row>
    <row r="1366" spans="3:7">
      <c r="C1366"/>
      <c r="G1366" s="13">
        <v>0</v>
      </c>
    </row>
    <row r="1367" spans="3:7">
      <c r="C1367"/>
      <c r="G1367" s="13">
        <v>0</v>
      </c>
    </row>
    <row r="1368" spans="3:7">
      <c r="C1368"/>
      <c r="G1368" s="13">
        <v>0</v>
      </c>
    </row>
    <row r="1369" spans="3:7">
      <c r="C1369"/>
      <c r="G1369" s="13">
        <v>0</v>
      </c>
    </row>
    <row r="1370" spans="3:7">
      <c r="C1370"/>
      <c r="G1370" s="13">
        <v>0</v>
      </c>
    </row>
    <row r="1371" spans="3:7">
      <c r="C1371"/>
      <c r="G1371" s="13">
        <v>0</v>
      </c>
    </row>
    <row r="1372" spans="3:7">
      <c r="C1372"/>
      <c r="G1372" s="13">
        <v>0</v>
      </c>
    </row>
    <row r="1373" spans="3:7">
      <c r="C1373"/>
      <c r="G1373" s="13">
        <v>0</v>
      </c>
    </row>
    <row r="1374" spans="3:7">
      <c r="C1374"/>
      <c r="G1374" s="13">
        <v>0</v>
      </c>
    </row>
    <row r="1375" spans="3:7">
      <c r="C1375"/>
      <c r="G1375" s="13">
        <v>0</v>
      </c>
    </row>
    <row r="1376" spans="3:7">
      <c r="C1376"/>
      <c r="G1376" s="13">
        <v>0</v>
      </c>
    </row>
    <row r="1377" spans="3:7">
      <c r="C1377"/>
      <c r="G1377" s="13">
        <v>0</v>
      </c>
    </row>
    <row r="1378" spans="3:7">
      <c r="C1378"/>
      <c r="G1378" s="13">
        <v>0</v>
      </c>
    </row>
    <row r="1379" spans="3:7">
      <c r="C1379"/>
      <c r="G1379" s="13">
        <v>0</v>
      </c>
    </row>
    <row r="1380" spans="3:7">
      <c r="C1380"/>
      <c r="G1380" s="13">
        <v>0</v>
      </c>
    </row>
    <row r="1381" spans="3:7">
      <c r="C1381"/>
      <c r="G1381" s="13">
        <v>0</v>
      </c>
    </row>
    <row r="1382" spans="3:7">
      <c r="C1382"/>
      <c r="G1382" s="13">
        <v>0</v>
      </c>
    </row>
    <row r="1383" spans="3:7">
      <c r="C1383"/>
      <c r="G1383" s="13">
        <v>0</v>
      </c>
    </row>
    <row r="1384" spans="3:7">
      <c r="C1384"/>
      <c r="G1384" s="13">
        <v>0</v>
      </c>
    </row>
    <row r="1385" spans="3:7">
      <c r="C1385"/>
      <c r="G1385" s="13">
        <v>0</v>
      </c>
    </row>
    <row r="1386" spans="3:7">
      <c r="C1386"/>
      <c r="G1386" s="13">
        <v>0</v>
      </c>
    </row>
    <row r="1387" spans="3:7">
      <c r="C1387"/>
      <c r="G1387" s="13">
        <v>0</v>
      </c>
    </row>
    <row r="1388" spans="3:7">
      <c r="C1388"/>
      <c r="G1388" s="13">
        <v>0</v>
      </c>
    </row>
    <row r="1389" spans="3:7">
      <c r="C1389"/>
      <c r="G1389" s="13">
        <v>0</v>
      </c>
    </row>
    <row r="1390" spans="3:7">
      <c r="C1390"/>
      <c r="G1390" s="13">
        <v>0</v>
      </c>
    </row>
    <row r="1391" spans="3:7">
      <c r="C1391"/>
      <c r="G1391" s="13">
        <v>0</v>
      </c>
    </row>
    <row r="1392" spans="3:7">
      <c r="C1392"/>
      <c r="G1392" s="13">
        <v>0</v>
      </c>
    </row>
    <row r="1393" spans="3:7">
      <c r="C1393"/>
      <c r="G1393" s="13">
        <v>0</v>
      </c>
    </row>
    <row r="1394" spans="3:7">
      <c r="C1394"/>
      <c r="G1394" s="13">
        <v>0</v>
      </c>
    </row>
    <row r="1395" spans="3:7">
      <c r="C1395"/>
      <c r="G1395" s="13">
        <v>0</v>
      </c>
    </row>
    <row r="1396" spans="3:7">
      <c r="C1396"/>
      <c r="G1396" s="13">
        <v>0</v>
      </c>
    </row>
    <row r="1397" spans="3:7">
      <c r="C1397"/>
      <c r="G1397" s="13">
        <v>0</v>
      </c>
    </row>
    <row r="1398" spans="3:7">
      <c r="C1398"/>
      <c r="G1398" s="13">
        <v>0</v>
      </c>
    </row>
    <row r="1399" spans="3:7">
      <c r="C1399"/>
      <c r="G1399" s="13">
        <v>0</v>
      </c>
    </row>
    <row r="1400" spans="3:7">
      <c r="C1400"/>
      <c r="G1400" s="13">
        <v>0</v>
      </c>
    </row>
    <row r="1401" spans="3:7">
      <c r="C1401"/>
      <c r="G1401" s="13">
        <v>0</v>
      </c>
    </row>
    <row r="1402" spans="3:7">
      <c r="C1402"/>
      <c r="G1402" s="13">
        <v>0</v>
      </c>
    </row>
    <row r="1403" spans="3:7">
      <c r="C1403"/>
      <c r="G1403" s="13">
        <v>0</v>
      </c>
    </row>
    <row r="1404" spans="3:7">
      <c r="C1404"/>
      <c r="G1404" s="13">
        <v>0</v>
      </c>
    </row>
    <row r="1405" spans="3:7">
      <c r="C1405"/>
      <c r="G1405" s="13">
        <v>0</v>
      </c>
    </row>
    <row r="1406" spans="3:7">
      <c r="C1406"/>
      <c r="G1406" s="13">
        <v>0</v>
      </c>
    </row>
    <row r="1407" spans="3:7">
      <c r="C1407"/>
      <c r="G1407" s="13">
        <v>0</v>
      </c>
    </row>
    <row r="1408" spans="3:7">
      <c r="C1408"/>
      <c r="G1408" s="13">
        <v>0</v>
      </c>
    </row>
    <row r="1409" spans="3:7">
      <c r="C1409"/>
      <c r="G1409" s="13">
        <v>0</v>
      </c>
    </row>
    <row r="1410" spans="3:7">
      <c r="C1410"/>
      <c r="G1410" s="13">
        <v>0</v>
      </c>
    </row>
    <row r="1411" spans="3:7">
      <c r="C1411"/>
      <c r="G1411" s="13">
        <v>0</v>
      </c>
    </row>
    <row r="1412" spans="3:7">
      <c r="C1412"/>
      <c r="G1412" s="13">
        <v>0</v>
      </c>
    </row>
    <row r="1413" spans="3:7">
      <c r="C1413"/>
      <c r="G1413" s="13">
        <v>0</v>
      </c>
    </row>
    <row r="1414" spans="3:7">
      <c r="C1414"/>
      <c r="G1414" s="13">
        <v>0</v>
      </c>
    </row>
    <row r="1415" spans="3:7">
      <c r="C1415"/>
      <c r="G1415" s="13">
        <v>0</v>
      </c>
    </row>
    <row r="1416" spans="3:7">
      <c r="C1416"/>
      <c r="G1416" s="13">
        <v>0</v>
      </c>
    </row>
    <row r="1417" spans="3:7">
      <c r="C1417"/>
      <c r="G1417" s="13">
        <v>0</v>
      </c>
    </row>
    <row r="1418" spans="3:7">
      <c r="C1418"/>
      <c r="G1418" s="13">
        <v>0</v>
      </c>
    </row>
    <row r="1419" spans="3:7">
      <c r="C1419"/>
      <c r="G1419" s="13">
        <v>0</v>
      </c>
    </row>
    <row r="1420" spans="3:7">
      <c r="C1420"/>
      <c r="G1420" s="13">
        <v>0</v>
      </c>
    </row>
    <row r="1421" spans="3:7">
      <c r="C1421"/>
      <c r="G1421" s="13">
        <v>0</v>
      </c>
    </row>
    <row r="1422" spans="3:7">
      <c r="C1422"/>
      <c r="G1422" s="13">
        <v>0</v>
      </c>
    </row>
    <row r="1423" spans="3:7">
      <c r="C1423"/>
      <c r="G1423" s="13">
        <v>0</v>
      </c>
    </row>
    <row r="1424" spans="3:7">
      <c r="C1424"/>
      <c r="G1424" s="13">
        <v>0</v>
      </c>
    </row>
    <row r="1425" spans="3:7">
      <c r="C1425"/>
      <c r="G1425" s="13">
        <v>0</v>
      </c>
    </row>
    <row r="1426" spans="3:7">
      <c r="C1426"/>
      <c r="G1426" s="13">
        <v>0</v>
      </c>
    </row>
    <row r="1427" spans="3:7">
      <c r="C1427"/>
      <c r="G1427" s="13">
        <v>0</v>
      </c>
    </row>
    <row r="1428" spans="3:7">
      <c r="C1428"/>
      <c r="G1428" s="13">
        <v>0</v>
      </c>
    </row>
    <row r="1429" spans="3:7">
      <c r="C1429"/>
      <c r="G1429" s="13">
        <v>0</v>
      </c>
    </row>
    <row r="1430" spans="3:7">
      <c r="C1430"/>
      <c r="G1430" s="13">
        <v>0</v>
      </c>
    </row>
    <row r="1431" spans="3:7">
      <c r="C1431"/>
      <c r="G1431" s="13">
        <v>0</v>
      </c>
    </row>
    <row r="1432" spans="3:7">
      <c r="C1432"/>
      <c r="G1432" s="13">
        <v>0</v>
      </c>
    </row>
    <row r="1433" spans="3:7">
      <c r="C1433"/>
      <c r="G1433" s="13">
        <v>0</v>
      </c>
    </row>
    <row r="1434" spans="3:7">
      <c r="C1434"/>
      <c r="G1434" s="13">
        <v>0</v>
      </c>
    </row>
    <row r="1435" spans="3:7">
      <c r="C1435"/>
      <c r="G1435" s="13">
        <v>0</v>
      </c>
    </row>
    <row r="1436" spans="3:7">
      <c r="C1436"/>
      <c r="G1436" s="13">
        <v>0</v>
      </c>
    </row>
    <row r="1437" spans="3:7">
      <c r="C1437"/>
      <c r="G1437" s="13">
        <v>0</v>
      </c>
    </row>
    <row r="1438" spans="3:7">
      <c r="C1438"/>
      <c r="G1438" s="13">
        <v>0</v>
      </c>
    </row>
    <row r="1439" spans="3:7">
      <c r="C1439"/>
      <c r="G1439" s="13">
        <v>0</v>
      </c>
    </row>
    <row r="1440" spans="3:7">
      <c r="C1440"/>
      <c r="G1440" s="13">
        <v>0</v>
      </c>
    </row>
    <row r="1441" spans="3:7">
      <c r="C1441"/>
      <c r="G1441" s="13">
        <v>0</v>
      </c>
    </row>
    <row r="1442" spans="3:7">
      <c r="C1442"/>
      <c r="G1442" s="13">
        <v>0</v>
      </c>
    </row>
    <row r="1443" spans="3:7">
      <c r="C1443"/>
      <c r="G1443" s="13">
        <v>0</v>
      </c>
    </row>
    <row r="1444" spans="3:7">
      <c r="C1444"/>
      <c r="G1444" s="13">
        <v>0</v>
      </c>
    </row>
    <row r="1445" spans="3:7">
      <c r="C1445"/>
      <c r="G1445" s="13">
        <v>0</v>
      </c>
    </row>
    <row r="1446" spans="3:7">
      <c r="C1446"/>
      <c r="G1446" s="13">
        <v>0</v>
      </c>
    </row>
    <row r="1447" spans="3:7">
      <c r="C1447"/>
      <c r="G1447" s="13">
        <v>0</v>
      </c>
    </row>
    <row r="1448" spans="3:7">
      <c r="C1448"/>
      <c r="G1448" s="13">
        <v>0</v>
      </c>
    </row>
    <row r="1449" spans="3:7">
      <c r="C1449"/>
      <c r="G1449" s="13">
        <v>0</v>
      </c>
    </row>
    <row r="1450" spans="3:7">
      <c r="C1450"/>
      <c r="G1450" s="13">
        <v>0</v>
      </c>
    </row>
    <row r="1451" spans="3:7">
      <c r="C1451"/>
      <c r="G1451" s="13">
        <v>0</v>
      </c>
    </row>
    <row r="1452" spans="3:7">
      <c r="C1452"/>
      <c r="G1452" s="13">
        <v>0</v>
      </c>
    </row>
    <row r="1453" spans="3:7">
      <c r="C1453"/>
      <c r="G1453" s="13">
        <v>0</v>
      </c>
    </row>
    <row r="1454" spans="3:7">
      <c r="C1454"/>
      <c r="G1454" s="13">
        <v>0</v>
      </c>
    </row>
    <row r="1455" spans="3:7">
      <c r="C1455"/>
      <c r="G1455" s="13">
        <v>0</v>
      </c>
    </row>
    <row r="1456" spans="3:7">
      <c r="C1456"/>
      <c r="G1456" s="13">
        <v>0</v>
      </c>
    </row>
    <row r="1457" spans="3:7">
      <c r="C1457"/>
      <c r="G1457" s="13">
        <v>0</v>
      </c>
    </row>
    <row r="1458" spans="3:7">
      <c r="C1458"/>
      <c r="G1458" s="13">
        <v>0</v>
      </c>
    </row>
    <row r="1459" spans="3:7">
      <c r="C1459"/>
      <c r="G1459" s="13">
        <v>0</v>
      </c>
    </row>
    <row r="1460" spans="3:7">
      <c r="C1460"/>
      <c r="G1460" s="13">
        <v>0</v>
      </c>
    </row>
    <row r="1461" spans="3:7">
      <c r="C1461"/>
      <c r="G1461" s="13">
        <v>0</v>
      </c>
    </row>
    <row r="1462" spans="3:7">
      <c r="C1462"/>
      <c r="G1462" s="13">
        <v>0</v>
      </c>
    </row>
    <row r="1463" spans="3:7">
      <c r="C1463"/>
      <c r="G1463" s="13">
        <v>0</v>
      </c>
    </row>
    <row r="1464" spans="3:7">
      <c r="C1464"/>
      <c r="G1464" s="13">
        <v>0</v>
      </c>
    </row>
    <row r="1465" spans="3:7">
      <c r="C1465"/>
      <c r="G1465" s="13">
        <v>0</v>
      </c>
    </row>
    <row r="1466" spans="3:7">
      <c r="C1466"/>
      <c r="G1466" s="13">
        <v>0</v>
      </c>
    </row>
    <row r="1467" spans="3:7">
      <c r="C1467"/>
      <c r="G1467" s="13">
        <v>0</v>
      </c>
    </row>
    <row r="1468" spans="3:7">
      <c r="C1468"/>
      <c r="G1468" s="13">
        <v>0</v>
      </c>
    </row>
    <row r="1469" spans="3:7">
      <c r="C1469"/>
      <c r="G1469" s="13">
        <v>0</v>
      </c>
    </row>
    <row r="1470" spans="3:7">
      <c r="C1470"/>
      <c r="G1470" s="13">
        <v>0</v>
      </c>
    </row>
    <row r="1471" spans="3:7">
      <c r="C1471"/>
      <c r="G1471" s="13">
        <v>0</v>
      </c>
    </row>
    <row r="1472" spans="3:7">
      <c r="C1472"/>
      <c r="G1472" s="13">
        <v>0</v>
      </c>
    </row>
    <row r="1473" spans="3:7">
      <c r="C1473"/>
      <c r="G1473" s="13">
        <v>0</v>
      </c>
    </row>
    <row r="1474" spans="3:7">
      <c r="C1474"/>
      <c r="G1474" s="13">
        <v>0</v>
      </c>
    </row>
    <row r="1475" spans="3:7">
      <c r="C1475"/>
      <c r="G1475" s="13">
        <v>0</v>
      </c>
    </row>
    <row r="1476" spans="3:7">
      <c r="C1476"/>
      <c r="G1476" s="13">
        <v>0</v>
      </c>
    </row>
    <row r="1477" spans="3:7">
      <c r="C1477"/>
      <c r="G1477" s="13">
        <v>0</v>
      </c>
    </row>
    <row r="1478" spans="3:7">
      <c r="C1478"/>
      <c r="G1478" s="13">
        <v>0</v>
      </c>
    </row>
    <row r="1479" spans="3:7">
      <c r="C1479"/>
      <c r="G1479" s="13">
        <v>0</v>
      </c>
    </row>
    <row r="1480" spans="3:7">
      <c r="C1480"/>
      <c r="G1480" s="13">
        <v>0</v>
      </c>
    </row>
    <row r="1481" spans="3:7">
      <c r="C1481"/>
      <c r="G1481" s="13">
        <v>0</v>
      </c>
    </row>
    <row r="1482" spans="3:7">
      <c r="C1482"/>
      <c r="G1482" s="13">
        <v>0</v>
      </c>
    </row>
    <row r="1483" spans="3:7">
      <c r="C1483"/>
      <c r="G1483" s="13">
        <v>0</v>
      </c>
    </row>
    <row r="1484" spans="3:7">
      <c r="C1484"/>
      <c r="G1484" s="13">
        <v>0</v>
      </c>
    </row>
    <row r="1485" spans="3:7">
      <c r="C1485"/>
      <c r="G1485" s="13">
        <v>0</v>
      </c>
    </row>
    <row r="1486" spans="3:7">
      <c r="C1486"/>
      <c r="G1486" s="13">
        <v>0</v>
      </c>
    </row>
    <row r="1487" spans="3:7">
      <c r="C1487"/>
      <c r="G1487" s="13">
        <v>0</v>
      </c>
    </row>
    <row r="1488" spans="3:7">
      <c r="C1488"/>
      <c r="G1488" s="13">
        <v>0</v>
      </c>
    </row>
    <row r="1489" spans="3:7">
      <c r="C1489"/>
      <c r="G1489" s="13">
        <v>0</v>
      </c>
    </row>
    <row r="1490" spans="3:7">
      <c r="C1490"/>
      <c r="G1490" s="13">
        <v>0</v>
      </c>
    </row>
    <row r="1491" spans="3:7">
      <c r="C1491"/>
      <c r="G1491" s="13">
        <v>0</v>
      </c>
    </row>
    <row r="1492" spans="3:7">
      <c r="C1492"/>
      <c r="G1492" s="13">
        <v>0</v>
      </c>
    </row>
    <row r="1493" spans="3:7">
      <c r="C1493"/>
      <c r="G1493" s="13">
        <v>0</v>
      </c>
    </row>
    <row r="1494" spans="3:7">
      <c r="C1494"/>
      <c r="G1494" s="13">
        <v>0</v>
      </c>
    </row>
    <row r="1495" spans="3:7">
      <c r="C1495"/>
      <c r="G1495" s="13">
        <v>0</v>
      </c>
    </row>
    <row r="1496" spans="3:7">
      <c r="C1496"/>
      <c r="G1496" s="13">
        <v>0</v>
      </c>
    </row>
    <row r="1497" spans="3:7">
      <c r="C1497"/>
      <c r="G1497" s="13">
        <v>0</v>
      </c>
    </row>
    <row r="1498" spans="3:7">
      <c r="C1498"/>
      <c r="G1498" s="13">
        <v>0</v>
      </c>
    </row>
    <row r="1499" spans="3:7">
      <c r="C1499"/>
      <c r="G1499" s="13">
        <v>0</v>
      </c>
    </row>
    <row r="1500" spans="3:7">
      <c r="C1500"/>
      <c r="G1500" s="13">
        <v>0</v>
      </c>
    </row>
    <row r="1501" spans="3:7">
      <c r="C1501"/>
      <c r="G1501" s="13">
        <v>0</v>
      </c>
    </row>
    <row r="1502" spans="3:7">
      <c r="C1502"/>
      <c r="G1502" s="13">
        <v>0</v>
      </c>
    </row>
    <row r="1503" spans="3:7">
      <c r="C1503"/>
      <c r="G1503" s="13">
        <v>0</v>
      </c>
    </row>
    <row r="1504" spans="3:7">
      <c r="C1504"/>
      <c r="G1504" s="13">
        <v>0</v>
      </c>
    </row>
    <row r="1505" spans="3:7">
      <c r="C1505"/>
      <c r="G1505" s="13">
        <v>0</v>
      </c>
    </row>
    <row r="1506" spans="3:7">
      <c r="C1506"/>
      <c r="G1506" s="13">
        <v>0</v>
      </c>
    </row>
    <row r="1507" spans="3:7">
      <c r="C1507"/>
      <c r="G1507" s="13">
        <v>0</v>
      </c>
    </row>
    <row r="1508" spans="3:7">
      <c r="C1508"/>
      <c r="G1508" s="13">
        <v>0</v>
      </c>
    </row>
    <row r="1509" spans="3:7">
      <c r="C1509"/>
      <c r="G1509" s="13">
        <v>0</v>
      </c>
    </row>
    <row r="1510" spans="3:7">
      <c r="C1510"/>
      <c r="G1510" s="13">
        <v>0</v>
      </c>
    </row>
    <row r="1511" spans="3:7">
      <c r="C1511"/>
      <c r="G1511" s="13">
        <v>0</v>
      </c>
    </row>
    <row r="1512" spans="3:7">
      <c r="C1512"/>
      <c r="G1512" s="13">
        <v>0</v>
      </c>
    </row>
    <row r="1513" spans="3:7">
      <c r="C1513"/>
      <c r="G1513" s="13">
        <v>0</v>
      </c>
    </row>
    <row r="1514" spans="3:7">
      <c r="C1514"/>
      <c r="G1514" s="13">
        <v>0</v>
      </c>
    </row>
    <row r="1515" spans="3:7">
      <c r="C1515"/>
      <c r="G1515" s="13">
        <v>0</v>
      </c>
    </row>
    <row r="1516" spans="3:7">
      <c r="C1516"/>
      <c r="G1516" s="13">
        <v>0</v>
      </c>
    </row>
    <row r="1517" spans="3:7">
      <c r="C1517"/>
      <c r="G1517" s="13">
        <v>0</v>
      </c>
    </row>
    <row r="1518" spans="3:7">
      <c r="C1518"/>
      <c r="G1518" s="13">
        <v>0</v>
      </c>
    </row>
    <row r="1519" spans="3:7">
      <c r="C1519"/>
      <c r="G1519" s="13">
        <v>0</v>
      </c>
    </row>
    <row r="1520" spans="3:7">
      <c r="C1520"/>
      <c r="G1520" s="13">
        <v>0</v>
      </c>
    </row>
    <row r="1521" spans="3:7">
      <c r="C1521"/>
      <c r="G1521" s="13">
        <v>0</v>
      </c>
    </row>
    <row r="1522" spans="3:7">
      <c r="C1522"/>
      <c r="G1522" s="13">
        <v>0</v>
      </c>
    </row>
    <row r="1523" spans="3:7">
      <c r="C1523"/>
      <c r="G1523" s="13">
        <v>0</v>
      </c>
    </row>
    <row r="1524" spans="3:7">
      <c r="C1524"/>
      <c r="G1524" s="13">
        <v>0</v>
      </c>
    </row>
    <row r="1525" spans="3:7">
      <c r="C1525"/>
      <c r="G1525" s="13">
        <v>0</v>
      </c>
    </row>
    <row r="1526" spans="3:7">
      <c r="C1526"/>
      <c r="G1526" s="13">
        <v>0</v>
      </c>
    </row>
    <row r="1527" spans="3:7">
      <c r="C1527"/>
      <c r="G1527" s="13">
        <v>0</v>
      </c>
    </row>
    <row r="1528" spans="3:7">
      <c r="C1528"/>
      <c r="G1528" s="13">
        <v>0</v>
      </c>
    </row>
    <row r="1529" spans="3:7">
      <c r="C1529"/>
      <c r="G1529" s="13">
        <v>0</v>
      </c>
    </row>
    <row r="1530" spans="3:7">
      <c r="C1530"/>
      <c r="G1530" s="13">
        <v>0</v>
      </c>
    </row>
    <row r="1531" spans="3:7">
      <c r="C1531"/>
      <c r="G1531" s="13">
        <v>0</v>
      </c>
    </row>
    <row r="1532" spans="3:7">
      <c r="C1532"/>
      <c r="G1532" s="13">
        <v>0</v>
      </c>
    </row>
    <row r="1533" spans="3:7">
      <c r="C1533"/>
      <c r="G1533" s="13">
        <v>0</v>
      </c>
    </row>
    <row r="1534" spans="3:7">
      <c r="C1534"/>
      <c r="G1534" s="13">
        <v>0</v>
      </c>
    </row>
    <row r="1535" spans="3:7">
      <c r="C1535"/>
      <c r="G1535" s="13">
        <v>0</v>
      </c>
    </row>
    <row r="1536" spans="3:7">
      <c r="C1536"/>
      <c r="G1536" s="13">
        <v>0</v>
      </c>
    </row>
    <row r="1537" spans="3:7">
      <c r="C1537"/>
      <c r="G1537" s="13">
        <v>0</v>
      </c>
    </row>
    <row r="1538" spans="3:7">
      <c r="C1538"/>
      <c r="G1538" s="13">
        <v>0</v>
      </c>
    </row>
    <row r="1539" spans="3:7">
      <c r="C1539"/>
      <c r="G1539" s="13">
        <v>0</v>
      </c>
    </row>
    <row r="1540" spans="3:7">
      <c r="C1540"/>
      <c r="G1540" s="13">
        <v>0</v>
      </c>
    </row>
    <row r="1541" spans="3:7">
      <c r="C1541"/>
      <c r="G1541" s="13">
        <v>0</v>
      </c>
    </row>
    <row r="1542" spans="3:7">
      <c r="C1542"/>
      <c r="G1542" s="13">
        <v>0</v>
      </c>
    </row>
    <row r="1543" spans="3:7">
      <c r="C1543"/>
      <c r="G1543" s="13">
        <v>0</v>
      </c>
    </row>
    <row r="1544" spans="3:7">
      <c r="C1544"/>
      <c r="G1544" s="13">
        <v>0</v>
      </c>
    </row>
    <row r="1545" spans="3:7">
      <c r="C1545"/>
      <c r="G1545" s="13">
        <v>0</v>
      </c>
    </row>
    <row r="1546" spans="3:7">
      <c r="C1546"/>
      <c r="G1546" s="13">
        <v>0</v>
      </c>
    </row>
    <row r="1547" spans="3:7">
      <c r="C1547"/>
      <c r="G1547" s="13">
        <v>0</v>
      </c>
    </row>
    <row r="1548" spans="3:7">
      <c r="C1548"/>
      <c r="G1548" s="13">
        <v>0</v>
      </c>
    </row>
    <row r="1549" spans="3:7">
      <c r="C1549"/>
      <c r="G1549" s="13">
        <v>0</v>
      </c>
    </row>
    <row r="1550" spans="3:7">
      <c r="C1550"/>
      <c r="G1550" s="13">
        <v>0</v>
      </c>
    </row>
    <row r="1551" spans="3:7">
      <c r="C1551"/>
      <c r="G1551" s="13">
        <v>0</v>
      </c>
    </row>
    <row r="1552" spans="3:7">
      <c r="C1552"/>
      <c r="G1552" s="13">
        <v>0</v>
      </c>
    </row>
    <row r="1553" spans="3:7">
      <c r="C1553"/>
      <c r="G1553" s="13">
        <v>0</v>
      </c>
    </row>
    <row r="1554" spans="3:7">
      <c r="C1554"/>
      <c r="G1554" s="13">
        <v>0</v>
      </c>
    </row>
    <row r="1555" spans="3:7">
      <c r="C1555"/>
      <c r="G1555" s="13">
        <v>0</v>
      </c>
    </row>
    <row r="1556" spans="3:7">
      <c r="C1556"/>
      <c r="G1556" s="13">
        <v>0</v>
      </c>
    </row>
    <row r="1557" spans="3:7">
      <c r="C1557"/>
      <c r="G1557" s="13">
        <v>0</v>
      </c>
    </row>
    <row r="1558" spans="3:7">
      <c r="C1558"/>
      <c r="G1558" s="13">
        <v>0</v>
      </c>
    </row>
    <row r="1559" spans="3:7">
      <c r="C1559"/>
      <c r="G1559" s="13">
        <v>0</v>
      </c>
    </row>
    <row r="1560" spans="3:7">
      <c r="C1560"/>
      <c r="G1560" s="13">
        <v>0</v>
      </c>
    </row>
    <row r="1561" spans="3:7">
      <c r="C1561"/>
      <c r="G1561" s="13">
        <v>0</v>
      </c>
    </row>
    <row r="1562" spans="3:7">
      <c r="C1562"/>
      <c r="G1562" s="13">
        <v>0</v>
      </c>
    </row>
    <row r="1563" spans="3:7">
      <c r="C1563"/>
      <c r="G1563" s="13">
        <v>0</v>
      </c>
    </row>
    <row r="1564" spans="3:7">
      <c r="C1564"/>
      <c r="G1564" s="13">
        <v>0</v>
      </c>
    </row>
    <row r="1565" spans="3:7">
      <c r="C1565"/>
      <c r="G1565" s="13">
        <v>0</v>
      </c>
    </row>
    <row r="1566" spans="3:7">
      <c r="C1566"/>
      <c r="G1566" s="13">
        <v>0</v>
      </c>
    </row>
    <row r="1567" spans="3:7">
      <c r="C1567"/>
      <c r="G1567" s="13">
        <v>0</v>
      </c>
    </row>
    <row r="1568" spans="3:7">
      <c r="C1568"/>
      <c r="G1568" s="13">
        <v>0</v>
      </c>
    </row>
    <row r="1569" spans="3:7">
      <c r="C1569"/>
      <c r="G1569" s="13">
        <v>0</v>
      </c>
    </row>
    <row r="1570" spans="3:7">
      <c r="C1570"/>
      <c r="G1570" s="13">
        <v>0</v>
      </c>
    </row>
    <row r="1571" spans="3:7">
      <c r="C1571"/>
      <c r="G1571" s="13">
        <v>0</v>
      </c>
    </row>
    <row r="1572" spans="3:7">
      <c r="C1572"/>
      <c r="G1572" s="13">
        <v>0</v>
      </c>
    </row>
    <row r="1573" spans="3:7">
      <c r="C1573"/>
      <c r="G1573" s="13">
        <v>0</v>
      </c>
    </row>
    <row r="1574" spans="3:7">
      <c r="C1574"/>
      <c r="G1574" s="13">
        <v>0</v>
      </c>
    </row>
    <row r="1575" spans="3:7">
      <c r="C1575"/>
      <c r="G1575" s="13">
        <v>0</v>
      </c>
    </row>
    <row r="1576" spans="3:7">
      <c r="C1576"/>
      <c r="G1576" s="13">
        <v>0</v>
      </c>
    </row>
    <row r="1577" spans="3:7">
      <c r="C1577"/>
      <c r="G1577" s="13">
        <v>0</v>
      </c>
    </row>
    <row r="1578" spans="3:7">
      <c r="C1578"/>
      <c r="G1578" s="13">
        <v>0</v>
      </c>
    </row>
    <row r="1579" spans="3:7">
      <c r="C1579"/>
      <c r="G1579" s="13">
        <v>0</v>
      </c>
    </row>
    <row r="1580" spans="3:7">
      <c r="C1580"/>
      <c r="G1580" s="13">
        <v>0</v>
      </c>
    </row>
    <row r="1581" spans="3:7">
      <c r="C1581"/>
      <c r="G1581" s="13">
        <v>0</v>
      </c>
    </row>
    <row r="1582" spans="3:7">
      <c r="C1582"/>
      <c r="G1582" s="13">
        <v>0</v>
      </c>
    </row>
    <row r="1583" spans="3:7">
      <c r="C1583"/>
      <c r="G1583" s="13">
        <v>0</v>
      </c>
    </row>
    <row r="1584" spans="3:7">
      <c r="C1584"/>
      <c r="G1584" s="13">
        <v>0</v>
      </c>
    </row>
    <row r="1585" spans="3:7">
      <c r="C1585"/>
      <c r="G1585" s="13">
        <v>0</v>
      </c>
    </row>
    <row r="1586" spans="3:7">
      <c r="C1586"/>
      <c r="G1586" s="13">
        <v>0</v>
      </c>
    </row>
    <row r="1587" spans="3:7">
      <c r="C1587"/>
      <c r="G1587" s="13">
        <v>0</v>
      </c>
    </row>
    <row r="1588" spans="3:7">
      <c r="C1588"/>
      <c r="G1588" s="13">
        <v>0</v>
      </c>
    </row>
    <row r="1589" spans="3:7">
      <c r="C1589"/>
      <c r="G1589" s="13">
        <v>0</v>
      </c>
    </row>
    <row r="1590" spans="3:7">
      <c r="C1590"/>
      <c r="G1590" s="13">
        <v>0</v>
      </c>
    </row>
    <row r="1591" spans="3:7">
      <c r="C1591"/>
      <c r="G1591" s="13">
        <v>0</v>
      </c>
    </row>
    <row r="1592" spans="3:7">
      <c r="C1592"/>
      <c r="G1592" s="13">
        <v>0</v>
      </c>
    </row>
    <row r="1593" spans="3:7">
      <c r="C1593"/>
      <c r="G1593" s="13">
        <v>0</v>
      </c>
    </row>
    <row r="1594" spans="3:7">
      <c r="C1594"/>
      <c r="G1594" s="13">
        <v>0</v>
      </c>
    </row>
    <row r="1595" spans="3:7">
      <c r="C1595"/>
      <c r="G1595" s="13">
        <v>0</v>
      </c>
    </row>
    <row r="1596" spans="3:7">
      <c r="C1596"/>
      <c r="G1596" s="13">
        <v>0</v>
      </c>
    </row>
    <row r="1597" spans="3:7">
      <c r="C1597"/>
      <c r="G1597" s="13">
        <v>0</v>
      </c>
    </row>
    <row r="1598" spans="3:7">
      <c r="C1598"/>
      <c r="G1598" s="13">
        <v>0</v>
      </c>
    </row>
    <row r="1599" spans="3:7">
      <c r="C1599"/>
      <c r="G1599" s="13">
        <v>0</v>
      </c>
    </row>
    <row r="1600" spans="3:7">
      <c r="C1600"/>
      <c r="G1600" s="13">
        <v>0</v>
      </c>
    </row>
    <row r="1601" spans="3:7">
      <c r="C1601"/>
      <c r="G1601" s="13">
        <v>0</v>
      </c>
    </row>
    <row r="1602" spans="3:7">
      <c r="C1602"/>
      <c r="G1602" s="13">
        <v>0</v>
      </c>
    </row>
    <row r="1603" spans="3:7">
      <c r="C1603"/>
      <c r="G1603" s="13">
        <v>0</v>
      </c>
    </row>
    <row r="1604" spans="3:7">
      <c r="C1604"/>
      <c r="G1604" s="13">
        <v>0</v>
      </c>
    </row>
    <row r="1605" spans="3:7">
      <c r="C1605"/>
      <c r="G1605" s="13">
        <v>0</v>
      </c>
    </row>
    <row r="1606" spans="3:7">
      <c r="C1606"/>
      <c r="G1606" s="13">
        <v>0</v>
      </c>
    </row>
    <row r="1607" spans="3:7">
      <c r="C1607"/>
      <c r="G1607" s="13">
        <v>0</v>
      </c>
    </row>
    <row r="1608" spans="3:7">
      <c r="C1608"/>
      <c r="G1608" s="13">
        <v>0</v>
      </c>
    </row>
    <row r="1609" spans="3:7">
      <c r="C1609"/>
      <c r="G1609" s="13">
        <v>0</v>
      </c>
    </row>
    <row r="1610" spans="3:7">
      <c r="C1610"/>
      <c r="G1610" s="13">
        <v>0</v>
      </c>
    </row>
    <row r="1611" spans="3:7">
      <c r="C1611"/>
      <c r="G1611" s="13">
        <v>0</v>
      </c>
    </row>
    <row r="1612" spans="3:7">
      <c r="C1612"/>
      <c r="G1612" s="13">
        <v>0</v>
      </c>
    </row>
    <row r="1613" spans="3:7">
      <c r="C1613"/>
      <c r="G1613" s="13">
        <v>0</v>
      </c>
    </row>
    <row r="1614" spans="3:7">
      <c r="C1614"/>
      <c r="G1614" s="13">
        <v>0</v>
      </c>
    </row>
    <row r="1615" spans="3:7">
      <c r="C1615"/>
      <c r="G1615" s="13">
        <v>0</v>
      </c>
    </row>
    <row r="1616" spans="3:7">
      <c r="C1616"/>
      <c r="G1616" s="13">
        <v>0</v>
      </c>
    </row>
    <row r="1617" spans="3:7">
      <c r="C1617"/>
      <c r="G1617" s="13">
        <v>0</v>
      </c>
    </row>
    <row r="1618" spans="3:7">
      <c r="C1618"/>
      <c r="G1618" s="13">
        <v>0</v>
      </c>
    </row>
    <row r="1619" spans="3:7">
      <c r="C1619"/>
      <c r="G1619" s="13">
        <v>0</v>
      </c>
    </row>
    <row r="1620" spans="3:7">
      <c r="C1620"/>
      <c r="G1620" s="13">
        <v>0</v>
      </c>
    </row>
    <row r="1621" spans="3:7">
      <c r="C1621"/>
      <c r="G1621" s="13">
        <v>0</v>
      </c>
    </row>
    <row r="1622" spans="3:7">
      <c r="C1622"/>
      <c r="G1622" s="13">
        <v>0</v>
      </c>
    </row>
    <row r="1623" spans="3:7">
      <c r="C1623"/>
      <c r="G1623" s="13">
        <v>0</v>
      </c>
    </row>
    <row r="1624" spans="3:7">
      <c r="C1624"/>
      <c r="G1624" s="13">
        <v>0</v>
      </c>
    </row>
    <row r="1625" spans="3:7">
      <c r="C1625"/>
      <c r="G1625" s="13">
        <v>0</v>
      </c>
    </row>
    <row r="1626" spans="3:7">
      <c r="C1626"/>
      <c r="G1626" s="13">
        <v>0</v>
      </c>
    </row>
    <row r="1627" spans="3:7">
      <c r="C1627"/>
      <c r="G1627" s="13">
        <v>0</v>
      </c>
    </row>
    <row r="1628" spans="3:7">
      <c r="C1628"/>
      <c r="G1628" s="13">
        <v>0</v>
      </c>
    </row>
    <row r="1629" spans="3:7">
      <c r="C1629"/>
      <c r="G1629" s="13">
        <v>0</v>
      </c>
    </row>
    <row r="1630" spans="3:7">
      <c r="C1630"/>
      <c r="G1630" s="13">
        <v>0</v>
      </c>
    </row>
    <row r="1631" spans="3:7">
      <c r="C1631"/>
      <c r="G1631" s="13">
        <v>0</v>
      </c>
    </row>
    <row r="1632" spans="3:7">
      <c r="C1632"/>
      <c r="G1632" s="13">
        <v>0</v>
      </c>
    </row>
    <row r="1633" spans="3:7">
      <c r="C1633"/>
      <c r="G1633" s="13">
        <v>0</v>
      </c>
    </row>
    <row r="1634" spans="3:7">
      <c r="C1634"/>
      <c r="G1634" s="13">
        <v>0</v>
      </c>
    </row>
    <row r="1635" spans="3:7">
      <c r="C1635"/>
      <c r="G1635" s="13">
        <v>0</v>
      </c>
    </row>
    <row r="1636" spans="3:7">
      <c r="C1636"/>
      <c r="G1636" s="13">
        <v>0</v>
      </c>
    </row>
    <row r="1637" spans="3:7">
      <c r="C1637"/>
      <c r="G1637" s="13">
        <v>0</v>
      </c>
    </row>
    <row r="1638" spans="3:7">
      <c r="C1638"/>
      <c r="G1638" s="13">
        <v>0</v>
      </c>
    </row>
    <row r="1639" spans="3:7">
      <c r="C1639"/>
      <c r="G1639" s="13">
        <v>0</v>
      </c>
    </row>
    <row r="1640" spans="3:7">
      <c r="C1640"/>
      <c r="G1640" s="13">
        <v>0</v>
      </c>
    </row>
    <row r="1641" spans="3:7">
      <c r="C1641"/>
      <c r="G1641" s="13">
        <v>0</v>
      </c>
    </row>
    <row r="1642" spans="3:7">
      <c r="C1642"/>
      <c r="G1642" s="13">
        <v>0</v>
      </c>
    </row>
    <row r="1643" spans="3:7">
      <c r="C1643"/>
      <c r="G1643" s="13">
        <v>0</v>
      </c>
    </row>
    <row r="1644" spans="3:7">
      <c r="C1644"/>
      <c r="G1644" s="13">
        <v>0</v>
      </c>
    </row>
    <row r="1645" spans="3:7">
      <c r="C1645"/>
      <c r="G1645" s="13">
        <v>0</v>
      </c>
    </row>
    <row r="1646" spans="3:7">
      <c r="C1646"/>
      <c r="G1646" s="13">
        <v>0</v>
      </c>
    </row>
    <row r="1647" spans="3:7">
      <c r="C1647"/>
      <c r="G1647" s="13">
        <v>0</v>
      </c>
    </row>
    <row r="1648" spans="3:7">
      <c r="C1648"/>
      <c r="G1648" s="13">
        <v>0</v>
      </c>
    </row>
    <row r="1649" spans="3:7">
      <c r="C1649"/>
      <c r="G1649" s="13">
        <v>0</v>
      </c>
    </row>
    <row r="1650" spans="3:7">
      <c r="C1650"/>
      <c r="G1650" s="13">
        <v>0</v>
      </c>
    </row>
    <row r="1651" spans="3:7">
      <c r="C1651"/>
      <c r="G1651" s="13">
        <v>0</v>
      </c>
    </row>
    <row r="1652" spans="3:7">
      <c r="C1652"/>
      <c r="G1652" s="13">
        <v>0</v>
      </c>
    </row>
    <row r="1653" spans="3:7">
      <c r="C1653"/>
      <c r="G1653" s="13">
        <v>0</v>
      </c>
    </row>
    <row r="1654" spans="3:7">
      <c r="C1654"/>
      <c r="G1654" s="13">
        <v>0</v>
      </c>
    </row>
    <row r="1655" spans="3:7">
      <c r="C1655"/>
      <c r="G1655" s="13">
        <v>0</v>
      </c>
    </row>
    <row r="1656" spans="3:7">
      <c r="C1656"/>
      <c r="G1656" s="13">
        <v>0</v>
      </c>
    </row>
    <row r="1657" spans="3:7">
      <c r="C1657"/>
      <c r="G1657" s="13">
        <v>0</v>
      </c>
    </row>
    <row r="1658" spans="3:7">
      <c r="C1658"/>
      <c r="G1658" s="13">
        <v>0</v>
      </c>
    </row>
    <row r="1659" spans="3:7">
      <c r="C1659"/>
      <c r="G1659" s="13">
        <v>0</v>
      </c>
    </row>
    <row r="1660" spans="3:7">
      <c r="C1660"/>
      <c r="G1660" s="13">
        <v>0</v>
      </c>
    </row>
    <row r="1661" spans="3:7">
      <c r="C1661"/>
      <c r="G1661" s="13">
        <v>0</v>
      </c>
    </row>
    <row r="1662" spans="3:7">
      <c r="C1662"/>
      <c r="G1662" s="13">
        <v>0</v>
      </c>
    </row>
    <row r="1663" spans="3:7">
      <c r="C1663"/>
      <c r="G1663" s="13">
        <v>0</v>
      </c>
    </row>
    <row r="1664" spans="3:7">
      <c r="C1664"/>
      <c r="G1664" s="13">
        <v>0</v>
      </c>
    </row>
    <row r="1665" spans="3:7">
      <c r="C1665"/>
      <c r="G1665" s="13">
        <v>0</v>
      </c>
    </row>
    <row r="1666" spans="3:7">
      <c r="C1666"/>
      <c r="G1666" s="13">
        <v>0</v>
      </c>
    </row>
    <row r="1667" spans="3:7">
      <c r="C1667"/>
      <c r="G1667" s="13">
        <v>0</v>
      </c>
    </row>
    <row r="1668" spans="3:7">
      <c r="C1668"/>
      <c r="G1668" s="13">
        <v>0</v>
      </c>
    </row>
    <row r="1669" spans="3:7">
      <c r="C1669"/>
      <c r="G1669" s="13">
        <v>0</v>
      </c>
    </row>
    <row r="1670" spans="3:7">
      <c r="C1670"/>
      <c r="G1670" s="13">
        <v>0</v>
      </c>
    </row>
    <row r="1671" spans="3:7">
      <c r="C1671"/>
      <c r="G1671" s="13">
        <v>0</v>
      </c>
    </row>
    <row r="1672" spans="3:7">
      <c r="C1672"/>
      <c r="G1672" s="13">
        <v>0</v>
      </c>
    </row>
    <row r="1673" spans="3:7">
      <c r="C1673"/>
      <c r="G1673" s="13">
        <v>0</v>
      </c>
    </row>
    <row r="1674" spans="3:7">
      <c r="C1674"/>
      <c r="G1674" s="13">
        <v>0</v>
      </c>
    </row>
    <row r="1675" spans="3:7">
      <c r="C1675"/>
      <c r="G1675" s="13">
        <v>0</v>
      </c>
    </row>
    <row r="1676" spans="3:7">
      <c r="C1676"/>
      <c r="G1676" s="13">
        <v>0</v>
      </c>
    </row>
    <row r="1677" spans="3:7">
      <c r="C1677"/>
      <c r="G1677" s="13">
        <v>0</v>
      </c>
    </row>
    <row r="1678" spans="3:7">
      <c r="C1678"/>
      <c r="G1678" s="13">
        <v>0</v>
      </c>
    </row>
    <row r="1679" spans="3:7">
      <c r="C1679"/>
      <c r="G1679" s="13">
        <v>0</v>
      </c>
    </row>
    <row r="1680" spans="3:7">
      <c r="C1680"/>
      <c r="G1680" s="13">
        <v>0</v>
      </c>
    </row>
    <row r="1681" spans="3:7">
      <c r="C1681"/>
      <c r="G1681" s="13">
        <v>0</v>
      </c>
    </row>
    <row r="1682" spans="3:7">
      <c r="C1682"/>
      <c r="G1682" s="13">
        <v>0</v>
      </c>
    </row>
    <row r="1683" spans="3:7">
      <c r="C1683"/>
      <c r="G1683" s="13">
        <v>0</v>
      </c>
    </row>
    <row r="1684" spans="3:7">
      <c r="C1684"/>
      <c r="G1684" s="13">
        <v>0</v>
      </c>
    </row>
    <row r="1685" spans="3:7">
      <c r="C1685"/>
      <c r="G1685" s="13">
        <v>0</v>
      </c>
    </row>
    <row r="1686" spans="3:7">
      <c r="C1686"/>
      <c r="G1686" s="13">
        <v>0</v>
      </c>
    </row>
    <row r="1687" spans="3:7">
      <c r="C1687"/>
      <c r="G1687" s="13">
        <v>0</v>
      </c>
    </row>
    <row r="1688" spans="3:7">
      <c r="C1688"/>
      <c r="G1688" s="13">
        <v>0</v>
      </c>
    </row>
    <row r="1689" spans="3:7">
      <c r="C1689"/>
      <c r="G1689" s="13">
        <v>0</v>
      </c>
    </row>
    <row r="1690" spans="3:7">
      <c r="C1690"/>
      <c r="G1690" s="13">
        <v>0</v>
      </c>
    </row>
    <row r="1691" spans="3:7">
      <c r="C1691"/>
      <c r="G1691" s="13">
        <v>0</v>
      </c>
    </row>
    <row r="1692" spans="3:7">
      <c r="C1692"/>
      <c r="G1692" s="13">
        <v>0</v>
      </c>
    </row>
    <row r="1693" spans="3:7">
      <c r="C1693"/>
      <c r="G1693" s="13">
        <v>0</v>
      </c>
    </row>
    <row r="1694" spans="3:7">
      <c r="C1694"/>
      <c r="G1694" s="13">
        <v>0</v>
      </c>
    </row>
    <row r="1695" spans="3:7">
      <c r="C1695"/>
      <c r="G1695" s="13">
        <v>0</v>
      </c>
    </row>
    <row r="1696" spans="3:7">
      <c r="C1696"/>
      <c r="G1696" s="13">
        <v>0</v>
      </c>
    </row>
    <row r="1697" spans="3:7">
      <c r="C1697"/>
      <c r="G1697" s="13">
        <v>0</v>
      </c>
    </row>
    <row r="1698" spans="3:7">
      <c r="C1698"/>
      <c r="G1698" s="13">
        <v>0</v>
      </c>
    </row>
    <row r="1699" spans="3:7">
      <c r="C1699"/>
      <c r="G1699" s="13">
        <v>0</v>
      </c>
    </row>
    <row r="1700" spans="3:7">
      <c r="C1700"/>
      <c r="G1700" s="13">
        <v>0</v>
      </c>
    </row>
    <row r="1701" spans="3:7">
      <c r="C1701"/>
      <c r="G1701" s="13">
        <v>0</v>
      </c>
    </row>
    <row r="1702" spans="3:7">
      <c r="C1702"/>
      <c r="G1702" s="13">
        <v>0</v>
      </c>
    </row>
    <row r="1703" spans="3:7">
      <c r="C1703"/>
      <c r="G1703" s="13">
        <v>0</v>
      </c>
    </row>
    <row r="1704" spans="3:7">
      <c r="C1704"/>
      <c r="G1704" s="13">
        <v>0</v>
      </c>
    </row>
    <row r="1705" spans="3:7">
      <c r="C1705"/>
      <c r="G1705" s="13">
        <v>0</v>
      </c>
    </row>
    <row r="1706" spans="3:7">
      <c r="C1706"/>
      <c r="G1706" s="13">
        <v>0</v>
      </c>
    </row>
    <row r="1707" spans="3:7">
      <c r="C1707"/>
      <c r="G1707" s="13">
        <v>0</v>
      </c>
    </row>
    <row r="1708" spans="3:7">
      <c r="C1708"/>
      <c r="G1708" s="13">
        <v>0</v>
      </c>
    </row>
    <row r="1709" spans="3:7">
      <c r="C1709"/>
      <c r="G1709" s="13">
        <v>0</v>
      </c>
    </row>
    <row r="1710" spans="3:7">
      <c r="C1710"/>
      <c r="G1710" s="13">
        <v>0</v>
      </c>
    </row>
    <row r="1711" spans="3:7">
      <c r="C1711"/>
      <c r="G1711" s="13">
        <v>0</v>
      </c>
    </row>
    <row r="1712" spans="3:7">
      <c r="C1712"/>
      <c r="G1712" s="13">
        <v>0</v>
      </c>
    </row>
    <row r="1713" spans="3:7">
      <c r="C1713"/>
      <c r="G1713" s="13">
        <v>0</v>
      </c>
    </row>
    <row r="1714" spans="3:7">
      <c r="C1714"/>
      <c r="G1714" s="13">
        <v>0</v>
      </c>
    </row>
    <row r="1715" spans="3:7">
      <c r="C1715"/>
      <c r="G1715" s="13">
        <v>0</v>
      </c>
    </row>
    <row r="1716" spans="3:7">
      <c r="C1716"/>
      <c r="G1716" s="13">
        <v>0</v>
      </c>
    </row>
    <row r="1717" spans="3:7">
      <c r="C1717"/>
      <c r="G1717" s="13">
        <v>0</v>
      </c>
    </row>
    <row r="1718" spans="3:7">
      <c r="C1718"/>
      <c r="G1718" s="13">
        <v>0</v>
      </c>
    </row>
    <row r="1719" spans="3:7">
      <c r="C1719"/>
      <c r="G1719" s="13">
        <v>0</v>
      </c>
    </row>
    <row r="1720" spans="3:7">
      <c r="C1720"/>
      <c r="G1720" s="13">
        <v>0</v>
      </c>
    </row>
    <row r="1721" spans="3:7">
      <c r="C1721"/>
      <c r="G1721" s="13">
        <v>0</v>
      </c>
    </row>
    <row r="1722" spans="3:7">
      <c r="C1722"/>
      <c r="G1722" s="13">
        <v>0</v>
      </c>
    </row>
    <row r="1723" spans="3:7">
      <c r="C1723"/>
      <c r="G1723" s="13">
        <v>0</v>
      </c>
    </row>
    <row r="1724" spans="3:7">
      <c r="C1724"/>
      <c r="G1724" s="13">
        <v>0</v>
      </c>
    </row>
    <row r="1725" spans="3:7">
      <c r="C1725"/>
      <c r="G1725" s="13">
        <v>0</v>
      </c>
    </row>
    <row r="1726" spans="3:7">
      <c r="C1726"/>
      <c r="G1726" s="13">
        <v>0</v>
      </c>
    </row>
    <row r="1727" spans="3:7">
      <c r="C1727"/>
      <c r="G1727" s="13">
        <v>0</v>
      </c>
    </row>
    <row r="1728" spans="3:7">
      <c r="C1728"/>
      <c r="G1728" s="13">
        <v>0</v>
      </c>
    </row>
    <row r="1729" spans="3:7">
      <c r="C1729"/>
      <c r="G1729" s="13">
        <v>0</v>
      </c>
    </row>
    <row r="1730" spans="3:7">
      <c r="C1730"/>
      <c r="G1730" s="13">
        <v>0</v>
      </c>
    </row>
    <row r="1731" spans="3:7">
      <c r="C1731"/>
      <c r="G1731" s="13">
        <v>0</v>
      </c>
    </row>
    <row r="1732" spans="3:7">
      <c r="C1732"/>
      <c r="G1732" s="13">
        <v>0</v>
      </c>
    </row>
    <row r="1733" spans="3:7">
      <c r="C1733"/>
      <c r="G1733" s="13">
        <v>0</v>
      </c>
    </row>
    <row r="1734" spans="3:7">
      <c r="C1734"/>
      <c r="G1734" s="13">
        <v>0</v>
      </c>
    </row>
    <row r="1735" spans="3:7">
      <c r="C1735"/>
      <c r="G1735" s="13">
        <v>0</v>
      </c>
    </row>
    <row r="1736" spans="3:7">
      <c r="C1736"/>
      <c r="G1736" s="13">
        <v>0</v>
      </c>
    </row>
    <row r="1737" spans="3:7">
      <c r="C1737"/>
      <c r="G1737" s="13">
        <v>0</v>
      </c>
    </row>
    <row r="1738" spans="3:7">
      <c r="C1738"/>
      <c r="G1738" s="13">
        <v>0</v>
      </c>
    </row>
    <row r="1739" spans="3:7">
      <c r="C1739"/>
      <c r="G1739" s="13">
        <v>0</v>
      </c>
    </row>
    <row r="1740" spans="3:7">
      <c r="C1740"/>
      <c r="G1740" s="13">
        <v>0</v>
      </c>
    </row>
    <row r="1741" spans="3:7">
      <c r="C1741"/>
      <c r="G1741" s="13">
        <v>0</v>
      </c>
    </row>
    <row r="1742" spans="3:7">
      <c r="C1742"/>
      <c r="G1742" s="13">
        <v>0</v>
      </c>
    </row>
    <row r="1743" spans="3:7">
      <c r="C1743"/>
      <c r="G1743" s="13">
        <v>0</v>
      </c>
    </row>
    <row r="1744" spans="3:7">
      <c r="C1744"/>
      <c r="G1744" s="13">
        <v>0</v>
      </c>
    </row>
    <row r="1745" spans="3:7">
      <c r="C1745"/>
      <c r="G1745" s="13">
        <v>0</v>
      </c>
    </row>
    <row r="1746" spans="3:7">
      <c r="C1746"/>
      <c r="G1746" s="13">
        <v>0</v>
      </c>
    </row>
    <row r="1747" spans="3:7">
      <c r="C1747"/>
      <c r="G1747" s="13">
        <v>0</v>
      </c>
    </row>
    <row r="1748" spans="3:7">
      <c r="C1748"/>
      <c r="G1748" s="13">
        <v>0</v>
      </c>
    </row>
    <row r="1749" spans="3:7">
      <c r="C1749"/>
      <c r="G1749" s="13">
        <v>0</v>
      </c>
    </row>
    <row r="1750" spans="3:7">
      <c r="C1750"/>
      <c r="G1750" s="13">
        <v>0</v>
      </c>
    </row>
    <row r="1751" spans="3:7">
      <c r="C1751"/>
      <c r="G1751" s="13">
        <v>0</v>
      </c>
    </row>
    <row r="1752" spans="3:7">
      <c r="C1752"/>
      <c r="G1752" s="13">
        <v>0</v>
      </c>
    </row>
    <row r="1753" spans="3:7">
      <c r="C1753"/>
      <c r="G1753" s="13">
        <v>0</v>
      </c>
    </row>
    <row r="1754" spans="3:7">
      <c r="C1754"/>
      <c r="G1754" s="13">
        <v>0</v>
      </c>
    </row>
    <row r="1755" spans="3:7">
      <c r="C1755"/>
      <c r="G1755" s="13">
        <v>0</v>
      </c>
    </row>
    <row r="1756" spans="3:7">
      <c r="C1756"/>
      <c r="G1756" s="13">
        <v>0</v>
      </c>
    </row>
    <row r="1757" spans="3:7">
      <c r="C1757"/>
      <c r="G1757" s="13">
        <v>0</v>
      </c>
    </row>
    <row r="1758" spans="3:7">
      <c r="C1758"/>
      <c r="G1758" s="13">
        <v>0</v>
      </c>
    </row>
    <row r="1759" spans="3:7">
      <c r="C1759"/>
      <c r="G1759" s="13">
        <v>0</v>
      </c>
    </row>
    <row r="1760" spans="3:7">
      <c r="C1760"/>
      <c r="G1760" s="13">
        <v>0</v>
      </c>
    </row>
    <row r="1761" spans="3:7">
      <c r="C1761"/>
      <c r="G1761" s="13">
        <v>0</v>
      </c>
    </row>
    <row r="1762" spans="3:7">
      <c r="C1762"/>
      <c r="G1762" s="13">
        <v>0</v>
      </c>
    </row>
    <row r="1763" spans="3:7">
      <c r="C1763"/>
      <c r="G1763" s="13">
        <v>0</v>
      </c>
    </row>
    <row r="1764" spans="3:7">
      <c r="C1764"/>
      <c r="G1764" s="13">
        <v>0</v>
      </c>
    </row>
    <row r="1765" spans="3:7">
      <c r="C1765"/>
      <c r="G1765" s="13">
        <v>0</v>
      </c>
    </row>
    <row r="1766" spans="3:7">
      <c r="C1766"/>
      <c r="G1766" s="13">
        <v>0</v>
      </c>
    </row>
    <row r="1767" spans="3:7">
      <c r="C1767"/>
      <c r="G1767" s="13">
        <v>0</v>
      </c>
    </row>
    <row r="1768" spans="3:7">
      <c r="C1768"/>
      <c r="G1768" s="13">
        <v>0</v>
      </c>
    </row>
    <row r="1769" spans="3:7">
      <c r="C1769"/>
      <c r="G1769" s="13">
        <v>0</v>
      </c>
    </row>
    <row r="1770" spans="3:7">
      <c r="C1770"/>
      <c r="G1770" s="13">
        <v>0</v>
      </c>
    </row>
    <row r="1771" spans="3:7">
      <c r="C1771"/>
      <c r="G1771" s="13">
        <v>0</v>
      </c>
    </row>
    <row r="1772" spans="3:7">
      <c r="C1772"/>
      <c r="G1772" s="13">
        <v>0</v>
      </c>
    </row>
    <row r="1773" spans="3:7">
      <c r="C1773"/>
      <c r="G1773" s="13">
        <v>0</v>
      </c>
    </row>
    <row r="1774" spans="3:7">
      <c r="C1774"/>
      <c r="G1774" s="13">
        <v>0</v>
      </c>
    </row>
    <row r="1775" spans="3:7">
      <c r="C1775"/>
      <c r="G1775" s="13">
        <v>0</v>
      </c>
    </row>
    <row r="1776" spans="3:7">
      <c r="C1776"/>
      <c r="G1776" s="13">
        <v>0</v>
      </c>
    </row>
    <row r="1777" spans="3:7">
      <c r="C1777"/>
      <c r="G1777" s="13">
        <v>0</v>
      </c>
    </row>
    <row r="1778" spans="3:7">
      <c r="C1778"/>
      <c r="G1778" s="13">
        <v>0</v>
      </c>
    </row>
    <row r="1779" spans="3:7">
      <c r="C1779"/>
      <c r="G1779" s="13">
        <v>0</v>
      </c>
    </row>
    <row r="1780" spans="3:7">
      <c r="C1780"/>
      <c r="G1780" s="13">
        <v>0</v>
      </c>
    </row>
    <row r="1781" spans="3:7">
      <c r="C1781"/>
      <c r="G1781" s="13">
        <v>0</v>
      </c>
    </row>
    <row r="1782" spans="3:7">
      <c r="C1782"/>
      <c r="G1782" s="13">
        <v>0</v>
      </c>
    </row>
    <row r="1783" spans="3:7">
      <c r="C1783"/>
      <c r="G1783" s="13">
        <v>0</v>
      </c>
    </row>
    <row r="1784" spans="3:7">
      <c r="C1784"/>
      <c r="G1784" s="13">
        <v>0</v>
      </c>
    </row>
    <row r="1785" spans="3:7">
      <c r="C1785"/>
      <c r="G1785" s="13">
        <v>0</v>
      </c>
    </row>
    <row r="1786" spans="3:7">
      <c r="C1786"/>
      <c r="G1786" s="13">
        <v>0</v>
      </c>
    </row>
    <row r="1787" spans="3:7">
      <c r="C1787"/>
      <c r="G1787" s="13">
        <v>0</v>
      </c>
    </row>
    <row r="1788" spans="3:7">
      <c r="C1788"/>
      <c r="G1788" s="13">
        <v>0</v>
      </c>
    </row>
    <row r="1789" spans="3:7">
      <c r="C1789"/>
      <c r="G1789" s="13">
        <v>0</v>
      </c>
    </row>
    <row r="1790" spans="3:7">
      <c r="C1790"/>
      <c r="G1790" s="13">
        <v>0</v>
      </c>
    </row>
    <row r="1791" spans="3:7">
      <c r="C1791"/>
      <c r="G1791" s="13">
        <v>0</v>
      </c>
    </row>
    <row r="1792" spans="3:7">
      <c r="C1792"/>
      <c r="G1792" s="13">
        <v>0</v>
      </c>
    </row>
    <row r="1793" spans="3:7">
      <c r="C1793"/>
      <c r="G1793" s="13">
        <v>0</v>
      </c>
    </row>
    <row r="1794" spans="3:7">
      <c r="C1794"/>
      <c r="G1794" s="13">
        <v>0</v>
      </c>
    </row>
    <row r="1795" spans="3:7">
      <c r="C1795"/>
      <c r="G1795" s="13">
        <v>0</v>
      </c>
    </row>
    <row r="1796" spans="3:7">
      <c r="C1796"/>
      <c r="G1796" s="13">
        <v>0</v>
      </c>
    </row>
    <row r="1797" spans="3:7">
      <c r="C1797"/>
      <c r="G1797" s="13">
        <v>0</v>
      </c>
    </row>
    <row r="1798" spans="3:7">
      <c r="C1798"/>
      <c r="G1798" s="13">
        <v>0</v>
      </c>
    </row>
    <row r="1799" spans="3:7">
      <c r="C1799"/>
      <c r="G1799" s="13">
        <v>0</v>
      </c>
    </row>
    <row r="1800" spans="3:7">
      <c r="C1800"/>
      <c r="G1800" s="13">
        <v>0</v>
      </c>
    </row>
    <row r="1801" spans="3:7">
      <c r="C1801"/>
      <c r="G1801" s="13">
        <v>0</v>
      </c>
    </row>
    <row r="1802" spans="3:7">
      <c r="C1802"/>
      <c r="G1802" s="13">
        <v>0</v>
      </c>
    </row>
    <row r="1803" spans="3:7">
      <c r="C1803"/>
      <c r="G1803" s="13">
        <v>0</v>
      </c>
    </row>
    <row r="1804" spans="3:7">
      <c r="C1804"/>
      <c r="G1804" s="13">
        <v>0</v>
      </c>
    </row>
    <row r="1805" spans="3:7">
      <c r="C1805"/>
      <c r="G1805" s="13">
        <v>0</v>
      </c>
    </row>
    <row r="1806" spans="3:7">
      <c r="C1806"/>
      <c r="G1806" s="13">
        <v>0</v>
      </c>
    </row>
    <row r="1807" spans="3:7">
      <c r="C1807"/>
      <c r="G1807" s="13">
        <v>0</v>
      </c>
    </row>
    <row r="1808" spans="3:7">
      <c r="C1808"/>
      <c r="G1808" s="13">
        <v>0</v>
      </c>
    </row>
    <row r="1809" spans="3:7">
      <c r="C1809"/>
      <c r="G1809" s="13">
        <v>0</v>
      </c>
    </row>
    <row r="1810" spans="3:7">
      <c r="C1810"/>
      <c r="G1810" s="13">
        <v>0</v>
      </c>
    </row>
    <row r="1811" spans="3:7">
      <c r="C1811"/>
      <c r="G1811" s="13">
        <v>0</v>
      </c>
    </row>
    <row r="1812" spans="3:7">
      <c r="C1812"/>
      <c r="G1812" s="13">
        <v>0</v>
      </c>
    </row>
    <row r="1813" spans="3:7">
      <c r="C1813"/>
      <c r="G1813" s="13">
        <v>0</v>
      </c>
    </row>
    <row r="1814" spans="3:7">
      <c r="C1814"/>
      <c r="G1814" s="13">
        <v>0</v>
      </c>
    </row>
    <row r="1815" spans="3:7">
      <c r="C1815"/>
      <c r="G1815" s="13">
        <v>0</v>
      </c>
    </row>
    <row r="1816" spans="3:7">
      <c r="C1816"/>
      <c r="G1816" s="13">
        <v>0</v>
      </c>
    </row>
    <row r="1817" spans="3:7">
      <c r="C1817"/>
      <c r="G1817" s="13">
        <v>0</v>
      </c>
    </row>
    <row r="1818" spans="3:7">
      <c r="C1818"/>
      <c r="G1818" s="13">
        <v>0</v>
      </c>
    </row>
    <row r="1819" spans="3:7">
      <c r="C1819"/>
      <c r="G1819" s="13">
        <v>0</v>
      </c>
    </row>
    <row r="1820" spans="3:7">
      <c r="C1820"/>
      <c r="G1820" s="13">
        <v>0</v>
      </c>
    </row>
    <row r="1821" spans="3:7">
      <c r="C1821"/>
      <c r="G1821" s="13">
        <v>0</v>
      </c>
    </row>
    <row r="1822" spans="3:7">
      <c r="C1822"/>
      <c r="G1822" s="13">
        <v>0</v>
      </c>
    </row>
    <row r="1823" spans="3:7">
      <c r="C1823"/>
      <c r="G1823" s="13">
        <v>0</v>
      </c>
    </row>
    <row r="1824" spans="3:7">
      <c r="C1824"/>
      <c r="G1824" s="13">
        <v>0</v>
      </c>
    </row>
    <row r="1825" spans="3:7">
      <c r="C1825"/>
      <c r="G1825" s="13">
        <v>0</v>
      </c>
    </row>
    <row r="1826" spans="3:7">
      <c r="C1826"/>
      <c r="G1826" s="13">
        <v>0</v>
      </c>
    </row>
    <row r="1827" spans="3:7">
      <c r="C1827"/>
      <c r="G1827" s="13">
        <v>0</v>
      </c>
    </row>
    <row r="1828" spans="3:7">
      <c r="C1828"/>
      <c r="G1828" s="13">
        <v>0</v>
      </c>
    </row>
    <row r="1829" spans="3:7">
      <c r="C1829"/>
      <c r="G1829" s="13">
        <v>0</v>
      </c>
    </row>
    <row r="1830" spans="3:7">
      <c r="C1830"/>
      <c r="G1830" s="13">
        <v>0</v>
      </c>
    </row>
    <row r="1831" spans="3:7">
      <c r="C1831"/>
      <c r="G1831" s="13">
        <v>0</v>
      </c>
    </row>
    <row r="1832" spans="3:7">
      <c r="C1832"/>
      <c r="G1832" s="13">
        <v>0</v>
      </c>
    </row>
    <row r="1833" spans="3:7">
      <c r="C1833"/>
      <c r="G1833" s="13">
        <v>0</v>
      </c>
    </row>
    <row r="1834" spans="3:7">
      <c r="C1834"/>
      <c r="G1834" s="13">
        <v>0</v>
      </c>
    </row>
    <row r="1835" spans="3:7">
      <c r="C1835"/>
      <c r="G1835" s="13">
        <v>0</v>
      </c>
    </row>
    <row r="1836" spans="3:7">
      <c r="C1836"/>
      <c r="G1836" s="13">
        <v>0</v>
      </c>
    </row>
    <row r="1837" spans="3:7">
      <c r="C1837"/>
      <c r="G1837" s="13">
        <v>0</v>
      </c>
    </row>
    <row r="1838" spans="3:7">
      <c r="C1838"/>
      <c r="G1838" s="13">
        <v>0</v>
      </c>
    </row>
    <row r="1839" spans="3:7">
      <c r="C1839"/>
      <c r="G1839" s="13">
        <v>0</v>
      </c>
    </row>
    <row r="1840" spans="3:7">
      <c r="C1840"/>
      <c r="G1840" s="13">
        <v>0</v>
      </c>
    </row>
    <row r="1841" spans="3:7">
      <c r="C1841"/>
      <c r="G1841" s="13">
        <v>0</v>
      </c>
    </row>
    <row r="1842" spans="3:7">
      <c r="C1842"/>
      <c r="G1842" s="13">
        <v>0</v>
      </c>
    </row>
    <row r="1843" spans="3:7">
      <c r="C1843"/>
      <c r="G1843" s="13">
        <v>0</v>
      </c>
    </row>
    <row r="1844" spans="3:7">
      <c r="C1844"/>
      <c r="G1844" s="13">
        <v>0</v>
      </c>
    </row>
    <row r="1845" spans="3:7">
      <c r="C1845"/>
      <c r="G1845" s="13">
        <v>0</v>
      </c>
    </row>
    <row r="1846" spans="3:7">
      <c r="C1846"/>
      <c r="G1846" s="13">
        <v>0</v>
      </c>
    </row>
    <row r="1847" spans="3:7">
      <c r="C1847"/>
      <c r="G1847" s="13">
        <v>0</v>
      </c>
    </row>
    <row r="1848" spans="3:7">
      <c r="C1848"/>
      <c r="G1848" s="13">
        <v>0</v>
      </c>
    </row>
    <row r="1849" spans="3:7">
      <c r="C1849"/>
      <c r="G1849" s="13">
        <v>0</v>
      </c>
    </row>
    <row r="1850" spans="3:7">
      <c r="C1850"/>
      <c r="G1850" s="13">
        <v>0</v>
      </c>
    </row>
    <row r="1851" spans="3:7">
      <c r="C1851"/>
      <c r="G1851" s="13">
        <v>0</v>
      </c>
    </row>
    <row r="1852" spans="3:7">
      <c r="C1852"/>
      <c r="G1852" s="13">
        <v>0</v>
      </c>
    </row>
    <row r="1853" spans="3:7">
      <c r="C1853"/>
      <c r="G1853" s="13">
        <v>0</v>
      </c>
    </row>
    <row r="1854" spans="3:7">
      <c r="C1854"/>
      <c r="G1854" s="13">
        <v>0</v>
      </c>
    </row>
    <row r="1855" spans="3:7">
      <c r="C1855"/>
      <c r="G1855" s="13">
        <v>0</v>
      </c>
    </row>
    <row r="1856" spans="3:7">
      <c r="C1856"/>
      <c r="G1856" s="13">
        <v>0</v>
      </c>
    </row>
    <row r="1857" spans="3:7">
      <c r="C1857"/>
      <c r="G1857" s="13">
        <v>0</v>
      </c>
    </row>
    <row r="1858" spans="3:7">
      <c r="C1858"/>
      <c r="G1858" s="13">
        <v>0</v>
      </c>
    </row>
    <row r="1859" spans="3:7">
      <c r="C1859"/>
      <c r="G1859" s="13">
        <v>0</v>
      </c>
    </row>
    <row r="1860" spans="3:7">
      <c r="C1860"/>
      <c r="G1860" s="13">
        <v>0</v>
      </c>
    </row>
    <row r="1861" spans="3:7">
      <c r="C1861"/>
      <c r="G1861" s="13">
        <v>0</v>
      </c>
    </row>
    <row r="1862" spans="3:7">
      <c r="C1862"/>
      <c r="G1862" s="13">
        <v>0</v>
      </c>
    </row>
    <row r="1863" spans="3:7">
      <c r="C1863"/>
      <c r="G1863" s="13">
        <v>0</v>
      </c>
    </row>
    <row r="1864" spans="3:7">
      <c r="C1864"/>
      <c r="G1864" s="13">
        <v>0</v>
      </c>
    </row>
    <row r="1865" spans="3:7">
      <c r="C1865"/>
      <c r="G1865" s="13">
        <v>0</v>
      </c>
    </row>
    <row r="1866" spans="3:7">
      <c r="C1866"/>
      <c r="G1866" s="13">
        <v>0</v>
      </c>
    </row>
    <row r="1867" spans="3:7">
      <c r="C1867"/>
      <c r="G1867" s="13">
        <v>0</v>
      </c>
    </row>
    <row r="1868" spans="3:7">
      <c r="C1868"/>
      <c r="G1868" s="13">
        <v>0</v>
      </c>
    </row>
    <row r="1869" spans="3:7">
      <c r="C1869"/>
      <c r="G1869" s="13">
        <v>0</v>
      </c>
    </row>
    <row r="1870" spans="3:7">
      <c r="C1870"/>
      <c r="G1870" s="13">
        <v>0</v>
      </c>
    </row>
    <row r="1871" spans="3:7">
      <c r="C1871"/>
      <c r="G1871" s="13">
        <v>0</v>
      </c>
    </row>
    <row r="1872" spans="3:7">
      <c r="C1872"/>
      <c r="G1872" s="13">
        <v>0</v>
      </c>
    </row>
    <row r="1873" spans="3:7">
      <c r="C1873"/>
      <c r="G1873" s="13">
        <v>0</v>
      </c>
    </row>
    <row r="1874" spans="3:7">
      <c r="C1874"/>
      <c r="G1874" s="13">
        <v>0</v>
      </c>
    </row>
    <row r="1875" spans="3:7">
      <c r="C1875"/>
      <c r="G1875" s="13">
        <v>0</v>
      </c>
    </row>
    <row r="1876" spans="3:7">
      <c r="C1876"/>
      <c r="G1876" s="13">
        <v>0</v>
      </c>
    </row>
    <row r="1877" spans="3:7">
      <c r="C1877"/>
      <c r="G1877" s="13">
        <v>0</v>
      </c>
    </row>
    <row r="1878" spans="3:7">
      <c r="C1878"/>
      <c r="G1878" s="13">
        <v>0</v>
      </c>
    </row>
    <row r="1879" spans="3:7">
      <c r="C1879"/>
      <c r="G1879" s="13">
        <v>0</v>
      </c>
    </row>
    <row r="1880" spans="3:7">
      <c r="C1880"/>
      <c r="G1880" s="13">
        <v>0</v>
      </c>
    </row>
    <row r="1881" spans="3:7">
      <c r="C1881"/>
      <c r="G1881" s="13">
        <v>0</v>
      </c>
    </row>
    <row r="1882" spans="3:7">
      <c r="C1882"/>
      <c r="G1882" s="13">
        <v>0</v>
      </c>
    </row>
    <row r="1883" spans="3:7">
      <c r="C1883"/>
      <c r="G1883" s="13">
        <v>0</v>
      </c>
    </row>
    <row r="1884" spans="3:7">
      <c r="C1884"/>
      <c r="G1884" s="13">
        <v>0</v>
      </c>
    </row>
    <row r="1885" spans="3:7">
      <c r="C1885"/>
      <c r="G1885" s="13">
        <v>0</v>
      </c>
    </row>
    <row r="1886" spans="3:7">
      <c r="C1886"/>
      <c r="G1886" s="13">
        <v>0</v>
      </c>
    </row>
    <row r="1887" spans="3:7">
      <c r="C1887"/>
      <c r="G1887" s="13">
        <v>0</v>
      </c>
    </row>
    <row r="1888" spans="3:7">
      <c r="C1888"/>
      <c r="G1888" s="13">
        <v>0</v>
      </c>
    </row>
    <row r="1889" spans="3:7">
      <c r="C1889"/>
      <c r="G1889" s="13">
        <v>0</v>
      </c>
    </row>
    <row r="1890" spans="3:7">
      <c r="C1890"/>
      <c r="G1890" s="13">
        <v>0</v>
      </c>
    </row>
    <row r="1891" spans="3:7">
      <c r="C1891"/>
      <c r="G1891" s="13">
        <v>0</v>
      </c>
    </row>
    <row r="1892" spans="3:7">
      <c r="C1892"/>
      <c r="G1892" s="13">
        <v>0</v>
      </c>
    </row>
    <row r="1893" spans="3:7">
      <c r="C1893"/>
      <c r="G1893" s="13">
        <v>0</v>
      </c>
    </row>
    <row r="1894" spans="3:7">
      <c r="C1894"/>
      <c r="G1894" s="13">
        <v>0</v>
      </c>
    </row>
    <row r="1895" spans="3:7">
      <c r="C1895"/>
      <c r="G1895" s="13">
        <v>0</v>
      </c>
    </row>
    <row r="1896" spans="3:7">
      <c r="C1896"/>
      <c r="G1896" s="13">
        <v>0</v>
      </c>
    </row>
    <row r="1897" spans="3:7">
      <c r="C1897"/>
      <c r="G1897" s="13">
        <v>0</v>
      </c>
    </row>
    <row r="1898" spans="3:7">
      <c r="C1898"/>
      <c r="G1898" s="13">
        <v>0</v>
      </c>
    </row>
    <row r="1899" spans="3:7">
      <c r="C1899"/>
      <c r="G1899" s="13">
        <v>0</v>
      </c>
    </row>
    <row r="1900" spans="3:7">
      <c r="C1900"/>
      <c r="G1900" s="13">
        <v>0</v>
      </c>
    </row>
    <row r="1901" spans="3:7">
      <c r="C1901"/>
      <c r="G1901" s="13">
        <v>0</v>
      </c>
    </row>
    <row r="1902" spans="3:7">
      <c r="C1902"/>
      <c r="G1902" s="13">
        <v>0</v>
      </c>
    </row>
    <row r="1903" spans="3:7">
      <c r="C1903"/>
      <c r="G1903" s="13">
        <v>0</v>
      </c>
    </row>
    <row r="1904" spans="3:7">
      <c r="C1904"/>
      <c r="G1904" s="13">
        <v>0</v>
      </c>
    </row>
    <row r="1905" spans="3:7">
      <c r="C1905"/>
      <c r="G1905" s="13">
        <v>0</v>
      </c>
    </row>
    <row r="1906" spans="3:7">
      <c r="C1906"/>
      <c r="G1906" s="13">
        <v>0</v>
      </c>
    </row>
    <row r="1907" spans="3:7">
      <c r="C1907"/>
      <c r="G1907" s="13">
        <v>0</v>
      </c>
    </row>
    <row r="1908" spans="3:7">
      <c r="C1908"/>
      <c r="G1908" s="13">
        <v>0</v>
      </c>
    </row>
    <row r="1909" spans="3:7">
      <c r="C1909"/>
      <c r="G1909" s="13">
        <v>0</v>
      </c>
    </row>
    <row r="1910" spans="3:7">
      <c r="C1910"/>
      <c r="G1910" s="13">
        <v>0</v>
      </c>
    </row>
    <row r="1911" spans="3:7">
      <c r="C1911"/>
      <c r="G1911" s="13">
        <v>0</v>
      </c>
    </row>
    <row r="1912" spans="3:7">
      <c r="C1912"/>
      <c r="G1912" s="13">
        <v>0</v>
      </c>
    </row>
    <row r="1913" spans="3:7">
      <c r="C1913"/>
      <c r="G1913" s="13">
        <v>0</v>
      </c>
    </row>
    <row r="1914" spans="3:7">
      <c r="C1914"/>
      <c r="G1914" s="13">
        <v>0</v>
      </c>
    </row>
    <row r="1915" spans="3:7">
      <c r="C1915"/>
      <c r="G1915" s="13">
        <v>0</v>
      </c>
    </row>
    <row r="1916" spans="3:7">
      <c r="C1916"/>
      <c r="G1916" s="13">
        <v>0</v>
      </c>
    </row>
    <row r="1917" spans="3:7">
      <c r="C1917"/>
      <c r="G1917" s="13">
        <v>0</v>
      </c>
    </row>
    <row r="1918" spans="3:7">
      <c r="C1918"/>
      <c r="G1918" s="13">
        <v>0</v>
      </c>
    </row>
    <row r="1919" spans="3:7">
      <c r="C1919"/>
      <c r="G1919" s="13">
        <v>0</v>
      </c>
    </row>
    <row r="1920" spans="3:7">
      <c r="C1920"/>
      <c r="G1920" s="13">
        <v>0</v>
      </c>
    </row>
    <row r="1921" spans="3:7">
      <c r="C1921"/>
      <c r="G1921" s="13">
        <v>0</v>
      </c>
    </row>
    <row r="1922" spans="3:7">
      <c r="C1922"/>
      <c r="G1922" s="13">
        <v>0</v>
      </c>
    </row>
    <row r="1923" spans="3:7">
      <c r="C1923"/>
      <c r="G1923" s="13">
        <v>0</v>
      </c>
    </row>
    <row r="1924" spans="3:7">
      <c r="C1924"/>
      <c r="G1924" s="13">
        <v>0</v>
      </c>
    </row>
    <row r="1925" spans="3:7">
      <c r="C1925"/>
      <c r="G1925" s="13">
        <v>0</v>
      </c>
    </row>
    <row r="1926" spans="3:7">
      <c r="C1926"/>
      <c r="G1926" s="13">
        <v>0</v>
      </c>
    </row>
    <row r="1927" spans="3:7">
      <c r="C1927"/>
      <c r="G1927" s="13">
        <v>0</v>
      </c>
    </row>
    <row r="1928" spans="3:7">
      <c r="C1928"/>
      <c r="G1928" s="13">
        <v>0</v>
      </c>
    </row>
    <row r="1929" spans="3:7">
      <c r="C1929"/>
      <c r="G1929" s="13">
        <v>0</v>
      </c>
    </row>
    <row r="1930" spans="3:7">
      <c r="C1930"/>
      <c r="G1930" s="13">
        <v>0</v>
      </c>
    </row>
    <row r="1931" spans="3:7">
      <c r="C1931"/>
      <c r="G1931" s="13">
        <v>0</v>
      </c>
    </row>
    <row r="1932" spans="3:7">
      <c r="C1932"/>
      <c r="G1932" s="13">
        <v>0</v>
      </c>
    </row>
    <row r="1933" spans="3:7">
      <c r="C1933"/>
      <c r="G1933" s="13">
        <v>0</v>
      </c>
    </row>
    <row r="1934" spans="3:7">
      <c r="C1934"/>
      <c r="G1934" s="13">
        <v>0</v>
      </c>
    </row>
    <row r="1935" spans="3:7">
      <c r="C1935"/>
      <c r="G1935" s="13">
        <v>0</v>
      </c>
    </row>
    <row r="1936" spans="3:7">
      <c r="C1936"/>
      <c r="G1936" s="13">
        <v>0</v>
      </c>
    </row>
    <row r="1937" spans="3:7">
      <c r="C1937"/>
      <c r="G1937" s="13">
        <v>0</v>
      </c>
    </row>
    <row r="1938" spans="3:7">
      <c r="C1938"/>
      <c r="G1938" s="13">
        <v>0</v>
      </c>
    </row>
    <row r="1939" spans="3:7">
      <c r="C1939"/>
      <c r="G1939" s="13">
        <v>0</v>
      </c>
    </row>
    <row r="1940" spans="3:7">
      <c r="C1940"/>
      <c r="G1940" s="13">
        <v>0</v>
      </c>
    </row>
    <row r="1941" spans="3:7">
      <c r="C1941"/>
      <c r="G1941" s="13">
        <v>0</v>
      </c>
    </row>
    <row r="1942" spans="3:7">
      <c r="C1942"/>
      <c r="G1942" s="13">
        <v>0</v>
      </c>
    </row>
    <row r="1943" spans="3:7">
      <c r="C1943"/>
      <c r="G1943" s="13">
        <v>0</v>
      </c>
    </row>
    <row r="1944" spans="3:7">
      <c r="C1944"/>
      <c r="G1944" s="13">
        <v>0</v>
      </c>
    </row>
    <row r="1945" spans="3:7">
      <c r="C1945"/>
      <c r="G1945" s="13">
        <v>0</v>
      </c>
    </row>
    <row r="1946" spans="3:7">
      <c r="C1946"/>
      <c r="G1946" s="13">
        <v>0</v>
      </c>
    </row>
    <row r="1947" spans="3:7">
      <c r="C1947"/>
      <c r="G1947" s="13">
        <v>0</v>
      </c>
    </row>
    <row r="1948" spans="3:7">
      <c r="C1948"/>
      <c r="G1948" s="13">
        <v>0</v>
      </c>
    </row>
    <row r="1949" spans="3:7">
      <c r="C1949"/>
      <c r="G1949" s="13">
        <v>0</v>
      </c>
    </row>
    <row r="1950" spans="3:7">
      <c r="C1950"/>
      <c r="G1950" s="13">
        <v>0</v>
      </c>
    </row>
    <row r="1951" spans="3:7">
      <c r="C1951"/>
      <c r="G1951" s="13">
        <v>0</v>
      </c>
    </row>
    <row r="1952" spans="3:7">
      <c r="C1952"/>
      <c r="G1952" s="13">
        <v>0</v>
      </c>
    </row>
    <row r="1953" spans="3:7">
      <c r="C1953"/>
      <c r="G1953" s="13">
        <v>0</v>
      </c>
    </row>
    <row r="1954" spans="3:7">
      <c r="C1954"/>
      <c r="G1954" s="13">
        <v>0</v>
      </c>
    </row>
    <row r="1955" spans="3:7">
      <c r="C1955"/>
      <c r="G1955" s="13">
        <v>0</v>
      </c>
    </row>
    <row r="1956" spans="3:7">
      <c r="C1956"/>
      <c r="G1956" s="13">
        <v>0</v>
      </c>
    </row>
    <row r="1957" spans="3:7">
      <c r="C1957"/>
      <c r="G1957" s="13">
        <v>0</v>
      </c>
    </row>
    <row r="1958" spans="3:7">
      <c r="C1958"/>
      <c r="G1958" s="13">
        <v>0</v>
      </c>
    </row>
    <row r="1959" spans="3:7">
      <c r="C1959"/>
      <c r="G1959" s="13">
        <v>0</v>
      </c>
    </row>
    <row r="1960" spans="3:7">
      <c r="C1960"/>
      <c r="G1960" s="13">
        <v>0</v>
      </c>
    </row>
    <row r="1961" spans="3:7">
      <c r="C1961"/>
      <c r="G1961" s="13">
        <v>0</v>
      </c>
    </row>
    <row r="1962" spans="3:7">
      <c r="C1962"/>
      <c r="G1962" s="13">
        <v>0</v>
      </c>
    </row>
    <row r="1963" spans="3:7">
      <c r="C1963"/>
      <c r="G1963" s="13">
        <v>0</v>
      </c>
    </row>
    <row r="1964" spans="3:7">
      <c r="C1964"/>
      <c r="G1964" s="13">
        <v>0</v>
      </c>
    </row>
    <row r="1965" spans="3:7">
      <c r="C1965"/>
      <c r="G1965" s="13">
        <v>0</v>
      </c>
    </row>
    <row r="1966" spans="3:7">
      <c r="C1966"/>
      <c r="G1966" s="13">
        <v>0</v>
      </c>
    </row>
    <row r="1967" spans="3:7">
      <c r="C1967"/>
      <c r="G1967" s="13">
        <v>0</v>
      </c>
    </row>
    <row r="1968" spans="3:7">
      <c r="C1968"/>
      <c r="G1968" s="13">
        <v>0</v>
      </c>
    </row>
    <row r="1969" spans="3:7">
      <c r="C1969"/>
      <c r="G1969" s="13">
        <v>0</v>
      </c>
    </row>
    <row r="1970" spans="3:7">
      <c r="C1970"/>
      <c r="G1970" s="13">
        <v>0</v>
      </c>
    </row>
    <row r="1971" spans="3:7">
      <c r="C1971"/>
      <c r="G1971" s="13">
        <v>0</v>
      </c>
    </row>
    <row r="1972" spans="3:7">
      <c r="C1972"/>
      <c r="G1972" s="13">
        <v>0</v>
      </c>
    </row>
    <row r="1973" spans="3:7">
      <c r="C1973"/>
      <c r="G1973" s="13">
        <v>0</v>
      </c>
    </row>
    <row r="1974" spans="3:7">
      <c r="C1974"/>
      <c r="G1974" s="13">
        <v>0</v>
      </c>
    </row>
    <row r="1975" spans="3:7">
      <c r="C1975"/>
      <c r="G1975" s="13">
        <v>0</v>
      </c>
    </row>
    <row r="1976" spans="3:7">
      <c r="C1976"/>
      <c r="G1976" s="13">
        <v>0</v>
      </c>
    </row>
    <row r="1977" spans="3:7">
      <c r="C1977"/>
      <c r="G1977" s="13">
        <v>0</v>
      </c>
    </row>
    <row r="1978" spans="3:7">
      <c r="C1978"/>
      <c r="G1978" s="13">
        <v>0</v>
      </c>
    </row>
    <row r="1979" spans="3:7">
      <c r="C1979"/>
      <c r="G1979" s="13">
        <v>0</v>
      </c>
    </row>
    <row r="1980" spans="3:7">
      <c r="C1980"/>
      <c r="G1980" s="13">
        <v>0</v>
      </c>
    </row>
    <row r="1981" spans="3:7">
      <c r="C1981"/>
      <c r="G1981" s="13">
        <v>0</v>
      </c>
    </row>
    <row r="1982" spans="3:7">
      <c r="C1982"/>
      <c r="G1982" s="13">
        <v>0</v>
      </c>
    </row>
    <row r="1983" spans="3:7">
      <c r="C1983"/>
      <c r="G1983" s="13">
        <v>0</v>
      </c>
    </row>
    <row r="1984" spans="3:7">
      <c r="C1984"/>
      <c r="G1984" s="13">
        <v>0</v>
      </c>
    </row>
    <row r="1985" spans="3:7">
      <c r="C1985"/>
      <c r="G1985" s="13">
        <v>0</v>
      </c>
    </row>
    <row r="1986" spans="3:7">
      <c r="C1986"/>
      <c r="G1986" s="13">
        <v>0</v>
      </c>
    </row>
    <row r="1987" spans="3:7">
      <c r="C1987"/>
      <c r="G1987" s="13">
        <v>0</v>
      </c>
    </row>
    <row r="1988" spans="3:7">
      <c r="C1988"/>
      <c r="G1988" s="13">
        <v>0</v>
      </c>
    </row>
    <row r="1989" spans="3:7">
      <c r="C1989"/>
      <c r="G1989" s="13">
        <v>0</v>
      </c>
    </row>
    <row r="1990" spans="3:7">
      <c r="C1990"/>
      <c r="G1990" s="13">
        <v>0</v>
      </c>
    </row>
    <row r="1991" spans="3:7">
      <c r="C1991"/>
      <c r="G1991" s="13">
        <v>0</v>
      </c>
    </row>
    <row r="1992" spans="3:7">
      <c r="C1992"/>
      <c r="G1992" s="13">
        <v>0</v>
      </c>
    </row>
    <row r="1993" spans="3:7">
      <c r="C1993"/>
      <c r="G1993" s="13">
        <v>0</v>
      </c>
    </row>
    <row r="1994" spans="3:7">
      <c r="C1994"/>
      <c r="G1994" s="13">
        <v>0</v>
      </c>
    </row>
    <row r="1995" spans="3:7">
      <c r="C1995"/>
      <c r="G1995" s="13">
        <v>0</v>
      </c>
    </row>
    <row r="1996" spans="3:7">
      <c r="C1996"/>
      <c r="G1996" s="13">
        <v>0</v>
      </c>
    </row>
    <row r="1997" spans="3:7">
      <c r="C1997"/>
      <c r="G1997" s="13">
        <v>0</v>
      </c>
    </row>
    <row r="1998" spans="3:7">
      <c r="C1998"/>
      <c r="G1998" s="13">
        <v>0</v>
      </c>
    </row>
    <row r="1999" spans="3:7">
      <c r="C1999"/>
      <c r="G1999" s="13">
        <v>0</v>
      </c>
    </row>
    <row r="2000" spans="3:7">
      <c r="C2000"/>
      <c r="G2000" s="13">
        <v>0</v>
      </c>
    </row>
    <row r="2001" spans="3:7">
      <c r="C2001"/>
      <c r="G2001" s="13">
        <v>0</v>
      </c>
    </row>
    <row r="2002" spans="3:7">
      <c r="C2002"/>
      <c r="G2002" s="13">
        <v>0</v>
      </c>
    </row>
    <row r="2003" spans="3:7">
      <c r="C2003"/>
      <c r="G2003" s="13">
        <v>0</v>
      </c>
    </row>
    <row r="2004" spans="3:7">
      <c r="C2004"/>
      <c r="G2004" s="13">
        <v>0</v>
      </c>
    </row>
    <row r="2005" spans="3:7">
      <c r="C2005"/>
      <c r="G2005" s="13">
        <v>0</v>
      </c>
    </row>
    <row r="2006" spans="3:7">
      <c r="C2006"/>
      <c r="G2006" s="13">
        <v>0</v>
      </c>
    </row>
    <row r="2007" spans="3:7">
      <c r="C2007"/>
      <c r="G2007" s="13">
        <v>0</v>
      </c>
    </row>
    <row r="2008" spans="3:7">
      <c r="C2008"/>
      <c r="G2008" s="13">
        <v>0</v>
      </c>
    </row>
    <row r="2009" spans="3:7">
      <c r="C2009"/>
      <c r="G2009" s="13">
        <v>0</v>
      </c>
    </row>
    <row r="2010" spans="3:7">
      <c r="C2010"/>
      <c r="G2010" s="13">
        <v>0</v>
      </c>
    </row>
    <row r="2011" spans="3:7">
      <c r="C2011"/>
      <c r="G2011" s="13">
        <v>0</v>
      </c>
    </row>
    <row r="2012" spans="3:7">
      <c r="C2012"/>
      <c r="G2012" s="13">
        <v>0</v>
      </c>
    </row>
    <row r="2013" spans="3:7">
      <c r="C2013"/>
      <c r="G2013" s="13">
        <v>0</v>
      </c>
    </row>
    <row r="2014" spans="3:7">
      <c r="C2014"/>
      <c r="G2014" s="13">
        <v>0</v>
      </c>
    </row>
    <row r="2015" spans="3:7">
      <c r="C2015"/>
      <c r="G2015" s="13">
        <v>0</v>
      </c>
    </row>
    <row r="2016" spans="3:7">
      <c r="C2016"/>
      <c r="G2016" s="13">
        <v>0</v>
      </c>
    </row>
    <row r="2017" spans="3:7">
      <c r="C2017"/>
      <c r="G2017" s="13">
        <v>0</v>
      </c>
    </row>
    <row r="2018" spans="3:7">
      <c r="C2018"/>
      <c r="G2018" s="13">
        <v>0</v>
      </c>
    </row>
    <row r="2019" spans="3:7">
      <c r="C2019"/>
      <c r="G2019" s="13">
        <v>0</v>
      </c>
    </row>
    <row r="2020" spans="3:7">
      <c r="C2020"/>
      <c r="G2020" s="13">
        <v>0</v>
      </c>
    </row>
    <row r="2021" spans="3:7">
      <c r="C2021"/>
      <c r="G2021" s="13">
        <v>0</v>
      </c>
    </row>
    <row r="2022" spans="3:7">
      <c r="C2022"/>
      <c r="G2022" s="13">
        <v>0</v>
      </c>
    </row>
    <row r="2023" spans="3:7">
      <c r="C2023"/>
      <c r="G2023" s="13">
        <v>0</v>
      </c>
    </row>
    <row r="2024" spans="3:7">
      <c r="C2024"/>
      <c r="G2024" s="13">
        <v>0</v>
      </c>
    </row>
    <row r="2025" spans="3:7">
      <c r="C2025"/>
      <c r="G2025" s="13">
        <v>0</v>
      </c>
    </row>
    <row r="2026" spans="3:7">
      <c r="C2026"/>
      <c r="G2026" s="13">
        <v>0</v>
      </c>
    </row>
    <row r="2027" spans="3:7">
      <c r="C2027"/>
      <c r="G2027" s="13">
        <v>0</v>
      </c>
    </row>
    <row r="2028" spans="3:7">
      <c r="C2028"/>
      <c r="G2028" s="13">
        <v>0</v>
      </c>
    </row>
    <row r="2029" spans="3:7">
      <c r="C2029"/>
      <c r="G2029" s="13">
        <v>0</v>
      </c>
    </row>
    <row r="2030" spans="3:7">
      <c r="C2030"/>
      <c r="G2030" s="13">
        <v>0</v>
      </c>
    </row>
    <row r="2031" spans="3:7">
      <c r="C2031"/>
      <c r="G2031" s="13">
        <v>0</v>
      </c>
    </row>
    <row r="2032" spans="3:7">
      <c r="C2032"/>
      <c r="G2032" s="13">
        <v>0</v>
      </c>
    </row>
    <row r="2033" spans="3:7">
      <c r="C2033"/>
      <c r="G2033" s="13">
        <v>0</v>
      </c>
    </row>
    <row r="2034" spans="3:7">
      <c r="C2034"/>
      <c r="G2034" s="13">
        <v>0</v>
      </c>
    </row>
    <row r="2035" spans="3:7">
      <c r="C2035"/>
      <c r="G2035" s="13">
        <v>0</v>
      </c>
    </row>
    <row r="2036" spans="3:7">
      <c r="C2036"/>
      <c r="G2036" s="13">
        <v>0</v>
      </c>
    </row>
    <row r="2037" spans="3:7">
      <c r="C2037"/>
      <c r="G2037" s="13">
        <v>0</v>
      </c>
    </row>
    <row r="2038" spans="3:7">
      <c r="C2038"/>
      <c r="G2038" s="13">
        <v>0</v>
      </c>
    </row>
    <row r="2039" spans="3:7">
      <c r="C2039"/>
      <c r="G2039" s="13">
        <v>0</v>
      </c>
    </row>
    <row r="2040" spans="3:7">
      <c r="C2040"/>
      <c r="G2040" s="13">
        <v>0</v>
      </c>
    </row>
    <row r="2041" spans="3:7">
      <c r="C2041"/>
      <c r="G2041" s="13">
        <v>0</v>
      </c>
    </row>
    <row r="2042" spans="3:7">
      <c r="C2042"/>
      <c r="G2042" s="13">
        <v>0</v>
      </c>
    </row>
    <row r="2043" spans="3:7">
      <c r="C2043"/>
      <c r="G2043" s="13">
        <v>0</v>
      </c>
    </row>
    <row r="2044" spans="3:7">
      <c r="C2044"/>
      <c r="G2044" s="13">
        <v>0</v>
      </c>
    </row>
    <row r="2045" spans="3:7">
      <c r="C2045"/>
      <c r="G2045" s="13">
        <v>0</v>
      </c>
    </row>
    <row r="2046" spans="3:7">
      <c r="C2046"/>
      <c r="G2046" s="13">
        <v>0</v>
      </c>
    </row>
    <row r="2047" spans="3:7">
      <c r="C2047"/>
      <c r="G2047" s="13">
        <v>0</v>
      </c>
    </row>
    <row r="2048" spans="3:7">
      <c r="C2048"/>
      <c r="G2048" s="13">
        <v>0</v>
      </c>
    </row>
    <row r="2049" spans="3:7">
      <c r="C2049"/>
      <c r="G2049" s="13">
        <v>0</v>
      </c>
    </row>
    <row r="2050" spans="3:7">
      <c r="C2050"/>
      <c r="G2050" s="13">
        <v>0</v>
      </c>
    </row>
    <row r="2051" spans="3:7">
      <c r="C2051"/>
      <c r="G2051" s="13">
        <v>0</v>
      </c>
    </row>
    <row r="2052" spans="3:7">
      <c r="C2052"/>
      <c r="G2052" s="13">
        <v>0</v>
      </c>
    </row>
    <row r="2053" spans="3:7">
      <c r="C2053"/>
      <c r="G2053" s="13">
        <v>0</v>
      </c>
    </row>
    <row r="2054" spans="3:7">
      <c r="C2054"/>
      <c r="G2054" s="13">
        <v>0</v>
      </c>
    </row>
    <row r="2055" spans="3:7">
      <c r="C2055"/>
      <c r="G2055" s="13">
        <v>0</v>
      </c>
    </row>
    <row r="2056" spans="3:7">
      <c r="C2056"/>
      <c r="G2056" s="13">
        <v>0</v>
      </c>
    </row>
    <row r="2057" spans="3:7">
      <c r="C2057"/>
      <c r="G2057" s="13">
        <v>0</v>
      </c>
    </row>
    <row r="2058" spans="3:7">
      <c r="C2058"/>
      <c r="G2058" s="13">
        <v>0</v>
      </c>
    </row>
    <row r="2059" spans="3:7">
      <c r="C2059"/>
      <c r="G2059" s="13">
        <v>0</v>
      </c>
    </row>
    <row r="2060" spans="3:7">
      <c r="C2060"/>
      <c r="G2060" s="13">
        <v>0</v>
      </c>
    </row>
    <row r="2061" spans="3:7">
      <c r="C2061"/>
      <c r="G2061" s="13">
        <v>0</v>
      </c>
    </row>
    <row r="2062" spans="3:7">
      <c r="C2062"/>
      <c r="G2062" s="13">
        <v>0</v>
      </c>
    </row>
    <row r="2063" spans="3:7">
      <c r="C2063"/>
      <c r="G2063" s="13">
        <v>0</v>
      </c>
    </row>
    <row r="2064" spans="3:7">
      <c r="C2064"/>
      <c r="G2064" s="13">
        <v>0</v>
      </c>
    </row>
    <row r="2065" spans="3:7">
      <c r="C2065"/>
      <c r="G2065" s="13">
        <v>0</v>
      </c>
    </row>
    <row r="2066" spans="3:7">
      <c r="C2066"/>
      <c r="G2066" s="13">
        <v>0</v>
      </c>
    </row>
    <row r="2067" spans="3:7">
      <c r="C2067"/>
      <c r="G2067" s="13">
        <v>0</v>
      </c>
    </row>
    <row r="2068" spans="3:7">
      <c r="C2068"/>
      <c r="G2068" s="13">
        <v>0</v>
      </c>
    </row>
    <row r="2069" spans="3:7">
      <c r="C2069"/>
      <c r="G2069" s="13">
        <v>0</v>
      </c>
    </row>
    <row r="2070" spans="3:7">
      <c r="C2070"/>
      <c r="G2070" s="13">
        <v>0</v>
      </c>
    </row>
    <row r="2071" spans="3:7">
      <c r="C2071"/>
      <c r="G2071" s="13">
        <v>0</v>
      </c>
    </row>
    <row r="2072" spans="3:7">
      <c r="C2072"/>
      <c r="G2072" s="13">
        <v>0</v>
      </c>
    </row>
    <row r="2073" spans="3:7">
      <c r="C2073"/>
      <c r="G2073" s="13">
        <v>0</v>
      </c>
    </row>
    <row r="2074" spans="3:7">
      <c r="C2074"/>
      <c r="G2074" s="13">
        <v>0</v>
      </c>
    </row>
    <row r="2075" spans="3:7">
      <c r="C2075"/>
      <c r="G2075" s="13">
        <v>0</v>
      </c>
    </row>
    <row r="2076" spans="3:7">
      <c r="C2076"/>
      <c r="G2076" s="13">
        <v>0</v>
      </c>
    </row>
    <row r="2077" spans="3:7">
      <c r="C2077"/>
      <c r="G2077" s="13">
        <v>0</v>
      </c>
    </row>
    <row r="2078" spans="3:7">
      <c r="C2078"/>
      <c r="G2078" s="13">
        <v>0</v>
      </c>
    </row>
    <row r="2079" spans="3:7">
      <c r="C2079"/>
      <c r="G2079" s="13">
        <v>0</v>
      </c>
    </row>
    <row r="2080" spans="3:7">
      <c r="C2080"/>
      <c r="G2080" s="13">
        <v>0</v>
      </c>
    </row>
    <row r="2081" spans="3:7">
      <c r="C2081"/>
      <c r="G2081" s="13">
        <v>0</v>
      </c>
    </row>
    <row r="2082" spans="3:7">
      <c r="C2082"/>
      <c r="G2082" s="13">
        <v>0</v>
      </c>
    </row>
    <row r="2083" spans="3:7">
      <c r="C2083"/>
      <c r="G2083" s="13">
        <v>0</v>
      </c>
    </row>
    <row r="2084" spans="3:7">
      <c r="C2084"/>
      <c r="G2084" s="13">
        <v>0</v>
      </c>
    </row>
    <row r="2085" spans="3:7">
      <c r="C2085"/>
      <c r="G2085" s="13">
        <v>0</v>
      </c>
    </row>
    <row r="2086" spans="3:7">
      <c r="C2086"/>
      <c r="G2086" s="13">
        <v>0</v>
      </c>
    </row>
    <row r="2087" spans="3:7">
      <c r="C2087"/>
      <c r="G2087" s="13">
        <v>0</v>
      </c>
    </row>
    <row r="2088" spans="3:7">
      <c r="C2088"/>
      <c r="G2088" s="13">
        <v>0</v>
      </c>
    </row>
    <row r="2089" spans="3:7">
      <c r="C2089"/>
      <c r="G2089" s="13">
        <v>0</v>
      </c>
    </row>
    <row r="2090" spans="3:7">
      <c r="C2090"/>
      <c r="G2090" s="13">
        <v>0</v>
      </c>
    </row>
    <row r="2091" spans="3:7">
      <c r="C2091"/>
      <c r="G2091" s="13">
        <v>0</v>
      </c>
    </row>
    <row r="2092" spans="3:7">
      <c r="C2092"/>
      <c r="G2092" s="13">
        <v>0</v>
      </c>
    </row>
    <row r="2093" spans="3:7">
      <c r="C2093"/>
      <c r="G2093" s="13">
        <v>0</v>
      </c>
    </row>
    <row r="2094" spans="3:7">
      <c r="C2094"/>
      <c r="G2094" s="13">
        <v>0</v>
      </c>
    </row>
    <row r="2095" spans="3:7">
      <c r="C2095"/>
      <c r="G2095" s="13">
        <v>0</v>
      </c>
    </row>
    <row r="2096" spans="3:7">
      <c r="C2096"/>
      <c r="G2096" s="13">
        <v>0</v>
      </c>
    </row>
    <row r="2097" spans="3:7">
      <c r="C2097"/>
      <c r="G2097" s="13">
        <v>0</v>
      </c>
    </row>
    <row r="2098" spans="3:7">
      <c r="C2098"/>
      <c r="G2098" s="13">
        <v>0</v>
      </c>
    </row>
    <row r="2099" spans="3:7">
      <c r="C2099"/>
      <c r="G2099" s="13">
        <v>0</v>
      </c>
    </row>
    <row r="2100" spans="3:7">
      <c r="C2100"/>
      <c r="G2100" s="13">
        <v>0</v>
      </c>
    </row>
    <row r="2101" spans="3:7">
      <c r="C2101"/>
      <c r="G2101" s="13">
        <v>0</v>
      </c>
    </row>
    <row r="2102" spans="3:7">
      <c r="C2102"/>
      <c r="G2102" s="13">
        <v>0</v>
      </c>
    </row>
    <row r="2103" spans="3:7">
      <c r="C2103"/>
      <c r="G2103" s="13">
        <v>0</v>
      </c>
    </row>
    <row r="2104" spans="3:7">
      <c r="C2104"/>
      <c r="G2104" s="13">
        <v>0</v>
      </c>
    </row>
    <row r="2105" spans="3:7">
      <c r="C2105"/>
      <c r="G2105" s="13">
        <v>0</v>
      </c>
    </row>
    <row r="2106" spans="3:7">
      <c r="C2106"/>
      <c r="G2106" s="13">
        <v>0</v>
      </c>
    </row>
    <row r="2107" spans="3:7">
      <c r="C2107"/>
      <c r="G2107" s="13">
        <v>0</v>
      </c>
    </row>
    <row r="2108" spans="3:7">
      <c r="C2108"/>
      <c r="G2108" s="13">
        <v>0</v>
      </c>
    </row>
    <row r="2109" spans="3:7">
      <c r="C2109"/>
      <c r="G2109" s="13">
        <v>0</v>
      </c>
    </row>
    <row r="2110" spans="3:7">
      <c r="C2110"/>
      <c r="G2110" s="13">
        <v>0</v>
      </c>
    </row>
    <row r="2111" spans="3:7">
      <c r="C2111"/>
      <c r="G2111" s="13">
        <v>0</v>
      </c>
    </row>
    <row r="2112" spans="3:7">
      <c r="C2112"/>
      <c r="G2112" s="13">
        <v>0</v>
      </c>
    </row>
    <row r="2113" spans="3:7">
      <c r="C2113"/>
      <c r="G2113" s="13">
        <v>0</v>
      </c>
    </row>
    <row r="2114" spans="3:7">
      <c r="C2114"/>
      <c r="G2114" s="13">
        <v>0</v>
      </c>
    </row>
    <row r="2115" spans="3:7">
      <c r="C2115"/>
      <c r="G2115" s="13">
        <v>0</v>
      </c>
    </row>
    <row r="2116" spans="3:7">
      <c r="C2116"/>
      <c r="G2116" s="13">
        <v>0</v>
      </c>
    </row>
    <row r="2117" spans="3:7">
      <c r="C2117"/>
      <c r="G2117" s="13">
        <v>0</v>
      </c>
    </row>
    <row r="2118" spans="3:7">
      <c r="C2118"/>
      <c r="G2118" s="13">
        <v>0</v>
      </c>
    </row>
    <row r="2119" spans="3:7">
      <c r="C2119"/>
      <c r="G2119" s="13">
        <v>0</v>
      </c>
    </row>
    <row r="2120" spans="3:7">
      <c r="C2120"/>
      <c r="G2120" s="13">
        <v>0</v>
      </c>
    </row>
    <row r="2121" spans="3:7">
      <c r="C2121"/>
      <c r="G2121" s="13">
        <v>0</v>
      </c>
    </row>
    <row r="2122" spans="3:7">
      <c r="C2122"/>
      <c r="G2122" s="13">
        <v>0</v>
      </c>
    </row>
    <row r="2123" spans="3:7">
      <c r="C2123"/>
      <c r="G2123" s="13">
        <v>0</v>
      </c>
    </row>
    <row r="2124" spans="3:7">
      <c r="C2124"/>
      <c r="G2124" s="13">
        <v>0</v>
      </c>
    </row>
    <row r="2125" spans="3:7">
      <c r="C2125"/>
      <c r="G2125" s="13">
        <v>0</v>
      </c>
    </row>
    <row r="2126" spans="3:7">
      <c r="C2126"/>
      <c r="G2126" s="13">
        <v>0</v>
      </c>
    </row>
    <row r="2127" spans="3:7">
      <c r="C2127"/>
      <c r="G2127" s="13">
        <v>0</v>
      </c>
    </row>
    <row r="2128" spans="3:7">
      <c r="C2128"/>
      <c r="G2128" s="13">
        <v>0</v>
      </c>
    </row>
    <row r="2129" spans="3:7">
      <c r="C2129"/>
      <c r="G2129" s="13">
        <v>0</v>
      </c>
    </row>
    <row r="2130" spans="3:7">
      <c r="C2130"/>
      <c r="G2130" s="13">
        <v>0</v>
      </c>
    </row>
    <row r="2131" spans="3:7">
      <c r="C2131"/>
      <c r="G2131" s="13">
        <v>0</v>
      </c>
    </row>
    <row r="2132" spans="3:7">
      <c r="C2132"/>
      <c r="G2132" s="13">
        <v>0</v>
      </c>
    </row>
    <row r="2133" spans="3:7">
      <c r="C2133"/>
      <c r="G2133" s="13">
        <v>0</v>
      </c>
    </row>
    <row r="2134" spans="3:7">
      <c r="C2134"/>
      <c r="G2134" s="13">
        <v>0</v>
      </c>
    </row>
    <row r="2135" spans="3:7">
      <c r="C2135"/>
      <c r="G2135" s="13">
        <v>0</v>
      </c>
    </row>
    <row r="2136" spans="3:7">
      <c r="C2136"/>
      <c r="G2136" s="13">
        <v>0</v>
      </c>
    </row>
    <row r="2137" spans="3:7">
      <c r="C2137"/>
      <c r="G2137" s="13">
        <v>0</v>
      </c>
    </row>
    <row r="2138" spans="3:7">
      <c r="C2138"/>
      <c r="G2138" s="13">
        <v>0</v>
      </c>
    </row>
    <row r="2139" spans="3:7">
      <c r="C2139"/>
      <c r="G2139" s="13">
        <v>0</v>
      </c>
    </row>
    <row r="2140" spans="3:7">
      <c r="C2140"/>
      <c r="G2140" s="13">
        <v>0</v>
      </c>
    </row>
    <row r="2141" spans="3:7">
      <c r="C2141"/>
      <c r="G2141" s="13">
        <v>0</v>
      </c>
    </row>
    <row r="2142" spans="3:7">
      <c r="C2142"/>
      <c r="G2142" s="13">
        <v>0</v>
      </c>
    </row>
    <row r="2143" spans="3:7">
      <c r="C2143"/>
      <c r="G2143" s="13">
        <v>0</v>
      </c>
    </row>
    <row r="2144" spans="3:7">
      <c r="C2144"/>
      <c r="G2144" s="13">
        <v>0</v>
      </c>
    </row>
    <row r="2145" spans="3:7">
      <c r="C2145"/>
      <c r="G2145" s="13">
        <v>0</v>
      </c>
    </row>
    <row r="2146" spans="3:7">
      <c r="C2146"/>
      <c r="G2146" s="13">
        <v>0</v>
      </c>
    </row>
    <row r="2147" spans="3:7">
      <c r="C2147"/>
      <c r="G2147" s="13">
        <v>0</v>
      </c>
    </row>
    <row r="2148" spans="3:7">
      <c r="C2148"/>
      <c r="G2148" s="13">
        <v>0</v>
      </c>
    </row>
    <row r="2149" spans="3:7">
      <c r="C2149"/>
      <c r="G2149" s="13">
        <v>0</v>
      </c>
    </row>
    <row r="2150" spans="3:7">
      <c r="C2150"/>
      <c r="G2150" s="13">
        <v>0</v>
      </c>
    </row>
    <row r="2151" spans="3:7">
      <c r="C2151"/>
      <c r="G2151" s="13">
        <v>0</v>
      </c>
    </row>
    <row r="2152" spans="3:7">
      <c r="C2152"/>
      <c r="G2152" s="13">
        <v>0</v>
      </c>
    </row>
    <row r="2153" spans="3:7">
      <c r="C2153"/>
      <c r="G2153" s="13">
        <v>0</v>
      </c>
    </row>
    <row r="2154" spans="3:7">
      <c r="C2154"/>
      <c r="G2154" s="13">
        <v>0</v>
      </c>
    </row>
    <row r="2155" spans="3:7">
      <c r="C2155"/>
      <c r="G2155" s="13">
        <v>0</v>
      </c>
    </row>
    <row r="2156" spans="3:7">
      <c r="C2156"/>
      <c r="G2156" s="13">
        <v>0</v>
      </c>
    </row>
    <row r="2157" spans="3:7">
      <c r="C2157"/>
      <c r="G2157" s="13">
        <v>0</v>
      </c>
    </row>
    <row r="2158" spans="3:7">
      <c r="C2158"/>
      <c r="G2158" s="13">
        <v>0</v>
      </c>
    </row>
    <row r="2159" spans="3:7">
      <c r="C2159"/>
      <c r="G2159" s="13">
        <v>0</v>
      </c>
    </row>
    <row r="2160" spans="3:7">
      <c r="C2160"/>
      <c r="G2160" s="13">
        <v>0</v>
      </c>
    </row>
    <row r="2161" spans="3:7">
      <c r="C2161"/>
      <c r="G2161" s="13">
        <v>0</v>
      </c>
    </row>
    <row r="2162" spans="3:7">
      <c r="C2162"/>
      <c r="G2162" s="13">
        <v>0</v>
      </c>
    </row>
    <row r="2163" spans="3:7">
      <c r="C2163"/>
      <c r="G2163" s="13">
        <v>0</v>
      </c>
    </row>
    <row r="2164" spans="3:7">
      <c r="C2164"/>
      <c r="G2164" s="13">
        <v>0</v>
      </c>
    </row>
    <row r="2165" spans="3:7">
      <c r="C2165"/>
      <c r="G2165" s="13">
        <v>0</v>
      </c>
    </row>
    <row r="2166" spans="3:7">
      <c r="C2166"/>
      <c r="G2166" s="13">
        <v>0</v>
      </c>
    </row>
    <row r="2167" spans="3:7">
      <c r="C2167"/>
      <c r="G2167" s="13">
        <v>0</v>
      </c>
    </row>
    <row r="2168" spans="3:7">
      <c r="C2168"/>
      <c r="G2168" s="13">
        <v>0</v>
      </c>
    </row>
    <row r="2169" spans="3:7">
      <c r="C2169"/>
      <c r="G2169" s="13">
        <v>0</v>
      </c>
    </row>
    <row r="2170" spans="3:7">
      <c r="C2170"/>
      <c r="G2170" s="13">
        <v>0</v>
      </c>
    </row>
    <row r="2171" spans="3:7">
      <c r="C2171"/>
      <c r="G2171" s="13">
        <v>0</v>
      </c>
    </row>
    <row r="2172" spans="3:7">
      <c r="C2172"/>
      <c r="G2172" s="13">
        <v>0</v>
      </c>
    </row>
    <row r="2173" spans="3:7">
      <c r="C2173"/>
      <c r="G2173" s="13">
        <v>0</v>
      </c>
    </row>
    <row r="2174" spans="3:7">
      <c r="C2174"/>
      <c r="G2174" s="13">
        <v>0</v>
      </c>
    </row>
    <row r="2175" spans="3:7">
      <c r="C2175"/>
      <c r="G2175" s="13">
        <v>0</v>
      </c>
    </row>
    <row r="2176" spans="3:7">
      <c r="C2176"/>
      <c r="G2176" s="13">
        <v>0</v>
      </c>
    </row>
    <row r="2177" spans="3:7">
      <c r="C2177"/>
      <c r="G2177" s="13">
        <v>0</v>
      </c>
    </row>
    <row r="2178" spans="3:7">
      <c r="C2178"/>
      <c r="G2178" s="13">
        <v>0</v>
      </c>
    </row>
    <row r="2179" spans="3:7">
      <c r="C2179"/>
      <c r="G2179" s="13">
        <v>0</v>
      </c>
    </row>
    <row r="2180" spans="3:7">
      <c r="C2180"/>
      <c r="G2180" s="13">
        <v>0</v>
      </c>
    </row>
    <row r="2181" spans="3:7">
      <c r="C2181"/>
      <c r="G2181" s="13">
        <v>0</v>
      </c>
    </row>
    <row r="2182" spans="3:7">
      <c r="C2182"/>
      <c r="G2182" s="13">
        <v>0</v>
      </c>
    </row>
    <row r="2183" spans="3:7">
      <c r="C2183"/>
      <c r="G2183" s="13">
        <v>0</v>
      </c>
    </row>
    <row r="2184" spans="3:7">
      <c r="C2184"/>
      <c r="G2184" s="13">
        <v>0</v>
      </c>
    </row>
    <row r="2185" spans="3:7">
      <c r="C2185"/>
      <c r="G2185" s="13">
        <v>0</v>
      </c>
    </row>
    <row r="2186" spans="3:7">
      <c r="C2186"/>
      <c r="G2186" s="13">
        <v>0</v>
      </c>
    </row>
    <row r="2187" spans="3:7">
      <c r="C2187"/>
      <c r="G2187" s="13">
        <v>0</v>
      </c>
    </row>
    <row r="2188" spans="3:7">
      <c r="C2188"/>
      <c r="G2188" s="13">
        <v>0</v>
      </c>
    </row>
    <row r="2189" spans="3:7">
      <c r="C2189"/>
      <c r="G2189" s="13">
        <v>0</v>
      </c>
    </row>
    <row r="2190" spans="3:7">
      <c r="C2190"/>
      <c r="G2190" s="13">
        <v>0</v>
      </c>
    </row>
    <row r="2191" spans="3:7">
      <c r="C2191"/>
      <c r="G2191" s="13">
        <v>0</v>
      </c>
    </row>
    <row r="2192" spans="3:7">
      <c r="C2192"/>
      <c r="G2192" s="13">
        <v>0</v>
      </c>
    </row>
    <row r="2193" spans="3:7">
      <c r="C2193"/>
      <c r="G2193" s="13">
        <v>0</v>
      </c>
    </row>
    <row r="2194" spans="3:7">
      <c r="C2194"/>
      <c r="G2194" s="13">
        <v>0</v>
      </c>
    </row>
    <row r="2195" spans="3:7">
      <c r="C2195"/>
      <c r="G2195" s="13">
        <v>0</v>
      </c>
    </row>
    <row r="2196" spans="3:7">
      <c r="C2196"/>
      <c r="G2196" s="13">
        <v>0</v>
      </c>
    </row>
    <row r="2197" spans="3:7">
      <c r="C2197"/>
      <c r="G2197" s="13">
        <v>0</v>
      </c>
    </row>
    <row r="2198" spans="3:7">
      <c r="C2198"/>
      <c r="G2198" s="13">
        <v>0</v>
      </c>
    </row>
    <row r="2199" spans="3:7">
      <c r="C2199"/>
      <c r="G2199" s="13">
        <v>0</v>
      </c>
    </row>
    <row r="2200" spans="3:7">
      <c r="C2200"/>
      <c r="G2200" s="13">
        <v>0</v>
      </c>
    </row>
    <row r="2201" spans="3:7">
      <c r="C2201"/>
      <c r="G2201" s="13">
        <v>0</v>
      </c>
    </row>
    <row r="2202" spans="3:7">
      <c r="C2202"/>
      <c r="G2202" s="13">
        <v>0</v>
      </c>
    </row>
    <row r="2203" spans="3:7">
      <c r="C2203"/>
      <c r="G2203" s="13">
        <v>0</v>
      </c>
    </row>
    <row r="2204" spans="3:7">
      <c r="C2204"/>
      <c r="G2204" s="13">
        <v>0</v>
      </c>
    </row>
    <row r="2205" spans="3:7">
      <c r="C2205"/>
      <c r="G2205" s="13">
        <v>0</v>
      </c>
    </row>
    <row r="2206" spans="3:7">
      <c r="C2206"/>
      <c r="G2206" s="13">
        <v>0</v>
      </c>
    </row>
    <row r="2207" spans="3:7">
      <c r="C2207"/>
      <c r="G2207" s="13">
        <v>0</v>
      </c>
    </row>
    <row r="2208" spans="3:7">
      <c r="C2208"/>
      <c r="G2208" s="13">
        <v>0</v>
      </c>
    </row>
    <row r="2209" spans="3:7">
      <c r="C2209"/>
      <c r="G2209" s="13">
        <v>0</v>
      </c>
    </row>
    <row r="2210" spans="3:7">
      <c r="C2210"/>
      <c r="G2210" s="13">
        <v>0</v>
      </c>
    </row>
    <row r="2211" spans="3:7">
      <c r="C2211"/>
      <c r="G2211" s="13">
        <v>0</v>
      </c>
    </row>
    <row r="2212" spans="3:7">
      <c r="C2212"/>
      <c r="G2212" s="13">
        <v>0</v>
      </c>
    </row>
    <row r="2213" spans="3:7">
      <c r="C2213"/>
      <c r="G2213" s="13">
        <v>0</v>
      </c>
    </row>
    <row r="2214" spans="3:7">
      <c r="C2214"/>
      <c r="G2214" s="13">
        <v>0</v>
      </c>
    </row>
    <row r="2215" spans="3:7">
      <c r="C2215"/>
      <c r="G2215" s="13">
        <v>0</v>
      </c>
    </row>
    <row r="2216" spans="3:7">
      <c r="C2216"/>
      <c r="G2216" s="13">
        <v>0</v>
      </c>
    </row>
    <row r="2217" spans="3:7">
      <c r="C2217"/>
      <c r="G2217" s="13">
        <v>0</v>
      </c>
    </row>
    <row r="2218" spans="3:7">
      <c r="C2218"/>
      <c r="G2218" s="13">
        <v>0</v>
      </c>
    </row>
    <row r="2219" spans="3:7">
      <c r="C2219"/>
      <c r="G2219" s="13">
        <v>0</v>
      </c>
    </row>
    <row r="2220" spans="3:7">
      <c r="C2220"/>
      <c r="G2220" s="13">
        <v>0</v>
      </c>
    </row>
    <row r="2221" spans="3:7">
      <c r="C2221"/>
      <c r="G2221" s="13">
        <v>0</v>
      </c>
    </row>
    <row r="2222" spans="3:7">
      <c r="C2222"/>
      <c r="G2222" s="13">
        <v>0</v>
      </c>
    </row>
    <row r="2223" spans="3:7">
      <c r="C2223"/>
      <c r="G2223" s="13">
        <v>0</v>
      </c>
    </row>
    <row r="2224" spans="3:7">
      <c r="C2224"/>
      <c r="G2224" s="13">
        <v>0</v>
      </c>
    </row>
    <row r="2225" spans="3:7">
      <c r="C2225"/>
      <c r="G2225" s="13">
        <v>0</v>
      </c>
    </row>
    <row r="2226" spans="3:7">
      <c r="C2226"/>
      <c r="G2226" s="13">
        <v>0</v>
      </c>
    </row>
    <row r="2227" spans="3:7">
      <c r="C2227"/>
      <c r="G2227" s="13">
        <v>0</v>
      </c>
    </row>
    <row r="2228" spans="3:7">
      <c r="C2228"/>
      <c r="G2228" s="13">
        <v>0</v>
      </c>
    </row>
    <row r="2229" spans="3:7">
      <c r="C2229"/>
      <c r="G2229" s="13">
        <v>0</v>
      </c>
    </row>
    <row r="2230" spans="3:7">
      <c r="C2230"/>
      <c r="G2230" s="13">
        <v>0</v>
      </c>
    </row>
    <row r="2231" spans="3:7">
      <c r="C2231"/>
      <c r="G2231" s="13">
        <v>0</v>
      </c>
    </row>
    <row r="2232" spans="3:7">
      <c r="C2232"/>
      <c r="G2232" s="13">
        <v>0</v>
      </c>
    </row>
    <row r="2233" spans="3:7">
      <c r="C2233"/>
      <c r="G2233" s="13">
        <v>0</v>
      </c>
    </row>
    <row r="2234" spans="3:7">
      <c r="C2234"/>
      <c r="G2234" s="13">
        <v>0</v>
      </c>
    </row>
    <row r="2235" spans="3:7">
      <c r="C2235"/>
      <c r="G2235" s="13">
        <v>0</v>
      </c>
    </row>
    <row r="2236" spans="3:7">
      <c r="C2236"/>
      <c r="G2236" s="13">
        <v>0</v>
      </c>
    </row>
    <row r="2237" spans="3:7">
      <c r="C2237"/>
      <c r="G2237" s="13">
        <v>0</v>
      </c>
    </row>
    <row r="2238" spans="3:7">
      <c r="C2238"/>
      <c r="G2238" s="13">
        <v>0</v>
      </c>
    </row>
    <row r="2239" spans="3:7">
      <c r="C2239"/>
      <c r="G2239" s="13">
        <v>0</v>
      </c>
    </row>
    <row r="2240" spans="3:7">
      <c r="C2240"/>
      <c r="G2240" s="13">
        <v>0</v>
      </c>
    </row>
    <row r="2241" spans="3:7">
      <c r="C2241"/>
      <c r="G2241" s="13">
        <v>0</v>
      </c>
    </row>
    <row r="2242" spans="3:7">
      <c r="C2242"/>
      <c r="G2242" s="13">
        <v>0</v>
      </c>
    </row>
    <row r="2243" spans="3:7">
      <c r="C2243"/>
      <c r="G2243" s="13">
        <v>0</v>
      </c>
    </row>
    <row r="2244" spans="3:7">
      <c r="C2244"/>
      <c r="G2244" s="13">
        <v>0</v>
      </c>
    </row>
    <row r="2245" spans="3:7">
      <c r="C2245"/>
      <c r="G2245" s="13">
        <v>0</v>
      </c>
    </row>
    <row r="2246" spans="3:7">
      <c r="C2246"/>
      <c r="G2246" s="13">
        <v>0</v>
      </c>
    </row>
    <row r="2247" spans="3:7">
      <c r="C2247"/>
      <c r="G2247" s="13">
        <v>0</v>
      </c>
    </row>
    <row r="2248" spans="3:7">
      <c r="C2248"/>
      <c r="G2248" s="13">
        <v>0</v>
      </c>
    </row>
    <row r="2249" spans="3:7">
      <c r="C2249"/>
      <c r="G2249" s="13">
        <v>0</v>
      </c>
    </row>
    <row r="2250" spans="3:7">
      <c r="C2250"/>
      <c r="G2250" s="13">
        <v>0</v>
      </c>
    </row>
    <row r="2251" spans="3:7">
      <c r="C2251"/>
      <c r="G2251" s="13">
        <v>0</v>
      </c>
    </row>
    <row r="2252" spans="3:7">
      <c r="C2252"/>
      <c r="G2252" s="13">
        <v>0</v>
      </c>
    </row>
    <row r="2253" spans="3:7">
      <c r="C2253"/>
      <c r="G2253" s="13">
        <v>0</v>
      </c>
    </row>
    <row r="2254" spans="3:7">
      <c r="C2254"/>
      <c r="G2254" s="13">
        <v>0</v>
      </c>
    </row>
    <row r="2255" spans="3:7">
      <c r="C2255"/>
      <c r="G2255" s="13">
        <v>0</v>
      </c>
    </row>
    <row r="2256" spans="3:7">
      <c r="C2256"/>
      <c r="G2256" s="13">
        <v>0</v>
      </c>
    </row>
    <row r="2257" spans="3:7">
      <c r="C2257"/>
      <c r="G2257" s="13">
        <v>0</v>
      </c>
    </row>
    <row r="2258" spans="3:7">
      <c r="C2258"/>
      <c r="G2258" s="13">
        <v>0</v>
      </c>
    </row>
    <row r="2259" spans="3:7">
      <c r="C2259"/>
      <c r="G2259" s="13">
        <v>0</v>
      </c>
    </row>
    <row r="2260" spans="3:7">
      <c r="C2260"/>
      <c r="G2260" s="13">
        <v>0</v>
      </c>
    </row>
    <row r="2261" spans="3:7">
      <c r="C2261"/>
      <c r="G2261" s="13">
        <v>0</v>
      </c>
    </row>
    <row r="2262" spans="3:7">
      <c r="C2262"/>
      <c r="G2262" s="13">
        <v>0</v>
      </c>
    </row>
    <row r="2263" spans="3:7">
      <c r="C2263"/>
      <c r="G2263" s="13">
        <v>0</v>
      </c>
    </row>
    <row r="2264" spans="3:7">
      <c r="C2264"/>
      <c r="G2264" s="13">
        <v>0</v>
      </c>
    </row>
    <row r="2265" spans="3:7">
      <c r="C2265"/>
      <c r="G2265" s="13">
        <v>0</v>
      </c>
    </row>
    <row r="2266" spans="3:7">
      <c r="C2266"/>
      <c r="G2266" s="13">
        <v>0</v>
      </c>
    </row>
    <row r="2267" spans="3:7">
      <c r="C2267"/>
      <c r="G2267" s="13">
        <v>0</v>
      </c>
    </row>
    <row r="2268" spans="3:7">
      <c r="C2268"/>
      <c r="G2268" s="13">
        <v>0</v>
      </c>
    </row>
    <row r="2269" spans="3:7">
      <c r="C2269"/>
      <c r="G2269" s="13">
        <v>0</v>
      </c>
    </row>
    <row r="2270" spans="3:7">
      <c r="C2270"/>
      <c r="G2270" s="13">
        <v>0</v>
      </c>
    </row>
    <row r="2271" spans="3:7">
      <c r="C2271"/>
      <c r="G2271" s="13">
        <v>0</v>
      </c>
    </row>
    <row r="2272" spans="3:7">
      <c r="C2272"/>
      <c r="G2272" s="13">
        <v>0</v>
      </c>
    </row>
    <row r="2273" spans="3:7">
      <c r="C2273"/>
      <c r="G2273" s="13">
        <v>0</v>
      </c>
    </row>
    <row r="2274" spans="3:7">
      <c r="C2274"/>
      <c r="G2274" s="13">
        <v>0</v>
      </c>
    </row>
    <row r="2275" spans="3:7">
      <c r="C2275"/>
      <c r="G2275" s="13">
        <v>0</v>
      </c>
    </row>
    <row r="2276" spans="3:7">
      <c r="C2276"/>
      <c r="G2276" s="13">
        <v>0</v>
      </c>
    </row>
    <row r="2277" spans="3:7">
      <c r="C2277"/>
      <c r="G2277" s="13">
        <v>0</v>
      </c>
    </row>
    <row r="2278" spans="3:7">
      <c r="C2278"/>
      <c r="G2278" s="13">
        <v>0</v>
      </c>
    </row>
    <row r="2279" spans="3:7">
      <c r="C2279"/>
      <c r="G2279" s="13">
        <v>0</v>
      </c>
    </row>
    <row r="2280" spans="3:7">
      <c r="C2280"/>
      <c r="G2280" s="13">
        <v>0</v>
      </c>
    </row>
    <row r="2281" spans="3:7">
      <c r="C2281"/>
      <c r="G2281" s="13">
        <v>0</v>
      </c>
    </row>
    <row r="2282" spans="3:7">
      <c r="C2282"/>
      <c r="G2282" s="13">
        <v>0</v>
      </c>
    </row>
    <row r="2283" spans="3:7">
      <c r="C2283"/>
      <c r="G2283" s="13">
        <v>0</v>
      </c>
    </row>
    <row r="2284" spans="3:7">
      <c r="C2284"/>
      <c r="G2284" s="13">
        <v>0</v>
      </c>
    </row>
    <row r="2285" spans="3:7">
      <c r="C2285"/>
      <c r="G2285" s="13">
        <v>0</v>
      </c>
    </row>
    <row r="2286" spans="3:7">
      <c r="C2286"/>
      <c r="G2286" s="13">
        <v>0</v>
      </c>
    </row>
    <row r="2287" spans="3:7">
      <c r="C2287"/>
      <c r="G2287" s="13">
        <v>0</v>
      </c>
    </row>
    <row r="2288" spans="3:7">
      <c r="C2288"/>
      <c r="G2288" s="13">
        <v>0</v>
      </c>
    </row>
    <row r="2289" spans="3:7">
      <c r="C2289"/>
      <c r="G2289" s="13">
        <v>0</v>
      </c>
    </row>
    <row r="2290" spans="3:7">
      <c r="C2290"/>
      <c r="G2290" s="13">
        <v>0</v>
      </c>
    </row>
    <row r="2291" spans="3:7">
      <c r="C2291"/>
      <c r="G2291" s="13">
        <v>0</v>
      </c>
    </row>
    <row r="2292" spans="3:7">
      <c r="C2292"/>
      <c r="G2292" s="13">
        <v>0</v>
      </c>
    </row>
    <row r="2293" spans="3:7">
      <c r="C2293"/>
      <c r="G2293" s="13">
        <v>0</v>
      </c>
    </row>
    <row r="2294" spans="3:7">
      <c r="C2294"/>
      <c r="G2294" s="13">
        <v>0</v>
      </c>
    </row>
    <row r="2295" spans="3:7">
      <c r="C2295"/>
      <c r="G2295" s="13">
        <v>0</v>
      </c>
    </row>
    <row r="2296" spans="3:7">
      <c r="C2296"/>
      <c r="G2296" s="13">
        <v>0</v>
      </c>
    </row>
    <row r="2297" spans="3:7">
      <c r="C2297"/>
      <c r="G2297" s="13">
        <v>0</v>
      </c>
    </row>
    <row r="2298" spans="3:7">
      <c r="C2298"/>
      <c r="G2298" s="13">
        <v>0</v>
      </c>
    </row>
    <row r="2299" spans="3:7">
      <c r="C2299"/>
      <c r="G2299" s="13">
        <v>0</v>
      </c>
    </row>
    <row r="2300" spans="3:7">
      <c r="C2300"/>
      <c r="G2300" s="13">
        <v>0</v>
      </c>
    </row>
    <row r="2301" spans="3:7">
      <c r="C2301"/>
      <c r="G2301" s="13">
        <v>0</v>
      </c>
    </row>
    <row r="2302" spans="3:7">
      <c r="C2302"/>
      <c r="G2302" s="13">
        <v>0</v>
      </c>
    </row>
    <row r="2303" spans="3:7">
      <c r="C2303"/>
      <c r="G2303" s="13">
        <v>0</v>
      </c>
    </row>
    <row r="2304" spans="3:7">
      <c r="C2304"/>
      <c r="G2304" s="13">
        <v>0</v>
      </c>
    </row>
    <row r="2305" spans="3:7">
      <c r="C2305"/>
      <c r="G2305" s="13">
        <v>0</v>
      </c>
    </row>
    <row r="2306" spans="3:7">
      <c r="C2306"/>
      <c r="G2306" s="13">
        <v>0</v>
      </c>
    </row>
    <row r="2307" spans="3:7">
      <c r="C2307"/>
      <c r="G2307" s="13">
        <v>0</v>
      </c>
    </row>
    <row r="2308" spans="3:7">
      <c r="C2308"/>
      <c r="G2308" s="13">
        <v>0</v>
      </c>
    </row>
    <row r="2309" spans="3:7">
      <c r="C2309"/>
      <c r="G2309" s="13">
        <v>0</v>
      </c>
    </row>
    <row r="2310" spans="3:7">
      <c r="C2310"/>
      <c r="G2310" s="13">
        <v>0</v>
      </c>
    </row>
    <row r="2311" spans="3:7">
      <c r="C2311"/>
      <c r="G2311" s="13">
        <v>0</v>
      </c>
    </row>
    <row r="2312" spans="3:7">
      <c r="C2312"/>
      <c r="G2312" s="13">
        <v>0</v>
      </c>
    </row>
    <row r="2313" spans="3:7">
      <c r="C2313"/>
      <c r="G2313" s="13">
        <v>0</v>
      </c>
    </row>
    <row r="2314" spans="3:7">
      <c r="C2314"/>
      <c r="G2314" s="13">
        <v>0</v>
      </c>
    </row>
    <row r="2315" spans="3:7">
      <c r="C2315"/>
      <c r="G2315" s="13">
        <v>0</v>
      </c>
    </row>
    <row r="2316" spans="3:7">
      <c r="C2316"/>
      <c r="G2316" s="13">
        <v>0</v>
      </c>
    </row>
    <row r="2317" spans="3:7">
      <c r="C2317"/>
      <c r="G2317" s="13">
        <v>0</v>
      </c>
    </row>
    <row r="2318" spans="3:7">
      <c r="C2318"/>
      <c r="G2318" s="13">
        <v>0</v>
      </c>
    </row>
    <row r="2319" spans="3:7">
      <c r="C2319"/>
      <c r="G2319" s="13">
        <v>0</v>
      </c>
    </row>
    <row r="2320" spans="3:7">
      <c r="C2320"/>
      <c r="G2320" s="13">
        <v>0</v>
      </c>
    </row>
    <row r="2321" spans="3:7">
      <c r="C2321"/>
      <c r="G2321" s="13">
        <v>0</v>
      </c>
    </row>
    <row r="2322" spans="3:7">
      <c r="C2322"/>
      <c r="G2322" s="13">
        <v>0</v>
      </c>
    </row>
    <row r="2323" spans="3:7">
      <c r="C2323"/>
      <c r="G2323" s="13">
        <v>0</v>
      </c>
    </row>
    <row r="2324" spans="3:7">
      <c r="C2324"/>
      <c r="G2324" s="13">
        <v>0</v>
      </c>
    </row>
    <row r="2325" spans="3:7">
      <c r="C2325"/>
      <c r="G2325" s="13">
        <v>0</v>
      </c>
    </row>
    <row r="2326" spans="3:7">
      <c r="C2326"/>
      <c r="G2326" s="13">
        <v>0</v>
      </c>
    </row>
    <row r="2327" spans="3:7">
      <c r="C2327"/>
      <c r="G2327" s="13">
        <v>0</v>
      </c>
    </row>
    <row r="2328" spans="3:7">
      <c r="C2328"/>
      <c r="G2328" s="13">
        <v>0</v>
      </c>
    </row>
    <row r="2329" spans="3:7">
      <c r="C2329"/>
      <c r="G2329" s="13">
        <v>0</v>
      </c>
    </row>
    <row r="2330" spans="3:7">
      <c r="C2330"/>
      <c r="G2330" s="13">
        <v>0</v>
      </c>
    </row>
    <row r="2331" spans="3:7">
      <c r="C2331"/>
      <c r="G2331" s="13">
        <v>0</v>
      </c>
    </row>
    <row r="2332" spans="3:7">
      <c r="C2332"/>
      <c r="G2332" s="13">
        <v>0</v>
      </c>
    </row>
    <row r="2333" spans="3:7">
      <c r="C2333"/>
      <c r="G2333" s="13">
        <v>0</v>
      </c>
    </row>
    <row r="2334" spans="3:7">
      <c r="C2334"/>
      <c r="G2334" s="13">
        <v>0</v>
      </c>
    </row>
    <row r="2335" spans="3:7">
      <c r="C2335"/>
      <c r="G2335" s="13">
        <v>0</v>
      </c>
    </row>
    <row r="2336" spans="3:7">
      <c r="C2336"/>
      <c r="G2336" s="13">
        <v>0</v>
      </c>
    </row>
    <row r="2337" spans="3:7">
      <c r="C2337"/>
      <c r="G2337" s="13">
        <v>0</v>
      </c>
    </row>
    <row r="2338" spans="3:7">
      <c r="C2338"/>
      <c r="G2338" s="13">
        <v>0</v>
      </c>
    </row>
    <row r="2339" spans="3:7">
      <c r="C2339"/>
      <c r="G2339" s="13">
        <v>0</v>
      </c>
    </row>
    <row r="2340" spans="3:7">
      <c r="C2340"/>
      <c r="G2340" s="13">
        <v>0</v>
      </c>
    </row>
    <row r="2341" spans="3:7">
      <c r="C2341"/>
      <c r="G2341" s="13">
        <v>0</v>
      </c>
    </row>
    <row r="2342" spans="3:7">
      <c r="C2342"/>
      <c r="G2342" s="13">
        <v>0</v>
      </c>
    </row>
    <row r="2343" spans="3:7">
      <c r="C2343"/>
      <c r="G2343" s="13">
        <v>0</v>
      </c>
    </row>
    <row r="2344" spans="3:7">
      <c r="C2344"/>
      <c r="G2344" s="13">
        <v>0</v>
      </c>
    </row>
    <row r="2345" spans="3:7">
      <c r="C2345"/>
      <c r="G2345" s="13">
        <v>0</v>
      </c>
    </row>
    <row r="2346" spans="3:7">
      <c r="C2346"/>
      <c r="G2346" s="13">
        <v>0</v>
      </c>
    </row>
    <row r="2347" spans="3:7">
      <c r="C2347"/>
      <c r="G2347" s="13">
        <v>0</v>
      </c>
    </row>
    <row r="2348" spans="3:7">
      <c r="C2348"/>
      <c r="G2348" s="13">
        <v>0</v>
      </c>
    </row>
    <row r="2349" spans="3:7">
      <c r="C2349"/>
      <c r="G2349" s="13">
        <v>0</v>
      </c>
    </row>
    <row r="2350" spans="3:7">
      <c r="C2350"/>
      <c r="G2350" s="13">
        <v>0</v>
      </c>
    </row>
    <row r="2351" spans="3:7">
      <c r="C2351"/>
      <c r="G2351" s="13">
        <v>0</v>
      </c>
    </row>
    <row r="2352" spans="3:7">
      <c r="C2352"/>
      <c r="G2352" s="13">
        <v>0</v>
      </c>
    </row>
    <row r="2353" spans="3:7">
      <c r="C2353"/>
      <c r="G2353" s="13">
        <v>0</v>
      </c>
    </row>
    <row r="2354" spans="3:7">
      <c r="C2354"/>
      <c r="G2354" s="13">
        <v>0</v>
      </c>
    </row>
    <row r="2355" spans="3:7">
      <c r="C2355"/>
      <c r="G2355" s="13">
        <v>0</v>
      </c>
    </row>
    <row r="2356" spans="3:7">
      <c r="C2356"/>
      <c r="G2356" s="13">
        <v>0</v>
      </c>
    </row>
    <row r="2357" spans="3:7">
      <c r="C2357"/>
      <c r="G2357" s="13">
        <v>0</v>
      </c>
    </row>
    <row r="2358" spans="3:7">
      <c r="C2358"/>
      <c r="G2358" s="13">
        <v>0</v>
      </c>
    </row>
    <row r="2359" spans="3:7">
      <c r="C2359"/>
      <c r="G2359" s="13">
        <v>0</v>
      </c>
    </row>
    <row r="2360" spans="3:7">
      <c r="C2360"/>
      <c r="G2360" s="13">
        <v>0</v>
      </c>
    </row>
    <row r="2361" spans="3:7">
      <c r="C2361"/>
      <c r="G2361" s="13">
        <v>0</v>
      </c>
    </row>
    <row r="2362" spans="3:7">
      <c r="C2362"/>
      <c r="G2362" s="13">
        <v>0</v>
      </c>
    </row>
    <row r="2363" spans="3:7">
      <c r="C2363"/>
      <c r="G2363" s="13">
        <v>0</v>
      </c>
    </row>
    <row r="2364" spans="3:7">
      <c r="C2364"/>
      <c r="G2364" s="13">
        <v>0</v>
      </c>
    </row>
    <row r="2365" spans="3:7">
      <c r="C2365"/>
      <c r="G2365" s="13">
        <v>0</v>
      </c>
    </row>
    <row r="2366" spans="3:7">
      <c r="C2366"/>
      <c r="G2366" s="13">
        <v>0</v>
      </c>
    </row>
    <row r="2367" spans="3:7">
      <c r="C2367"/>
      <c r="G2367" s="13">
        <v>0</v>
      </c>
    </row>
    <row r="2368" spans="3:7">
      <c r="C2368"/>
      <c r="G2368" s="13">
        <v>0</v>
      </c>
    </row>
    <row r="2369" spans="3:7">
      <c r="C2369"/>
      <c r="G2369" s="13">
        <v>0</v>
      </c>
    </row>
    <row r="2370" spans="3:7">
      <c r="C2370"/>
      <c r="G2370" s="13">
        <v>0</v>
      </c>
    </row>
    <row r="2371" spans="3:7">
      <c r="C2371"/>
      <c r="G2371" s="13">
        <v>0</v>
      </c>
    </row>
    <row r="2372" spans="3:7">
      <c r="C2372"/>
      <c r="G2372" s="13">
        <v>0</v>
      </c>
    </row>
    <row r="2373" spans="3:7">
      <c r="C2373"/>
      <c r="G2373" s="13">
        <v>0</v>
      </c>
    </row>
    <row r="2374" spans="3:7">
      <c r="C2374"/>
      <c r="G2374" s="13">
        <v>0</v>
      </c>
    </row>
    <row r="2375" spans="3:7">
      <c r="C2375"/>
      <c r="G2375" s="13">
        <v>0</v>
      </c>
    </row>
    <row r="2376" spans="3:7">
      <c r="C2376"/>
      <c r="G2376" s="13">
        <v>0</v>
      </c>
    </row>
    <row r="2377" spans="3:7">
      <c r="C2377"/>
      <c r="G2377" s="13">
        <v>0</v>
      </c>
    </row>
    <row r="2378" spans="3:7">
      <c r="C2378"/>
      <c r="G2378" s="13">
        <v>0</v>
      </c>
    </row>
    <row r="2379" spans="3:7">
      <c r="C2379"/>
      <c r="G2379" s="13">
        <v>0</v>
      </c>
    </row>
    <row r="2380" spans="3:7">
      <c r="C2380"/>
      <c r="G2380" s="13">
        <v>0</v>
      </c>
    </row>
    <row r="2381" spans="3:7">
      <c r="C2381"/>
      <c r="G2381" s="13">
        <v>0</v>
      </c>
    </row>
    <row r="2382" spans="3:7">
      <c r="C2382"/>
      <c r="G2382" s="13">
        <v>0</v>
      </c>
    </row>
    <row r="2383" spans="3:7">
      <c r="C2383"/>
      <c r="G2383" s="13">
        <v>0</v>
      </c>
    </row>
    <row r="2384" spans="3:7">
      <c r="C2384"/>
      <c r="G2384" s="13">
        <v>0</v>
      </c>
    </row>
    <row r="2385" spans="3:7">
      <c r="C2385"/>
      <c r="G2385" s="13">
        <v>0</v>
      </c>
    </row>
    <row r="2386" spans="3:7">
      <c r="C2386"/>
      <c r="G2386" s="13">
        <v>0</v>
      </c>
    </row>
    <row r="2387" spans="3:7">
      <c r="C2387"/>
      <c r="G2387" s="13">
        <v>0</v>
      </c>
    </row>
    <row r="2388" spans="3:7">
      <c r="C2388"/>
      <c r="G2388" s="13">
        <v>0</v>
      </c>
    </row>
    <row r="2389" spans="3:7">
      <c r="C2389"/>
      <c r="G2389" s="13">
        <v>0</v>
      </c>
    </row>
    <row r="2390" spans="3:7">
      <c r="C2390"/>
      <c r="G2390" s="13">
        <v>0</v>
      </c>
    </row>
    <row r="2391" spans="3:7">
      <c r="C2391"/>
      <c r="G2391" s="13">
        <v>0</v>
      </c>
    </row>
    <row r="2392" spans="3:7">
      <c r="C2392"/>
      <c r="G2392" s="13">
        <v>0</v>
      </c>
    </row>
    <row r="2393" spans="3:7">
      <c r="C2393"/>
      <c r="G2393" s="13">
        <v>0</v>
      </c>
    </row>
    <row r="2394" spans="3:7">
      <c r="C2394"/>
      <c r="G2394" s="13">
        <v>0</v>
      </c>
    </row>
    <row r="2395" spans="3:7">
      <c r="C2395"/>
      <c r="G2395" s="13">
        <v>0</v>
      </c>
    </row>
    <row r="2396" spans="3:7">
      <c r="C2396"/>
      <c r="G2396" s="13">
        <v>0</v>
      </c>
    </row>
    <row r="2397" spans="3:7">
      <c r="C2397"/>
      <c r="G2397" s="13">
        <v>0</v>
      </c>
    </row>
    <row r="2398" spans="3:7">
      <c r="C2398"/>
      <c r="G2398" s="13">
        <v>0</v>
      </c>
    </row>
    <row r="2399" spans="3:7">
      <c r="C2399"/>
      <c r="G2399" s="13">
        <v>0</v>
      </c>
    </row>
    <row r="2400" spans="3:7">
      <c r="C2400"/>
      <c r="G2400" s="13">
        <v>0</v>
      </c>
    </row>
    <row r="2401" spans="3:7">
      <c r="C2401"/>
      <c r="G2401" s="13">
        <v>0</v>
      </c>
    </row>
    <row r="2402" spans="3:7">
      <c r="C2402"/>
      <c r="G2402" s="13">
        <v>0</v>
      </c>
    </row>
    <row r="2403" spans="3:7">
      <c r="C2403"/>
      <c r="G2403" s="13">
        <v>0</v>
      </c>
    </row>
    <row r="2404" spans="3:7">
      <c r="C2404"/>
      <c r="G2404" s="13">
        <v>0</v>
      </c>
    </row>
    <row r="2405" spans="3:7">
      <c r="C2405"/>
      <c r="G2405" s="13">
        <v>0</v>
      </c>
    </row>
    <row r="2406" spans="3:7">
      <c r="C2406"/>
      <c r="G2406" s="13">
        <v>0</v>
      </c>
    </row>
    <row r="2407" spans="3:7">
      <c r="C2407"/>
      <c r="G2407" s="13">
        <v>0</v>
      </c>
    </row>
    <row r="2408" spans="3:7">
      <c r="C2408"/>
      <c r="G2408" s="13">
        <v>0</v>
      </c>
    </row>
    <row r="2409" spans="3:7">
      <c r="C2409"/>
      <c r="G2409" s="13">
        <v>0</v>
      </c>
    </row>
    <row r="2410" spans="3:7">
      <c r="C2410"/>
      <c r="G2410" s="13">
        <v>0</v>
      </c>
    </row>
    <row r="2411" spans="3:7">
      <c r="C2411"/>
      <c r="G2411" s="13">
        <v>0</v>
      </c>
    </row>
    <row r="2412" spans="3:7">
      <c r="C2412"/>
      <c r="G2412" s="13">
        <v>0</v>
      </c>
    </row>
    <row r="2413" spans="3:7">
      <c r="C2413"/>
      <c r="G2413" s="13">
        <v>0</v>
      </c>
    </row>
    <row r="2414" spans="3:7">
      <c r="C2414"/>
      <c r="G2414" s="13">
        <v>0</v>
      </c>
    </row>
    <row r="2415" spans="3:7">
      <c r="C2415"/>
      <c r="G2415" s="13">
        <v>0</v>
      </c>
    </row>
    <row r="2416" spans="3:7">
      <c r="C2416"/>
      <c r="G2416" s="13">
        <v>0</v>
      </c>
    </row>
    <row r="2417" spans="3:7">
      <c r="C2417"/>
      <c r="G2417" s="13">
        <v>0</v>
      </c>
    </row>
    <row r="2418" spans="3:7">
      <c r="C2418"/>
      <c r="G2418" s="13">
        <v>0</v>
      </c>
    </row>
    <row r="2419" spans="3:7">
      <c r="C2419"/>
      <c r="G2419" s="13">
        <v>0</v>
      </c>
    </row>
    <row r="2420" spans="3:7">
      <c r="C2420"/>
      <c r="G2420" s="13">
        <v>0</v>
      </c>
    </row>
    <row r="2421" spans="3:7">
      <c r="C2421"/>
      <c r="G2421" s="13">
        <v>0</v>
      </c>
    </row>
    <row r="2422" spans="3:7">
      <c r="C2422"/>
      <c r="G2422" s="13">
        <v>0</v>
      </c>
    </row>
    <row r="2423" spans="3:7">
      <c r="C2423"/>
      <c r="G2423" s="13">
        <v>0</v>
      </c>
    </row>
    <row r="2424" spans="3:7">
      <c r="C2424"/>
      <c r="G2424" s="13">
        <v>0</v>
      </c>
    </row>
    <row r="2425" spans="3:7">
      <c r="C2425"/>
      <c r="G2425" s="13">
        <v>0</v>
      </c>
    </row>
    <row r="2426" spans="3:7">
      <c r="C2426"/>
      <c r="G2426" s="13">
        <v>0</v>
      </c>
    </row>
    <row r="2427" spans="3:7">
      <c r="C2427"/>
      <c r="G2427" s="13">
        <v>0</v>
      </c>
    </row>
    <row r="2428" spans="3:7">
      <c r="C2428"/>
      <c r="G2428" s="13">
        <v>0</v>
      </c>
    </row>
    <row r="2429" spans="3:7">
      <c r="C2429"/>
      <c r="G2429" s="13">
        <v>0</v>
      </c>
    </row>
    <row r="2430" spans="3:7">
      <c r="C2430"/>
      <c r="G2430" s="13">
        <v>0</v>
      </c>
    </row>
    <row r="2431" spans="3:7">
      <c r="C2431"/>
      <c r="G2431" s="13">
        <v>0</v>
      </c>
    </row>
    <row r="2432" spans="3:7">
      <c r="C2432"/>
      <c r="G2432" s="13">
        <v>0</v>
      </c>
    </row>
    <row r="2433" spans="3:7">
      <c r="C2433"/>
      <c r="G2433" s="13">
        <v>0</v>
      </c>
    </row>
    <row r="2434" spans="3:7">
      <c r="C2434"/>
      <c r="G2434" s="13">
        <v>0</v>
      </c>
    </row>
    <row r="2435" spans="3:7">
      <c r="C2435"/>
      <c r="G2435" s="13">
        <v>0</v>
      </c>
    </row>
    <row r="2436" spans="3:7">
      <c r="C2436"/>
      <c r="G2436" s="13">
        <v>0</v>
      </c>
    </row>
    <row r="2437" spans="3:7">
      <c r="C2437"/>
      <c r="G2437" s="13">
        <v>0</v>
      </c>
    </row>
    <row r="2438" spans="3:7">
      <c r="C2438"/>
      <c r="G2438" s="13">
        <v>0</v>
      </c>
    </row>
    <row r="2439" spans="3:7">
      <c r="C2439"/>
      <c r="G2439" s="13">
        <v>0</v>
      </c>
    </row>
    <row r="2440" spans="3:7">
      <c r="C2440"/>
      <c r="G2440" s="13">
        <v>0</v>
      </c>
    </row>
    <row r="2441" spans="3:7">
      <c r="C2441"/>
      <c r="G2441" s="13">
        <v>0</v>
      </c>
    </row>
    <row r="2442" spans="3:7">
      <c r="C2442"/>
      <c r="G2442" s="13">
        <v>0</v>
      </c>
    </row>
    <row r="2443" spans="3:7">
      <c r="C2443"/>
      <c r="G2443" s="13">
        <v>0</v>
      </c>
    </row>
    <row r="2444" spans="3:7">
      <c r="C2444"/>
      <c r="G2444" s="13">
        <v>0</v>
      </c>
    </row>
    <row r="2445" spans="3:7">
      <c r="C2445"/>
      <c r="G2445" s="13">
        <v>0</v>
      </c>
    </row>
    <row r="2446" spans="3:7">
      <c r="C2446"/>
      <c r="G2446" s="13">
        <v>0</v>
      </c>
    </row>
    <row r="2447" spans="3:7">
      <c r="C2447"/>
      <c r="G2447" s="13">
        <v>0</v>
      </c>
    </row>
    <row r="2448" spans="3:7">
      <c r="C2448"/>
      <c r="G2448" s="13">
        <v>0</v>
      </c>
    </row>
    <row r="2449" spans="3:7">
      <c r="C2449"/>
      <c r="G2449" s="13">
        <v>0</v>
      </c>
    </row>
    <row r="2450" spans="3:7">
      <c r="C2450"/>
      <c r="G2450" s="13">
        <v>0</v>
      </c>
    </row>
    <row r="2451" spans="3:7">
      <c r="C2451"/>
      <c r="G2451" s="13">
        <v>0</v>
      </c>
    </row>
    <row r="2452" spans="3:7">
      <c r="C2452"/>
      <c r="G2452" s="13">
        <v>0</v>
      </c>
    </row>
    <row r="2453" spans="3:7">
      <c r="C2453"/>
      <c r="G2453" s="13">
        <v>0</v>
      </c>
    </row>
    <row r="2454" spans="3:7">
      <c r="C2454"/>
      <c r="G2454" s="13">
        <v>0</v>
      </c>
    </row>
    <row r="2455" spans="3:7">
      <c r="C2455"/>
      <c r="G2455" s="13">
        <v>0</v>
      </c>
    </row>
    <row r="2456" spans="3:7">
      <c r="C2456"/>
      <c r="G2456" s="13">
        <v>0</v>
      </c>
    </row>
    <row r="2457" spans="3:7">
      <c r="C2457"/>
      <c r="G2457" s="13">
        <v>0</v>
      </c>
    </row>
    <row r="2458" spans="3:7">
      <c r="C2458"/>
      <c r="G2458" s="13">
        <v>0</v>
      </c>
    </row>
    <row r="2459" spans="3:7">
      <c r="C2459"/>
      <c r="G2459" s="13">
        <v>0</v>
      </c>
    </row>
    <row r="2460" spans="3:7">
      <c r="C2460"/>
      <c r="G2460" s="13">
        <v>0</v>
      </c>
    </row>
    <row r="2461" spans="3:7">
      <c r="C2461"/>
      <c r="G2461" s="13">
        <v>0</v>
      </c>
    </row>
    <row r="2462" spans="3:7">
      <c r="C2462"/>
      <c r="G2462" s="13">
        <v>0</v>
      </c>
    </row>
    <row r="2463" spans="3:7">
      <c r="C2463"/>
      <c r="G2463" s="13">
        <v>0</v>
      </c>
    </row>
    <row r="2464" spans="3:7">
      <c r="C2464"/>
      <c r="G2464" s="13">
        <v>0</v>
      </c>
    </row>
    <row r="2465" spans="3:7">
      <c r="C2465"/>
      <c r="G2465" s="13">
        <v>0</v>
      </c>
    </row>
    <row r="2466" spans="3:7">
      <c r="C2466"/>
      <c r="G2466" s="13">
        <v>0</v>
      </c>
    </row>
    <row r="2467" spans="3:7">
      <c r="C2467"/>
      <c r="G2467" s="13">
        <v>0</v>
      </c>
    </row>
    <row r="2468" spans="3:7">
      <c r="C2468"/>
      <c r="G2468" s="13">
        <v>0</v>
      </c>
    </row>
    <row r="2469" spans="3:7">
      <c r="C2469"/>
      <c r="G2469" s="13">
        <v>0</v>
      </c>
    </row>
    <row r="2470" spans="3:7">
      <c r="C2470"/>
      <c r="G2470" s="13">
        <v>0</v>
      </c>
    </row>
    <row r="2471" spans="3:7">
      <c r="C2471"/>
      <c r="G2471" s="13">
        <v>0</v>
      </c>
    </row>
    <row r="2472" spans="3:7">
      <c r="C2472"/>
      <c r="G2472" s="13">
        <v>0</v>
      </c>
    </row>
    <row r="2473" spans="3:7">
      <c r="C2473"/>
      <c r="G2473" s="13">
        <v>0</v>
      </c>
    </row>
    <row r="2474" spans="3:7">
      <c r="C2474"/>
      <c r="G2474" s="13">
        <v>0</v>
      </c>
    </row>
    <row r="2475" spans="3:7">
      <c r="C2475"/>
      <c r="G2475" s="13">
        <v>0</v>
      </c>
    </row>
    <row r="2476" spans="3:7">
      <c r="C2476"/>
      <c r="G2476" s="13">
        <v>0</v>
      </c>
    </row>
    <row r="2477" spans="3:7">
      <c r="C2477"/>
      <c r="G2477" s="13">
        <v>0</v>
      </c>
    </row>
    <row r="2478" spans="3:7">
      <c r="C2478"/>
      <c r="G2478" s="13">
        <v>0</v>
      </c>
    </row>
    <row r="2479" spans="3:7">
      <c r="C2479"/>
      <c r="G2479" s="13">
        <v>0</v>
      </c>
    </row>
    <row r="2480" spans="3:7">
      <c r="C2480"/>
      <c r="G2480" s="13">
        <v>0</v>
      </c>
    </row>
    <row r="2481" spans="3:7">
      <c r="C2481"/>
      <c r="G2481" s="13">
        <v>0</v>
      </c>
    </row>
    <row r="2482" spans="3:7">
      <c r="C2482"/>
      <c r="G2482" s="13">
        <v>0</v>
      </c>
    </row>
    <row r="2483" spans="3:7">
      <c r="C2483"/>
      <c r="G2483" s="13">
        <v>0</v>
      </c>
    </row>
    <row r="2484" spans="3:7">
      <c r="C2484"/>
      <c r="G2484" s="13">
        <v>0</v>
      </c>
    </row>
    <row r="2485" spans="3:7">
      <c r="C2485"/>
      <c r="G2485" s="13">
        <v>0</v>
      </c>
    </row>
    <row r="2486" spans="3:7">
      <c r="C2486"/>
      <c r="G2486" s="13">
        <v>0</v>
      </c>
    </row>
    <row r="2487" spans="3:7">
      <c r="C2487"/>
      <c r="G2487" s="13">
        <v>0</v>
      </c>
    </row>
    <row r="2488" spans="3:7">
      <c r="C2488"/>
      <c r="G2488" s="13">
        <v>0</v>
      </c>
    </row>
    <row r="2489" spans="3:7">
      <c r="C2489"/>
      <c r="G2489" s="13">
        <v>0</v>
      </c>
    </row>
    <row r="2490" spans="3:7">
      <c r="C2490"/>
      <c r="G2490" s="13">
        <v>0</v>
      </c>
    </row>
    <row r="2491" spans="3:7">
      <c r="C2491"/>
      <c r="G2491" s="13">
        <v>0</v>
      </c>
    </row>
    <row r="2492" spans="3:7">
      <c r="C2492"/>
      <c r="G2492" s="13">
        <v>0</v>
      </c>
    </row>
    <row r="2493" spans="3:7">
      <c r="C2493"/>
      <c r="G2493" s="13">
        <v>0</v>
      </c>
    </row>
    <row r="2494" spans="3:7">
      <c r="C2494"/>
      <c r="G2494" s="13">
        <v>0</v>
      </c>
    </row>
    <row r="2495" spans="3:7">
      <c r="C2495"/>
      <c r="G2495" s="13">
        <v>0</v>
      </c>
    </row>
    <row r="2496" spans="3:7">
      <c r="C2496"/>
      <c r="G2496" s="13">
        <v>0</v>
      </c>
    </row>
    <row r="2497" spans="3:7">
      <c r="C2497"/>
      <c r="G2497" s="13">
        <v>0</v>
      </c>
    </row>
    <row r="2498" spans="3:7">
      <c r="C2498"/>
      <c r="G2498" s="13">
        <v>0</v>
      </c>
    </row>
    <row r="2499" spans="3:7">
      <c r="C2499"/>
      <c r="G2499" s="13">
        <v>0</v>
      </c>
    </row>
    <row r="2500" spans="3:7">
      <c r="C2500"/>
      <c r="G2500" s="13">
        <v>0</v>
      </c>
    </row>
    <row r="2501" spans="3:7">
      <c r="C2501"/>
      <c r="G2501" s="13">
        <v>0</v>
      </c>
    </row>
    <row r="2502" spans="3:7">
      <c r="C2502"/>
      <c r="G2502" s="13">
        <v>0</v>
      </c>
    </row>
    <row r="2503" spans="3:7">
      <c r="C2503"/>
      <c r="G2503" s="13">
        <v>0</v>
      </c>
    </row>
    <row r="2504" spans="3:7">
      <c r="C2504"/>
      <c r="G2504" s="13">
        <v>0</v>
      </c>
    </row>
    <row r="2505" spans="3:7">
      <c r="C2505"/>
      <c r="G2505" s="13">
        <v>0</v>
      </c>
    </row>
    <row r="2506" spans="3:7">
      <c r="C2506"/>
      <c r="G2506" s="13">
        <v>0</v>
      </c>
    </row>
    <row r="2507" spans="3:7">
      <c r="C2507"/>
      <c r="G2507" s="13">
        <v>0</v>
      </c>
    </row>
    <row r="2508" spans="3:7">
      <c r="C2508"/>
      <c r="G2508" s="13">
        <v>0</v>
      </c>
    </row>
    <row r="2509" spans="3:7">
      <c r="C2509"/>
      <c r="G2509" s="13">
        <v>0</v>
      </c>
    </row>
    <row r="2510" spans="3:7">
      <c r="C2510"/>
      <c r="G2510" s="13">
        <v>0</v>
      </c>
    </row>
    <row r="2511" spans="3:7">
      <c r="C2511"/>
      <c r="G2511" s="13">
        <v>0</v>
      </c>
    </row>
    <row r="2512" spans="3:7">
      <c r="C2512"/>
      <c r="G2512" s="13">
        <v>0</v>
      </c>
    </row>
    <row r="2513" spans="3:7">
      <c r="C2513"/>
      <c r="G2513" s="13">
        <v>0</v>
      </c>
    </row>
    <row r="2514" spans="3:7">
      <c r="C2514"/>
      <c r="G2514" s="13">
        <v>0</v>
      </c>
    </row>
    <row r="2515" spans="3:7">
      <c r="C2515"/>
      <c r="G2515" s="13">
        <v>0</v>
      </c>
    </row>
    <row r="2516" spans="3:7">
      <c r="C2516"/>
      <c r="G2516" s="13">
        <v>0</v>
      </c>
    </row>
    <row r="2517" spans="3:7">
      <c r="C2517"/>
      <c r="G2517" s="13">
        <v>0</v>
      </c>
    </row>
    <row r="2518" spans="3:7">
      <c r="C2518"/>
      <c r="G2518" s="13">
        <v>0</v>
      </c>
    </row>
    <row r="2519" spans="3:7">
      <c r="C2519"/>
      <c r="G2519" s="13">
        <v>0</v>
      </c>
    </row>
    <row r="2520" spans="3:7">
      <c r="C2520"/>
      <c r="G2520" s="13">
        <v>0</v>
      </c>
    </row>
    <row r="2521" spans="3:7">
      <c r="C2521"/>
      <c r="G2521" s="13">
        <v>0</v>
      </c>
    </row>
    <row r="2522" spans="3:7">
      <c r="C2522"/>
      <c r="G2522" s="13">
        <v>0</v>
      </c>
    </row>
    <row r="2523" spans="3:7">
      <c r="C2523"/>
      <c r="G2523" s="13">
        <v>0</v>
      </c>
    </row>
    <row r="2524" spans="3:7">
      <c r="C2524"/>
      <c r="G2524" s="13">
        <v>0</v>
      </c>
    </row>
    <row r="2525" spans="3:7">
      <c r="C2525"/>
      <c r="G2525" s="13">
        <v>0</v>
      </c>
    </row>
    <row r="2526" spans="3:7">
      <c r="C2526"/>
      <c r="G2526" s="13">
        <v>0</v>
      </c>
    </row>
    <row r="2527" spans="3:7">
      <c r="C2527"/>
      <c r="G2527" s="13">
        <v>0</v>
      </c>
    </row>
    <row r="2528" spans="3:7">
      <c r="C2528"/>
      <c r="G2528" s="13">
        <v>0</v>
      </c>
    </row>
    <row r="2529" spans="3:7">
      <c r="C2529"/>
      <c r="G2529" s="13">
        <v>0</v>
      </c>
    </row>
    <row r="2530" spans="3:7">
      <c r="C2530"/>
      <c r="G2530" s="13">
        <v>0</v>
      </c>
    </row>
    <row r="2531" spans="3:7">
      <c r="C2531"/>
      <c r="G2531" s="13">
        <v>0</v>
      </c>
    </row>
    <row r="2532" spans="3:7">
      <c r="C2532"/>
      <c r="G2532" s="13">
        <v>0</v>
      </c>
    </row>
    <row r="2533" spans="3:7">
      <c r="C2533"/>
      <c r="G2533" s="13">
        <v>0</v>
      </c>
    </row>
    <row r="2534" spans="3:7">
      <c r="C2534"/>
      <c r="G2534" s="13">
        <v>0</v>
      </c>
    </row>
    <row r="2535" spans="3:7">
      <c r="C2535"/>
      <c r="G2535" s="13">
        <v>0</v>
      </c>
    </row>
    <row r="2536" spans="3:7">
      <c r="C2536"/>
      <c r="G2536" s="13">
        <v>0</v>
      </c>
    </row>
    <row r="2537" spans="3:7">
      <c r="C2537"/>
      <c r="G2537" s="13">
        <v>0</v>
      </c>
    </row>
    <row r="2538" spans="3:7">
      <c r="C2538"/>
      <c r="G2538" s="13">
        <v>0</v>
      </c>
    </row>
    <row r="2539" spans="3:7">
      <c r="C2539"/>
      <c r="G2539" s="13">
        <v>0</v>
      </c>
    </row>
    <row r="2540" spans="3:7">
      <c r="C2540"/>
      <c r="G2540" s="13">
        <v>0</v>
      </c>
    </row>
    <row r="2541" spans="3:7">
      <c r="C2541"/>
      <c r="G2541" s="13">
        <v>0</v>
      </c>
    </row>
    <row r="2542" spans="3:7">
      <c r="C2542"/>
      <c r="G2542" s="13">
        <v>0</v>
      </c>
    </row>
    <row r="2543" spans="3:7">
      <c r="C2543"/>
      <c r="G2543" s="13">
        <v>0</v>
      </c>
    </row>
    <row r="2544" spans="3:7">
      <c r="C2544"/>
      <c r="G2544" s="13">
        <v>0</v>
      </c>
    </row>
    <row r="2545" spans="3:7">
      <c r="C2545"/>
      <c r="G2545" s="13">
        <v>0</v>
      </c>
    </row>
    <row r="2546" spans="3:7">
      <c r="C2546"/>
      <c r="G2546" s="13">
        <v>0</v>
      </c>
    </row>
    <row r="2547" spans="3:7">
      <c r="C2547"/>
      <c r="G2547" s="13">
        <v>0</v>
      </c>
    </row>
    <row r="2548" spans="3:7">
      <c r="C2548"/>
      <c r="G2548" s="13">
        <v>0</v>
      </c>
    </row>
    <row r="2549" spans="3:7">
      <c r="C2549"/>
      <c r="G2549" s="13">
        <v>0</v>
      </c>
    </row>
    <row r="2550" spans="3:7">
      <c r="C2550"/>
      <c r="G2550" s="13">
        <v>0</v>
      </c>
    </row>
    <row r="2551" spans="3:7">
      <c r="C2551"/>
      <c r="G2551" s="13">
        <v>0</v>
      </c>
    </row>
    <row r="2552" spans="3:7">
      <c r="C2552"/>
      <c r="G2552" s="13">
        <v>0</v>
      </c>
    </row>
    <row r="2553" spans="3:7">
      <c r="C2553"/>
      <c r="G2553" s="13">
        <v>0</v>
      </c>
    </row>
    <row r="2554" spans="3:7">
      <c r="C2554"/>
      <c r="G2554" s="13">
        <v>0</v>
      </c>
    </row>
    <row r="2555" spans="3:7">
      <c r="C2555"/>
      <c r="G2555" s="13">
        <v>0</v>
      </c>
    </row>
    <row r="2556" spans="3:7">
      <c r="C2556"/>
      <c r="G2556" s="13">
        <v>0</v>
      </c>
    </row>
    <row r="2557" spans="3:7">
      <c r="C2557"/>
      <c r="G2557" s="13">
        <v>0</v>
      </c>
    </row>
    <row r="2558" spans="3:7">
      <c r="C2558"/>
      <c r="G2558" s="13">
        <v>0</v>
      </c>
    </row>
    <row r="2559" spans="3:7">
      <c r="C2559"/>
      <c r="G2559" s="13">
        <v>0</v>
      </c>
    </row>
    <row r="2560" spans="3:7">
      <c r="C2560"/>
      <c r="G2560" s="13">
        <v>0</v>
      </c>
    </row>
    <row r="2561" spans="3:7">
      <c r="C2561"/>
      <c r="G2561" s="13">
        <v>0</v>
      </c>
    </row>
    <row r="2562" spans="3:7">
      <c r="C2562"/>
      <c r="G2562" s="13">
        <v>0</v>
      </c>
    </row>
    <row r="2563" spans="3:7">
      <c r="C2563"/>
      <c r="G2563" s="13">
        <v>0</v>
      </c>
    </row>
    <row r="2564" spans="3:7">
      <c r="C2564"/>
      <c r="G2564" s="13">
        <v>0</v>
      </c>
    </row>
    <row r="2565" spans="3:7">
      <c r="C2565"/>
      <c r="G2565" s="13">
        <v>0</v>
      </c>
    </row>
    <row r="2566" spans="3:7">
      <c r="C2566"/>
      <c r="G2566" s="13">
        <v>0</v>
      </c>
    </row>
    <row r="2567" spans="3:7">
      <c r="C2567"/>
      <c r="G2567" s="13">
        <v>0</v>
      </c>
    </row>
    <row r="2568" spans="3:7">
      <c r="C2568"/>
      <c r="G2568" s="13">
        <v>0</v>
      </c>
    </row>
    <row r="2569" spans="3:7">
      <c r="C2569"/>
      <c r="G2569" s="13">
        <v>0</v>
      </c>
    </row>
    <row r="2570" spans="3:7">
      <c r="C2570"/>
      <c r="G2570" s="13">
        <v>0</v>
      </c>
    </row>
    <row r="2571" spans="3:7">
      <c r="C2571"/>
      <c r="G2571" s="13">
        <v>0</v>
      </c>
    </row>
    <row r="2572" spans="3:7">
      <c r="C2572"/>
      <c r="G2572" s="13">
        <v>0</v>
      </c>
    </row>
    <row r="2573" spans="3:7">
      <c r="C2573"/>
      <c r="G2573" s="13">
        <v>0</v>
      </c>
    </row>
    <row r="2574" spans="3:7">
      <c r="C2574"/>
      <c r="G2574" s="13">
        <v>0</v>
      </c>
    </row>
    <row r="2575" spans="3:7">
      <c r="C2575"/>
      <c r="G2575" s="13">
        <v>0</v>
      </c>
    </row>
    <row r="2576" spans="3:7">
      <c r="C2576"/>
      <c r="G2576" s="13">
        <v>0</v>
      </c>
    </row>
    <row r="2577" spans="3:7">
      <c r="C2577"/>
      <c r="G2577" s="13">
        <v>0</v>
      </c>
    </row>
    <row r="2578" spans="3:7">
      <c r="C2578"/>
      <c r="G2578" s="13">
        <v>0</v>
      </c>
    </row>
    <row r="2579" spans="3:7">
      <c r="C2579"/>
      <c r="G2579" s="13">
        <v>0</v>
      </c>
    </row>
    <row r="2580" spans="3:7">
      <c r="C2580"/>
      <c r="G2580" s="13">
        <v>0</v>
      </c>
    </row>
    <row r="2581" spans="3:7">
      <c r="C2581"/>
      <c r="G2581" s="13">
        <v>0</v>
      </c>
    </row>
    <row r="2582" spans="3:7">
      <c r="C2582"/>
      <c r="G2582" s="13">
        <v>0</v>
      </c>
    </row>
    <row r="2583" spans="3:7">
      <c r="C2583"/>
      <c r="G2583" s="13">
        <v>0</v>
      </c>
    </row>
    <row r="2584" spans="3:7">
      <c r="C2584"/>
      <c r="G2584" s="13">
        <v>0</v>
      </c>
    </row>
    <row r="2585" spans="3:7">
      <c r="C2585"/>
      <c r="G2585" s="13">
        <v>0</v>
      </c>
    </row>
    <row r="2586" spans="3:7">
      <c r="C2586"/>
      <c r="G2586" s="13">
        <v>0</v>
      </c>
    </row>
    <row r="2587" spans="3:7">
      <c r="C2587"/>
      <c r="G2587" s="13">
        <v>0</v>
      </c>
    </row>
    <row r="2588" spans="3:7">
      <c r="C2588"/>
      <c r="G2588" s="13">
        <v>0</v>
      </c>
    </row>
    <row r="2589" spans="3:7">
      <c r="C2589"/>
      <c r="G2589" s="13">
        <v>0</v>
      </c>
    </row>
    <row r="2590" spans="3:7">
      <c r="C2590"/>
      <c r="G2590" s="13">
        <v>0</v>
      </c>
    </row>
    <row r="2591" spans="3:7">
      <c r="C2591"/>
      <c r="G2591" s="13">
        <v>0</v>
      </c>
    </row>
    <row r="2592" spans="3:7">
      <c r="C2592"/>
      <c r="G2592" s="13">
        <v>0</v>
      </c>
    </row>
    <row r="2593" spans="3:7">
      <c r="C2593"/>
      <c r="G2593" s="13">
        <v>0</v>
      </c>
    </row>
    <row r="2594" spans="3:7">
      <c r="C2594"/>
      <c r="G2594" s="13">
        <v>0</v>
      </c>
    </row>
    <row r="2595" spans="3:7">
      <c r="C2595"/>
      <c r="G2595" s="13">
        <v>0</v>
      </c>
    </row>
    <row r="2596" spans="3:7">
      <c r="C2596"/>
      <c r="G2596" s="13">
        <v>0</v>
      </c>
    </row>
    <row r="2597" spans="3:7">
      <c r="C2597"/>
      <c r="G2597" s="13">
        <v>0</v>
      </c>
    </row>
    <row r="2598" spans="3:7">
      <c r="C2598"/>
      <c r="G2598" s="13">
        <v>0</v>
      </c>
    </row>
    <row r="2599" spans="3:7">
      <c r="C2599"/>
      <c r="G2599" s="13">
        <v>0</v>
      </c>
    </row>
    <row r="2600" spans="3:7">
      <c r="C2600"/>
      <c r="G2600" s="13">
        <v>0</v>
      </c>
    </row>
    <row r="2601" spans="3:7">
      <c r="C2601"/>
      <c r="G2601" s="13">
        <v>0</v>
      </c>
    </row>
    <row r="2602" spans="3:7">
      <c r="C2602"/>
      <c r="G2602" s="13">
        <v>0</v>
      </c>
    </row>
    <row r="2603" spans="3:7">
      <c r="C2603"/>
      <c r="G2603" s="13">
        <v>0</v>
      </c>
    </row>
    <row r="2604" spans="3:7">
      <c r="C2604"/>
      <c r="G2604" s="13">
        <v>0</v>
      </c>
    </row>
    <row r="2605" spans="3:7">
      <c r="C2605"/>
      <c r="G2605" s="13">
        <v>0</v>
      </c>
    </row>
    <row r="2606" spans="3:7">
      <c r="C2606"/>
      <c r="G2606" s="13">
        <v>0</v>
      </c>
    </row>
    <row r="2607" spans="3:7">
      <c r="C2607"/>
      <c r="G2607" s="13">
        <v>0</v>
      </c>
    </row>
    <row r="2608" spans="3:7">
      <c r="C2608"/>
      <c r="G2608" s="13">
        <v>0</v>
      </c>
    </row>
    <row r="2609" spans="3:7">
      <c r="C2609"/>
      <c r="G2609" s="13">
        <v>0</v>
      </c>
    </row>
    <row r="2610" spans="3:7">
      <c r="C2610"/>
      <c r="G2610" s="13">
        <v>0</v>
      </c>
    </row>
    <row r="2611" spans="3:7">
      <c r="C2611"/>
      <c r="G2611" s="13">
        <v>0</v>
      </c>
    </row>
    <row r="2612" spans="3:7">
      <c r="C2612"/>
      <c r="G2612" s="13">
        <v>0</v>
      </c>
    </row>
    <row r="2613" spans="3:7">
      <c r="C2613"/>
      <c r="G2613" s="13">
        <v>0</v>
      </c>
    </row>
    <row r="2614" spans="3:7">
      <c r="C2614"/>
      <c r="G2614" s="13">
        <v>0</v>
      </c>
    </row>
    <row r="2615" spans="3:7">
      <c r="C2615"/>
      <c r="G2615" s="13">
        <v>0</v>
      </c>
    </row>
    <row r="2616" spans="3:7">
      <c r="C2616"/>
      <c r="G2616" s="13">
        <v>0</v>
      </c>
    </row>
    <row r="2617" spans="3:7">
      <c r="C2617"/>
      <c r="G2617" s="13">
        <v>0</v>
      </c>
    </row>
    <row r="2618" spans="3:7">
      <c r="C2618"/>
      <c r="G2618" s="13">
        <v>0</v>
      </c>
    </row>
    <row r="2619" spans="3:7">
      <c r="C2619"/>
      <c r="G2619" s="13">
        <v>0</v>
      </c>
    </row>
    <row r="2620" spans="3:7">
      <c r="C2620"/>
      <c r="G2620" s="13">
        <v>0</v>
      </c>
    </row>
    <row r="2621" spans="3:7">
      <c r="C2621"/>
      <c r="G2621" s="13">
        <v>0</v>
      </c>
    </row>
    <row r="2622" spans="3:7">
      <c r="C2622"/>
      <c r="G2622" s="13">
        <v>0</v>
      </c>
    </row>
    <row r="2623" spans="3:7">
      <c r="C2623"/>
      <c r="G2623" s="13">
        <v>0</v>
      </c>
    </row>
    <row r="2624" spans="3:7">
      <c r="C2624"/>
      <c r="G2624" s="13">
        <v>0</v>
      </c>
    </row>
    <row r="2625" spans="3:7">
      <c r="C2625"/>
      <c r="G2625" s="13">
        <v>0</v>
      </c>
    </row>
    <row r="2626" spans="3:7">
      <c r="C2626"/>
      <c r="G2626" s="13">
        <v>0</v>
      </c>
    </row>
    <row r="2627" spans="3:7">
      <c r="C2627"/>
      <c r="G2627" s="13">
        <v>0</v>
      </c>
    </row>
    <row r="2628" spans="3:7">
      <c r="C2628"/>
      <c r="G2628" s="13">
        <v>0</v>
      </c>
    </row>
    <row r="2629" spans="3:7">
      <c r="C2629"/>
      <c r="G2629" s="13">
        <v>0</v>
      </c>
    </row>
    <row r="2630" spans="3:7">
      <c r="C2630"/>
      <c r="G2630" s="13">
        <v>0</v>
      </c>
    </row>
    <row r="2631" spans="3:7">
      <c r="C2631"/>
      <c r="G2631" s="13">
        <v>0</v>
      </c>
    </row>
    <row r="2632" spans="3:7">
      <c r="C2632"/>
      <c r="G2632" s="13">
        <v>0</v>
      </c>
    </row>
    <row r="2633" spans="3:7">
      <c r="C2633"/>
      <c r="G2633" s="13">
        <v>0</v>
      </c>
    </row>
    <row r="2634" spans="3:7">
      <c r="C2634"/>
      <c r="G2634" s="13">
        <v>0</v>
      </c>
    </row>
    <row r="2635" spans="3:7">
      <c r="C2635"/>
      <c r="G2635" s="13">
        <v>0</v>
      </c>
    </row>
    <row r="2636" spans="3:7">
      <c r="C2636"/>
      <c r="G2636" s="13">
        <v>0</v>
      </c>
    </row>
    <row r="2637" spans="3:7">
      <c r="C2637"/>
      <c r="G2637" s="13">
        <v>0</v>
      </c>
    </row>
    <row r="2638" spans="3:7">
      <c r="C2638"/>
      <c r="G2638" s="13">
        <v>0</v>
      </c>
    </row>
    <row r="2639" spans="3:7">
      <c r="C2639"/>
      <c r="G2639" s="13">
        <v>0</v>
      </c>
    </row>
    <row r="2640" spans="3:7">
      <c r="C2640"/>
      <c r="G2640" s="13">
        <v>0</v>
      </c>
    </row>
    <row r="2641" spans="3:7">
      <c r="C2641"/>
      <c r="G2641" s="13">
        <v>0</v>
      </c>
    </row>
    <row r="2642" spans="3:7">
      <c r="C2642"/>
      <c r="G2642" s="13">
        <v>0</v>
      </c>
    </row>
    <row r="2643" spans="3:7">
      <c r="C2643"/>
      <c r="G2643" s="13">
        <v>0</v>
      </c>
    </row>
    <row r="2644" spans="3:7">
      <c r="C2644"/>
      <c r="G2644" s="13">
        <v>0</v>
      </c>
    </row>
    <row r="2645" spans="3:7">
      <c r="C2645"/>
      <c r="G2645" s="13">
        <v>0</v>
      </c>
    </row>
    <row r="2646" spans="3:7">
      <c r="C2646"/>
      <c r="G2646" s="13">
        <v>0</v>
      </c>
    </row>
    <row r="2647" spans="3:7">
      <c r="C2647"/>
      <c r="G2647" s="13">
        <v>0</v>
      </c>
    </row>
    <row r="2648" spans="3:7">
      <c r="C2648"/>
      <c r="G2648" s="13">
        <v>0</v>
      </c>
    </row>
    <row r="2649" spans="3:7">
      <c r="C2649"/>
      <c r="G2649" s="13">
        <v>0</v>
      </c>
    </row>
    <row r="2650" spans="3:7">
      <c r="C2650"/>
      <c r="G2650" s="13">
        <v>0</v>
      </c>
    </row>
    <row r="2651" spans="3:7">
      <c r="C2651"/>
      <c r="G2651" s="13">
        <v>0</v>
      </c>
    </row>
    <row r="2652" spans="3:7">
      <c r="C2652"/>
      <c r="G2652" s="13">
        <v>0</v>
      </c>
    </row>
    <row r="2653" spans="3:7">
      <c r="C2653"/>
      <c r="G2653" s="13">
        <v>0</v>
      </c>
    </row>
    <row r="2654" spans="3:7">
      <c r="C2654"/>
      <c r="G2654" s="13">
        <v>0</v>
      </c>
    </row>
    <row r="2655" spans="3:7">
      <c r="C2655"/>
      <c r="G2655" s="13">
        <v>0</v>
      </c>
    </row>
    <row r="2656" spans="3:7">
      <c r="C2656"/>
      <c r="G2656" s="13">
        <v>0</v>
      </c>
    </row>
    <row r="2657" spans="3:7">
      <c r="C2657"/>
      <c r="G2657" s="13">
        <v>0</v>
      </c>
    </row>
    <row r="2658" spans="3:7">
      <c r="C2658"/>
      <c r="G2658" s="13">
        <v>0</v>
      </c>
    </row>
    <row r="2659" spans="3:7">
      <c r="C2659"/>
      <c r="G2659" s="13">
        <v>0</v>
      </c>
    </row>
    <row r="2660" spans="3:7">
      <c r="C2660"/>
      <c r="G2660" s="13">
        <v>0</v>
      </c>
    </row>
    <row r="2661" spans="3:7">
      <c r="C2661"/>
      <c r="G2661" s="13">
        <v>0</v>
      </c>
    </row>
    <row r="2662" spans="3:7">
      <c r="C2662"/>
      <c r="G2662" s="13">
        <v>0</v>
      </c>
    </row>
    <row r="2663" spans="3:7">
      <c r="C2663"/>
      <c r="G2663" s="13">
        <v>0</v>
      </c>
    </row>
    <row r="2664" spans="3:7">
      <c r="C2664"/>
      <c r="G2664" s="13">
        <v>0</v>
      </c>
    </row>
    <row r="2665" spans="3:7">
      <c r="C2665"/>
      <c r="G2665" s="13">
        <v>0</v>
      </c>
    </row>
    <row r="2666" spans="3:7">
      <c r="C2666"/>
      <c r="G2666" s="13">
        <v>0</v>
      </c>
    </row>
    <row r="2667" spans="3:7">
      <c r="C2667"/>
      <c r="G2667" s="13">
        <v>0</v>
      </c>
    </row>
    <row r="2668" spans="3:7">
      <c r="C2668"/>
      <c r="G2668" s="13">
        <v>0</v>
      </c>
    </row>
    <row r="2669" spans="3:7">
      <c r="C2669"/>
      <c r="G2669" s="13">
        <v>0</v>
      </c>
    </row>
    <row r="2670" spans="3:7">
      <c r="C2670"/>
      <c r="G2670" s="13">
        <v>0</v>
      </c>
    </row>
    <row r="2671" spans="3:7">
      <c r="C2671"/>
      <c r="G2671" s="13">
        <v>0</v>
      </c>
    </row>
    <row r="2672" spans="3:7">
      <c r="C2672"/>
      <c r="G2672" s="13">
        <v>0</v>
      </c>
    </row>
    <row r="2673" spans="3:7">
      <c r="C2673"/>
      <c r="G2673" s="13">
        <v>0</v>
      </c>
    </row>
    <row r="2674" spans="3:7">
      <c r="C2674"/>
      <c r="G2674" s="13">
        <v>0</v>
      </c>
    </row>
    <row r="2675" spans="3:7">
      <c r="C2675"/>
      <c r="G2675" s="13">
        <v>0</v>
      </c>
    </row>
    <row r="2676" spans="3:7">
      <c r="C2676"/>
      <c r="G2676" s="13">
        <v>0</v>
      </c>
    </row>
    <row r="2677" spans="3:7">
      <c r="C2677"/>
      <c r="G2677" s="13">
        <v>0</v>
      </c>
    </row>
    <row r="2678" spans="3:7">
      <c r="C2678"/>
      <c r="G2678" s="13">
        <v>0</v>
      </c>
    </row>
    <row r="2679" spans="3:7">
      <c r="C2679"/>
      <c r="G2679" s="13">
        <v>0</v>
      </c>
    </row>
    <row r="2680" spans="3:7">
      <c r="C2680"/>
      <c r="G2680" s="13">
        <v>0</v>
      </c>
    </row>
    <row r="2681" spans="3:7">
      <c r="C2681"/>
      <c r="G2681" s="13">
        <v>0</v>
      </c>
    </row>
    <row r="2682" spans="3:7">
      <c r="C2682"/>
      <c r="G2682" s="13">
        <v>0</v>
      </c>
    </row>
    <row r="2683" spans="3:7">
      <c r="C2683"/>
      <c r="G2683" s="13">
        <v>0</v>
      </c>
    </row>
    <row r="2684" spans="3:7">
      <c r="C2684"/>
      <c r="G2684" s="13">
        <v>0</v>
      </c>
    </row>
    <row r="2685" spans="3:7">
      <c r="C2685"/>
      <c r="G2685" s="13">
        <v>0</v>
      </c>
    </row>
    <row r="2686" spans="3:7">
      <c r="C2686"/>
      <c r="G2686" s="13">
        <v>0</v>
      </c>
    </row>
    <row r="2687" spans="3:7">
      <c r="C2687"/>
      <c r="G2687" s="13">
        <v>0</v>
      </c>
    </row>
    <row r="2688" spans="3:7">
      <c r="C2688"/>
      <c r="G2688" s="13">
        <v>0</v>
      </c>
    </row>
    <row r="2689" spans="3:7">
      <c r="C2689"/>
      <c r="G2689" s="13">
        <v>0</v>
      </c>
    </row>
    <row r="2690" spans="3:7">
      <c r="C2690"/>
      <c r="G2690" s="13">
        <v>0</v>
      </c>
    </row>
    <row r="2691" spans="3:7">
      <c r="C2691"/>
      <c r="G2691" s="13">
        <v>0</v>
      </c>
    </row>
    <row r="2692" spans="3:7">
      <c r="C2692"/>
      <c r="G2692" s="13">
        <v>0</v>
      </c>
    </row>
    <row r="2693" spans="3:7">
      <c r="C2693"/>
      <c r="G2693" s="13">
        <v>0</v>
      </c>
    </row>
    <row r="2694" spans="3:7">
      <c r="C2694"/>
      <c r="G2694" s="13">
        <v>0</v>
      </c>
    </row>
    <row r="2695" spans="3:7">
      <c r="C2695"/>
      <c r="G2695" s="13">
        <v>0</v>
      </c>
    </row>
    <row r="2696" spans="3:7">
      <c r="C2696"/>
      <c r="G2696" s="13">
        <v>0</v>
      </c>
    </row>
    <row r="2697" spans="3:7">
      <c r="C2697"/>
      <c r="G2697" s="13">
        <v>0</v>
      </c>
    </row>
    <row r="2698" spans="3:7">
      <c r="C2698"/>
      <c r="G2698" s="13">
        <v>0</v>
      </c>
    </row>
    <row r="2699" spans="3:7">
      <c r="C2699"/>
      <c r="G2699" s="13">
        <v>0</v>
      </c>
    </row>
    <row r="2700" spans="3:7">
      <c r="C2700"/>
      <c r="G2700" s="13">
        <v>0</v>
      </c>
    </row>
    <row r="2701" spans="3:7">
      <c r="C2701"/>
      <c r="G2701" s="13">
        <v>0</v>
      </c>
    </row>
    <row r="2702" spans="3:7">
      <c r="C2702"/>
      <c r="G2702" s="13">
        <v>0</v>
      </c>
    </row>
    <row r="2703" spans="3:7">
      <c r="C2703"/>
      <c r="G2703" s="13">
        <v>0</v>
      </c>
    </row>
    <row r="2704" spans="3:7">
      <c r="C2704"/>
      <c r="G2704" s="13">
        <v>0</v>
      </c>
    </row>
    <row r="2705" spans="3:7">
      <c r="C2705"/>
      <c r="G2705" s="13">
        <v>0</v>
      </c>
    </row>
    <row r="2706" spans="3:7">
      <c r="C2706"/>
      <c r="G2706" s="13">
        <v>0</v>
      </c>
    </row>
    <row r="2707" spans="3:7">
      <c r="C2707"/>
      <c r="G2707" s="13">
        <v>0</v>
      </c>
    </row>
    <row r="2708" spans="3:7">
      <c r="C2708"/>
      <c r="G2708" s="13">
        <v>0</v>
      </c>
    </row>
    <row r="2709" spans="3:7">
      <c r="C2709"/>
      <c r="G2709" s="13">
        <v>0</v>
      </c>
    </row>
    <row r="2710" spans="3:7">
      <c r="C2710"/>
      <c r="G2710" s="13">
        <v>0</v>
      </c>
    </row>
    <row r="2711" spans="3:7">
      <c r="C2711"/>
      <c r="G2711" s="13">
        <v>0</v>
      </c>
    </row>
    <row r="2712" spans="3:7">
      <c r="C2712"/>
      <c r="G2712" s="13">
        <v>0</v>
      </c>
    </row>
    <row r="2713" spans="3:7">
      <c r="C2713"/>
      <c r="G2713" s="13">
        <v>0</v>
      </c>
    </row>
    <row r="2714" spans="3:7">
      <c r="C2714"/>
      <c r="G2714" s="13">
        <v>0</v>
      </c>
    </row>
    <row r="2715" spans="3:7">
      <c r="C2715"/>
      <c r="G2715" s="13">
        <v>0</v>
      </c>
    </row>
    <row r="2716" spans="3:7">
      <c r="C2716"/>
      <c r="G2716" s="13">
        <v>0</v>
      </c>
    </row>
    <row r="2717" spans="3:7">
      <c r="C2717"/>
      <c r="G2717" s="13">
        <v>0</v>
      </c>
    </row>
    <row r="2718" spans="3:7">
      <c r="C2718"/>
      <c r="G2718" s="13">
        <v>0</v>
      </c>
    </row>
    <row r="2719" spans="3:7">
      <c r="C2719"/>
      <c r="G2719" s="13">
        <v>0</v>
      </c>
    </row>
    <row r="2720" spans="3:7">
      <c r="C2720"/>
      <c r="G2720" s="13">
        <v>0</v>
      </c>
    </row>
    <row r="2721" spans="3:7">
      <c r="C2721"/>
      <c r="G2721" s="13">
        <v>0</v>
      </c>
    </row>
    <row r="2722" spans="3:7">
      <c r="C2722"/>
      <c r="G2722" s="13">
        <v>0</v>
      </c>
    </row>
    <row r="2723" spans="3:7">
      <c r="C2723"/>
      <c r="G2723" s="13">
        <v>0</v>
      </c>
    </row>
    <row r="2724" spans="3:7">
      <c r="C2724"/>
      <c r="G2724" s="13">
        <v>0</v>
      </c>
    </row>
    <row r="2725" spans="3:7">
      <c r="C2725"/>
      <c r="G2725" s="13">
        <v>0</v>
      </c>
    </row>
    <row r="2726" spans="3:7">
      <c r="C2726"/>
      <c r="G2726" s="13">
        <v>0</v>
      </c>
    </row>
    <row r="2727" spans="3:7">
      <c r="C2727"/>
      <c r="G2727" s="13">
        <v>0</v>
      </c>
    </row>
    <row r="2728" spans="3:7">
      <c r="C2728"/>
      <c r="G2728" s="13">
        <v>0</v>
      </c>
    </row>
    <row r="2729" spans="3:7">
      <c r="C2729"/>
      <c r="G2729" s="13">
        <v>0</v>
      </c>
    </row>
    <row r="2730" spans="3:7">
      <c r="C2730"/>
      <c r="G2730" s="13">
        <v>0</v>
      </c>
    </row>
    <row r="2731" spans="3:7">
      <c r="C2731"/>
      <c r="G2731" s="13">
        <v>0</v>
      </c>
    </row>
    <row r="2732" spans="3:7">
      <c r="C2732"/>
      <c r="G2732" s="13">
        <v>0</v>
      </c>
    </row>
    <row r="2733" spans="3:7">
      <c r="C2733"/>
      <c r="G2733" s="13">
        <v>0</v>
      </c>
    </row>
    <row r="2734" spans="3:7">
      <c r="C2734"/>
      <c r="G2734" s="13">
        <v>0</v>
      </c>
    </row>
    <row r="2735" spans="3:7">
      <c r="C2735"/>
      <c r="G2735" s="13">
        <v>0</v>
      </c>
    </row>
    <row r="2736" spans="3:7">
      <c r="C2736"/>
      <c r="G2736" s="13">
        <v>0</v>
      </c>
    </row>
    <row r="2737" spans="3:7">
      <c r="C2737"/>
      <c r="G2737" s="13">
        <v>0</v>
      </c>
    </row>
    <row r="2738" spans="3:7">
      <c r="C2738"/>
      <c r="G2738" s="13">
        <v>0</v>
      </c>
    </row>
    <row r="2739" spans="3:7">
      <c r="C2739"/>
      <c r="G2739" s="13">
        <v>0</v>
      </c>
    </row>
    <row r="2740" spans="3:7">
      <c r="C2740"/>
      <c r="G2740" s="13">
        <v>0</v>
      </c>
    </row>
    <row r="2741" spans="3:7">
      <c r="C2741"/>
      <c r="G2741" s="13">
        <v>0</v>
      </c>
    </row>
    <row r="2742" spans="3:7">
      <c r="C2742"/>
      <c r="G2742" s="13">
        <v>0</v>
      </c>
    </row>
    <row r="2743" spans="3:7">
      <c r="C2743"/>
      <c r="G2743" s="13">
        <v>0</v>
      </c>
    </row>
    <row r="2744" spans="3:7">
      <c r="C2744"/>
      <c r="G2744" s="13">
        <v>0</v>
      </c>
    </row>
    <row r="2745" spans="3:7">
      <c r="C2745"/>
      <c r="G2745" s="13">
        <v>0</v>
      </c>
    </row>
    <row r="2746" spans="3:7">
      <c r="C2746"/>
      <c r="G2746" s="13">
        <v>0</v>
      </c>
    </row>
    <row r="2747" spans="3:7">
      <c r="C2747"/>
      <c r="G2747" s="13">
        <v>0</v>
      </c>
    </row>
    <row r="2748" spans="3:7">
      <c r="C2748"/>
      <c r="G2748" s="13">
        <v>0</v>
      </c>
    </row>
    <row r="2749" spans="3:7">
      <c r="C2749"/>
      <c r="G2749" s="13">
        <v>0</v>
      </c>
    </row>
    <row r="2750" spans="3:7">
      <c r="C2750"/>
      <c r="G2750" s="13">
        <v>0</v>
      </c>
    </row>
    <row r="2751" spans="3:7">
      <c r="C2751"/>
      <c r="G2751" s="13">
        <v>0</v>
      </c>
    </row>
    <row r="2752" spans="3:7">
      <c r="C2752"/>
      <c r="G2752" s="13">
        <v>0</v>
      </c>
    </row>
    <row r="2753" spans="3:7">
      <c r="C2753"/>
      <c r="G2753" s="13">
        <v>0</v>
      </c>
    </row>
    <row r="2754" spans="3:7">
      <c r="C2754"/>
      <c r="G2754" s="13">
        <v>0</v>
      </c>
    </row>
    <row r="2755" spans="3:7">
      <c r="C2755"/>
      <c r="G2755" s="13">
        <v>0</v>
      </c>
    </row>
    <row r="2756" spans="3:7">
      <c r="C2756"/>
      <c r="G2756" s="13">
        <v>0</v>
      </c>
    </row>
    <row r="2757" spans="3:7">
      <c r="C2757"/>
      <c r="G2757" s="13">
        <v>0</v>
      </c>
    </row>
    <row r="2758" spans="3:7">
      <c r="C2758"/>
      <c r="G2758" s="13">
        <v>0</v>
      </c>
    </row>
    <row r="2759" spans="3:7">
      <c r="C2759"/>
      <c r="G2759" s="13">
        <v>0</v>
      </c>
    </row>
    <row r="2760" spans="3:7">
      <c r="C2760"/>
      <c r="G2760" s="13">
        <v>0</v>
      </c>
    </row>
    <row r="2761" spans="3:7">
      <c r="C2761"/>
      <c r="G2761" s="13">
        <v>0</v>
      </c>
    </row>
    <row r="2762" spans="3:7">
      <c r="C2762"/>
      <c r="G2762" s="13">
        <v>0</v>
      </c>
    </row>
    <row r="2763" spans="3:7">
      <c r="C2763"/>
      <c r="G2763" s="13">
        <v>0</v>
      </c>
    </row>
    <row r="2764" spans="3:7">
      <c r="C2764"/>
      <c r="G2764" s="13">
        <v>0</v>
      </c>
    </row>
    <row r="2765" spans="3:7">
      <c r="C2765"/>
      <c r="G2765" s="13">
        <v>0</v>
      </c>
    </row>
    <row r="2766" spans="3:7">
      <c r="C2766"/>
      <c r="G2766" s="13">
        <v>0</v>
      </c>
    </row>
    <row r="2767" spans="3:7">
      <c r="C2767"/>
      <c r="G2767" s="13">
        <v>0</v>
      </c>
    </row>
    <row r="2768" spans="3:7">
      <c r="C2768"/>
      <c r="G2768" s="13">
        <v>0</v>
      </c>
    </row>
    <row r="2769" spans="3:7">
      <c r="C2769"/>
      <c r="G2769" s="13">
        <v>0</v>
      </c>
    </row>
    <row r="2770" spans="3:7">
      <c r="C2770"/>
      <c r="G2770" s="13">
        <v>0</v>
      </c>
    </row>
    <row r="2771" spans="3:7">
      <c r="C2771"/>
      <c r="G2771" s="13">
        <v>0</v>
      </c>
    </row>
    <row r="2772" spans="3:7">
      <c r="C2772"/>
      <c r="G2772" s="13">
        <v>0</v>
      </c>
    </row>
    <row r="2773" spans="3:7">
      <c r="C2773"/>
      <c r="G2773" s="13">
        <v>0</v>
      </c>
    </row>
    <row r="2774" spans="3:7">
      <c r="C2774"/>
      <c r="G2774" s="13">
        <v>0</v>
      </c>
    </row>
    <row r="2775" spans="3:7">
      <c r="C2775"/>
      <c r="G2775" s="13">
        <v>0</v>
      </c>
    </row>
    <row r="2776" spans="3:7">
      <c r="C2776"/>
      <c r="G2776" s="13">
        <v>0</v>
      </c>
    </row>
    <row r="2777" spans="3:7">
      <c r="C2777"/>
      <c r="G2777" s="13">
        <v>0</v>
      </c>
    </row>
    <row r="2778" spans="3:7">
      <c r="C2778"/>
      <c r="G2778" s="13">
        <v>0</v>
      </c>
    </row>
    <row r="2779" spans="3:7">
      <c r="C2779"/>
      <c r="G2779" s="13">
        <v>0</v>
      </c>
    </row>
    <row r="2780" spans="3:7">
      <c r="C2780"/>
      <c r="G2780" s="13">
        <v>0</v>
      </c>
    </row>
    <row r="2781" spans="3:7">
      <c r="C2781"/>
      <c r="G2781" s="13">
        <v>0</v>
      </c>
    </row>
    <row r="2782" spans="3:7">
      <c r="C2782"/>
      <c r="G2782" s="13">
        <v>0</v>
      </c>
    </row>
    <row r="2783" spans="3:7">
      <c r="C2783"/>
      <c r="G2783" s="13">
        <v>0</v>
      </c>
    </row>
    <row r="2784" spans="3:7">
      <c r="C2784"/>
      <c r="G2784" s="13">
        <v>0</v>
      </c>
    </row>
    <row r="2785" spans="3:7">
      <c r="C2785"/>
      <c r="G2785" s="13">
        <v>0</v>
      </c>
    </row>
    <row r="2786" spans="3:7">
      <c r="C2786"/>
      <c r="G2786" s="13">
        <v>0</v>
      </c>
    </row>
    <row r="2787" spans="3:7">
      <c r="C2787"/>
      <c r="G2787" s="13">
        <v>0</v>
      </c>
    </row>
    <row r="2788" spans="3:7">
      <c r="C2788"/>
      <c r="G2788" s="13">
        <v>0</v>
      </c>
    </row>
    <row r="2789" spans="3:7">
      <c r="C2789"/>
      <c r="G2789" s="13">
        <v>0</v>
      </c>
    </row>
    <row r="2790" spans="3:7">
      <c r="C2790"/>
      <c r="G2790" s="13">
        <v>0</v>
      </c>
    </row>
    <row r="2791" spans="3:7">
      <c r="C2791"/>
      <c r="G2791" s="13">
        <v>0</v>
      </c>
    </row>
    <row r="2792" spans="3:7">
      <c r="C2792"/>
      <c r="G2792" s="13">
        <v>0</v>
      </c>
    </row>
    <row r="2793" spans="3:7">
      <c r="C2793"/>
      <c r="G2793" s="13">
        <v>0</v>
      </c>
    </row>
    <row r="2794" spans="3:7">
      <c r="C2794"/>
      <c r="G2794" s="13">
        <v>0</v>
      </c>
    </row>
    <row r="2795" spans="3:7">
      <c r="C2795"/>
      <c r="G2795" s="13">
        <v>0</v>
      </c>
    </row>
    <row r="2796" spans="3:7">
      <c r="C2796"/>
      <c r="G2796" s="13">
        <v>0</v>
      </c>
    </row>
    <row r="2797" spans="3:7">
      <c r="C2797"/>
      <c r="G2797" s="13">
        <v>0</v>
      </c>
    </row>
    <row r="2798" spans="3:7">
      <c r="C2798"/>
      <c r="G2798" s="13">
        <v>0</v>
      </c>
    </row>
    <row r="2799" spans="3:7">
      <c r="C2799"/>
      <c r="G2799" s="13">
        <v>0</v>
      </c>
    </row>
    <row r="2800" spans="3:7">
      <c r="C2800"/>
      <c r="G2800" s="13">
        <v>0</v>
      </c>
    </row>
    <row r="2801" spans="3:7">
      <c r="C2801"/>
      <c r="G2801" s="13">
        <v>0</v>
      </c>
    </row>
    <row r="2802" spans="3:7">
      <c r="C2802"/>
      <c r="G2802" s="13">
        <v>0</v>
      </c>
    </row>
    <row r="2803" spans="3:7">
      <c r="C2803"/>
      <c r="G2803" s="13">
        <v>0</v>
      </c>
    </row>
    <row r="2804" spans="3:7">
      <c r="C2804"/>
      <c r="G2804" s="13">
        <v>0</v>
      </c>
    </row>
    <row r="2805" spans="3:7">
      <c r="C2805"/>
      <c r="G2805" s="13">
        <v>0</v>
      </c>
    </row>
    <row r="2806" spans="3:7">
      <c r="C2806"/>
      <c r="G2806" s="13">
        <v>0</v>
      </c>
    </row>
    <row r="2807" spans="3:7">
      <c r="C2807"/>
      <c r="G2807" s="13">
        <v>0</v>
      </c>
    </row>
    <row r="2808" spans="3:7">
      <c r="C2808"/>
      <c r="G2808" s="13">
        <v>0</v>
      </c>
    </row>
    <row r="2809" spans="3:7">
      <c r="C2809"/>
      <c r="G2809" s="13">
        <v>0</v>
      </c>
    </row>
    <row r="2810" spans="3:7">
      <c r="C2810"/>
      <c r="G2810" s="13">
        <v>0</v>
      </c>
    </row>
    <row r="2811" spans="3:7">
      <c r="C2811"/>
      <c r="G2811" s="13">
        <v>0</v>
      </c>
    </row>
    <row r="2812" spans="3:7">
      <c r="C2812"/>
      <c r="G2812" s="13">
        <v>0</v>
      </c>
    </row>
    <row r="2813" spans="3:7">
      <c r="C2813"/>
      <c r="G2813" s="13">
        <v>0</v>
      </c>
    </row>
    <row r="2814" spans="3:7">
      <c r="C2814"/>
      <c r="G2814" s="13">
        <v>0</v>
      </c>
    </row>
    <row r="2815" spans="3:7">
      <c r="C2815"/>
      <c r="G2815" s="13">
        <v>0</v>
      </c>
    </row>
    <row r="2816" spans="3:7">
      <c r="C2816"/>
      <c r="G2816" s="13">
        <v>0</v>
      </c>
    </row>
    <row r="2817" spans="3:7">
      <c r="C2817"/>
      <c r="G2817" s="13">
        <v>0</v>
      </c>
    </row>
    <row r="2818" spans="3:7">
      <c r="C2818"/>
      <c r="G2818" s="13">
        <v>0</v>
      </c>
    </row>
    <row r="2819" spans="3:7">
      <c r="C2819"/>
      <c r="G2819" s="13">
        <v>0</v>
      </c>
    </row>
    <row r="2820" spans="3:7">
      <c r="C2820"/>
      <c r="G2820" s="13">
        <v>0</v>
      </c>
    </row>
    <row r="2821" spans="3:7">
      <c r="C2821"/>
      <c r="G2821" s="13">
        <v>0</v>
      </c>
    </row>
    <row r="2822" spans="3:7">
      <c r="C2822"/>
      <c r="G2822" s="13">
        <v>0</v>
      </c>
    </row>
    <row r="2823" spans="3:7">
      <c r="C2823"/>
      <c r="G2823" s="13">
        <v>0</v>
      </c>
    </row>
    <row r="2824" spans="3:7">
      <c r="C2824"/>
      <c r="G2824" s="13">
        <v>0</v>
      </c>
    </row>
    <row r="2825" spans="3:7">
      <c r="C2825"/>
      <c r="G2825" s="13">
        <v>0</v>
      </c>
    </row>
    <row r="2826" spans="3:7">
      <c r="C2826"/>
      <c r="G2826" s="13">
        <v>0</v>
      </c>
    </row>
    <row r="2827" spans="3:7">
      <c r="C2827"/>
      <c r="G2827" s="13">
        <v>0</v>
      </c>
    </row>
    <row r="2828" spans="3:7">
      <c r="C2828"/>
      <c r="G2828" s="13">
        <v>0</v>
      </c>
    </row>
    <row r="2829" spans="3:7">
      <c r="C2829"/>
      <c r="G2829" s="13">
        <v>0</v>
      </c>
    </row>
    <row r="2830" spans="3:7">
      <c r="C2830"/>
      <c r="G2830" s="13">
        <v>0</v>
      </c>
    </row>
    <row r="2831" spans="3:7">
      <c r="C2831"/>
      <c r="G2831" s="13">
        <v>0</v>
      </c>
    </row>
    <row r="2832" spans="3:7">
      <c r="C2832"/>
      <c r="G2832" s="13">
        <v>0</v>
      </c>
    </row>
    <row r="2833" spans="3:7">
      <c r="C2833"/>
      <c r="G2833" s="13">
        <v>0</v>
      </c>
    </row>
    <row r="2834" spans="3:7">
      <c r="C2834"/>
      <c r="G2834" s="13">
        <v>0</v>
      </c>
    </row>
    <row r="2835" spans="3:7">
      <c r="C2835"/>
      <c r="G2835" s="13">
        <v>0</v>
      </c>
    </row>
    <row r="2836" spans="3:7">
      <c r="C2836"/>
      <c r="G2836" s="13">
        <v>0</v>
      </c>
    </row>
    <row r="2837" spans="3:7">
      <c r="C2837"/>
      <c r="G2837" s="13">
        <v>0</v>
      </c>
    </row>
    <row r="2838" spans="3:7">
      <c r="C2838"/>
      <c r="G2838" s="13">
        <v>0</v>
      </c>
    </row>
    <row r="2839" spans="3:7">
      <c r="C2839"/>
      <c r="G2839" s="13">
        <v>0</v>
      </c>
    </row>
    <row r="2840" spans="3:7">
      <c r="C2840"/>
      <c r="G2840" s="13">
        <v>0</v>
      </c>
    </row>
    <row r="2841" spans="3:7">
      <c r="C2841"/>
      <c r="G2841" s="13">
        <v>0</v>
      </c>
    </row>
    <row r="2842" spans="3:7">
      <c r="C2842"/>
      <c r="G2842" s="13">
        <v>0</v>
      </c>
    </row>
    <row r="2843" spans="3:7">
      <c r="C2843"/>
      <c r="G2843" s="13">
        <v>0</v>
      </c>
    </row>
    <row r="2844" spans="3:7">
      <c r="C2844"/>
      <c r="G2844" s="13">
        <v>0</v>
      </c>
    </row>
    <row r="2845" spans="3:7">
      <c r="C2845"/>
      <c r="G2845" s="13">
        <v>0</v>
      </c>
    </row>
    <row r="2846" spans="3:7">
      <c r="C2846"/>
      <c r="G2846" s="13">
        <v>0</v>
      </c>
    </row>
    <row r="2847" spans="3:7">
      <c r="C2847"/>
      <c r="G2847" s="13">
        <v>0</v>
      </c>
    </row>
    <row r="2848" spans="3:7">
      <c r="C2848"/>
      <c r="G2848" s="13">
        <v>0</v>
      </c>
    </row>
    <row r="2849" spans="3:7">
      <c r="C2849"/>
      <c r="G2849" s="13">
        <v>0</v>
      </c>
    </row>
    <row r="2850" spans="3:7">
      <c r="C2850"/>
      <c r="G2850" s="13">
        <v>0</v>
      </c>
    </row>
    <row r="2851" spans="3:7">
      <c r="C2851"/>
      <c r="G2851" s="13">
        <v>0</v>
      </c>
    </row>
    <row r="2852" spans="3:7">
      <c r="C2852"/>
      <c r="G2852" s="13">
        <v>0</v>
      </c>
    </row>
    <row r="2853" spans="3:7">
      <c r="C2853"/>
      <c r="G2853" s="13">
        <v>0</v>
      </c>
    </row>
    <row r="2854" spans="3:7">
      <c r="C2854"/>
      <c r="G2854" s="13">
        <v>0</v>
      </c>
    </row>
    <row r="2855" spans="3:7">
      <c r="C2855"/>
      <c r="G2855" s="13">
        <v>0</v>
      </c>
    </row>
    <row r="2856" spans="3:7">
      <c r="C2856"/>
      <c r="G2856" s="13">
        <v>0</v>
      </c>
    </row>
    <row r="2857" spans="3:7">
      <c r="C2857"/>
      <c r="G2857" s="13">
        <v>0</v>
      </c>
    </row>
    <row r="2858" spans="3:7">
      <c r="C2858"/>
      <c r="G2858" s="13">
        <v>0</v>
      </c>
    </row>
    <row r="2859" spans="3:7">
      <c r="C2859"/>
      <c r="G2859" s="13">
        <v>0</v>
      </c>
    </row>
    <row r="2860" spans="3:7">
      <c r="C2860"/>
      <c r="G2860" s="13">
        <v>0</v>
      </c>
    </row>
    <row r="2861" spans="3:7">
      <c r="C2861"/>
      <c r="G2861" s="13">
        <v>0</v>
      </c>
    </row>
    <row r="2862" spans="3:7">
      <c r="C2862"/>
      <c r="G2862" s="13">
        <v>0</v>
      </c>
    </row>
    <row r="2863" spans="3:7">
      <c r="C2863"/>
      <c r="G2863" s="13">
        <v>0</v>
      </c>
    </row>
    <row r="2864" spans="3:7">
      <c r="C2864"/>
      <c r="G2864" s="13">
        <v>0</v>
      </c>
    </row>
    <row r="2865" spans="3:7">
      <c r="C2865"/>
      <c r="G2865" s="13">
        <v>0</v>
      </c>
    </row>
    <row r="2866" spans="3:7">
      <c r="C2866"/>
      <c r="G2866" s="13">
        <v>0</v>
      </c>
    </row>
    <row r="2867" spans="3:7">
      <c r="C2867"/>
      <c r="G2867" s="13">
        <v>0</v>
      </c>
    </row>
    <row r="2868" spans="3:7">
      <c r="C2868"/>
      <c r="G2868" s="13">
        <v>0</v>
      </c>
    </row>
    <row r="2869" spans="3:7">
      <c r="C2869"/>
      <c r="G2869" s="13">
        <v>0</v>
      </c>
    </row>
    <row r="2870" spans="3:7">
      <c r="C2870"/>
      <c r="G2870" s="13">
        <v>0</v>
      </c>
    </row>
    <row r="2871" spans="3:7">
      <c r="C2871"/>
      <c r="G2871" s="13">
        <v>0</v>
      </c>
    </row>
    <row r="2872" spans="3:7">
      <c r="C2872"/>
      <c r="G2872" s="13">
        <v>0</v>
      </c>
    </row>
    <row r="2873" spans="3:7">
      <c r="C2873"/>
      <c r="G2873" s="13">
        <v>0</v>
      </c>
    </row>
    <row r="2874" spans="3:7">
      <c r="C2874"/>
      <c r="G2874" s="13">
        <v>0</v>
      </c>
    </row>
    <row r="2875" spans="3:7">
      <c r="C2875"/>
      <c r="G2875" s="13">
        <v>0</v>
      </c>
    </row>
    <row r="2876" spans="3:7">
      <c r="C2876"/>
      <c r="G2876" s="13">
        <v>0</v>
      </c>
    </row>
    <row r="2877" spans="3:7">
      <c r="C2877"/>
      <c r="G2877" s="13">
        <v>0</v>
      </c>
    </row>
    <row r="2878" spans="3:7">
      <c r="C2878"/>
      <c r="G2878" s="13">
        <v>0</v>
      </c>
    </row>
    <row r="2879" spans="3:7">
      <c r="C2879"/>
      <c r="G2879" s="13">
        <v>0</v>
      </c>
    </row>
    <row r="2880" spans="3:7">
      <c r="C2880"/>
      <c r="G2880" s="13">
        <v>0</v>
      </c>
    </row>
    <row r="2881" spans="3:7">
      <c r="C2881"/>
      <c r="G2881" s="13">
        <v>0</v>
      </c>
    </row>
    <row r="2882" spans="3:7">
      <c r="C2882"/>
      <c r="G2882" s="13">
        <v>0</v>
      </c>
    </row>
    <row r="2883" spans="3:7">
      <c r="C2883"/>
      <c r="G2883" s="13">
        <v>0</v>
      </c>
    </row>
    <row r="2884" spans="3:7">
      <c r="C2884"/>
      <c r="G2884" s="13">
        <v>0</v>
      </c>
    </row>
    <row r="2885" spans="3:7">
      <c r="C2885"/>
      <c r="G2885" s="13">
        <v>0</v>
      </c>
    </row>
    <row r="2886" spans="3:7">
      <c r="C2886"/>
      <c r="G2886" s="13">
        <v>0</v>
      </c>
    </row>
    <row r="2887" spans="3:7">
      <c r="C2887"/>
      <c r="G2887" s="13">
        <v>0</v>
      </c>
    </row>
    <row r="2888" spans="3:7">
      <c r="C2888"/>
      <c r="G2888" s="13">
        <v>0</v>
      </c>
    </row>
    <row r="2889" spans="3:7">
      <c r="C2889"/>
      <c r="G2889" s="13">
        <v>0</v>
      </c>
    </row>
    <row r="2890" spans="3:7">
      <c r="C2890"/>
      <c r="G2890" s="13">
        <v>0</v>
      </c>
    </row>
    <row r="2891" spans="3:7">
      <c r="C2891"/>
      <c r="G2891" s="13">
        <v>0</v>
      </c>
    </row>
    <row r="2892" spans="3:7">
      <c r="C2892"/>
      <c r="G2892" s="13">
        <v>0</v>
      </c>
    </row>
    <row r="2893" spans="3:7">
      <c r="C2893"/>
      <c r="G2893" s="13">
        <v>0</v>
      </c>
    </row>
    <row r="2894" spans="3:7">
      <c r="C2894"/>
      <c r="G2894" s="13">
        <v>0</v>
      </c>
    </row>
    <row r="2895" spans="3:7">
      <c r="C2895"/>
      <c r="G2895" s="13">
        <v>0</v>
      </c>
    </row>
    <row r="2896" spans="3:7">
      <c r="C2896"/>
      <c r="G2896" s="13">
        <v>0</v>
      </c>
    </row>
    <row r="2897" spans="3:7">
      <c r="C2897"/>
      <c r="G2897" s="13">
        <v>0</v>
      </c>
    </row>
    <row r="2898" spans="3:7">
      <c r="C2898"/>
      <c r="G2898" s="13">
        <v>0</v>
      </c>
    </row>
    <row r="2899" spans="3:7">
      <c r="C2899"/>
      <c r="G2899" s="13">
        <v>0</v>
      </c>
    </row>
    <row r="2900" spans="3:7">
      <c r="C2900"/>
      <c r="G2900" s="13">
        <v>0</v>
      </c>
    </row>
    <row r="2901" spans="3:7">
      <c r="C2901"/>
      <c r="G2901" s="13">
        <v>0</v>
      </c>
    </row>
    <row r="2902" spans="3:7">
      <c r="C2902"/>
      <c r="G2902" s="13">
        <v>0</v>
      </c>
    </row>
    <row r="2903" spans="3:7">
      <c r="C2903"/>
      <c r="G2903" s="13">
        <v>0</v>
      </c>
    </row>
    <row r="2904" spans="3:7">
      <c r="C2904"/>
      <c r="G2904" s="13">
        <v>0</v>
      </c>
    </row>
    <row r="2905" spans="3:7">
      <c r="C2905"/>
      <c r="G2905" s="13">
        <v>0</v>
      </c>
    </row>
    <row r="2906" spans="3:7">
      <c r="C2906"/>
      <c r="G2906" s="13">
        <v>0</v>
      </c>
    </row>
    <row r="2907" spans="3:7">
      <c r="C2907"/>
      <c r="G2907" s="13">
        <v>0</v>
      </c>
    </row>
    <row r="2908" spans="3:7">
      <c r="C2908"/>
      <c r="G2908" s="13">
        <v>0</v>
      </c>
    </row>
    <row r="2909" spans="3:7">
      <c r="C2909"/>
      <c r="G2909" s="13">
        <v>0</v>
      </c>
    </row>
    <row r="2910" spans="3:7">
      <c r="C2910"/>
      <c r="G2910" s="13">
        <v>0</v>
      </c>
    </row>
    <row r="2911" spans="3:7">
      <c r="C2911"/>
      <c r="G2911" s="13">
        <v>0</v>
      </c>
    </row>
    <row r="2912" spans="3:7">
      <c r="C2912"/>
      <c r="G2912" s="13">
        <v>0</v>
      </c>
    </row>
    <row r="2913" spans="3:7">
      <c r="C2913"/>
      <c r="G2913" s="13">
        <v>0</v>
      </c>
    </row>
    <row r="2914" spans="3:7">
      <c r="C2914"/>
      <c r="G2914" s="13">
        <v>0</v>
      </c>
    </row>
    <row r="2915" spans="3:7">
      <c r="C2915"/>
      <c r="G2915" s="13">
        <v>0</v>
      </c>
    </row>
    <row r="2916" spans="3:7">
      <c r="C2916"/>
      <c r="G2916" s="13">
        <v>0</v>
      </c>
    </row>
    <row r="2917" spans="3:7">
      <c r="C2917"/>
      <c r="G2917" s="13">
        <v>0</v>
      </c>
    </row>
    <row r="2918" spans="3:7">
      <c r="C2918"/>
      <c r="G2918" s="13">
        <v>0</v>
      </c>
    </row>
    <row r="2919" spans="3:7">
      <c r="C2919"/>
      <c r="G2919" s="13">
        <v>0</v>
      </c>
    </row>
    <row r="2920" spans="3:7">
      <c r="C2920"/>
      <c r="G2920" s="13">
        <v>0</v>
      </c>
    </row>
    <row r="2921" spans="3:7">
      <c r="C2921"/>
      <c r="G2921" s="13">
        <v>0</v>
      </c>
    </row>
    <row r="2922" spans="3:7">
      <c r="C2922"/>
      <c r="G2922" s="13">
        <v>0</v>
      </c>
    </row>
    <row r="2923" spans="3:7">
      <c r="C2923"/>
      <c r="G2923" s="13">
        <v>0</v>
      </c>
    </row>
    <row r="2924" spans="3:7">
      <c r="C2924"/>
      <c r="G2924" s="13">
        <v>0</v>
      </c>
    </row>
    <row r="2925" spans="3:7">
      <c r="C2925"/>
      <c r="G2925" s="13">
        <v>0</v>
      </c>
    </row>
    <row r="2926" spans="3:7">
      <c r="C2926"/>
      <c r="G2926" s="13">
        <v>0</v>
      </c>
    </row>
    <row r="2927" spans="3:7">
      <c r="C2927"/>
      <c r="G2927" s="13">
        <v>0</v>
      </c>
    </row>
    <row r="2928" spans="3:7">
      <c r="C2928"/>
      <c r="G2928" s="13">
        <v>0</v>
      </c>
    </row>
    <row r="2929" spans="3:7">
      <c r="C2929"/>
      <c r="G2929" s="13">
        <v>0</v>
      </c>
    </row>
    <row r="2930" spans="3:7">
      <c r="C2930"/>
      <c r="G2930" s="13">
        <v>0</v>
      </c>
    </row>
    <row r="2931" spans="3:7">
      <c r="C2931"/>
      <c r="G2931" s="13">
        <v>0</v>
      </c>
    </row>
    <row r="2932" spans="3:7">
      <c r="C2932"/>
      <c r="G2932" s="13">
        <v>0</v>
      </c>
    </row>
    <row r="2933" spans="3:7">
      <c r="C2933"/>
      <c r="G2933" s="13">
        <v>0</v>
      </c>
    </row>
    <row r="2934" spans="3:7">
      <c r="C2934"/>
      <c r="G2934" s="13">
        <v>0</v>
      </c>
    </row>
    <row r="2935" spans="3:7">
      <c r="C2935"/>
      <c r="G2935" s="13">
        <v>0</v>
      </c>
    </row>
    <row r="2936" spans="3:7">
      <c r="C2936"/>
      <c r="G2936" s="13">
        <v>0</v>
      </c>
    </row>
    <row r="2937" spans="3:7">
      <c r="C2937"/>
      <c r="G2937" s="13">
        <v>0</v>
      </c>
    </row>
    <row r="2938" spans="3:7">
      <c r="C2938"/>
      <c r="G2938" s="13">
        <v>0</v>
      </c>
    </row>
    <row r="2939" spans="3:7">
      <c r="C2939"/>
      <c r="G2939" s="13">
        <v>0</v>
      </c>
    </row>
    <row r="2940" spans="3:7">
      <c r="C2940"/>
      <c r="G2940" s="13">
        <v>0</v>
      </c>
    </row>
    <row r="2941" spans="3:7">
      <c r="C2941"/>
      <c r="G2941" s="13">
        <v>0</v>
      </c>
    </row>
    <row r="2942" spans="3:7">
      <c r="C2942"/>
      <c r="G2942" s="13">
        <v>0</v>
      </c>
    </row>
    <row r="2943" spans="3:7">
      <c r="C2943"/>
      <c r="G2943" s="13">
        <v>0</v>
      </c>
    </row>
    <row r="2944" spans="3:7">
      <c r="C2944"/>
      <c r="G2944" s="13">
        <v>0</v>
      </c>
    </row>
    <row r="2945" spans="3:7">
      <c r="C2945"/>
      <c r="G2945" s="13">
        <v>0</v>
      </c>
    </row>
    <row r="2946" spans="3:7">
      <c r="C2946"/>
      <c r="G2946" s="13">
        <v>0</v>
      </c>
    </row>
    <row r="2947" spans="3:7">
      <c r="C2947"/>
      <c r="G2947" s="13">
        <v>0</v>
      </c>
    </row>
    <row r="2948" spans="3:7">
      <c r="C2948"/>
      <c r="G2948" s="13">
        <v>0</v>
      </c>
    </row>
    <row r="2949" spans="3:7">
      <c r="C2949"/>
      <c r="G2949" s="13">
        <v>0</v>
      </c>
    </row>
    <row r="2950" spans="3:7">
      <c r="C2950"/>
      <c r="G2950" s="13">
        <v>0</v>
      </c>
    </row>
    <row r="2951" spans="3:7">
      <c r="C2951"/>
      <c r="G2951" s="13">
        <v>0</v>
      </c>
    </row>
    <row r="2952" spans="3:7">
      <c r="C2952"/>
      <c r="G2952" s="13">
        <v>0</v>
      </c>
    </row>
    <row r="2953" spans="3:7">
      <c r="C2953"/>
      <c r="G2953" s="13">
        <v>0</v>
      </c>
    </row>
    <row r="2954" spans="3:7">
      <c r="C2954"/>
      <c r="G2954" s="13">
        <v>0</v>
      </c>
    </row>
    <row r="2955" spans="3:7">
      <c r="C2955"/>
      <c r="G2955" s="13">
        <v>0</v>
      </c>
    </row>
    <row r="2956" spans="3:7">
      <c r="C2956"/>
      <c r="G2956" s="13">
        <v>0</v>
      </c>
    </row>
    <row r="2957" spans="3:7">
      <c r="C2957"/>
      <c r="G2957" s="13">
        <v>0</v>
      </c>
    </row>
    <row r="2958" spans="3:7">
      <c r="C2958"/>
      <c r="G2958" s="13">
        <v>0</v>
      </c>
    </row>
    <row r="2959" spans="3:7">
      <c r="C2959"/>
      <c r="G2959" s="13">
        <v>0</v>
      </c>
    </row>
    <row r="2960" spans="3:7">
      <c r="C2960"/>
      <c r="G2960" s="13">
        <v>0</v>
      </c>
    </row>
    <row r="2961" spans="3:7">
      <c r="C2961"/>
      <c r="G2961" s="13">
        <v>0</v>
      </c>
    </row>
    <row r="2962" spans="3:7">
      <c r="C2962"/>
      <c r="G2962" s="13">
        <v>0</v>
      </c>
    </row>
    <row r="2963" spans="3:7">
      <c r="C2963"/>
      <c r="G2963" s="13">
        <v>0</v>
      </c>
    </row>
    <row r="2964" spans="3:7">
      <c r="C2964"/>
      <c r="G2964" s="13">
        <v>0</v>
      </c>
    </row>
    <row r="2965" spans="3:7">
      <c r="C2965"/>
      <c r="G2965" s="13">
        <v>0</v>
      </c>
    </row>
    <row r="2966" spans="3:7">
      <c r="C2966"/>
      <c r="G2966" s="13">
        <v>0</v>
      </c>
    </row>
    <row r="2967" spans="3:7">
      <c r="C2967"/>
      <c r="G2967" s="13">
        <v>0</v>
      </c>
    </row>
    <row r="2968" spans="3:7">
      <c r="C2968"/>
      <c r="G2968" s="13">
        <v>0</v>
      </c>
    </row>
    <row r="2969" spans="3:7">
      <c r="C2969"/>
      <c r="G2969" s="13">
        <v>0</v>
      </c>
    </row>
    <row r="2970" spans="3:7">
      <c r="C2970"/>
      <c r="G2970" s="13">
        <v>0</v>
      </c>
    </row>
    <row r="2971" spans="3:7">
      <c r="C2971"/>
      <c r="G2971" s="13">
        <v>0</v>
      </c>
    </row>
    <row r="2972" spans="3:7">
      <c r="C2972"/>
      <c r="G2972" s="13">
        <v>0</v>
      </c>
    </row>
    <row r="2973" spans="3:7">
      <c r="C2973"/>
      <c r="G2973" s="13">
        <v>0</v>
      </c>
    </row>
    <row r="2974" spans="3:7">
      <c r="C2974"/>
      <c r="G2974" s="13">
        <v>0</v>
      </c>
    </row>
    <row r="2975" spans="3:7">
      <c r="C2975"/>
      <c r="G2975" s="13">
        <v>0</v>
      </c>
    </row>
    <row r="2976" spans="3:7">
      <c r="C2976"/>
      <c r="G2976" s="13">
        <v>0</v>
      </c>
    </row>
    <row r="2977" spans="3:7">
      <c r="C2977"/>
      <c r="G2977" s="13">
        <v>0</v>
      </c>
    </row>
    <row r="2978" spans="3:7">
      <c r="C2978"/>
      <c r="G2978" s="13">
        <v>0</v>
      </c>
    </row>
    <row r="2979" spans="3:7">
      <c r="C2979"/>
      <c r="G2979" s="13">
        <v>0</v>
      </c>
    </row>
    <row r="2980" spans="3:7">
      <c r="C2980"/>
      <c r="G2980" s="13">
        <v>0</v>
      </c>
    </row>
    <row r="2981" spans="3:7">
      <c r="C2981"/>
      <c r="G2981" s="13">
        <v>0</v>
      </c>
    </row>
    <row r="2982" spans="3:7">
      <c r="C2982"/>
      <c r="G2982" s="13">
        <v>0</v>
      </c>
    </row>
    <row r="2983" spans="3:7">
      <c r="C2983"/>
      <c r="G2983" s="13">
        <v>0</v>
      </c>
    </row>
    <row r="2984" spans="3:7">
      <c r="C2984"/>
      <c r="G2984" s="13">
        <v>0</v>
      </c>
    </row>
    <row r="2985" spans="3:7">
      <c r="C2985"/>
      <c r="G2985" s="13">
        <v>0</v>
      </c>
    </row>
    <row r="2986" spans="3:7">
      <c r="C2986"/>
      <c r="G2986" s="13">
        <v>0</v>
      </c>
    </row>
    <row r="2987" spans="3:7">
      <c r="C2987"/>
      <c r="G2987" s="13">
        <v>0</v>
      </c>
    </row>
    <row r="2988" spans="3:7">
      <c r="C2988"/>
      <c r="G2988" s="13">
        <v>0</v>
      </c>
    </row>
    <row r="2989" spans="3:7">
      <c r="C2989"/>
      <c r="G2989" s="13">
        <v>0</v>
      </c>
    </row>
    <row r="2990" spans="3:7">
      <c r="C2990"/>
      <c r="G2990" s="13">
        <v>0</v>
      </c>
    </row>
    <row r="2991" spans="3:7">
      <c r="C2991"/>
      <c r="G2991" s="13">
        <v>0</v>
      </c>
    </row>
    <row r="2992" spans="3:7">
      <c r="C2992"/>
      <c r="G2992" s="13">
        <v>0</v>
      </c>
    </row>
    <row r="2993" spans="3:7">
      <c r="C2993"/>
      <c r="G2993" s="13">
        <v>0</v>
      </c>
    </row>
    <row r="2994" spans="3:7">
      <c r="C2994"/>
      <c r="G2994" s="13">
        <v>0</v>
      </c>
    </row>
    <row r="2995" spans="3:7">
      <c r="C2995"/>
      <c r="G2995" s="13">
        <v>0</v>
      </c>
    </row>
    <row r="2996" spans="3:7">
      <c r="C2996"/>
      <c r="G2996" s="13">
        <v>0</v>
      </c>
    </row>
    <row r="2997" spans="3:7">
      <c r="C2997"/>
      <c r="G2997" s="13">
        <v>0</v>
      </c>
    </row>
    <row r="2998" spans="3:7">
      <c r="C2998"/>
      <c r="G2998" s="13">
        <v>0</v>
      </c>
    </row>
    <row r="2999" spans="3:7">
      <c r="C2999"/>
      <c r="G2999" s="13">
        <v>0</v>
      </c>
    </row>
    <row r="3000" spans="3:7">
      <c r="C3000"/>
      <c r="G3000" s="13">
        <v>0</v>
      </c>
    </row>
    <row r="3001" spans="3:7">
      <c r="C3001"/>
      <c r="G3001" s="13">
        <v>0</v>
      </c>
    </row>
    <row r="3002" spans="3:7">
      <c r="C3002"/>
      <c r="G3002" s="13">
        <v>0</v>
      </c>
    </row>
    <row r="3003" spans="3:7">
      <c r="C3003"/>
      <c r="G3003" s="13">
        <v>0</v>
      </c>
    </row>
    <row r="3004" spans="3:7">
      <c r="C3004"/>
      <c r="G3004" s="13">
        <v>0</v>
      </c>
    </row>
    <row r="3005" spans="3:7">
      <c r="C3005"/>
      <c r="G3005" s="13">
        <v>0</v>
      </c>
    </row>
    <row r="3006" spans="3:7">
      <c r="C3006"/>
      <c r="G3006" s="13">
        <v>0</v>
      </c>
    </row>
    <row r="3007" spans="3:7">
      <c r="C3007"/>
      <c r="G3007" s="13">
        <v>0</v>
      </c>
    </row>
    <row r="3008" spans="3:7">
      <c r="C3008"/>
      <c r="G3008" s="13">
        <v>0</v>
      </c>
    </row>
    <row r="3009" spans="3:7">
      <c r="C3009"/>
      <c r="G3009" s="13">
        <v>0</v>
      </c>
    </row>
    <row r="3010" spans="3:7">
      <c r="C3010"/>
      <c r="G3010" s="13">
        <v>0</v>
      </c>
    </row>
    <row r="3011" spans="3:7">
      <c r="C3011"/>
      <c r="G3011" s="13">
        <v>0</v>
      </c>
    </row>
    <row r="3012" spans="3:7">
      <c r="C3012"/>
      <c r="G3012" s="13">
        <v>0</v>
      </c>
    </row>
    <row r="3013" spans="3:7">
      <c r="C3013"/>
      <c r="G3013" s="13">
        <v>0</v>
      </c>
    </row>
    <row r="3014" spans="3:7">
      <c r="C3014"/>
      <c r="G3014" s="13">
        <v>0</v>
      </c>
    </row>
    <row r="3015" spans="3:7">
      <c r="C3015"/>
      <c r="G3015" s="13">
        <v>0</v>
      </c>
    </row>
    <row r="3016" spans="3:7">
      <c r="C3016"/>
      <c r="G3016" s="13">
        <v>0</v>
      </c>
    </row>
    <row r="3017" spans="3:7">
      <c r="C3017"/>
      <c r="G3017" s="13">
        <v>0</v>
      </c>
    </row>
    <row r="3018" spans="3:7">
      <c r="C3018"/>
      <c r="G3018" s="13">
        <v>0</v>
      </c>
    </row>
    <row r="3019" spans="3:7">
      <c r="C3019"/>
      <c r="G3019" s="13">
        <v>0</v>
      </c>
    </row>
    <row r="3020" spans="3:7">
      <c r="C3020"/>
      <c r="G3020" s="13">
        <v>0</v>
      </c>
    </row>
    <row r="3021" spans="3:7">
      <c r="C3021"/>
      <c r="G3021" s="13">
        <v>0</v>
      </c>
    </row>
    <row r="3022" spans="3:7">
      <c r="C3022"/>
      <c r="G3022" s="13">
        <v>0</v>
      </c>
    </row>
    <row r="3023" spans="3:7">
      <c r="C3023"/>
      <c r="G3023" s="13">
        <v>0</v>
      </c>
    </row>
    <row r="3024" spans="3:7">
      <c r="C3024"/>
      <c r="G3024" s="13">
        <v>0</v>
      </c>
    </row>
    <row r="3025" spans="3:7">
      <c r="C3025"/>
      <c r="G3025" s="13">
        <v>0</v>
      </c>
    </row>
    <row r="3026" spans="3:7">
      <c r="C3026"/>
      <c r="G3026" s="13">
        <v>0</v>
      </c>
    </row>
    <row r="3027" spans="3:7">
      <c r="C3027"/>
      <c r="G3027" s="13">
        <v>0</v>
      </c>
    </row>
    <row r="3028" spans="3:7">
      <c r="C3028"/>
      <c r="G3028" s="13">
        <v>0</v>
      </c>
    </row>
    <row r="3029" spans="3:7">
      <c r="C3029"/>
      <c r="G3029" s="13">
        <v>0</v>
      </c>
    </row>
    <row r="3030" spans="3:7">
      <c r="C3030"/>
      <c r="G3030" s="13">
        <v>0</v>
      </c>
    </row>
    <row r="3031" spans="3:7">
      <c r="C3031"/>
      <c r="G3031" s="13">
        <v>0</v>
      </c>
    </row>
    <row r="3032" spans="3:7">
      <c r="C3032"/>
      <c r="G3032" s="13">
        <v>0</v>
      </c>
    </row>
    <row r="3033" spans="3:7">
      <c r="C3033"/>
      <c r="G3033" s="13">
        <v>0</v>
      </c>
    </row>
    <row r="3034" spans="3:7">
      <c r="C3034"/>
      <c r="G3034" s="13">
        <v>0</v>
      </c>
    </row>
    <row r="3035" spans="3:7">
      <c r="C3035"/>
      <c r="G3035" s="13">
        <v>0</v>
      </c>
    </row>
    <row r="3036" spans="3:7">
      <c r="C3036"/>
      <c r="G3036" s="13">
        <v>0</v>
      </c>
    </row>
    <row r="3037" spans="3:7">
      <c r="C3037"/>
      <c r="G3037" s="13">
        <v>0</v>
      </c>
    </row>
    <row r="3038" spans="3:7">
      <c r="C3038"/>
      <c r="G3038" s="13">
        <v>0</v>
      </c>
    </row>
    <row r="3039" spans="3:7">
      <c r="C3039"/>
      <c r="G3039" s="13">
        <v>0</v>
      </c>
    </row>
    <row r="3040" spans="3:7">
      <c r="C3040"/>
      <c r="G3040" s="13">
        <v>0</v>
      </c>
    </row>
    <row r="3041" spans="3:7">
      <c r="C3041"/>
      <c r="G3041" s="13">
        <v>0</v>
      </c>
    </row>
    <row r="3042" spans="3:7">
      <c r="C3042"/>
      <c r="G3042" s="13">
        <v>0</v>
      </c>
    </row>
    <row r="3043" spans="3:7">
      <c r="C3043"/>
      <c r="G3043" s="13">
        <v>0</v>
      </c>
    </row>
    <row r="3044" spans="3:7">
      <c r="C3044"/>
      <c r="G3044" s="13">
        <v>0</v>
      </c>
    </row>
    <row r="3045" spans="3:7">
      <c r="C3045"/>
      <c r="G3045" s="13">
        <v>0</v>
      </c>
    </row>
    <row r="3046" spans="3:7">
      <c r="C3046"/>
      <c r="G3046" s="13">
        <v>0</v>
      </c>
    </row>
    <row r="3047" spans="3:7">
      <c r="C3047"/>
      <c r="G3047" s="13">
        <v>0</v>
      </c>
    </row>
    <row r="3048" spans="3:7">
      <c r="C3048"/>
      <c r="G3048" s="13">
        <v>0</v>
      </c>
    </row>
    <row r="3049" spans="3:7">
      <c r="C3049"/>
      <c r="G3049" s="13">
        <v>0</v>
      </c>
    </row>
    <row r="3050" spans="3:7">
      <c r="C3050"/>
      <c r="G3050" s="13">
        <v>0</v>
      </c>
    </row>
    <row r="3051" spans="3:7">
      <c r="C3051"/>
      <c r="G3051" s="13">
        <v>0</v>
      </c>
    </row>
    <row r="3052" spans="3:7">
      <c r="C3052"/>
      <c r="G3052" s="13">
        <v>0</v>
      </c>
    </row>
    <row r="3053" spans="3:7">
      <c r="C3053"/>
      <c r="G3053" s="13">
        <v>0</v>
      </c>
    </row>
    <row r="3054" spans="3:7">
      <c r="C3054"/>
      <c r="G3054" s="13">
        <v>0</v>
      </c>
    </row>
    <row r="3055" spans="3:7">
      <c r="C3055"/>
      <c r="G3055" s="13">
        <v>0</v>
      </c>
    </row>
    <row r="3056" spans="3:7">
      <c r="C3056"/>
      <c r="G3056" s="13">
        <v>0</v>
      </c>
    </row>
    <row r="3057" spans="3:7">
      <c r="C3057"/>
      <c r="G3057" s="13">
        <v>0</v>
      </c>
    </row>
    <row r="3058" spans="3:7">
      <c r="C3058"/>
      <c r="G3058" s="13">
        <v>0</v>
      </c>
    </row>
    <row r="3059" spans="3:7">
      <c r="C3059"/>
      <c r="G3059" s="13">
        <v>0</v>
      </c>
    </row>
    <row r="3060" spans="3:7">
      <c r="C3060"/>
      <c r="G3060" s="13">
        <v>0</v>
      </c>
    </row>
    <row r="3061" spans="3:7">
      <c r="C3061"/>
      <c r="G3061" s="13">
        <v>0</v>
      </c>
    </row>
    <row r="3062" spans="3:7">
      <c r="C3062"/>
      <c r="G3062" s="13">
        <v>0</v>
      </c>
    </row>
    <row r="3063" spans="3:7">
      <c r="C3063"/>
      <c r="G3063" s="13">
        <v>0</v>
      </c>
    </row>
    <row r="3064" spans="3:7">
      <c r="C3064"/>
      <c r="G3064" s="13">
        <v>0</v>
      </c>
    </row>
    <row r="3065" spans="3:7">
      <c r="C3065"/>
      <c r="G3065" s="13">
        <v>0</v>
      </c>
    </row>
    <row r="3066" spans="3:7">
      <c r="C3066"/>
      <c r="G3066" s="13">
        <v>0</v>
      </c>
    </row>
    <row r="3067" spans="3:7">
      <c r="C3067"/>
      <c r="G3067" s="13">
        <v>0</v>
      </c>
    </row>
    <row r="3068" spans="3:7">
      <c r="C3068"/>
      <c r="G3068" s="13">
        <v>0</v>
      </c>
    </row>
    <row r="3069" spans="3:7">
      <c r="C3069"/>
      <c r="G3069" s="13">
        <v>0</v>
      </c>
    </row>
    <row r="3070" spans="3:7">
      <c r="C3070"/>
      <c r="G3070" s="13">
        <v>0</v>
      </c>
    </row>
    <row r="3071" spans="3:7">
      <c r="C3071"/>
      <c r="G3071" s="13">
        <v>0</v>
      </c>
    </row>
    <row r="3072" spans="3:7">
      <c r="C3072"/>
      <c r="G3072" s="13">
        <v>0</v>
      </c>
    </row>
    <row r="3073" spans="3:7">
      <c r="C3073"/>
      <c r="G3073" s="13">
        <v>0</v>
      </c>
    </row>
    <row r="3074" spans="3:7">
      <c r="C3074"/>
      <c r="G3074" s="13">
        <v>0</v>
      </c>
    </row>
    <row r="3075" spans="3:7">
      <c r="C3075"/>
      <c r="G3075" s="13">
        <v>0</v>
      </c>
    </row>
    <row r="3076" spans="3:7">
      <c r="C3076"/>
      <c r="G3076" s="13">
        <v>0</v>
      </c>
    </row>
    <row r="3077" spans="3:7">
      <c r="C3077"/>
      <c r="G3077" s="13">
        <v>0</v>
      </c>
    </row>
    <row r="3078" spans="3:7">
      <c r="C3078"/>
      <c r="G3078" s="13">
        <v>0</v>
      </c>
    </row>
    <row r="3079" spans="3:7">
      <c r="C3079"/>
      <c r="G3079" s="13">
        <v>0</v>
      </c>
    </row>
    <row r="3080" spans="3:7">
      <c r="C3080"/>
      <c r="G3080" s="13">
        <v>0</v>
      </c>
    </row>
    <row r="3081" spans="3:7">
      <c r="C3081"/>
      <c r="G3081" s="13">
        <v>0</v>
      </c>
    </row>
    <row r="3082" spans="3:7">
      <c r="C3082"/>
      <c r="G3082" s="13">
        <v>0</v>
      </c>
    </row>
    <row r="3083" spans="3:7">
      <c r="C3083"/>
      <c r="G3083" s="13">
        <v>0</v>
      </c>
    </row>
    <row r="3084" spans="3:7">
      <c r="C3084"/>
      <c r="G3084" s="13">
        <v>0</v>
      </c>
    </row>
    <row r="3085" spans="3:7">
      <c r="C3085"/>
      <c r="G3085" s="13">
        <v>0</v>
      </c>
    </row>
    <row r="3086" spans="3:7">
      <c r="C3086"/>
      <c r="G3086" s="13">
        <v>0</v>
      </c>
    </row>
    <row r="3087" spans="3:7">
      <c r="C3087"/>
      <c r="G3087" s="13">
        <v>0</v>
      </c>
    </row>
    <row r="3088" spans="3:7">
      <c r="C3088"/>
      <c r="G3088" s="13">
        <v>0</v>
      </c>
    </row>
    <row r="3089" spans="3:7">
      <c r="C3089"/>
      <c r="G3089" s="13">
        <v>0</v>
      </c>
    </row>
    <row r="3090" spans="3:7">
      <c r="C3090"/>
      <c r="G3090" s="13">
        <v>0</v>
      </c>
    </row>
    <row r="3091" spans="3:7">
      <c r="C3091"/>
      <c r="G3091" s="13">
        <v>0</v>
      </c>
    </row>
    <row r="3092" spans="3:7">
      <c r="C3092"/>
      <c r="G3092" s="13">
        <v>0</v>
      </c>
    </row>
    <row r="3093" spans="3:7">
      <c r="C3093"/>
      <c r="G3093" s="13">
        <v>0</v>
      </c>
    </row>
    <row r="3094" spans="3:7">
      <c r="C3094"/>
      <c r="G3094" s="13">
        <v>0</v>
      </c>
    </row>
    <row r="3095" spans="3:7">
      <c r="C3095"/>
      <c r="G3095" s="13">
        <v>0</v>
      </c>
    </row>
    <row r="3096" spans="3:7">
      <c r="C3096"/>
      <c r="G3096" s="13">
        <v>0</v>
      </c>
    </row>
    <row r="3097" spans="3:7">
      <c r="C3097"/>
      <c r="G3097" s="13">
        <v>0</v>
      </c>
    </row>
    <row r="3098" spans="3:7">
      <c r="C3098"/>
      <c r="G3098" s="13">
        <v>0</v>
      </c>
    </row>
    <row r="3099" spans="3:7">
      <c r="C3099"/>
      <c r="G3099" s="13">
        <v>0</v>
      </c>
    </row>
    <row r="3100" spans="3:7">
      <c r="C3100"/>
      <c r="G3100" s="13">
        <v>0</v>
      </c>
    </row>
    <row r="3101" spans="3:7">
      <c r="C3101"/>
      <c r="G3101" s="13">
        <v>0</v>
      </c>
    </row>
    <row r="3102" spans="3:7">
      <c r="C3102"/>
      <c r="G3102" s="13">
        <v>0</v>
      </c>
    </row>
    <row r="3103" spans="3:7">
      <c r="C3103"/>
      <c r="G3103" s="13">
        <v>0</v>
      </c>
    </row>
    <row r="3104" spans="3:7">
      <c r="C3104"/>
      <c r="G3104" s="13">
        <v>0</v>
      </c>
    </row>
    <row r="3105" spans="3:7">
      <c r="C3105"/>
      <c r="G3105" s="13">
        <v>0</v>
      </c>
    </row>
    <row r="3106" spans="3:7">
      <c r="C3106"/>
      <c r="G3106" s="13">
        <v>0</v>
      </c>
    </row>
    <row r="3107" spans="3:7">
      <c r="C3107"/>
      <c r="G3107" s="13">
        <v>0</v>
      </c>
    </row>
    <row r="3108" spans="3:7">
      <c r="C3108"/>
      <c r="G3108" s="13">
        <v>0</v>
      </c>
    </row>
    <row r="3109" spans="3:7">
      <c r="C3109"/>
      <c r="G3109" s="13">
        <v>0</v>
      </c>
    </row>
    <row r="3110" spans="3:7">
      <c r="C3110"/>
      <c r="G3110" s="13">
        <v>0</v>
      </c>
    </row>
    <row r="3111" spans="3:7">
      <c r="C3111"/>
      <c r="G3111" s="13">
        <v>0</v>
      </c>
    </row>
    <row r="3112" spans="3:7">
      <c r="C3112"/>
      <c r="G3112" s="13">
        <v>0</v>
      </c>
    </row>
    <row r="3113" spans="3:7">
      <c r="C3113"/>
      <c r="G3113" s="13">
        <v>0</v>
      </c>
    </row>
    <row r="3114" spans="3:7">
      <c r="C3114"/>
      <c r="G3114" s="13">
        <v>0</v>
      </c>
    </row>
    <row r="3115" spans="3:7">
      <c r="C3115"/>
      <c r="G3115" s="13">
        <v>0</v>
      </c>
    </row>
    <row r="3116" spans="3:7">
      <c r="C3116"/>
      <c r="G3116" s="13">
        <v>0</v>
      </c>
    </row>
    <row r="3117" spans="3:7">
      <c r="C3117"/>
      <c r="G3117" s="13">
        <v>0</v>
      </c>
    </row>
    <row r="3118" spans="3:7">
      <c r="C3118"/>
      <c r="G3118" s="13">
        <v>0</v>
      </c>
    </row>
    <row r="3119" spans="3:7">
      <c r="C3119"/>
      <c r="G3119" s="13">
        <v>0</v>
      </c>
    </row>
    <row r="3120" spans="3:7">
      <c r="C3120"/>
      <c r="G3120" s="13">
        <v>0</v>
      </c>
    </row>
    <row r="3121" spans="3:7">
      <c r="C3121"/>
      <c r="G3121" s="13">
        <v>0</v>
      </c>
    </row>
    <row r="3122" spans="3:7">
      <c r="C3122"/>
      <c r="G3122" s="13">
        <v>0</v>
      </c>
    </row>
    <row r="3123" spans="3:7">
      <c r="C3123"/>
      <c r="G3123" s="13">
        <v>0</v>
      </c>
    </row>
    <row r="3124" spans="3:7">
      <c r="C3124"/>
      <c r="G3124" s="13">
        <v>0</v>
      </c>
    </row>
    <row r="3125" spans="3:7">
      <c r="C3125"/>
      <c r="G3125" s="13">
        <v>0</v>
      </c>
    </row>
    <row r="3126" spans="3:7">
      <c r="C3126"/>
      <c r="G3126" s="13">
        <v>0</v>
      </c>
    </row>
    <row r="3127" spans="3:7">
      <c r="C3127"/>
      <c r="G3127" s="13">
        <v>0</v>
      </c>
    </row>
    <row r="3128" spans="3:7">
      <c r="C3128"/>
      <c r="G3128" s="13">
        <v>0</v>
      </c>
    </row>
    <row r="3129" spans="3:7">
      <c r="C3129"/>
      <c r="G3129" s="13">
        <v>0</v>
      </c>
    </row>
    <row r="3130" spans="3:7">
      <c r="C3130"/>
      <c r="G3130" s="13">
        <v>0</v>
      </c>
    </row>
    <row r="3131" spans="3:7">
      <c r="C3131"/>
      <c r="G3131" s="13">
        <v>0</v>
      </c>
    </row>
    <row r="3132" spans="3:7">
      <c r="C3132"/>
      <c r="G3132" s="13">
        <v>0</v>
      </c>
    </row>
    <row r="3133" spans="3:7">
      <c r="C3133"/>
      <c r="G3133" s="13">
        <v>0</v>
      </c>
    </row>
    <row r="3134" spans="3:7">
      <c r="C3134"/>
      <c r="G3134" s="13">
        <v>0</v>
      </c>
    </row>
    <row r="3135" spans="3:7">
      <c r="C3135"/>
      <c r="G3135" s="13">
        <v>0</v>
      </c>
    </row>
    <row r="3136" spans="3:7">
      <c r="C3136"/>
      <c r="G3136" s="13">
        <v>0</v>
      </c>
    </row>
    <row r="3137" spans="3:7">
      <c r="C3137"/>
      <c r="G3137" s="13">
        <v>0</v>
      </c>
    </row>
    <row r="3138" spans="3:7">
      <c r="C3138"/>
      <c r="G3138" s="13">
        <v>0</v>
      </c>
    </row>
    <row r="3139" spans="3:7">
      <c r="C3139"/>
      <c r="G3139" s="13">
        <v>0</v>
      </c>
    </row>
    <row r="3140" spans="3:7">
      <c r="C3140"/>
      <c r="G3140" s="13">
        <v>0</v>
      </c>
    </row>
    <row r="3141" spans="3:7">
      <c r="C3141"/>
      <c r="G3141" s="13">
        <v>0</v>
      </c>
    </row>
    <row r="3142" spans="3:7">
      <c r="C3142"/>
      <c r="G3142" s="13">
        <v>0</v>
      </c>
    </row>
    <row r="3143" spans="3:7">
      <c r="C3143"/>
      <c r="G3143" s="13">
        <v>0</v>
      </c>
    </row>
    <row r="3144" spans="3:7">
      <c r="C3144"/>
      <c r="G3144" s="13">
        <v>0</v>
      </c>
    </row>
    <row r="3145" spans="3:7">
      <c r="C3145"/>
      <c r="G3145" s="13">
        <v>0</v>
      </c>
    </row>
    <row r="3146" spans="3:7">
      <c r="C3146"/>
      <c r="G3146" s="13">
        <v>0</v>
      </c>
    </row>
    <row r="3147" spans="3:7">
      <c r="C3147"/>
      <c r="G3147" s="13">
        <v>0</v>
      </c>
    </row>
    <row r="3148" spans="3:7">
      <c r="C3148"/>
      <c r="G3148" s="13">
        <v>0</v>
      </c>
    </row>
    <row r="3149" spans="3:7">
      <c r="C3149"/>
      <c r="G3149" s="13">
        <v>0</v>
      </c>
    </row>
    <row r="3150" spans="3:7">
      <c r="C3150"/>
      <c r="G3150" s="13">
        <v>0</v>
      </c>
    </row>
    <row r="3151" spans="3:7">
      <c r="C3151"/>
      <c r="G3151" s="13">
        <v>0</v>
      </c>
    </row>
    <row r="3152" spans="3:7">
      <c r="C3152"/>
      <c r="G3152" s="13">
        <v>0</v>
      </c>
    </row>
    <row r="3153" spans="3:7">
      <c r="C3153"/>
      <c r="G3153" s="13">
        <v>0</v>
      </c>
    </row>
    <row r="3154" spans="3:7">
      <c r="C3154"/>
      <c r="G3154" s="13">
        <v>0</v>
      </c>
    </row>
    <row r="3155" spans="3:7">
      <c r="C3155"/>
      <c r="G3155" s="13">
        <v>0</v>
      </c>
    </row>
    <row r="3156" spans="3:7">
      <c r="C3156"/>
      <c r="G3156" s="13">
        <v>0</v>
      </c>
    </row>
    <row r="3157" spans="3:7">
      <c r="C3157"/>
      <c r="G3157" s="13">
        <v>0</v>
      </c>
    </row>
    <row r="3158" spans="3:7">
      <c r="C3158"/>
      <c r="G3158" s="13">
        <v>0</v>
      </c>
    </row>
    <row r="3159" spans="3:7">
      <c r="C3159"/>
      <c r="G3159" s="13">
        <v>0</v>
      </c>
    </row>
    <row r="3160" spans="3:7">
      <c r="C3160"/>
      <c r="G3160" s="13">
        <v>0</v>
      </c>
    </row>
    <row r="3161" spans="3:7">
      <c r="C3161"/>
      <c r="G3161" s="13">
        <v>0</v>
      </c>
    </row>
    <row r="3162" spans="3:7">
      <c r="C3162"/>
      <c r="G3162" s="13">
        <v>0</v>
      </c>
    </row>
    <row r="3163" spans="3:7">
      <c r="C3163"/>
      <c r="G3163" s="13">
        <v>0</v>
      </c>
    </row>
    <row r="3164" spans="3:7">
      <c r="C3164"/>
      <c r="G3164" s="13">
        <v>0</v>
      </c>
    </row>
    <row r="3165" spans="3:7">
      <c r="C3165"/>
      <c r="G3165" s="13">
        <v>0</v>
      </c>
    </row>
    <row r="3166" spans="3:7">
      <c r="C3166"/>
      <c r="G3166" s="13">
        <v>0</v>
      </c>
    </row>
    <row r="3167" spans="3:7">
      <c r="C3167"/>
      <c r="G3167" s="13">
        <v>0</v>
      </c>
    </row>
    <row r="3168" spans="3:7">
      <c r="C3168"/>
      <c r="G3168" s="13">
        <v>0</v>
      </c>
    </row>
    <row r="3169" spans="3:7">
      <c r="C3169"/>
      <c r="G3169" s="13">
        <v>0</v>
      </c>
    </row>
    <row r="3170" spans="3:7">
      <c r="C3170"/>
      <c r="G3170" s="13">
        <v>0</v>
      </c>
    </row>
    <row r="3171" spans="3:7">
      <c r="C3171"/>
      <c r="G3171" s="13">
        <v>0</v>
      </c>
    </row>
    <row r="3172" spans="3:7">
      <c r="C3172"/>
      <c r="G3172" s="13">
        <v>0</v>
      </c>
    </row>
    <row r="3173" spans="3:7">
      <c r="C3173"/>
      <c r="G3173" s="13">
        <v>0</v>
      </c>
    </row>
    <row r="3174" spans="3:7">
      <c r="C3174"/>
      <c r="G3174" s="13">
        <v>0</v>
      </c>
    </row>
    <row r="3175" spans="3:7">
      <c r="C3175"/>
      <c r="G3175" s="13">
        <v>0</v>
      </c>
    </row>
    <row r="3176" spans="3:7">
      <c r="C3176"/>
      <c r="G3176" s="13">
        <v>0</v>
      </c>
    </row>
    <row r="3177" spans="3:7">
      <c r="C3177"/>
      <c r="G3177" s="13">
        <v>0</v>
      </c>
    </row>
    <row r="3178" spans="3:7">
      <c r="C3178"/>
      <c r="G3178" s="13">
        <v>0</v>
      </c>
    </row>
    <row r="3179" spans="3:7">
      <c r="C3179"/>
      <c r="G3179" s="13">
        <v>0</v>
      </c>
    </row>
    <row r="3180" spans="3:7">
      <c r="C3180"/>
      <c r="G3180" s="13">
        <v>0</v>
      </c>
    </row>
    <row r="3181" spans="3:7">
      <c r="C3181"/>
      <c r="G3181" s="13">
        <v>0</v>
      </c>
    </row>
    <row r="3182" spans="3:7">
      <c r="C3182"/>
      <c r="G3182" s="13">
        <v>0</v>
      </c>
    </row>
    <row r="3183" spans="3:7">
      <c r="C3183"/>
      <c r="G3183" s="13">
        <v>0</v>
      </c>
    </row>
    <row r="3184" spans="3:7">
      <c r="C3184"/>
      <c r="G3184" s="13">
        <v>0</v>
      </c>
    </row>
    <row r="3185" spans="3:7">
      <c r="C3185"/>
      <c r="G3185" s="13">
        <v>0</v>
      </c>
    </row>
    <row r="3186" spans="3:7">
      <c r="C3186"/>
      <c r="G3186" s="13">
        <v>0</v>
      </c>
    </row>
    <row r="3187" spans="3:7">
      <c r="C3187"/>
      <c r="G3187" s="13">
        <v>0</v>
      </c>
    </row>
    <row r="3188" spans="3:7">
      <c r="C3188"/>
      <c r="G3188" s="13">
        <v>0</v>
      </c>
    </row>
    <row r="3189" spans="3:7">
      <c r="C3189"/>
      <c r="G3189" s="13">
        <v>0</v>
      </c>
    </row>
    <row r="3190" spans="3:7">
      <c r="C3190"/>
      <c r="G3190" s="13">
        <v>0</v>
      </c>
    </row>
    <row r="3191" spans="3:7">
      <c r="C3191"/>
      <c r="G3191" s="13">
        <v>0</v>
      </c>
    </row>
    <row r="3192" spans="3:7">
      <c r="C3192"/>
      <c r="G3192" s="13">
        <v>0</v>
      </c>
    </row>
    <row r="3193" spans="3:7">
      <c r="C3193"/>
      <c r="G3193" s="13">
        <v>0</v>
      </c>
    </row>
    <row r="3194" spans="3:7">
      <c r="C3194"/>
      <c r="G3194" s="13">
        <v>0</v>
      </c>
    </row>
    <row r="3195" spans="3:7">
      <c r="C3195"/>
      <c r="G3195" s="13">
        <v>0</v>
      </c>
    </row>
    <row r="3196" spans="3:7">
      <c r="C3196"/>
      <c r="G3196" s="13">
        <v>0</v>
      </c>
    </row>
    <row r="3197" spans="3:7">
      <c r="C3197"/>
      <c r="G3197" s="13">
        <v>0</v>
      </c>
    </row>
    <row r="3198" spans="3:7">
      <c r="C3198"/>
      <c r="G3198" s="13">
        <v>0</v>
      </c>
    </row>
    <row r="3199" spans="3:7">
      <c r="C3199"/>
      <c r="G3199" s="13">
        <v>0</v>
      </c>
    </row>
    <row r="3200" spans="3:7">
      <c r="C3200"/>
      <c r="G3200" s="13">
        <v>0</v>
      </c>
    </row>
    <row r="3201" spans="3:7">
      <c r="C3201"/>
      <c r="G3201" s="13">
        <v>0</v>
      </c>
    </row>
    <row r="3202" spans="3:7">
      <c r="C3202"/>
      <c r="G3202" s="13">
        <v>0</v>
      </c>
    </row>
    <row r="3203" spans="3:7">
      <c r="C3203"/>
      <c r="G3203" s="13">
        <v>0</v>
      </c>
    </row>
    <row r="3204" spans="3:7">
      <c r="C3204"/>
      <c r="G3204" s="13">
        <v>0</v>
      </c>
    </row>
    <row r="3205" spans="3:7">
      <c r="C3205"/>
      <c r="G3205" s="13">
        <v>0</v>
      </c>
    </row>
    <row r="3206" spans="3:7">
      <c r="C3206"/>
      <c r="G3206" s="13">
        <v>0</v>
      </c>
    </row>
    <row r="3207" spans="3:7">
      <c r="C3207"/>
      <c r="G3207" s="13">
        <v>0</v>
      </c>
    </row>
    <row r="3208" spans="3:7">
      <c r="C3208"/>
      <c r="G3208" s="13">
        <v>0</v>
      </c>
    </row>
    <row r="3209" spans="3:7">
      <c r="C3209"/>
      <c r="G3209" s="13">
        <v>0</v>
      </c>
    </row>
    <row r="3210" spans="3:7">
      <c r="C3210"/>
      <c r="G3210" s="13">
        <v>0</v>
      </c>
    </row>
    <row r="3211" spans="3:7">
      <c r="C3211"/>
      <c r="G3211" s="13">
        <v>0</v>
      </c>
    </row>
    <row r="3212" spans="3:7">
      <c r="C3212"/>
      <c r="G3212" s="13">
        <v>0</v>
      </c>
    </row>
    <row r="3213" spans="3:7">
      <c r="C3213"/>
      <c r="G3213" s="13">
        <v>0</v>
      </c>
    </row>
    <row r="3214" spans="3:7">
      <c r="C3214"/>
      <c r="G3214" s="13">
        <v>0</v>
      </c>
    </row>
    <row r="3215" spans="3:7">
      <c r="C3215"/>
      <c r="G3215" s="13">
        <v>0</v>
      </c>
    </row>
    <row r="3216" spans="3:7">
      <c r="C3216"/>
      <c r="G3216" s="13">
        <v>0</v>
      </c>
    </row>
    <row r="3217" spans="3:7">
      <c r="C3217"/>
      <c r="G3217" s="13">
        <v>0</v>
      </c>
    </row>
    <row r="3218" spans="3:7">
      <c r="C3218"/>
      <c r="G3218" s="13">
        <v>0</v>
      </c>
    </row>
    <row r="3219" spans="3:7">
      <c r="C3219"/>
      <c r="G3219" s="13">
        <v>0</v>
      </c>
    </row>
    <row r="3220" spans="3:7">
      <c r="C3220"/>
      <c r="G3220" s="13">
        <v>0</v>
      </c>
    </row>
    <row r="3221" spans="3:7">
      <c r="C3221"/>
      <c r="G3221" s="13">
        <v>0</v>
      </c>
    </row>
    <row r="3222" spans="3:7">
      <c r="C3222"/>
      <c r="G3222" s="13">
        <v>0</v>
      </c>
    </row>
    <row r="3223" spans="3:7">
      <c r="C3223"/>
      <c r="G3223" s="13">
        <v>0</v>
      </c>
    </row>
    <row r="3224" spans="3:7">
      <c r="C3224"/>
      <c r="G3224" s="13">
        <v>0</v>
      </c>
    </row>
    <row r="3225" spans="3:7">
      <c r="C3225"/>
      <c r="G3225" s="13">
        <v>0</v>
      </c>
    </row>
    <row r="3226" spans="3:7">
      <c r="C3226"/>
      <c r="G3226" s="13">
        <v>0</v>
      </c>
    </row>
    <row r="3227" spans="3:7">
      <c r="C3227"/>
      <c r="G3227" s="13">
        <v>0</v>
      </c>
    </row>
    <row r="3228" spans="3:7">
      <c r="C3228"/>
      <c r="G3228" s="13">
        <v>0</v>
      </c>
    </row>
    <row r="3229" spans="3:7">
      <c r="C3229"/>
      <c r="G3229" s="13">
        <v>0</v>
      </c>
    </row>
    <row r="3230" spans="3:7">
      <c r="C3230"/>
      <c r="G3230" s="13">
        <v>0</v>
      </c>
    </row>
    <row r="3231" spans="3:7">
      <c r="C3231"/>
      <c r="G3231" s="13">
        <v>0</v>
      </c>
    </row>
    <row r="3232" spans="3:7">
      <c r="C3232"/>
      <c r="G3232" s="13">
        <v>0</v>
      </c>
    </row>
    <row r="3233" spans="3:7">
      <c r="C3233"/>
      <c r="G3233" s="13">
        <v>0</v>
      </c>
    </row>
    <row r="3234" spans="3:7">
      <c r="C3234"/>
      <c r="G3234" s="13">
        <v>0</v>
      </c>
    </row>
    <row r="3235" spans="3:7">
      <c r="C3235"/>
      <c r="G3235" s="13">
        <v>0</v>
      </c>
    </row>
    <row r="3236" spans="3:7">
      <c r="C3236"/>
      <c r="G3236" s="13">
        <v>0</v>
      </c>
    </row>
    <row r="3237" spans="3:7">
      <c r="C3237"/>
      <c r="G3237" s="13">
        <v>0</v>
      </c>
    </row>
    <row r="3238" spans="3:7">
      <c r="C3238"/>
      <c r="G3238" s="13">
        <v>0</v>
      </c>
    </row>
    <row r="3239" spans="3:7">
      <c r="C3239"/>
      <c r="G3239" s="13">
        <v>0</v>
      </c>
    </row>
    <row r="3240" spans="3:7">
      <c r="C3240"/>
      <c r="G3240" s="13">
        <v>0</v>
      </c>
    </row>
    <row r="3241" spans="3:7">
      <c r="C3241"/>
      <c r="G3241" s="13">
        <v>0</v>
      </c>
    </row>
    <row r="3242" spans="3:7">
      <c r="C3242"/>
      <c r="G3242" s="13">
        <v>0</v>
      </c>
    </row>
    <row r="3243" spans="3:7">
      <c r="C3243"/>
      <c r="G3243" s="13">
        <v>0</v>
      </c>
    </row>
    <row r="3244" spans="3:7">
      <c r="C3244"/>
      <c r="G3244" s="13">
        <v>0</v>
      </c>
    </row>
    <row r="3245" spans="3:7">
      <c r="C3245"/>
      <c r="G3245" s="13">
        <v>0</v>
      </c>
    </row>
    <row r="3246" spans="3:7">
      <c r="C3246"/>
      <c r="G3246" s="13">
        <v>0</v>
      </c>
    </row>
    <row r="3247" spans="3:7">
      <c r="C3247"/>
      <c r="G3247" s="13">
        <v>0</v>
      </c>
    </row>
    <row r="3248" spans="3:7">
      <c r="C3248"/>
      <c r="G3248" s="13">
        <v>0</v>
      </c>
    </row>
    <row r="3249" spans="3:7">
      <c r="C3249"/>
      <c r="G3249" s="13">
        <v>0</v>
      </c>
    </row>
    <row r="3250" spans="3:7">
      <c r="C3250"/>
      <c r="G3250" s="13">
        <v>0</v>
      </c>
    </row>
    <row r="3251" spans="3:7">
      <c r="C3251"/>
      <c r="G3251" s="13">
        <v>0</v>
      </c>
    </row>
    <row r="3252" spans="3:7">
      <c r="C3252"/>
      <c r="G3252" s="13">
        <v>0</v>
      </c>
    </row>
    <row r="3253" spans="3:7">
      <c r="C3253"/>
      <c r="G3253" s="13">
        <v>0</v>
      </c>
    </row>
    <row r="3254" spans="3:7">
      <c r="C3254"/>
      <c r="G3254" s="13">
        <v>0</v>
      </c>
    </row>
    <row r="3255" spans="3:7">
      <c r="C3255"/>
      <c r="G3255" s="13">
        <v>0</v>
      </c>
    </row>
    <row r="3256" spans="3:7">
      <c r="C3256"/>
      <c r="G3256" s="13">
        <v>0</v>
      </c>
    </row>
    <row r="3257" spans="3:7">
      <c r="C3257"/>
      <c r="G3257" s="13">
        <v>0</v>
      </c>
    </row>
    <row r="3258" spans="3:7">
      <c r="C3258"/>
      <c r="G3258" s="13">
        <v>0</v>
      </c>
    </row>
    <row r="3259" spans="3:7">
      <c r="C3259"/>
      <c r="G3259" s="13">
        <v>0</v>
      </c>
    </row>
    <row r="3260" spans="3:7">
      <c r="C3260"/>
      <c r="G3260" s="13">
        <v>0</v>
      </c>
    </row>
    <row r="3261" spans="3:7">
      <c r="C3261"/>
      <c r="G3261" s="13">
        <v>0</v>
      </c>
    </row>
    <row r="3262" spans="3:7">
      <c r="C3262"/>
      <c r="G3262" s="13">
        <v>0</v>
      </c>
    </row>
    <row r="3263" spans="3:7">
      <c r="C3263"/>
      <c r="G3263" s="13">
        <v>0</v>
      </c>
    </row>
    <row r="3264" spans="3:7">
      <c r="C3264"/>
      <c r="G3264" s="13">
        <v>0</v>
      </c>
    </row>
    <row r="3265" spans="3:7">
      <c r="C3265"/>
      <c r="G3265" s="13">
        <v>0</v>
      </c>
    </row>
    <row r="3266" spans="3:7">
      <c r="C3266"/>
      <c r="G3266" s="13">
        <v>0</v>
      </c>
    </row>
    <row r="3267" spans="3:7">
      <c r="C3267"/>
      <c r="G3267" s="13">
        <v>0</v>
      </c>
    </row>
    <row r="3268" spans="3:7">
      <c r="C3268"/>
      <c r="G3268" s="13">
        <v>0</v>
      </c>
    </row>
    <row r="3269" spans="3:7">
      <c r="C3269"/>
      <c r="G3269" s="13">
        <v>0</v>
      </c>
    </row>
    <row r="3270" spans="3:7">
      <c r="C3270"/>
      <c r="G3270" s="13">
        <v>0</v>
      </c>
    </row>
    <row r="3271" spans="3:7">
      <c r="C3271"/>
      <c r="G3271" s="13">
        <v>0</v>
      </c>
    </row>
    <row r="3272" spans="3:7">
      <c r="C3272"/>
      <c r="G3272" s="13">
        <v>0</v>
      </c>
    </row>
    <row r="3273" spans="3:7">
      <c r="C3273"/>
      <c r="G3273" s="13">
        <v>0</v>
      </c>
    </row>
    <row r="3274" spans="3:7">
      <c r="C3274"/>
      <c r="G3274" s="13">
        <v>0</v>
      </c>
    </row>
    <row r="3275" spans="3:7">
      <c r="C3275"/>
      <c r="G3275" s="13">
        <v>0</v>
      </c>
    </row>
    <row r="3276" spans="3:7">
      <c r="C3276"/>
      <c r="G3276" s="13">
        <v>0</v>
      </c>
    </row>
    <row r="3277" spans="3:7">
      <c r="C3277"/>
      <c r="G3277" s="13">
        <v>0</v>
      </c>
    </row>
    <row r="3278" spans="3:7">
      <c r="C3278"/>
      <c r="G3278" s="13">
        <v>0</v>
      </c>
    </row>
    <row r="3279" spans="3:7">
      <c r="C3279"/>
      <c r="G3279" s="13">
        <v>0</v>
      </c>
    </row>
    <row r="3280" spans="3:7">
      <c r="C3280"/>
      <c r="G3280" s="13">
        <v>0</v>
      </c>
    </row>
    <row r="3281" spans="3:7">
      <c r="C3281"/>
      <c r="G3281" s="13">
        <v>0</v>
      </c>
    </row>
    <row r="3282" spans="3:7">
      <c r="C3282"/>
      <c r="G3282" s="13">
        <v>0</v>
      </c>
    </row>
    <row r="3283" spans="3:7">
      <c r="C3283"/>
      <c r="G3283" s="13">
        <v>0</v>
      </c>
    </row>
    <row r="3284" spans="3:7">
      <c r="C3284"/>
      <c r="G3284" s="13">
        <v>0</v>
      </c>
    </row>
    <row r="3285" spans="3:7">
      <c r="C3285"/>
      <c r="G3285" s="13">
        <v>0</v>
      </c>
    </row>
    <row r="3286" spans="3:7">
      <c r="C3286"/>
      <c r="G3286" s="13">
        <v>0</v>
      </c>
    </row>
    <row r="3287" spans="3:7">
      <c r="C3287"/>
      <c r="G3287" s="13">
        <v>0</v>
      </c>
    </row>
    <row r="3288" spans="3:7">
      <c r="C3288"/>
      <c r="G3288" s="13">
        <v>0</v>
      </c>
    </row>
    <row r="3289" spans="3:7">
      <c r="C3289"/>
      <c r="G3289" s="13">
        <v>0</v>
      </c>
    </row>
    <row r="3290" spans="3:7">
      <c r="C3290"/>
      <c r="G3290" s="13">
        <v>0</v>
      </c>
    </row>
    <row r="3291" spans="3:7">
      <c r="C3291"/>
      <c r="G3291" s="13">
        <v>0</v>
      </c>
    </row>
    <row r="3292" spans="3:7">
      <c r="C3292"/>
      <c r="G3292" s="13">
        <v>0</v>
      </c>
    </row>
    <row r="3293" spans="3:7">
      <c r="C3293"/>
      <c r="G3293" s="13">
        <v>0</v>
      </c>
    </row>
    <row r="3294" spans="3:7">
      <c r="C3294"/>
      <c r="G3294" s="13">
        <v>0</v>
      </c>
    </row>
    <row r="3295" spans="3:7">
      <c r="C3295"/>
      <c r="G3295" s="13">
        <v>0</v>
      </c>
    </row>
    <row r="3296" spans="3:7">
      <c r="C3296"/>
      <c r="G3296" s="13">
        <v>0</v>
      </c>
    </row>
    <row r="3297" spans="3:7">
      <c r="C3297"/>
      <c r="G3297" s="13">
        <v>0</v>
      </c>
    </row>
    <row r="3298" spans="3:7">
      <c r="C3298"/>
      <c r="G3298" s="13">
        <v>0</v>
      </c>
    </row>
    <row r="3299" spans="3:7">
      <c r="C3299"/>
      <c r="G3299" s="13">
        <v>0</v>
      </c>
    </row>
    <row r="3300" spans="3:7">
      <c r="C3300"/>
      <c r="G3300" s="13">
        <v>0</v>
      </c>
    </row>
    <row r="3301" spans="3:7">
      <c r="C3301"/>
      <c r="G3301" s="13">
        <v>0</v>
      </c>
    </row>
    <row r="3302" spans="3:7">
      <c r="C3302"/>
      <c r="G3302" s="13">
        <v>0</v>
      </c>
    </row>
    <row r="3303" spans="3:7">
      <c r="C3303"/>
      <c r="G3303" s="13">
        <v>0</v>
      </c>
    </row>
    <row r="3304" spans="3:7">
      <c r="C3304"/>
      <c r="G3304" s="13">
        <v>0</v>
      </c>
    </row>
    <row r="3305" spans="3:7">
      <c r="C3305"/>
      <c r="G3305" s="13">
        <v>0</v>
      </c>
    </row>
    <row r="3306" spans="3:7">
      <c r="C3306"/>
      <c r="G3306" s="13">
        <v>0</v>
      </c>
    </row>
    <row r="3307" spans="3:7">
      <c r="C3307"/>
      <c r="G3307" s="13">
        <v>0</v>
      </c>
    </row>
    <row r="3308" spans="3:7">
      <c r="C3308"/>
      <c r="G3308" s="13">
        <v>0</v>
      </c>
    </row>
    <row r="3309" spans="3:7">
      <c r="C3309"/>
      <c r="G3309" s="13">
        <v>0</v>
      </c>
    </row>
    <row r="3310" spans="3:7">
      <c r="C3310"/>
      <c r="G3310" s="13">
        <v>0</v>
      </c>
    </row>
    <row r="3311" spans="3:7">
      <c r="C3311"/>
      <c r="G3311" s="13">
        <v>0</v>
      </c>
    </row>
    <row r="3312" spans="3:7">
      <c r="C3312"/>
      <c r="G3312" s="13">
        <v>0</v>
      </c>
    </row>
    <row r="3313" spans="3:7">
      <c r="C3313"/>
      <c r="G3313" s="13">
        <v>0</v>
      </c>
    </row>
    <row r="3314" spans="3:7">
      <c r="C3314"/>
      <c r="G3314" s="13">
        <v>0</v>
      </c>
    </row>
    <row r="3315" spans="3:7">
      <c r="C3315"/>
      <c r="G3315" s="13">
        <v>0</v>
      </c>
    </row>
    <row r="3316" spans="3:7">
      <c r="C3316"/>
      <c r="G3316" s="13">
        <v>0</v>
      </c>
    </row>
    <row r="3317" spans="3:7">
      <c r="C3317"/>
      <c r="G3317" s="13">
        <v>0</v>
      </c>
    </row>
    <row r="3318" spans="3:7">
      <c r="C3318"/>
      <c r="G3318" s="13">
        <v>0</v>
      </c>
    </row>
    <row r="3319" spans="3:7">
      <c r="C3319"/>
      <c r="G3319" s="13">
        <v>0</v>
      </c>
    </row>
    <row r="3320" spans="3:7">
      <c r="C3320"/>
      <c r="G3320" s="13">
        <v>0</v>
      </c>
    </row>
    <row r="3321" spans="3:7">
      <c r="C3321"/>
      <c r="G3321" s="13">
        <v>0</v>
      </c>
    </row>
    <row r="3322" spans="3:7">
      <c r="C3322"/>
      <c r="G3322" s="13">
        <v>0</v>
      </c>
    </row>
    <row r="3323" spans="3:7">
      <c r="C3323"/>
      <c r="G3323" s="13">
        <v>0</v>
      </c>
    </row>
    <row r="3324" spans="3:7">
      <c r="C3324"/>
      <c r="G3324" s="13">
        <v>0</v>
      </c>
    </row>
    <row r="3325" spans="3:7">
      <c r="C3325"/>
      <c r="G3325" s="13">
        <v>0</v>
      </c>
    </row>
    <row r="3326" spans="3:7">
      <c r="C3326"/>
      <c r="G3326" s="13">
        <v>0</v>
      </c>
    </row>
    <row r="3327" spans="3:7">
      <c r="C3327"/>
      <c r="G3327" s="13">
        <v>0</v>
      </c>
    </row>
    <row r="3328" spans="3:7">
      <c r="C3328"/>
      <c r="G3328" s="13">
        <v>0</v>
      </c>
    </row>
    <row r="3329" spans="3:7">
      <c r="C3329"/>
      <c r="G3329" s="13">
        <v>0</v>
      </c>
    </row>
    <row r="3330" spans="3:7">
      <c r="C3330"/>
      <c r="G3330" s="13">
        <v>0</v>
      </c>
    </row>
    <row r="3331" spans="3:7">
      <c r="C3331"/>
      <c r="G3331" s="13">
        <v>0</v>
      </c>
    </row>
    <row r="3332" spans="3:7">
      <c r="C3332"/>
      <c r="G3332" s="13">
        <v>0</v>
      </c>
    </row>
    <row r="3333" spans="3:7">
      <c r="C3333"/>
      <c r="G3333" s="13">
        <v>0</v>
      </c>
    </row>
    <row r="3334" spans="3:7">
      <c r="C3334"/>
      <c r="G3334" s="13">
        <v>0</v>
      </c>
    </row>
    <row r="3335" spans="3:7">
      <c r="C3335"/>
      <c r="G3335" s="13">
        <v>0</v>
      </c>
    </row>
    <row r="3336" spans="3:7">
      <c r="C3336"/>
      <c r="G3336" s="13">
        <v>0</v>
      </c>
    </row>
    <row r="3337" spans="3:7">
      <c r="C3337"/>
      <c r="G3337" s="13">
        <v>0</v>
      </c>
    </row>
    <row r="3338" spans="3:7">
      <c r="C3338"/>
      <c r="G3338" s="13">
        <v>0</v>
      </c>
    </row>
    <row r="3339" spans="3:7">
      <c r="C3339"/>
      <c r="G3339" s="13">
        <v>0</v>
      </c>
    </row>
    <row r="3340" spans="3:7">
      <c r="C3340"/>
      <c r="G3340" s="13">
        <v>0</v>
      </c>
    </row>
    <row r="3341" spans="3:7">
      <c r="C3341"/>
      <c r="G3341" s="13">
        <v>0</v>
      </c>
    </row>
    <row r="3342" spans="3:7">
      <c r="C3342"/>
      <c r="G3342" s="13">
        <v>0</v>
      </c>
    </row>
    <row r="3343" spans="3:7">
      <c r="C3343"/>
      <c r="G3343" s="13">
        <v>0</v>
      </c>
    </row>
    <row r="3344" spans="3:7">
      <c r="C3344"/>
      <c r="G3344" s="13">
        <v>0</v>
      </c>
    </row>
    <row r="3345" spans="3:7">
      <c r="C3345"/>
      <c r="G3345" s="13">
        <v>0</v>
      </c>
    </row>
    <row r="3346" spans="3:7">
      <c r="C3346"/>
      <c r="G3346" s="13">
        <v>0</v>
      </c>
    </row>
    <row r="3347" spans="3:7">
      <c r="C3347"/>
      <c r="G3347" s="13">
        <v>0</v>
      </c>
    </row>
    <row r="3348" spans="3:7">
      <c r="C3348"/>
      <c r="G3348" s="13">
        <v>0</v>
      </c>
    </row>
    <row r="3349" spans="3:7">
      <c r="C3349"/>
      <c r="G3349" s="13">
        <v>0</v>
      </c>
    </row>
    <row r="3350" spans="3:7">
      <c r="C3350"/>
      <c r="G3350" s="13">
        <v>0</v>
      </c>
    </row>
    <row r="3351" spans="3:7">
      <c r="C3351"/>
      <c r="G3351" s="13">
        <v>0</v>
      </c>
    </row>
    <row r="3352" spans="3:7">
      <c r="C3352"/>
      <c r="G3352" s="13">
        <v>0</v>
      </c>
    </row>
    <row r="3353" spans="3:7">
      <c r="C3353"/>
      <c r="G3353" s="13">
        <v>0</v>
      </c>
    </row>
    <row r="3354" spans="3:7">
      <c r="C3354"/>
      <c r="G3354" s="13">
        <v>0</v>
      </c>
    </row>
    <row r="3355" spans="3:7">
      <c r="C3355"/>
      <c r="G3355" s="13">
        <v>0</v>
      </c>
    </row>
    <row r="3356" spans="3:7">
      <c r="C3356"/>
      <c r="G3356" s="13">
        <v>0</v>
      </c>
    </row>
    <row r="3357" spans="3:7">
      <c r="C3357"/>
      <c r="G3357" s="13">
        <v>0</v>
      </c>
    </row>
    <row r="3358" spans="3:7">
      <c r="C3358"/>
      <c r="G3358" s="13">
        <v>0</v>
      </c>
    </row>
    <row r="3359" spans="3:7">
      <c r="C3359"/>
      <c r="G3359" s="13">
        <v>0</v>
      </c>
    </row>
    <row r="3360" spans="3:7">
      <c r="C3360"/>
      <c r="G3360" s="13">
        <v>0</v>
      </c>
    </row>
    <row r="3361" spans="3:7">
      <c r="C3361"/>
      <c r="G3361" s="13">
        <v>0</v>
      </c>
    </row>
    <row r="3362" spans="3:7">
      <c r="C3362"/>
      <c r="G3362" s="13">
        <v>0</v>
      </c>
    </row>
    <row r="3363" spans="3:7">
      <c r="C3363"/>
      <c r="G3363" s="13">
        <v>0</v>
      </c>
    </row>
    <row r="3364" spans="3:7">
      <c r="C3364"/>
      <c r="G3364" s="13">
        <v>0</v>
      </c>
    </row>
    <row r="3365" spans="3:7">
      <c r="C3365"/>
      <c r="G3365" s="13">
        <v>0</v>
      </c>
    </row>
    <row r="3366" spans="3:7">
      <c r="C3366"/>
      <c r="G3366" s="13">
        <v>0</v>
      </c>
    </row>
    <row r="3367" spans="3:7">
      <c r="C3367"/>
      <c r="G3367" s="13">
        <v>0</v>
      </c>
    </row>
    <row r="3368" spans="3:7">
      <c r="C3368"/>
      <c r="G3368" s="13">
        <v>0</v>
      </c>
    </row>
    <row r="3369" spans="3:7">
      <c r="C3369"/>
      <c r="G3369" s="13">
        <v>0</v>
      </c>
    </row>
    <row r="3370" spans="3:7">
      <c r="C3370"/>
      <c r="G3370" s="13">
        <v>0</v>
      </c>
    </row>
    <row r="3371" spans="3:7">
      <c r="C3371"/>
      <c r="G3371" s="13">
        <v>0</v>
      </c>
    </row>
    <row r="3372" spans="3:7">
      <c r="C3372"/>
      <c r="G3372" s="13">
        <v>0</v>
      </c>
    </row>
    <row r="3373" spans="3:7">
      <c r="C3373"/>
      <c r="G3373" s="13">
        <v>0</v>
      </c>
    </row>
    <row r="3374" spans="3:7">
      <c r="C3374"/>
      <c r="G3374" s="13">
        <v>0</v>
      </c>
    </row>
    <row r="3375" spans="3:7">
      <c r="C3375"/>
      <c r="G3375" s="13">
        <v>0</v>
      </c>
    </row>
    <row r="3376" spans="3:7">
      <c r="C3376"/>
      <c r="G3376" s="13">
        <v>0</v>
      </c>
    </row>
    <row r="3377" spans="3:7">
      <c r="C3377"/>
      <c r="G3377" s="13">
        <v>0</v>
      </c>
    </row>
    <row r="3378" spans="3:7">
      <c r="C3378"/>
      <c r="G3378" s="13">
        <v>0</v>
      </c>
    </row>
    <row r="3379" spans="3:7">
      <c r="C3379"/>
      <c r="G3379" s="13">
        <v>0</v>
      </c>
    </row>
    <row r="3380" spans="3:7">
      <c r="C3380"/>
      <c r="G3380" s="13">
        <v>0</v>
      </c>
    </row>
    <row r="3381" spans="3:7">
      <c r="C3381"/>
      <c r="G3381" s="13">
        <v>0</v>
      </c>
    </row>
    <row r="3382" spans="3:7">
      <c r="C3382"/>
      <c r="G3382" s="13">
        <v>0</v>
      </c>
    </row>
    <row r="3383" spans="3:7">
      <c r="C3383"/>
      <c r="G3383" s="13">
        <v>0</v>
      </c>
    </row>
    <row r="3384" spans="3:7">
      <c r="C3384"/>
      <c r="G3384" s="13">
        <v>0</v>
      </c>
    </row>
    <row r="3385" spans="3:7">
      <c r="C3385"/>
      <c r="G3385" s="13">
        <v>0</v>
      </c>
    </row>
    <row r="3386" spans="3:7">
      <c r="C3386"/>
      <c r="G3386" s="13">
        <v>0</v>
      </c>
    </row>
    <row r="3387" spans="3:7">
      <c r="C3387"/>
      <c r="G3387" s="13">
        <v>0</v>
      </c>
    </row>
    <row r="3388" spans="3:7">
      <c r="C3388"/>
      <c r="G3388" s="13">
        <v>0</v>
      </c>
    </row>
    <row r="3389" spans="3:7">
      <c r="C3389"/>
      <c r="G3389" s="13">
        <v>0</v>
      </c>
    </row>
    <row r="3390" spans="3:7">
      <c r="C3390"/>
      <c r="G3390" s="13">
        <v>0</v>
      </c>
    </row>
    <row r="3391" spans="3:7">
      <c r="C3391"/>
      <c r="G3391" s="13">
        <v>0</v>
      </c>
    </row>
    <row r="3392" spans="3:7">
      <c r="C3392"/>
      <c r="G3392" s="13">
        <v>0</v>
      </c>
    </row>
    <row r="3393" spans="3:7">
      <c r="C3393"/>
      <c r="G3393" s="13">
        <v>0</v>
      </c>
    </row>
    <row r="3394" spans="3:7">
      <c r="C3394"/>
      <c r="G3394" s="13">
        <v>0</v>
      </c>
    </row>
    <row r="3395" spans="3:7">
      <c r="C3395"/>
      <c r="G3395" s="13">
        <v>0</v>
      </c>
    </row>
    <row r="3396" spans="3:7">
      <c r="C3396"/>
      <c r="G3396" s="13">
        <v>0</v>
      </c>
    </row>
    <row r="3397" spans="3:7">
      <c r="C3397"/>
      <c r="G3397" s="13">
        <v>0</v>
      </c>
    </row>
    <row r="3398" spans="3:7">
      <c r="C3398"/>
      <c r="G3398" s="13">
        <v>0</v>
      </c>
    </row>
    <row r="3399" spans="3:7">
      <c r="C3399"/>
      <c r="G3399" s="13">
        <v>0</v>
      </c>
    </row>
    <row r="3400" spans="3:7">
      <c r="C3400"/>
      <c r="G3400" s="13">
        <v>0</v>
      </c>
    </row>
    <row r="3401" spans="3:7">
      <c r="C3401"/>
      <c r="G3401" s="13">
        <v>0</v>
      </c>
    </row>
    <row r="3402" spans="3:7">
      <c r="C3402"/>
      <c r="G3402" s="13">
        <v>0</v>
      </c>
    </row>
    <row r="3403" spans="3:7">
      <c r="C3403"/>
      <c r="G3403" s="13">
        <v>0</v>
      </c>
    </row>
    <row r="3404" spans="3:7">
      <c r="C3404"/>
      <c r="G3404" s="13">
        <v>0</v>
      </c>
    </row>
    <row r="3405" spans="3:7">
      <c r="C3405"/>
      <c r="G3405" s="13">
        <v>0</v>
      </c>
    </row>
    <row r="3406" spans="3:7">
      <c r="C3406"/>
      <c r="G3406" s="13">
        <v>0</v>
      </c>
    </row>
    <row r="3407" spans="3:7">
      <c r="C3407"/>
      <c r="G3407" s="13">
        <v>0</v>
      </c>
    </row>
    <row r="3408" spans="3:7">
      <c r="C3408"/>
      <c r="G3408" s="13">
        <v>0</v>
      </c>
    </row>
    <row r="3409" spans="3:7">
      <c r="C3409"/>
      <c r="G3409" s="13">
        <v>0</v>
      </c>
    </row>
    <row r="3410" spans="3:7">
      <c r="C3410"/>
      <c r="G3410" s="13">
        <v>0</v>
      </c>
    </row>
    <row r="3411" spans="3:7">
      <c r="C3411"/>
      <c r="G3411" s="13">
        <v>0</v>
      </c>
    </row>
    <row r="3412" spans="3:7">
      <c r="C3412"/>
      <c r="G3412" s="13">
        <v>0</v>
      </c>
    </row>
    <row r="3413" spans="3:7">
      <c r="C3413"/>
      <c r="G3413" s="13">
        <v>0</v>
      </c>
    </row>
    <row r="3414" spans="3:7">
      <c r="C3414"/>
      <c r="G3414" s="13">
        <v>0</v>
      </c>
    </row>
    <row r="3415" spans="3:7">
      <c r="C3415"/>
      <c r="G3415" s="13">
        <v>0</v>
      </c>
    </row>
    <row r="3416" spans="3:7">
      <c r="C3416"/>
      <c r="G3416" s="13">
        <v>0</v>
      </c>
    </row>
    <row r="3417" spans="3:7">
      <c r="C3417"/>
      <c r="G3417" s="13">
        <v>0</v>
      </c>
    </row>
    <row r="3418" spans="3:7">
      <c r="C3418"/>
      <c r="G3418" s="13">
        <v>0</v>
      </c>
    </row>
    <row r="3419" spans="3:7">
      <c r="C3419"/>
      <c r="G3419" s="13">
        <v>0</v>
      </c>
    </row>
    <row r="3420" spans="3:7">
      <c r="C3420"/>
      <c r="G3420" s="13">
        <v>0</v>
      </c>
    </row>
    <row r="3421" spans="3:7">
      <c r="C3421"/>
      <c r="G3421" s="13">
        <v>0</v>
      </c>
    </row>
    <row r="3422" spans="3:7">
      <c r="C3422"/>
      <c r="G3422" s="13">
        <v>0</v>
      </c>
    </row>
    <row r="3423" spans="3:7">
      <c r="C3423"/>
      <c r="G3423" s="13">
        <v>0</v>
      </c>
    </row>
    <row r="3424" spans="3:7">
      <c r="C3424"/>
      <c r="G3424" s="13">
        <v>0</v>
      </c>
    </row>
    <row r="3425" spans="3:7">
      <c r="C3425"/>
      <c r="G3425" s="13">
        <v>0</v>
      </c>
    </row>
    <row r="3426" spans="3:7">
      <c r="C3426"/>
      <c r="G3426" s="13">
        <v>0</v>
      </c>
    </row>
    <row r="3427" spans="3:7">
      <c r="C3427"/>
      <c r="G3427" s="13">
        <v>0</v>
      </c>
    </row>
    <row r="3428" spans="3:7">
      <c r="C3428"/>
      <c r="G3428" s="13">
        <v>0</v>
      </c>
    </row>
    <row r="3429" spans="3:7">
      <c r="C3429"/>
      <c r="G3429" s="13">
        <v>0</v>
      </c>
    </row>
    <row r="3430" spans="3:7">
      <c r="C3430"/>
      <c r="G3430" s="13">
        <v>0</v>
      </c>
    </row>
    <row r="3431" spans="3:7">
      <c r="C3431"/>
      <c r="G3431" s="13">
        <v>0</v>
      </c>
    </row>
    <row r="3432" spans="3:7">
      <c r="C3432"/>
      <c r="G3432" s="13">
        <v>0</v>
      </c>
    </row>
    <row r="3433" spans="3:7">
      <c r="C3433"/>
      <c r="G3433" s="13">
        <v>0</v>
      </c>
    </row>
    <row r="3434" spans="3:7">
      <c r="C3434"/>
      <c r="G3434" s="13">
        <v>0</v>
      </c>
    </row>
    <row r="3435" spans="3:7">
      <c r="C3435"/>
      <c r="G3435" s="13">
        <v>0</v>
      </c>
    </row>
    <row r="3436" spans="3:7">
      <c r="C3436"/>
      <c r="G3436" s="13">
        <v>0</v>
      </c>
    </row>
    <row r="3437" spans="3:7">
      <c r="C3437"/>
      <c r="G3437" s="13">
        <v>0</v>
      </c>
    </row>
    <row r="3438" spans="3:7">
      <c r="C3438"/>
      <c r="G3438" s="13">
        <v>0</v>
      </c>
    </row>
    <row r="3439" spans="3:7">
      <c r="C3439"/>
      <c r="G3439" s="13">
        <v>0</v>
      </c>
    </row>
    <row r="3440" spans="3:7">
      <c r="C3440"/>
      <c r="G3440" s="13">
        <v>0</v>
      </c>
    </row>
    <row r="3441" spans="3:7">
      <c r="C3441"/>
      <c r="G3441" s="13">
        <v>0</v>
      </c>
    </row>
    <row r="3442" spans="3:7">
      <c r="C3442"/>
      <c r="G3442" s="13">
        <v>0</v>
      </c>
    </row>
    <row r="3443" spans="3:7">
      <c r="C3443"/>
      <c r="G3443" s="13">
        <v>0</v>
      </c>
    </row>
    <row r="3444" spans="3:7">
      <c r="C3444"/>
      <c r="G3444" s="13">
        <v>0</v>
      </c>
    </row>
    <row r="3445" spans="3:7">
      <c r="C3445"/>
      <c r="G3445" s="13">
        <v>0</v>
      </c>
    </row>
    <row r="3446" spans="3:7">
      <c r="C3446"/>
      <c r="G3446" s="13">
        <v>0</v>
      </c>
    </row>
    <row r="3447" spans="3:7">
      <c r="C3447"/>
      <c r="G3447" s="13">
        <v>0</v>
      </c>
    </row>
    <row r="3448" spans="3:7">
      <c r="C3448"/>
      <c r="G3448" s="13">
        <v>0</v>
      </c>
    </row>
    <row r="3449" spans="3:7">
      <c r="C3449"/>
      <c r="G3449" s="13">
        <v>0</v>
      </c>
    </row>
    <row r="3450" spans="3:7">
      <c r="C3450"/>
      <c r="G3450" s="13">
        <v>0</v>
      </c>
    </row>
    <row r="3451" spans="3:7">
      <c r="C3451"/>
      <c r="G3451" s="13">
        <v>0</v>
      </c>
    </row>
    <row r="3452" spans="3:7">
      <c r="C3452"/>
      <c r="G3452" s="13">
        <v>0</v>
      </c>
    </row>
    <row r="3453" spans="3:7">
      <c r="C3453"/>
      <c r="G3453" s="13">
        <v>0</v>
      </c>
    </row>
    <row r="3454" spans="3:7">
      <c r="C3454"/>
      <c r="G3454" s="13">
        <v>0</v>
      </c>
    </row>
    <row r="3455" spans="3:7">
      <c r="C3455"/>
      <c r="G3455" s="13">
        <v>0</v>
      </c>
    </row>
    <row r="3456" spans="3:7">
      <c r="C3456"/>
      <c r="G3456" s="13">
        <v>0</v>
      </c>
    </row>
    <row r="3457" spans="3:7">
      <c r="C3457"/>
      <c r="G3457" s="13">
        <v>0</v>
      </c>
    </row>
    <row r="3458" spans="3:7">
      <c r="C3458"/>
      <c r="G3458" s="13">
        <v>0</v>
      </c>
    </row>
    <row r="3459" spans="3:7">
      <c r="C3459"/>
      <c r="G3459" s="13">
        <v>0</v>
      </c>
    </row>
    <row r="3460" spans="3:7">
      <c r="C3460"/>
      <c r="G3460" s="13">
        <v>0</v>
      </c>
    </row>
    <row r="3461" spans="3:7">
      <c r="C3461"/>
      <c r="G3461" s="13">
        <v>0</v>
      </c>
    </row>
    <row r="3462" spans="3:7">
      <c r="C3462"/>
      <c r="G3462" s="13">
        <v>0</v>
      </c>
    </row>
    <row r="3463" spans="3:7">
      <c r="C3463"/>
      <c r="G3463" s="13">
        <v>0</v>
      </c>
    </row>
    <row r="3464" spans="3:7">
      <c r="C3464"/>
      <c r="G3464" s="13">
        <v>0</v>
      </c>
    </row>
    <row r="3465" spans="3:7">
      <c r="C3465"/>
      <c r="G3465" s="13">
        <v>0</v>
      </c>
    </row>
    <row r="3466" spans="3:7">
      <c r="C3466"/>
      <c r="G3466" s="13">
        <v>0</v>
      </c>
    </row>
    <row r="3467" spans="3:7">
      <c r="C3467"/>
      <c r="G3467" s="13">
        <v>0</v>
      </c>
    </row>
    <row r="3468" spans="3:7">
      <c r="C3468"/>
      <c r="G3468" s="13">
        <v>0</v>
      </c>
    </row>
    <row r="3469" spans="3:7">
      <c r="C3469"/>
      <c r="G3469" s="13">
        <v>0</v>
      </c>
    </row>
    <row r="3470" spans="3:7">
      <c r="C3470"/>
      <c r="G3470" s="13">
        <v>0</v>
      </c>
    </row>
    <row r="3471" spans="3:7">
      <c r="C3471"/>
      <c r="G3471" s="13">
        <v>0</v>
      </c>
    </row>
    <row r="3472" spans="3:7">
      <c r="C3472"/>
      <c r="G3472" s="13">
        <v>0</v>
      </c>
    </row>
    <row r="3473" spans="3:7">
      <c r="C3473"/>
      <c r="G3473" s="13">
        <v>0</v>
      </c>
    </row>
    <row r="3474" spans="3:7">
      <c r="C3474"/>
      <c r="G3474" s="13">
        <v>0</v>
      </c>
    </row>
    <row r="3475" spans="3:7">
      <c r="C3475"/>
      <c r="G3475" s="13">
        <v>0</v>
      </c>
    </row>
    <row r="3476" spans="3:7">
      <c r="C3476"/>
      <c r="G3476" s="13">
        <v>0</v>
      </c>
    </row>
    <row r="3477" spans="3:7">
      <c r="C3477"/>
      <c r="G3477" s="13">
        <v>0</v>
      </c>
    </row>
    <row r="3478" spans="3:7">
      <c r="C3478"/>
      <c r="G3478" s="13">
        <v>0</v>
      </c>
    </row>
    <row r="3479" spans="3:7">
      <c r="C3479"/>
      <c r="G3479" s="13">
        <v>0</v>
      </c>
    </row>
    <row r="3480" spans="3:7">
      <c r="C3480"/>
      <c r="G3480" s="13">
        <v>0</v>
      </c>
    </row>
    <row r="3481" spans="3:7">
      <c r="C3481"/>
      <c r="G3481" s="13">
        <v>0</v>
      </c>
    </row>
    <row r="3482" spans="3:7">
      <c r="C3482"/>
      <c r="G3482" s="13">
        <v>0</v>
      </c>
    </row>
    <row r="3483" spans="3:7">
      <c r="C3483"/>
      <c r="G3483" s="13">
        <v>0</v>
      </c>
    </row>
    <row r="3484" spans="3:7">
      <c r="C3484"/>
      <c r="G3484" s="13">
        <v>0</v>
      </c>
    </row>
    <row r="3485" spans="3:7">
      <c r="C3485"/>
      <c r="G3485" s="13">
        <v>0</v>
      </c>
    </row>
    <row r="3486" spans="3:7">
      <c r="C3486"/>
      <c r="G3486" s="13">
        <v>0</v>
      </c>
    </row>
    <row r="3487" spans="3:7">
      <c r="C3487"/>
      <c r="G3487" s="13">
        <v>0</v>
      </c>
    </row>
    <row r="3488" spans="3:7">
      <c r="C3488"/>
      <c r="G3488" s="13">
        <v>0</v>
      </c>
    </row>
    <row r="3489" spans="3:7">
      <c r="C3489"/>
      <c r="G3489" s="13">
        <v>0</v>
      </c>
    </row>
    <row r="3490" spans="3:7">
      <c r="C3490"/>
      <c r="G3490" s="13">
        <v>0</v>
      </c>
    </row>
    <row r="3491" spans="3:7">
      <c r="C3491"/>
      <c r="G3491" s="13">
        <v>0</v>
      </c>
    </row>
    <row r="3492" spans="3:7">
      <c r="C3492"/>
      <c r="G3492" s="13">
        <v>0</v>
      </c>
    </row>
    <row r="3493" spans="3:7">
      <c r="C3493"/>
      <c r="G3493" s="13">
        <v>0</v>
      </c>
    </row>
    <row r="3494" spans="3:7">
      <c r="C3494"/>
      <c r="G3494" s="13">
        <v>0</v>
      </c>
    </row>
    <row r="3495" spans="3:7">
      <c r="C3495"/>
      <c r="G3495" s="13">
        <v>0</v>
      </c>
    </row>
    <row r="3496" spans="3:7">
      <c r="C3496"/>
      <c r="G3496" s="13">
        <v>0</v>
      </c>
    </row>
    <row r="3497" spans="3:7">
      <c r="C3497"/>
      <c r="G3497" s="13">
        <v>0</v>
      </c>
    </row>
    <row r="3498" spans="3:7">
      <c r="C3498"/>
      <c r="G3498" s="13">
        <v>0</v>
      </c>
    </row>
    <row r="3499" spans="3:7">
      <c r="C3499"/>
      <c r="G3499" s="13">
        <v>0</v>
      </c>
    </row>
    <row r="3500" spans="3:7">
      <c r="C3500"/>
      <c r="G3500" s="13">
        <v>0</v>
      </c>
    </row>
    <row r="3501" spans="3:7">
      <c r="C3501"/>
      <c r="G3501" s="13">
        <v>0</v>
      </c>
    </row>
    <row r="3502" spans="3:7">
      <c r="C3502"/>
      <c r="G3502" s="13">
        <v>0</v>
      </c>
    </row>
    <row r="3503" spans="3:7">
      <c r="C3503"/>
      <c r="G3503" s="13">
        <v>0</v>
      </c>
    </row>
    <row r="3504" spans="3:7">
      <c r="C3504"/>
      <c r="G3504" s="13">
        <v>0</v>
      </c>
    </row>
    <row r="3505" spans="3:7">
      <c r="C3505"/>
      <c r="G3505" s="13">
        <v>0</v>
      </c>
    </row>
    <row r="3506" spans="3:7">
      <c r="C3506"/>
      <c r="G3506" s="13">
        <v>0</v>
      </c>
    </row>
    <row r="3507" spans="3:7">
      <c r="C3507"/>
      <c r="G3507" s="13">
        <v>0</v>
      </c>
    </row>
    <row r="3508" spans="3:7">
      <c r="C3508"/>
      <c r="G3508" s="13">
        <v>0</v>
      </c>
    </row>
    <row r="3509" spans="3:7">
      <c r="C3509"/>
      <c r="G3509" s="13">
        <v>0</v>
      </c>
    </row>
    <row r="3510" spans="3:7">
      <c r="C3510"/>
      <c r="G3510" s="13">
        <v>0</v>
      </c>
    </row>
    <row r="3511" spans="3:7">
      <c r="C3511"/>
      <c r="G3511" s="13">
        <v>0</v>
      </c>
    </row>
    <row r="3512" spans="3:7">
      <c r="C3512"/>
      <c r="G3512" s="13">
        <v>0</v>
      </c>
    </row>
    <row r="3513" spans="3:7">
      <c r="C3513"/>
      <c r="G3513" s="13">
        <v>0</v>
      </c>
    </row>
    <row r="3514" spans="3:7">
      <c r="C3514"/>
      <c r="G3514" s="13">
        <v>0</v>
      </c>
    </row>
    <row r="3515" spans="3:7">
      <c r="C3515"/>
      <c r="G3515" s="13">
        <v>0</v>
      </c>
    </row>
    <row r="3516" spans="3:7">
      <c r="C3516"/>
      <c r="G3516" s="13">
        <v>0</v>
      </c>
    </row>
    <row r="3517" spans="3:7">
      <c r="C3517"/>
      <c r="G3517" s="13">
        <v>0</v>
      </c>
    </row>
    <row r="3518" spans="3:7">
      <c r="C3518"/>
      <c r="G3518" s="13">
        <v>0</v>
      </c>
    </row>
    <row r="3519" spans="3:7">
      <c r="C3519"/>
      <c r="G3519" s="13">
        <v>0</v>
      </c>
    </row>
    <row r="3520" spans="3:7">
      <c r="C3520"/>
      <c r="G3520" s="13">
        <v>0</v>
      </c>
    </row>
    <row r="3521" spans="3:7">
      <c r="C3521"/>
      <c r="G3521" s="13">
        <v>0</v>
      </c>
    </row>
    <row r="3522" spans="3:7">
      <c r="C3522"/>
      <c r="G3522" s="13">
        <v>0</v>
      </c>
    </row>
    <row r="3523" spans="3:7">
      <c r="C3523"/>
      <c r="G3523" s="13">
        <v>0</v>
      </c>
    </row>
    <row r="3524" spans="3:7">
      <c r="C3524"/>
      <c r="G3524" s="13">
        <v>0</v>
      </c>
    </row>
    <row r="3525" spans="3:7">
      <c r="C3525"/>
      <c r="G3525" s="13">
        <v>0</v>
      </c>
    </row>
    <row r="3526" spans="3:7">
      <c r="C3526"/>
      <c r="G3526" s="13">
        <v>0</v>
      </c>
    </row>
    <row r="3527" spans="3:7">
      <c r="C3527"/>
      <c r="G3527" s="13">
        <v>0</v>
      </c>
    </row>
    <row r="3528" spans="3:7">
      <c r="C3528"/>
      <c r="G3528" s="13">
        <v>0</v>
      </c>
    </row>
    <row r="3529" spans="3:7">
      <c r="C3529"/>
      <c r="G3529" s="13">
        <v>0</v>
      </c>
    </row>
    <row r="3530" spans="3:7">
      <c r="C3530"/>
      <c r="G3530" s="13">
        <v>0</v>
      </c>
    </row>
    <row r="3531" spans="3:7">
      <c r="C3531"/>
      <c r="G3531" s="13">
        <v>0</v>
      </c>
    </row>
    <row r="3532" spans="3:7">
      <c r="C3532"/>
      <c r="G3532" s="13">
        <v>0</v>
      </c>
    </row>
    <row r="3533" spans="3:7">
      <c r="C3533"/>
      <c r="G3533" s="13">
        <v>0</v>
      </c>
    </row>
    <row r="3534" spans="3:7">
      <c r="C3534"/>
      <c r="G3534" s="13">
        <v>0</v>
      </c>
    </row>
    <row r="3535" spans="3:7">
      <c r="C3535"/>
      <c r="G3535" s="13">
        <v>0</v>
      </c>
    </row>
    <row r="3536" spans="3:7">
      <c r="C3536"/>
      <c r="G3536" s="13">
        <v>0</v>
      </c>
    </row>
    <row r="3537" spans="3:7">
      <c r="C3537"/>
      <c r="G3537" s="13">
        <v>0</v>
      </c>
    </row>
    <row r="3538" spans="3:7">
      <c r="C3538"/>
      <c r="G3538" s="13">
        <v>0</v>
      </c>
    </row>
    <row r="3539" spans="3:7">
      <c r="C3539"/>
      <c r="G3539" s="13">
        <v>0</v>
      </c>
    </row>
    <row r="3540" spans="3:7">
      <c r="C3540"/>
      <c r="G3540" s="13">
        <v>0</v>
      </c>
    </row>
    <row r="3541" spans="3:7">
      <c r="C3541"/>
      <c r="G3541" s="13">
        <v>0</v>
      </c>
    </row>
    <row r="3542" spans="3:7">
      <c r="C3542"/>
      <c r="G3542" s="13">
        <v>0</v>
      </c>
    </row>
    <row r="3543" spans="3:7">
      <c r="C3543"/>
      <c r="G3543" s="13">
        <v>0</v>
      </c>
    </row>
    <row r="3544" spans="3:7">
      <c r="C3544"/>
      <c r="G3544" s="13">
        <v>0</v>
      </c>
    </row>
    <row r="3545" spans="3:7">
      <c r="C3545"/>
      <c r="G3545" s="13">
        <v>0</v>
      </c>
    </row>
    <row r="3546" spans="3:7">
      <c r="C3546"/>
      <c r="G3546" s="13">
        <v>0</v>
      </c>
    </row>
    <row r="3547" spans="3:7">
      <c r="C3547"/>
      <c r="G3547" s="13">
        <v>0</v>
      </c>
    </row>
    <row r="3548" spans="3:7">
      <c r="C3548"/>
      <c r="G3548" s="13">
        <v>0</v>
      </c>
    </row>
    <row r="3549" spans="3:7">
      <c r="C3549"/>
      <c r="G3549" s="13">
        <v>0</v>
      </c>
    </row>
    <row r="3550" spans="3:7">
      <c r="C3550"/>
      <c r="G3550" s="13">
        <v>0</v>
      </c>
    </row>
    <row r="3551" spans="3:7">
      <c r="C3551"/>
      <c r="G3551" s="13">
        <v>0</v>
      </c>
    </row>
    <row r="3552" spans="3:7">
      <c r="C3552"/>
      <c r="G3552" s="13">
        <v>0</v>
      </c>
    </row>
    <row r="3553" spans="3:7">
      <c r="C3553"/>
      <c r="G3553" s="13">
        <v>0</v>
      </c>
    </row>
    <row r="3554" spans="3:7">
      <c r="C3554"/>
      <c r="G3554" s="13">
        <v>0</v>
      </c>
    </row>
    <row r="3555" spans="3:7">
      <c r="C3555"/>
      <c r="G3555" s="13">
        <v>0</v>
      </c>
    </row>
    <row r="3556" spans="3:7">
      <c r="C3556"/>
      <c r="G3556" s="13">
        <v>0</v>
      </c>
    </row>
    <row r="3557" spans="3:7">
      <c r="C3557"/>
      <c r="G3557" s="13">
        <v>0</v>
      </c>
    </row>
    <row r="3558" spans="3:7">
      <c r="C3558"/>
      <c r="G3558" s="13">
        <v>0</v>
      </c>
    </row>
    <row r="3559" spans="3:7">
      <c r="C3559"/>
      <c r="G3559" s="13">
        <v>0</v>
      </c>
    </row>
    <row r="3560" spans="3:7">
      <c r="C3560"/>
      <c r="G3560" s="13">
        <v>0</v>
      </c>
    </row>
    <row r="3561" spans="3:7">
      <c r="C3561"/>
      <c r="G3561" s="13">
        <v>0</v>
      </c>
    </row>
    <row r="3562" spans="3:7">
      <c r="C3562"/>
      <c r="G3562" s="13">
        <v>0</v>
      </c>
    </row>
    <row r="3563" spans="3:7">
      <c r="C3563"/>
      <c r="G3563" s="13">
        <v>0</v>
      </c>
    </row>
    <row r="3564" spans="3:7">
      <c r="C3564"/>
      <c r="G3564" s="13">
        <v>0</v>
      </c>
    </row>
    <row r="3565" spans="3:7">
      <c r="C3565"/>
      <c r="G3565" s="13">
        <v>0</v>
      </c>
    </row>
    <row r="3566" spans="3:7">
      <c r="C3566"/>
      <c r="G3566" s="13">
        <v>0</v>
      </c>
    </row>
    <row r="3567" spans="3:7">
      <c r="C3567"/>
      <c r="G3567" s="13">
        <v>0</v>
      </c>
    </row>
    <row r="3568" spans="3:7">
      <c r="C3568"/>
      <c r="G3568" s="13">
        <v>0</v>
      </c>
    </row>
    <row r="3569" spans="3:7">
      <c r="C3569"/>
      <c r="G3569" s="13">
        <v>0</v>
      </c>
    </row>
    <row r="3570" spans="3:7">
      <c r="C3570"/>
      <c r="G3570" s="13">
        <v>0</v>
      </c>
    </row>
    <row r="3571" spans="3:7">
      <c r="C3571"/>
      <c r="G3571" s="13">
        <v>0</v>
      </c>
    </row>
    <row r="3572" spans="3:7">
      <c r="C3572"/>
      <c r="G3572" s="13">
        <v>0</v>
      </c>
    </row>
    <row r="3573" spans="3:7">
      <c r="C3573"/>
      <c r="G3573" s="13">
        <v>0</v>
      </c>
    </row>
    <row r="3574" spans="3:7">
      <c r="C3574"/>
      <c r="G3574" s="13">
        <v>0</v>
      </c>
    </row>
    <row r="3575" spans="3:7">
      <c r="C3575"/>
      <c r="G3575" s="13">
        <v>0</v>
      </c>
    </row>
    <row r="3576" spans="3:7">
      <c r="C3576"/>
      <c r="G3576" s="13">
        <v>0</v>
      </c>
    </row>
    <row r="3577" spans="3:7">
      <c r="C3577"/>
      <c r="G3577" s="13">
        <v>0</v>
      </c>
    </row>
    <row r="3578" spans="3:7">
      <c r="C3578"/>
      <c r="G3578" s="13">
        <v>0</v>
      </c>
    </row>
    <row r="3579" spans="3:7">
      <c r="C3579"/>
      <c r="G3579" s="13">
        <v>0</v>
      </c>
    </row>
    <row r="3580" spans="3:7">
      <c r="C3580"/>
      <c r="G3580" s="13">
        <v>0</v>
      </c>
    </row>
    <row r="3581" spans="3:7">
      <c r="C3581"/>
      <c r="G3581" s="13">
        <v>0</v>
      </c>
    </row>
    <row r="3582" spans="3:7">
      <c r="C3582"/>
      <c r="G3582" s="13">
        <v>0</v>
      </c>
    </row>
    <row r="3583" spans="3:7">
      <c r="C3583"/>
      <c r="G3583" s="13">
        <v>0</v>
      </c>
    </row>
    <row r="3584" spans="3:7">
      <c r="C3584"/>
      <c r="G3584" s="13">
        <v>0</v>
      </c>
    </row>
    <row r="3585" spans="3:7">
      <c r="C3585"/>
      <c r="G3585" s="13">
        <v>0</v>
      </c>
    </row>
    <row r="3586" spans="3:7">
      <c r="C3586"/>
      <c r="G3586" s="13">
        <v>0</v>
      </c>
    </row>
    <row r="3587" spans="3:7">
      <c r="C3587"/>
      <c r="G3587" s="13">
        <v>0</v>
      </c>
    </row>
    <row r="3588" spans="3:7">
      <c r="C3588"/>
      <c r="G3588" s="13">
        <v>0</v>
      </c>
    </row>
    <row r="3589" spans="3:7">
      <c r="C3589"/>
      <c r="G3589" s="13">
        <v>0</v>
      </c>
    </row>
    <row r="3590" spans="3:7">
      <c r="C3590"/>
      <c r="G3590" s="13">
        <v>0</v>
      </c>
    </row>
    <row r="3591" spans="3:7">
      <c r="C3591"/>
      <c r="G3591" s="13">
        <v>0</v>
      </c>
    </row>
    <row r="3592" spans="3:7">
      <c r="C3592"/>
      <c r="G3592" s="13">
        <v>0</v>
      </c>
    </row>
    <row r="3593" spans="3:7">
      <c r="C3593"/>
      <c r="G3593" s="13">
        <v>0</v>
      </c>
    </row>
    <row r="3594" spans="3:7">
      <c r="C3594"/>
      <c r="G3594" s="13">
        <v>0</v>
      </c>
    </row>
    <row r="3595" spans="3:7">
      <c r="C3595"/>
      <c r="G3595" s="13">
        <v>0</v>
      </c>
    </row>
    <row r="3596" spans="3:7">
      <c r="C3596"/>
      <c r="G3596" s="13">
        <v>0</v>
      </c>
    </row>
    <row r="3597" spans="3:7">
      <c r="C3597"/>
      <c r="G3597" s="13">
        <v>0</v>
      </c>
    </row>
    <row r="3598" spans="3:7">
      <c r="C3598"/>
      <c r="G3598" s="13">
        <v>0</v>
      </c>
    </row>
    <row r="3599" spans="3:7">
      <c r="C3599"/>
      <c r="G3599" s="13">
        <v>0</v>
      </c>
    </row>
    <row r="3600" spans="3:7">
      <c r="C3600"/>
      <c r="G3600" s="13">
        <v>0</v>
      </c>
    </row>
    <row r="3601" spans="3:7">
      <c r="C3601"/>
      <c r="G3601" s="13">
        <v>0</v>
      </c>
    </row>
    <row r="3602" spans="3:7">
      <c r="C3602"/>
      <c r="G3602" s="13">
        <v>0</v>
      </c>
    </row>
    <row r="3603" spans="3:7">
      <c r="C3603"/>
      <c r="G3603" s="13">
        <v>0</v>
      </c>
    </row>
    <row r="3604" spans="3:7">
      <c r="C3604"/>
      <c r="G3604" s="13">
        <v>0</v>
      </c>
    </row>
    <row r="3605" spans="3:7">
      <c r="C3605"/>
      <c r="G3605" s="13">
        <v>0</v>
      </c>
    </row>
    <row r="3606" spans="3:7">
      <c r="C3606"/>
      <c r="G3606" s="13">
        <v>0</v>
      </c>
    </row>
    <row r="3607" spans="3:7">
      <c r="C3607"/>
      <c r="G3607" s="13">
        <v>0</v>
      </c>
    </row>
    <row r="3608" spans="3:7">
      <c r="C3608"/>
      <c r="G3608" s="13">
        <v>0</v>
      </c>
    </row>
    <row r="3609" spans="3:7">
      <c r="C3609"/>
      <c r="G3609" s="13">
        <v>0</v>
      </c>
    </row>
    <row r="3610" spans="3:7">
      <c r="C3610"/>
      <c r="G3610" s="13">
        <v>0</v>
      </c>
    </row>
    <row r="3611" spans="3:7">
      <c r="C3611"/>
      <c r="G3611" s="13">
        <v>0</v>
      </c>
    </row>
    <row r="3612" spans="3:7">
      <c r="C3612"/>
      <c r="G3612" s="13">
        <v>0</v>
      </c>
    </row>
    <row r="3613" spans="3:7">
      <c r="C3613"/>
      <c r="G3613" s="13">
        <v>0</v>
      </c>
    </row>
    <row r="3614" spans="3:7">
      <c r="C3614"/>
      <c r="G3614" s="13">
        <v>0</v>
      </c>
    </row>
    <row r="3615" spans="3:7">
      <c r="C3615"/>
      <c r="G3615" s="13">
        <v>0</v>
      </c>
    </row>
    <row r="3616" spans="3:7">
      <c r="C3616"/>
      <c r="G3616" s="13">
        <v>0</v>
      </c>
    </row>
    <row r="3617" spans="3:7">
      <c r="C3617"/>
      <c r="G3617" s="13">
        <v>0</v>
      </c>
    </row>
    <row r="3618" spans="3:7">
      <c r="C3618"/>
      <c r="G3618" s="13">
        <v>0</v>
      </c>
    </row>
    <row r="3619" spans="3:7">
      <c r="C3619"/>
      <c r="G3619" s="13">
        <v>0</v>
      </c>
    </row>
    <row r="3620" spans="3:7">
      <c r="C3620"/>
      <c r="G3620" s="13">
        <v>0</v>
      </c>
    </row>
    <row r="3621" spans="3:7">
      <c r="C3621"/>
      <c r="G3621" s="13">
        <v>0</v>
      </c>
    </row>
    <row r="3622" spans="3:7">
      <c r="C3622"/>
      <c r="G3622" s="13">
        <v>0</v>
      </c>
    </row>
    <row r="3623" spans="3:7">
      <c r="C3623"/>
      <c r="G3623" s="13">
        <v>0</v>
      </c>
    </row>
    <row r="3624" spans="3:7">
      <c r="C3624"/>
      <c r="G3624" s="13">
        <v>0</v>
      </c>
    </row>
    <row r="3625" spans="3:7">
      <c r="C3625"/>
      <c r="G3625" s="13">
        <v>0</v>
      </c>
    </row>
    <row r="3626" spans="3:7">
      <c r="C3626"/>
      <c r="G3626" s="13">
        <v>0</v>
      </c>
    </row>
    <row r="3627" spans="3:7">
      <c r="C3627"/>
      <c r="G3627" s="13">
        <v>0</v>
      </c>
    </row>
    <row r="3628" spans="3:7">
      <c r="C3628"/>
      <c r="G3628" s="13">
        <v>0</v>
      </c>
    </row>
    <row r="3629" spans="3:7">
      <c r="C3629"/>
      <c r="G3629" s="13">
        <v>0</v>
      </c>
    </row>
    <row r="3630" spans="3:7">
      <c r="C3630"/>
      <c r="G3630" s="13">
        <v>0</v>
      </c>
    </row>
    <row r="3631" spans="3:7">
      <c r="C3631"/>
      <c r="G3631" s="13">
        <v>0</v>
      </c>
    </row>
    <row r="3632" spans="3:7">
      <c r="C3632"/>
      <c r="G3632" s="13">
        <v>0</v>
      </c>
    </row>
    <row r="3633" spans="3:7">
      <c r="C3633"/>
      <c r="G3633" s="13">
        <v>0</v>
      </c>
    </row>
    <row r="3634" spans="3:7">
      <c r="C3634"/>
      <c r="G3634" s="13">
        <v>0</v>
      </c>
    </row>
    <row r="3635" spans="3:7">
      <c r="C3635"/>
      <c r="G3635" s="13">
        <v>0</v>
      </c>
    </row>
    <row r="3636" spans="3:7">
      <c r="C3636"/>
      <c r="G3636" s="13">
        <v>0</v>
      </c>
    </row>
    <row r="3637" spans="3:7">
      <c r="C3637"/>
      <c r="G3637" s="13">
        <v>0</v>
      </c>
    </row>
    <row r="3638" spans="3:7">
      <c r="C3638"/>
      <c r="G3638" s="13">
        <v>0</v>
      </c>
    </row>
    <row r="3639" spans="3:7">
      <c r="C3639"/>
      <c r="G3639" s="13">
        <v>0</v>
      </c>
    </row>
    <row r="3640" spans="3:7">
      <c r="C3640"/>
      <c r="G3640" s="13">
        <v>0</v>
      </c>
    </row>
    <row r="3641" spans="3:7">
      <c r="C3641"/>
      <c r="G3641" s="13">
        <v>0</v>
      </c>
    </row>
    <row r="3642" spans="3:7">
      <c r="C3642"/>
      <c r="G3642" s="13">
        <v>0</v>
      </c>
    </row>
    <row r="3643" spans="3:7">
      <c r="C3643"/>
      <c r="G3643" s="13">
        <v>0</v>
      </c>
    </row>
    <row r="3644" spans="3:7">
      <c r="C3644"/>
      <c r="G3644" s="13">
        <v>0</v>
      </c>
    </row>
    <row r="3645" spans="3:7">
      <c r="C3645"/>
      <c r="G3645" s="13">
        <v>0</v>
      </c>
    </row>
    <row r="3646" spans="3:7">
      <c r="C3646"/>
      <c r="G3646" s="13">
        <v>0</v>
      </c>
    </row>
    <row r="3647" spans="3:7">
      <c r="C3647"/>
      <c r="G3647" s="13">
        <v>0</v>
      </c>
    </row>
    <row r="3648" spans="3:7">
      <c r="C3648"/>
      <c r="G3648" s="13">
        <v>0</v>
      </c>
    </row>
    <row r="3649" spans="3:7">
      <c r="C3649"/>
      <c r="G3649" s="13">
        <v>0</v>
      </c>
    </row>
    <row r="3650" spans="3:7">
      <c r="C3650"/>
      <c r="G3650" s="13">
        <v>0</v>
      </c>
    </row>
    <row r="3651" spans="3:7">
      <c r="C3651"/>
      <c r="G3651" s="13">
        <v>0</v>
      </c>
    </row>
    <row r="3652" spans="3:7">
      <c r="C3652"/>
      <c r="G3652" s="13">
        <v>0</v>
      </c>
    </row>
    <row r="3653" spans="3:7">
      <c r="C3653"/>
      <c r="G3653" s="13">
        <v>0</v>
      </c>
    </row>
    <row r="3654" spans="3:7">
      <c r="C3654"/>
      <c r="G3654" s="13">
        <v>0</v>
      </c>
    </row>
    <row r="3655" spans="3:7">
      <c r="C3655"/>
      <c r="G3655" s="13">
        <v>0</v>
      </c>
    </row>
    <row r="3656" spans="3:7">
      <c r="C3656"/>
      <c r="G3656" s="13">
        <v>0</v>
      </c>
    </row>
    <row r="3657" spans="3:7">
      <c r="C3657"/>
      <c r="G3657" s="13">
        <v>0</v>
      </c>
    </row>
    <row r="3658" spans="3:7">
      <c r="C3658"/>
      <c r="G3658" s="13">
        <v>0</v>
      </c>
    </row>
    <row r="3659" spans="3:7">
      <c r="C3659"/>
      <c r="G3659" s="13">
        <v>0</v>
      </c>
    </row>
    <row r="3660" spans="3:7">
      <c r="C3660"/>
      <c r="G3660" s="13">
        <v>0</v>
      </c>
    </row>
    <row r="3661" spans="3:7">
      <c r="C3661"/>
      <c r="G3661" s="13">
        <v>0</v>
      </c>
    </row>
    <row r="3662" spans="3:7">
      <c r="C3662"/>
      <c r="G3662" s="13">
        <v>0</v>
      </c>
    </row>
    <row r="3663" spans="3:7">
      <c r="C3663"/>
      <c r="G3663" s="13">
        <v>0</v>
      </c>
    </row>
    <row r="3664" spans="3:7">
      <c r="C3664"/>
      <c r="G3664" s="13">
        <v>0</v>
      </c>
    </row>
    <row r="3665" spans="3:7">
      <c r="C3665"/>
      <c r="G3665" s="13">
        <v>0</v>
      </c>
    </row>
    <row r="3666" spans="3:7">
      <c r="C3666"/>
      <c r="G3666" s="13">
        <v>0</v>
      </c>
    </row>
    <row r="3667" spans="3:7">
      <c r="C3667"/>
      <c r="G3667" s="13">
        <v>0</v>
      </c>
    </row>
    <row r="3668" spans="3:7">
      <c r="C3668"/>
      <c r="G3668" s="13">
        <v>0</v>
      </c>
    </row>
    <row r="3669" spans="3:7">
      <c r="C3669"/>
      <c r="G3669" s="13">
        <v>0</v>
      </c>
    </row>
    <row r="3670" spans="3:7">
      <c r="C3670"/>
      <c r="G3670" s="13">
        <v>0</v>
      </c>
    </row>
    <row r="3671" spans="3:7">
      <c r="C3671"/>
      <c r="G3671" s="13">
        <v>0</v>
      </c>
    </row>
    <row r="3672" spans="3:7">
      <c r="C3672"/>
      <c r="G3672" s="13">
        <v>0</v>
      </c>
    </row>
    <row r="3673" spans="3:7">
      <c r="C3673"/>
      <c r="G3673" s="13">
        <v>0</v>
      </c>
    </row>
    <row r="3674" spans="3:7">
      <c r="C3674"/>
      <c r="G3674" s="13">
        <v>0</v>
      </c>
    </row>
    <row r="3675" spans="3:7">
      <c r="C3675"/>
      <c r="G3675" s="13">
        <v>0</v>
      </c>
    </row>
    <row r="3676" spans="3:7">
      <c r="C3676"/>
      <c r="G3676" s="13">
        <v>0</v>
      </c>
    </row>
    <row r="3677" spans="3:7">
      <c r="C3677"/>
      <c r="G3677" s="13">
        <v>0</v>
      </c>
    </row>
    <row r="3678" spans="3:7">
      <c r="C3678"/>
      <c r="G3678" s="13">
        <v>0</v>
      </c>
    </row>
    <row r="3679" spans="3:7">
      <c r="C3679"/>
      <c r="G3679" s="13">
        <v>0</v>
      </c>
    </row>
    <row r="3680" spans="3:7">
      <c r="C3680"/>
      <c r="G3680" s="13">
        <v>0</v>
      </c>
    </row>
    <row r="3681" spans="3:7">
      <c r="C3681"/>
      <c r="G3681" s="13">
        <v>0</v>
      </c>
    </row>
    <row r="3682" spans="3:7">
      <c r="C3682"/>
      <c r="G3682" s="13">
        <v>0</v>
      </c>
    </row>
    <row r="3683" spans="3:7">
      <c r="C3683"/>
      <c r="G3683" s="13">
        <v>0</v>
      </c>
    </row>
    <row r="3684" spans="3:7">
      <c r="C3684"/>
      <c r="G3684" s="13">
        <v>0</v>
      </c>
    </row>
    <row r="3685" spans="3:7">
      <c r="C3685"/>
      <c r="G3685" s="13">
        <v>0</v>
      </c>
    </row>
    <row r="3686" spans="3:7">
      <c r="C3686"/>
      <c r="G3686" s="13">
        <v>0</v>
      </c>
    </row>
    <row r="3687" spans="3:7">
      <c r="C3687"/>
      <c r="G3687" s="13">
        <v>0</v>
      </c>
    </row>
    <row r="3688" spans="3:7">
      <c r="C3688"/>
      <c r="G3688" s="13">
        <v>0</v>
      </c>
    </row>
    <row r="3689" spans="3:7">
      <c r="C3689"/>
      <c r="G3689" s="13">
        <v>0</v>
      </c>
    </row>
    <row r="3690" spans="3:7">
      <c r="C3690"/>
      <c r="G3690" s="13">
        <v>0</v>
      </c>
    </row>
    <row r="3691" spans="3:7">
      <c r="C3691"/>
      <c r="G3691" s="13">
        <v>0</v>
      </c>
    </row>
    <row r="3692" spans="3:7">
      <c r="C3692"/>
      <c r="G3692" s="13">
        <v>0</v>
      </c>
    </row>
    <row r="3693" spans="3:7">
      <c r="C3693"/>
      <c r="G3693" s="13">
        <v>0</v>
      </c>
    </row>
    <row r="3694" spans="3:7">
      <c r="C3694"/>
      <c r="G3694" s="13">
        <v>0</v>
      </c>
    </row>
    <row r="3695" spans="3:7">
      <c r="C3695"/>
      <c r="G3695" s="13">
        <v>0</v>
      </c>
    </row>
    <row r="3696" spans="3:7">
      <c r="C3696"/>
      <c r="G3696" s="13">
        <v>0</v>
      </c>
    </row>
    <row r="3697" spans="3:7">
      <c r="C3697"/>
      <c r="G3697" s="13">
        <v>0</v>
      </c>
    </row>
    <row r="3698" spans="3:7">
      <c r="C3698"/>
      <c r="G3698" s="13">
        <v>0</v>
      </c>
    </row>
    <row r="3699" spans="3:7">
      <c r="C3699"/>
      <c r="G3699" s="13">
        <v>0</v>
      </c>
    </row>
    <row r="3700" spans="3:7">
      <c r="C3700"/>
      <c r="G3700" s="13">
        <v>0</v>
      </c>
    </row>
    <row r="3701" spans="3:7">
      <c r="C3701"/>
      <c r="G3701" s="13">
        <v>0</v>
      </c>
    </row>
    <row r="3702" spans="3:7">
      <c r="C3702"/>
      <c r="G3702" s="13">
        <v>0</v>
      </c>
    </row>
    <row r="3703" spans="3:7">
      <c r="C3703"/>
      <c r="G3703" s="13">
        <v>0</v>
      </c>
    </row>
    <row r="3704" spans="3:7">
      <c r="C3704"/>
      <c r="G3704" s="13">
        <v>0</v>
      </c>
    </row>
    <row r="3705" spans="3:7">
      <c r="C3705"/>
      <c r="G3705" s="13">
        <v>0</v>
      </c>
    </row>
    <row r="3706" spans="3:7">
      <c r="C3706"/>
      <c r="G3706" s="13">
        <v>0</v>
      </c>
    </row>
    <row r="3707" spans="3:7">
      <c r="C3707"/>
      <c r="G3707" s="13">
        <v>0</v>
      </c>
    </row>
    <row r="3708" spans="3:7">
      <c r="C3708"/>
      <c r="G3708" s="13">
        <v>0</v>
      </c>
    </row>
    <row r="3709" spans="3:7">
      <c r="C3709"/>
      <c r="G3709" s="13">
        <v>0</v>
      </c>
    </row>
    <row r="3710" spans="3:7">
      <c r="C3710"/>
      <c r="G3710" s="13">
        <v>0</v>
      </c>
    </row>
    <row r="3711" spans="3:7">
      <c r="C3711"/>
      <c r="G3711" s="13">
        <v>0</v>
      </c>
    </row>
    <row r="3712" spans="3:7">
      <c r="C3712"/>
      <c r="G3712" s="13">
        <v>0</v>
      </c>
    </row>
    <row r="3713" spans="3:7">
      <c r="C3713"/>
      <c r="G3713" s="13">
        <v>0</v>
      </c>
    </row>
    <row r="3714" spans="3:7">
      <c r="C3714"/>
      <c r="G3714" s="13">
        <v>0</v>
      </c>
    </row>
    <row r="3715" spans="3:7">
      <c r="C3715"/>
      <c r="G3715" s="13">
        <v>0</v>
      </c>
    </row>
    <row r="3716" spans="3:7">
      <c r="C3716"/>
      <c r="G3716" s="13">
        <v>0</v>
      </c>
    </row>
    <row r="3717" spans="3:7">
      <c r="C3717"/>
      <c r="G3717" s="13">
        <v>0</v>
      </c>
    </row>
    <row r="3718" spans="3:7">
      <c r="C3718"/>
      <c r="G3718" s="13">
        <v>0</v>
      </c>
    </row>
    <row r="3719" spans="3:7">
      <c r="C3719"/>
      <c r="G3719" s="13">
        <v>0</v>
      </c>
    </row>
    <row r="3720" spans="3:7">
      <c r="C3720"/>
      <c r="G3720" s="13">
        <v>0</v>
      </c>
    </row>
    <row r="3721" spans="3:7">
      <c r="C3721"/>
      <c r="G3721" s="13">
        <v>0</v>
      </c>
    </row>
    <row r="3722" spans="3:7">
      <c r="C3722"/>
      <c r="G3722" s="13">
        <v>0</v>
      </c>
    </row>
    <row r="3723" spans="3:7">
      <c r="C3723"/>
      <c r="G3723" s="13">
        <v>0</v>
      </c>
    </row>
    <row r="3724" spans="3:7">
      <c r="C3724"/>
      <c r="G3724" s="13">
        <v>0</v>
      </c>
    </row>
    <row r="3725" spans="3:7">
      <c r="C3725"/>
      <c r="G3725" s="13">
        <v>0</v>
      </c>
    </row>
    <row r="3726" spans="3:7">
      <c r="C3726"/>
      <c r="G3726" s="13">
        <v>0</v>
      </c>
    </row>
    <row r="3727" spans="3:7">
      <c r="C3727"/>
      <c r="G3727" s="13">
        <v>0</v>
      </c>
    </row>
    <row r="3728" spans="3:7">
      <c r="C3728"/>
      <c r="G3728" s="13">
        <v>0</v>
      </c>
    </row>
    <row r="3729" spans="3:7">
      <c r="C3729"/>
      <c r="G3729" s="13">
        <v>0</v>
      </c>
    </row>
    <row r="3730" spans="3:7">
      <c r="C3730"/>
      <c r="G3730" s="13">
        <v>0</v>
      </c>
    </row>
    <row r="3731" spans="3:7">
      <c r="C3731"/>
      <c r="G3731" s="13">
        <v>0</v>
      </c>
    </row>
    <row r="3732" spans="3:7">
      <c r="C3732"/>
      <c r="G3732" s="13">
        <v>0</v>
      </c>
    </row>
    <row r="3733" spans="3:7">
      <c r="C3733"/>
      <c r="G3733" s="13">
        <v>0</v>
      </c>
    </row>
    <row r="3734" spans="3:7">
      <c r="C3734"/>
      <c r="G3734" s="13">
        <v>0</v>
      </c>
    </row>
    <row r="3735" spans="3:7">
      <c r="C3735"/>
      <c r="G3735" s="13">
        <v>0</v>
      </c>
    </row>
    <row r="3736" spans="3:7">
      <c r="C3736"/>
      <c r="G3736" s="13">
        <v>0</v>
      </c>
    </row>
    <row r="3737" spans="3:7">
      <c r="C3737"/>
      <c r="G3737" s="13">
        <v>0</v>
      </c>
    </row>
    <row r="3738" spans="3:7">
      <c r="C3738"/>
      <c r="G3738" s="13">
        <v>0</v>
      </c>
    </row>
    <row r="3739" spans="3:7">
      <c r="C3739"/>
      <c r="G3739" s="13">
        <v>0</v>
      </c>
    </row>
    <row r="3740" spans="3:7">
      <c r="C3740"/>
      <c r="G3740" s="13">
        <v>0</v>
      </c>
    </row>
    <row r="3741" spans="3:7">
      <c r="C3741"/>
      <c r="G3741" s="13">
        <v>0</v>
      </c>
    </row>
    <row r="3742" spans="3:7">
      <c r="C3742"/>
      <c r="G3742" s="13">
        <v>0</v>
      </c>
    </row>
    <row r="3743" spans="3:7">
      <c r="C3743"/>
      <c r="G3743" s="13">
        <v>0</v>
      </c>
    </row>
    <row r="3744" spans="3:7">
      <c r="C3744"/>
      <c r="G3744" s="13">
        <v>0</v>
      </c>
    </row>
    <row r="3745" spans="3:7">
      <c r="C3745"/>
      <c r="G3745" s="13">
        <v>0</v>
      </c>
    </row>
    <row r="3746" spans="3:7">
      <c r="C3746"/>
      <c r="G3746" s="13">
        <v>0</v>
      </c>
    </row>
    <row r="3747" spans="3:7">
      <c r="C3747"/>
      <c r="G3747" s="13">
        <v>0</v>
      </c>
    </row>
    <row r="3748" spans="3:7">
      <c r="C3748"/>
      <c r="G3748" s="13">
        <v>0</v>
      </c>
    </row>
    <row r="3749" spans="3:7">
      <c r="C3749"/>
      <c r="G3749" s="13">
        <v>0</v>
      </c>
    </row>
    <row r="3750" spans="3:7">
      <c r="C3750"/>
      <c r="G3750" s="13">
        <v>0</v>
      </c>
    </row>
    <row r="3751" spans="3:7">
      <c r="C3751"/>
      <c r="G3751" s="13">
        <v>0</v>
      </c>
    </row>
    <row r="3752" spans="3:7">
      <c r="C3752"/>
      <c r="G3752" s="13">
        <v>0</v>
      </c>
    </row>
    <row r="3753" spans="3:7">
      <c r="C3753"/>
      <c r="G3753" s="13">
        <v>0</v>
      </c>
    </row>
    <row r="3754" spans="3:7">
      <c r="C3754"/>
      <c r="G3754" s="13">
        <v>0</v>
      </c>
    </row>
    <row r="3755" spans="3:7">
      <c r="C3755"/>
      <c r="G3755" s="13">
        <v>0</v>
      </c>
    </row>
    <row r="3756" spans="3:7">
      <c r="C3756"/>
      <c r="G3756" s="13">
        <v>0</v>
      </c>
    </row>
    <row r="3757" spans="3:7">
      <c r="C3757"/>
      <c r="G3757" s="13">
        <v>0</v>
      </c>
    </row>
    <row r="3758" spans="3:7">
      <c r="C3758"/>
      <c r="G3758" s="13">
        <v>0</v>
      </c>
    </row>
    <row r="3759" spans="3:7">
      <c r="C3759"/>
      <c r="G3759" s="13">
        <v>0</v>
      </c>
    </row>
    <row r="3760" spans="3:7">
      <c r="C3760"/>
      <c r="G3760" s="13">
        <v>0</v>
      </c>
    </row>
    <row r="3761" spans="3:7">
      <c r="C3761"/>
      <c r="G3761" s="13">
        <v>0</v>
      </c>
    </row>
    <row r="3762" spans="3:7">
      <c r="C3762"/>
      <c r="G3762" s="13">
        <v>0</v>
      </c>
    </row>
    <row r="3763" spans="3:7">
      <c r="C3763"/>
      <c r="G3763" s="13">
        <v>0</v>
      </c>
    </row>
    <row r="3764" spans="3:7">
      <c r="C3764"/>
      <c r="G3764" s="13">
        <v>0</v>
      </c>
    </row>
    <row r="3765" spans="3:7">
      <c r="C3765"/>
      <c r="G3765" s="13"/>
    </row>
    <row r="3766" spans="3:7">
      <c r="C3766"/>
      <c r="G3766" s="13"/>
    </row>
    <row r="3767" spans="3:7">
      <c r="C3767"/>
      <c r="G3767" s="13"/>
    </row>
    <row r="3768" spans="3:7">
      <c r="C3768"/>
      <c r="G3768" s="13"/>
    </row>
    <row r="3769" spans="3:7">
      <c r="C3769"/>
      <c r="G3769" s="13"/>
    </row>
    <row r="3770" spans="3:7">
      <c r="C3770"/>
      <c r="G3770" s="13"/>
    </row>
    <row r="3771" spans="3:7">
      <c r="C3771"/>
      <c r="G3771" s="13"/>
    </row>
    <row r="3772" spans="3:7">
      <c r="C3772"/>
      <c r="G3772" s="13"/>
    </row>
    <row r="3773" spans="3:7">
      <c r="C3773"/>
      <c r="G3773" s="13"/>
    </row>
    <row r="3774" spans="3:7">
      <c r="C3774"/>
      <c r="G3774" s="13"/>
    </row>
    <row r="3775" spans="3:7">
      <c r="C3775"/>
      <c r="G3775" s="13"/>
    </row>
    <row r="3776" spans="3:7">
      <c r="C3776"/>
      <c r="G3776" s="13"/>
    </row>
    <row r="3777" spans="3:7">
      <c r="C3777"/>
      <c r="G3777" s="13"/>
    </row>
    <row r="3778" spans="3:7">
      <c r="C3778"/>
      <c r="G3778" s="13"/>
    </row>
    <row r="3779" spans="3:7">
      <c r="C3779"/>
      <c r="G3779" s="13"/>
    </row>
    <row r="3780" spans="3:7">
      <c r="C3780"/>
      <c r="G3780" s="13"/>
    </row>
    <row r="3781" spans="3:7">
      <c r="C3781"/>
      <c r="G3781" s="13"/>
    </row>
    <row r="3782" spans="3:7">
      <c r="C3782"/>
      <c r="G3782" s="13"/>
    </row>
    <row r="3783" spans="3:7">
      <c r="C3783"/>
      <c r="G3783" s="13"/>
    </row>
    <row r="3784" spans="3:7">
      <c r="C3784"/>
      <c r="G3784" s="13"/>
    </row>
    <row r="3785" spans="3:7">
      <c r="C3785"/>
      <c r="G3785" s="13"/>
    </row>
    <row r="3786" spans="3:7">
      <c r="C3786"/>
      <c r="G3786" s="13"/>
    </row>
    <row r="3787" spans="3:7">
      <c r="C3787"/>
      <c r="G3787" s="13"/>
    </row>
    <row r="3788" spans="3:7">
      <c r="C3788"/>
      <c r="G3788" s="13"/>
    </row>
    <row r="3789" spans="3:7">
      <c r="C3789"/>
      <c r="G3789" s="13"/>
    </row>
    <row r="3790" spans="3:7">
      <c r="C3790"/>
      <c r="G3790" s="13"/>
    </row>
    <row r="3791" spans="3:7">
      <c r="C3791"/>
      <c r="G3791" s="13"/>
    </row>
    <row r="3792" spans="3:7">
      <c r="C3792"/>
      <c r="G3792" s="13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Z5000"/>
  <sheetViews>
    <sheetView topLeftCell="A25" workbookViewId="0">
      <selection activeCell="B10" sqref="B10"/>
    </sheetView>
  </sheetViews>
  <sheetFormatPr defaultRowHeight="12.75"/>
  <cols>
    <col min="2" max="2" width="27" style="1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  <col min="9" max="9" width="20.140625" bestFit="1" customWidth="1"/>
  </cols>
  <sheetData>
    <row r="1" spans="1:26">
      <c r="A1" s="20" t="s">
        <v>2062</v>
      </c>
    </row>
    <row r="2" spans="1:26">
      <c r="B2" s="1" t="s">
        <v>2322</v>
      </c>
    </row>
    <row r="3" spans="1:26">
      <c r="B3" s="1" t="s">
        <v>912</v>
      </c>
    </row>
    <row r="4" spans="1:26">
      <c r="B4" s="1" t="s">
        <v>913</v>
      </c>
    </row>
    <row r="5" spans="1:26">
      <c r="B5" s="1" t="s">
        <v>1027</v>
      </c>
    </row>
    <row r="6" spans="1:26">
      <c r="B6" s="1" t="s">
        <v>914</v>
      </c>
    </row>
    <row r="7" spans="1:26">
      <c r="B7" s="1" t="s">
        <v>915</v>
      </c>
    </row>
    <row r="8" spans="1:26">
      <c r="B8" s="1" t="s">
        <v>916</v>
      </c>
    </row>
    <row r="9" spans="1:26">
      <c r="B9" s="1" t="s">
        <v>917</v>
      </c>
    </row>
    <row r="10" spans="1:26">
      <c r="B10" s="173">
        <v>45114</v>
      </c>
    </row>
    <row r="11" spans="1:26">
      <c r="A11" s="197" t="s">
        <v>709</v>
      </c>
      <c r="B11" s="198" t="s">
        <v>2097</v>
      </c>
      <c r="C11" t="s">
        <v>698</v>
      </c>
      <c r="D11" t="s">
        <v>699</v>
      </c>
      <c r="E11" t="s">
        <v>700</v>
      </c>
      <c r="F11" t="s">
        <v>701</v>
      </c>
      <c r="G11" t="s">
        <v>710</v>
      </c>
      <c r="I11" s="200" t="s">
        <v>2112</v>
      </c>
      <c r="J11" s="197" t="s">
        <v>2113</v>
      </c>
      <c r="K11" s="197" t="s">
        <v>2114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">
      <c r="A12" t="s">
        <v>1700</v>
      </c>
      <c r="B12" s="2" t="s">
        <v>1701</v>
      </c>
      <c r="C12" s="6" t="s">
        <v>1028</v>
      </c>
      <c r="D12" s="14"/>
      <c r="E12" s="17"/>
      <c r="F12" t="s">
        <v>1028</v>
      </c>
      <c r="G12" s="174">
        <f>-I12</f>
        <v>-8987975.1840000004</v>
      </c>
      <c r="I12" s="201">
        <v>8987975.1840000004</v>
      </c>
      <c r="J12" t="s">
        <v>2115</v>
      </c>
      <c r="K12" t="s">
        <v>2116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">
      <c r="A13" t="s">
        <v>1702</v>
      </c>
      <c r="B13" s="2" t="s">
        <v>1703</v>
      </c>
      <c r="C13" s="6" t="s">
        <v>1028</v>
      </c>
      <c r="D13" s="14"/>
      <c r="E13" s="17"/>
      <c r="F13" t="s">
        <v>1028</v>
      </c>
      <c r="G13" s="174">
        <f t="shared" ref="G13:G76" si="0">-I13</f>
        <v>-679954.11239999998</v>
      </c>
      <c r="I13" s="201">
        <v>679954.11239999998</v>
      </c>
      <c r="J13" t="s">
        <v>2115</v>
      </c>
      <c r="K13" t="s">
        <v>2116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5">
      <c r="A14" t="s">
        <v>1704</v>
      </c>
      <c r="B14" s="2" t="s">
        <v>1705</v>
      </c>
      <c r="C14" s="6" t="s">
        <v>1028</v>
      </c>
      <c r="D14" s="14"/>
      <c r="E14" s="17"/>
      <c r="F14" t="s">
        <v>1028</v>
      </c>
      <c r="G14" s="174">
        <f t="shared" si="0"/>
        <v>-1043856.4896</v>
      </c>
      <c r="I14" s="201">
        <v>1043856.4896</v>
      </c>
      <c r="J14" t="s">
        <v>2115</v>
      </c>
      <c r="K14" t="s">
        <v>2116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">
      <c r="A15" t="s">
        <v>1706</v>
      </c>
      <c r="B15" s="2" t="s">
        <v>1707</v>
      </c>
      <c r="C15" s="6" t="s">
        <v>1028</v>
      </c>
      <c r="D15" s="14"/>
      <c r="E15" s="6"/>
      <c r="F15" t="s">
        <v>1028</v>
      </c>
      <c r="G15" s="174">
        <f t="shared" si="0"/>
        <v>-205677.36</v>
      </c>
      <c r="I15" s="201">
        <v>205677.36</v>
      </c>
      <c r="J15" t="s">
        <v>2115</v>
      </c>
      <c r="K15" t="s">
        <v>2116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">
      <c r="A16" t="s">
        <v>1708</v>
      </c>
      <c r="B16" s="2" t="s">
        <v>1709</v>
      </c>
      <c r="C16" t="s">
        <v>1028</v>
      </c>
      <c r="D16" s="12"/>
      <c r="E16" s="12"/>
      <c r="F16" t="s">
        <v>1028</v>
      </c>
      <c r="G16" s="174">
        <f t="shared" si="0"/>
        <v>-276696</v>
      </c>
      <c r="I16" s="201">
        <v>276696</v>
      </c>
      <c r="J16" t="s">
        <v>2115</v>
      </c>
      <c r="K16" t="s">
        <v>2116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">
      <c r="A17" t="s">
        <v>1710</v>
      </c>
      <c r="B17" s="2" t="s">
        <v>1711</v>
      </c>
      <c r="C17" t="s">
        <v>1028</v>
      </c>
      <c r="D17" s="12"/>
      <c r="E17" s="12"/>
      <c r="F17" t="s">
        <v>1028</v>
      </c>
      <c r="G17" s="174">
        <f t="shared" si="0"/>
        <v>-12950.6628</v>
      </c>
      <c r="I17" s="201">
        <v>12950.6628</v>
      </c>
      <c r="J17" t="s">
        <v>2115</v>
      </c>
      <c r="K17" t="s">
        <v>2116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">
      <c r="A18" t="s">
        <v>1712</v>
      </c>
      <c r="B18" s="2" t="s">
        <v>1713</v>
      </c>
      <c r="C18" t="s">
        <v>1028</v>
      </c>
      <c r="D18" s="12"/>
      <c r="F18" t="s">
        <v>1028</v>
      </c>
      <c r="G18" s="174">
        <f t="shared" si="0"/>
        <v>-7646763.4931999994</v>
      </c>
      <c r="I18" s="201">
        <v>7646763.4931999994</v>
      </c>
      <c r="J18" t="s">
        <v>2115</v>
      </c>
      <c r="K18" t="s">
        <v>2116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">
      <c r="A19" t="s">
        <v>1714</v>
      </c>
      <c r="B19" s="2" t="s">
        <v>1715</v>
      </c>
      <c r="C19" t="s">
        <v>1028</v>
      </c>
      <c r="D19" s="12"/>
      <c r="E19" s="12"/>
      <c r="F19" t="s">
        <v>1028</v>
      </c>
      <c r="G19" s="174">
        <f t="shared" si="0"/>
        <v>-3628348.5096</v>
      </c>
      <c r="I19" s="201">
        <v>3628348.5096</v>
      </c>
      <c r="J19" t="s">
        <v>2115</v>
      </c>
      <c r="K19" t="s">
        <v>2116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">
      <c r="A20" t="s">
        <v>1716</v>
      </c>
      <c r="B20" s="2" t="s">
        <v>1717</v>
      </c>
      <c r="C20" t="s">
        <v>1028</v>
      </c>
      <c r="D20" s="12"/>
      <c r="E20" s="12"/>
      <c r="F20" t="s">
        <v>1028</v>
      </c>
      <c r="G20" s="174">
        <f t="shared" si="0"/>
        <v>-16633.000800000002</v>
      </c>
      <c r="I20" s="201">
        <v>16633.000800000002</v>
      </c>
      <c r="J20" t="s">
        <v>2115</v>
      </c>
      <c r="K20" t="s">
        <v>2116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">
      <c r="A21" t="s">
        <v>1718</v>
      </c>
      <c r="B21" s="2" t="s">
        <v>1719</v>
      </c>
      <c r="C21" t="s">
        <v>1028</v>
      </c>
      <c r="D21" s="12"/>
      <c r="E21" s="12"/>
      <c r="F21" t="s">
        <v>1028</v>
      </c>
      <c r="G21" s="174">
        <f t="shared" si="0"/>
        <v>-705000</v>
      </c>
      <c r="I21" s="201">
        <v>705000</v>
      </c>
      <c r="J21" t="s">
        <v>2115</v>
      </c>
      <c r="K21" t="s">
        <v>2117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>
      <c r="A22" t="s">
        <v>1720</v>
      </c>
      <c r="B22" s="2" t="s">
        <v>1721</v>
      </c>
      <c r="C22" t="s">
        <v>1028</v>
      </c>
      <c r="D22" s="12"/>
      <c r="E22" s="12"/>
      <c r="F22" t="s">
        <v>1028</v>
      </c>
      <c r="G22" s="174">
        <f t="shared" si="0"/>
        <v>-5848778.9219999984</v>
      </c>
      <c r="I22" s="201">
        <v>5848778.9219999984</v>
      </c>
      <c r="J22" t="s">
        <v>2115</v>
      </c>
      <c r="K22" t="s">
        <v>2118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5">
      <c r="A23" t="s">
        <v>1722</v>
      </c>
      <c r="B23" s="2" t="s">
        <v>1723</v>
      </c>
      <c r="C23" t="s">
        <v>1028</v>
      </c>
      <c r="D23" s="12"/>
      <c r="E23" s="12"/>
      <c r="F23" t="s">
        <v>1028</v>
      </c>
      <c r="G23" s="174">
        <f t="shared" si="0"/>
        <v>-46819613.428799994</v>
      </c>
      <c r="I23" s="201">
        <v>46819613.428799994</v>
      </c>
      <c r="J23" t="s">
        <v>2115</v>
      </c>
      <c r="K23" t="s">
        <v>2119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">
      <c r="A24" t="s">
        <v>1724</v>
      </c>
      <c r="B24" s="2" t="s">
        <v>1725</v>
      </c>
      <c r="C24" t="s">
        <v>1028</v>
      </c>
      <c r="D24" s="12"/>
      <c r="E24" s="12"/>
      <c r="F24" t="s">
        <v>1028</v>
      </c>
      <c r="G24" s="174">
        <f t="shared" si="0"/>
        <v>-2336746.8035999998</v>
      </c>
      <c r="I24" s="201">
        <v>2336746.8035999998</v>
      </c>
      <c r="J24" t="s">
        <v>2115</v>
      </c>
      <c r="K24" t="s">
        <v>2120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">
      <c r="A25" t="s">
        <v>1726</v>
      </c>
      <c r="B25" s="2" t="s">
        <v>1727</v>
      </c>
      <c r="C25" t="s">
        <v>1028</v>
      </c>
      <c r="D25" s="12"/>
      <c r="E25" s="12"/>
      <c r="F25" t="s">
        <v>1028</v>
      </c>
      <c r="G25" s="174">
        <f t="shared" si="0"/>
        <v>-1219620.6192000001</v>
      </c>
      <c r="I25" s="201">
        <v>1219620.6192000001</v>
      </c>
      <c r="J25" t="s">
        <v>2115</v>
      </c>
      <c r="K25" t="s">
        <v>2121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">
      <c r="A26" t="s">
        <v>2083</v>
      </c>
      <c r="B26" s="2" t="s">
        <v>2098</v>
      </c>
      <c r="C26" t="s">
        <v>1028</v>
      </c>
      <c r="D26" s="12"/>
      <c r="E26" s="12"/>
      <c r="F26" t="s">
        <v>1028</v>
      </c>
      <c r="G26" s="174">
        <f t="shared" si="0"/>
        <v>-1362372.5004</v>
      </c>
      <c r="I26" s="201">
        <v>1362372.5004</v>
      </c>
      <c r="J26" t="s">
        <v>2115</v>
      </c>
      <c r="K26" t="s">
        <v>2122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">
      <c r="A27" t="s">
        <v>1728</v>
      </c>
      <c r="B27" s="2" t="s">
        <v>1729</v>
      </c>
      <c r="C27" t="s">
        <v>1028</v>
      </c>
      <c r="D27" s="12"/>
      <c r="E27" s="12"/>
      <c r="F27" t="s">
        <v>1028</v>
      </c>
      <c r="G27" s="174">
        <f t="shared" si="0"/>
        <v>-333324.99599999998</v>
      </c>
      <c r="I27" s="201">
        <v>333324.99599999998</v>
      </c>
      <c r="J27" t="s">
        <v>2115</v>
      </c>
      <c r="K27" t="s">
        <v>2116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">
      <c r="A28" t="s">
        <v>1730</v>
      </c>
      <c r="B28" s="2" t="s">
        <v>1731</v>
      </c>
      <c r="C28" t="s">
        <v>1028</v>
      </c>
      <c r="D28" s="12"/>
      <c r="E28" s="12"/>
      <c r="F28" t="s">
        <v>1028</v>
      </c>
      <c r="G28" s="174">
        <f t="shared" si="0"/>
        <v>-39667.780800000008</v>
      </c>
      <c r="I28" s="201">
        <v>39667.780800000008</v>
      </c>
      <c r="J28" t="s">
        <v>2115</v>
      </c>
      <c r="K28" t="s">
        <v>2116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">
      <c r="A29" t="s">
        <v>1732</v>
      </c>
      <c r="B29" s="2" t="s">
        <v>1733</v>
      </c>
      <c r="C29" t="s">
        <v>1028</v>
      </c>
      <c r="D29" s="12"/>
      <c r="E29" s="12"/>
      <c r="F29" t="s">
        <v>1028</v>
      </c>
      <c r="G29" s="174">
        <f t="shared" si="0"/>
        <v>-5185654.7928000009</v>
      </c>
      <c r="I29" s="201">
        <v>5185654.7928000009</v>
      </c>
      <c r="J29" t="s">
        <v>2115</v>
      </c>
      <c r="K29" t="s">
        <v>2123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">
      <c r="A30" t="s">
        <v>1734</v>
      </c>
      <c r="B30" s="2" t="s">
        <v>1735</v>
      </c>
      <c r="C30" t="s">
        <v>1028</v>
      </c>
      <c r="D30" s="12"/>
      <c r="E30" s="12"/>
      <c r="F30" t="s">
        <v>1028</v>
      </c>
      <c r="G30" s="174">
        <f t="shared" si="0"/>
        <v>-1429042.2</v>
      </c>
      <c r="I30" s="201">
        <v>1429042.2</v>
      </c>
      <c r="J30" t="s">
        <v>2115</v>
      </c>
      <c r="K30" t="s">
        <v>2124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">
      <c r="A31" t="s">
        <v>1736</v>
      </c>
      <c r="B31" s="2" t="s">
        <v>1737</v>
      </c>
      <c r="C31" t="s">
        <v>1028</v>
      </c>
      <c r="D31" s="12"/>
      <c r="E31" s="12"/>
      <c r="F31" t="s">
        <v>1028</v>
      </c>
      <c r="G31" s="174">
        <f t="shared" si="0"/>
        <v>-7065841.0103999982</v>
      </c>
      <c r="I31" s="201">
        <v>7065841.0103999982</v>
      </c>
      <c r="J31" t="s">
        <v>2115</v>
      </c>
      <c r="K31" t="s">
        <v>2124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">
      <c r="A32" t="s">
        <v>1738</v>
      </c>
      <c r="B32" s="2" t="s">
        <v>1739</v>
      </c>
      <c r="C32" t="s">
        <v>1028</v>
      </c>
      <c r="D32" s="12"/>
      <c r="E32" s="12"/>
      <c r="F32" t="s">
        <v>1028</v>
      </c>
      <c r="G32" s="174">
        <f t="shared" si="0"/>
        <v>-499999.99919999996</v>
      </c>
      <c r="I32" s="201">
        <v>499999.99919999996</v>
      </c>
      <c r="J32" t="s">
        <v>2115</v>
      </c>
      <c r="K32" t="s">
        <v>2123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">
      <c r="A33" t="s">
        <v>1738</v>
      </c>
      <c r="B33" s="2" t="s">
        <v>1739</v>
      </c>
      <c r="C33" t="s">
        <v>1028</v>
      </c>
      <c r="D33" s="12"/>
      <c r="E33" s="12"/>
      <c r="F33" t="s">
        <v>1028</v>
      </c>
      <c r="G33" s="174">
        <f t="shared" si="0"/>
        <v>-133850.69879999998</v>
      </c>
      <c r="I33" s="201">
        <v>133850.69879999998</v>
      </c>
      <c r="K33" t="s">
        <v>2124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">
      <c r="A34" t="s">
        <v>1740</v>
      </c>
      <c r="B34" s="2" t="s">
        <v>1741</v>
      </c>
      <c r="C34" t="s">
        <v>1028</v>
      </c>
      <c r="D34" s="12"/>
      <c r="F34" t="s">
        <v>1028</v>
      </c>
      <c r="G34" s="174">
        <f t="shared" si="0"/>
        <v>-287322.96000000002</v>
      </c>
      <c r="I34" s="201">
        <v>287322.96000000002</v>
      </c>
      <c r="J34" t="s">
        <v>2115</v>
      </c>
      <c r="K34" t="s">
        <v>2124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">
      <c r="A35" t="s">
        <v>1742</v>
      </c>
      <c r="B35" s="2" t="s">
        <v>1743</v>
      </c>
      <c r="C35" t="s">
        <v>1028</v>
      </c>
      <c r="D35" s="12"/>
      <c r="E35" s="12"/>
      <c r="F35" t="s">
        <v>1028</v>
      </c>
      <c r="G35" s="174">
        <f t="shared" si="0"/>
        <v>-724114.89119999995</v>
      </c>
      <c r="I35" s="201">
        <v>724114.89119999995</v>
      </c>
      <c r="J35" t="s">
        <v>2115</v>
      </c>
      <c r="K35" t="s">
        <v>2125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">
      <c r="A36" t="s">
        <v>2084</v>
      </c>
      <c r="B36" s="2" t="s">
        <v>2099</v>
      </c>
      <c r="C36" t="s">
        <v>1028</v>
      </c>
      <c r="D36" s="12"/>
      <c r="E36" s="12"/>
      <c r="F36" t="s">
        <v>1028</v>
      </c>
      <c r="G36" s="174">
        <f t="shared" si="0"/>
        <v>-3500.0003999999999</v>
      </c>
      <c r="I36" s="201">
        <v>3500.0003999999999</v>
      </c>
      <c r="J36" t="s">
        <v>2115</v>
      </c>
      <c r="K36" t="s">
        <v>2126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">
      <c r="A37" t="s">
        <v>1744</v>
      </c>
      <c r="B37" s="2" t="s">
        <v>1745</v>
      </c>
      <c r="C37" t="s">
        <v>1028</v>
      </c>
      <c r="D37" s="12"/>
      <c r="E37" s="12"/>
      <c r="F37" t="s">
        <v>1028</v>
      </c>
      <c r="G37" s="174">
        <f t="shared" si="0"/>
        <v>-15000</v>
      </c>
      <c r="I37" s="201">
        <v>15000</v>
      </c>
      <c r="J37" t="s">
        <v>2115</v>
      </c>
      <c r="K37" t="s">
        <v>2127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">
      <c r="A38" t="s">
        <v>1746</v>
      </c>
      <c r="B38" s="2" t="s">
        <v>1747</v>
      </c>
      <c r="C38" t="s">
        <v>1028</v>
      </c>
      <c r="D38" s="12"/>
      <c r="E38" s="12"/>
      <c r="F38" t="s">
        <v>1028</v>
      </c>
      <c r="G38" s="174">
        <f t="shared" si="0"/>
        <v>-19999.999900000003</v>
      </c>
      <c r="I38" s="201">
        <v>19999.999900000003</v>
      </c>
      <c r="J38" t="s">
        <v>2115</v>
      </c>
      <c r="K38" t="s">
        <v>2127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">
      <c r="A39" t="s">
        <v>1748</v>
      </c>
      <c r="B39" s="2" t="s">
        <v>1749</v>
      </c>
      <c r="C39" t="s">
        <v>1028</v>
      </c>
      <c r="D39" s="12"/>
      <c r="E39" s="12"/>
      <c r="F39" t="s">
        <v>1028</v>
      </c>
      <c r="G39" s="174">
        <f t="shared" si="0"/>
        <v>-47331.650399999999</v>
      </c>
      <c r="I39" s="201">
        <v>47331.650399999999</v>
      </c>
      <c r="J39" t="s">
        <v>2115</v>
      </c>
      <c r="K39" t="s">
        <v>2127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">
      <c r="A40" t="s">
        <v>1750</v>
      </c>
      <c r="B40" s="2" t="s">
        <v>1751</v>
      </c>
      <c r="C40" t="s">
        <v>1028</v>
      </c>
      <c r="D40" s="12"/>
      <c r="E40" s="12"/>
      <c r="F40" t="s">
        <v>1028</v>
      </c>
      <c r="G40" s="174">
        <f t="shared" si="0"/>
        <v>-9999.9995999999992</v>
      </c>
      <c r="I40" s="201">
        <v>9999.9995999999992</v>
      </c>
      <c r="J40" t="s">
        <v>2115</v>
      </c>
      <c r="K40" t="s">
        <v>2126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">
      <c r="A41" t="s">
        <v>1752</v>
      </c>
      <c r="B41" s="2" t="s">
        <v>1753</v>
      </c>
      <c r="C41" t="s">
        <v>1028</v>
      </c>
      <c r="D41" s="12"/>
      <c r="E41" s="12"/>
      <c r="F41" t="s">
        <v>1028</v>
      </c>
      <c r="G41" s="174">
        <f t="shared" si="0"/>
        <v>-77499.999599999966</v>
      </c>
      <c r="I41" s="201">
        <v>77499.999599999966</v>
      </c>
      <c r="J41" t="s">
        <v>2115</v>
      </c>
      <c r="K41" t="s">
        <v>2125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">
      <c r="A42" t="s">
        <v>1754</v>
      </c>
      <c r="B42" s="2" t="s">
        <v>1755</v>
      </c>
      <c r="C42" t="s">
        <v>1028</v>
      </c>
      <c r="D42" s="12"/>
      <c r="E42" s="12"/>
      <c r="F42" t="s">
        <v>1028</v>
      </c>
      <c r="G42" s="174">
        <f t="shared" si="0"/>
        <v>-25000.000800000002</v>
      </c>
      <c r="I42" s="201">
        <v>25000.000800000002</v>
      </c>
      <c r="J42" t="s">
        <v>2115</v>
      </c>
      <c r="K42" t="s">
        <v>2128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">
      <c r="A43" t="s">
        <v>2085</v>
      </c>
      <c r="B43" s="2" t="s">
        <v>2100</v>
      </c>
      <c r="C43" t="s">
        <v>1028</v>
      </c>
      <c r="D43" s="12"/>
      <c r="E43" s="12"/>
      <c r="F43" t="s">
        <v>1028</v>
      </c>
      <c r="G43" s="174">
        <f t="shared" si="0"/>
        <v>-143405.57519999999</v>
      </c>
      <c r="I43" s="201">
        <v>143405.57519999999</v>
      </c>
      <c r="J43" t="s">
        <v>2115</v>
      </c>
      <c r="K43" t="s">
        <v>2122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">
      <c r="A44" t="s">
        <v>1756</v>
      </c>
      <c r="B44" s="2" t="s">
        <v>1757</v>
      </c>
      <c r="C44" t="s">
        <v>1028</v>
      </c>
      <c r="D44" s="12"/>
      <c r="E44" s="12"/>
      <c r="F44" t="s">
        <v>1028</v>
      </c>
      <c r="G44" s="174">
        <f t="shared" si="0"/>
        <v>-357892.92719999998</v>
      </c>
      <c r="I44" s="201">
        <v>357892.92719999998</v>
      </c>
      <c r="J44" t="s">
        <v>2115</v>
      </c>
      <c r="K44" t="s">
        <v>2123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">
      <c r="A45" t="s">
        <v>1756</v>
      </c>
      <c r="B45" s="2" t="s">
        <v>1757</v>
      </c>
      <c r="C45" t="s">
        <v>1028</v>
      </c>
      <c r="D45" s="12"/>
      <c r="E45" s="12"/>
      <c r="F45" t="s">
        <v>1028</v>
      </c>
      <c r="G45" s="174">
        <f t="shared" si="0"/>
        <v>-168227.90400000004</v>
      </c>
      <c r="I45" s="201">
        <v>168227.90400000004</v>
      </c>
      <c r="K45" t="s">
        <v>2125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">
      <c r="A46" t="s">
        <v>1758</v>
      </c>
      <c r="B46" s="2" t="s">
        <v>1759</v>
      </c>
      <c r="C46" t="s">
        <v>1028</v>
      </c>
      <c r="D46" s="12"/>
      <c r="E46" s="12"/>
      <c r="F46" t="s">
        <v>1028</v>
      </c>
      <c r="G46" s="174">
        <f t="shared" si="0"/>
        <v>-39192.6</v>
      </c>
      <c r="I46" s="201">
        <v>39192.6</v>
      </c>
      <c r="J46" t="s">
        <v>2115</v>
      </c>
      <c r="K46" t="s">
        <v>2123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">
      <c r="A47" t="s">
        <v>1760</v>
      </c>
      <c r="B47" s="2" t="s">
        <v>1761</v>
      </c>
      <c r="C47" t="s">
        <v>1028</v>
      </c>
      <c r="D47" s="12"/>
      <c r="E47" s="12"/>
      <c r="F47" t="s">
        <v>1028</v>
      </c>
      <c r="G47" s="174">
        <f t="shared" si="0"/>
        <v>-52542</v>
      </c>
      <c r="I47" s="201">
        <v>52542</v>
      </c>
      <c r="J47" t="s">
        <v>2115</v>
      </c>
      <c r="K47" t="s">
        <v>2123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">
      <c r="A48" t="s">
        <v>1762</v>
      </c>
      <c r="B48" s="2" t="s">
        <v>1763</v>
      </c>
      <c r="C48" t="s">
        <v>1028</v>
      </c>
      <c r="D48" s="12"/>
      <c r="E48" s="12"/>
      <c r="F48" t="s">
        <v>1028</v>
      </c>
      <c r="G48" s="174">
        <f t="shared" si="0"/>
        <v>-35000.000400000004</v>
      </c>
      <c r="I48" s="201">
        <v>35000.000400000004</v>
      </c>
      <c r="J48" t="s">
        <v>2115</v>
      </c>
      <c r="K48" t="s">
        <v>2123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5">
      <c r="A49" t="s">
        <v>1764</v>
      </c>
      <c r="B49" s="2" t="s">
        <v>1765</v>
      </c>
      <c r="C49" t="s">
        <v>1028</v>
      </c>
      <c r="D49" s="12"/>
      <c r="E49" s="12"/>
      <c r="F49" t="s">
        <v>1028</v>
      </c>
      <c r="G49" s="174">
        <f t="shared" si="0"/>
        <v>-391999.99919999996</v>
      </c>
      <c r="I49" s="201">
        <v>391999.99919999996</v>
      </c>
      <c r="J49" t="s">
        <v>2115</v>
      </c>
      <c r="K49" t="s">
        <v>2123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">
      <c r="A50" t="s">
        <v>1766</v>
      </c>
      <c r="B50" s="2" t="s">
        <v>1767</v>
      </c>
      <c r="C50" t="s">
        <v>1028</v>
      </c>
      <c r="D50" s="12"/>
      <c r="E50" s="12"/>
      <c r="F50" t="s">
        <v>1028</v>
      </c>
      <c r="G50" s="174">
        <f t="shared" si="0"/>
        <v>-18844.899600000001</v>
      </c>
      <c r="I50" s="201">
        <v>18844.899600000001</v>
      </c>
      <c r="J50" t="s">
        <v>2115</v>
      </c>
      <c r="K50" t="s">
        <v>2129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">
      <c r="A51" t="s">
        <v>1768</v>
      </c>
      <c r="B51" s="2" t="s">
        <v>1769</v>
      </c>
      <c r="C51" t="s">
        <v>1028</v>
      </c>
      <c r="D51" s="12"/>
      <c r="E51" s="12"/>
      <c r="F51" t="s">
        <v>1028</v>
      </c>
      <c r="G51" s="174">
        <f t="shared" si="0"/>
        <v>-62471.000399999997</v>
      </c>
      <c r="I51" s="201">
        <v>62471.000399999997</v>
      </c>
      <c r="J51" t="s">
        <v>2115</v>
      </c>
      <c r="K51" t="s">
        <v>2116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">
      <c r="A52" t="s">
        <v>1768</v>
      </c>
      <c r="B52" s="2" t="s">
        <v>1769</v>
      </c>
      <c r="C52" t="s">
        <v>1028</v>
      </c>
      <c r="D52" s="12"/>
      <c r="E52" s="12"/>
      <c r="F52" t="s">
        <v>1028</v>
      </c>
      <c r="G52" s="174">
        <f t="shared" si="0"/>
        <v>-2499.9996000000001</v>
      </c>
      <c r="I52" s="201">
        <v>2499.9996000000001</v>
      </c>
      <c r="K52" t="s">
        <v>2128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">
      <c r="A53" t="s">
        <v>1770</v>
      </c>
      <c r="B53" s="2" t="s">
        <v>1771</v>
      </c>
      <c r="C53" t="s">
        <v>1028</v>
      </c>
      <c r="D53" s="12"/>
      <c r="E53" s="12"/>
      <c r="F53" t="s">
        <v>1028</v>
      </c>
      <c r="G53" s="174">
        <f t="shared" si="0"/>
        <v>65284.65</v>
      </c>
      <c r="I53" s="201">
        <v>-65284.65</v>
      </c>
      <c r="J53" t="s">
        <v>2130</v>
      </c>
      <c r="K53" t="s">
        <v>2131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">
      <c r="A54" t="s">
        <v>1772</v>
      </c>
      <c r="B54" s="2" t="s">
        <v>1773</v>
      </c>
      <c r="C54" t="s">
        <v>1028</v>
      </c>
      <c r="D54" s="12"/>
      <c r="E54" s="12"/>
      <c r="F54" t="s">
        <v>1028</v>
      </c>
      <c r="G54" s="174">
        <f t="shared" si="0"/>
        <v>187999.99920000002</v>
      </c>
      <c r="I54" s="201">
        <v>-187999.99920000002</v>
      </c>
      <c r="J54" t="s">
        <v>2132</v>
      </c>
      <c r="K54" t="s">
        <v>2131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">
      <c r="A55" t="s">
        <v>1774</v>
      </c>
      <c r="B55" s="2" t="s">
        <v>1775</v>
      </c>
      <c r="C55" t="s">
        <v>1028</v>
      </c>
      <c r="D55" s="12"/>
      <c r="E55" s="12"/>
      <c r="F55" t="s">
        <v>1028</v>
      </c>
      <c r="G55" s="174">
        <f t="shared" si="0"/>
        <v>45999.999599999996</v>
      </c>
      <c r="I55" s="201">
        <v>-45999.999599999996</v>
      </c>
      <c r="J55" t="s">
        <v>2133</v>
      </c>
      <c r="K55" t="s">
        <v>2131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">
      <c r="A56" t="s">
        <v>1776</v>
      </c>
      <c r="B56" s="2" t="s">
        <v>1777</v>
      </c>
      <c r="C56" t="s">
        <v>1028</v>
      </c>
      <c r="D56" s="12"/>
      <c r="E56" s="12"/>
      <c r="F56" t="s">
        <v>1028</v>
      </c>
      <c r="G56" s="174">
        <f t="shared" si="0"/>
        <v>70000.000799999994</v>
      </c>
      <c r="I56" s="201">
        <v>-70000.000799999994</v>
      </c>
      <c r="J56" t="s">
        <v>2134</v>
      </c>
      <c r="K56" t="s">
        <v>2131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">
      <c r="A57" t="s">
        <v>1778</v>
      </c>
      <c r="B57" s="2" t="s">
        <v>1779</v>
      </c>
      <c r="C57" t="s">
        <v>1028</v>
      </c>
      <c r="D57" s="12"/>
      <c r="E57" s="12"/>
      <c r="F57" t="s">
        <v>1028</v>
      </c>
      <c r="G57" s="174">
        <f t="shared" si="0"/>
        <v>5000.0003999999999</v>
      </c>
      <c r="I57" s="201">
        <v>-5000.0003999999999</v>
      </c>
      <c r="J57" t="s">
        <v>2135</v>
      </c>
      <c r="K57" t="s">
        <v>2131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">
      <c r="A58" t="s">
        <v>1780</v>
      </c>
      <c r="B58" s="2" t="s">
        <v>1781</v>
      </c>
      <c r="C58" t="s">
        <v>1028</v>
      </c>
      <c r="D58" s="12"/>
      <c r="E58" s="12"/>
      <c r="F58" t="s">
        <v>1028</v>
      </c>
      <c r="G58" s="174">
        <f t="shared" si="0"/>
        <v>3999.9996000000001</v>
      </c>
      <c r="I58" s="201">
        <v>-3999.9996000000001</v>
      </c>
      <c r="J58" t="s">
        <v>2136</v>
      </c>
      <c r="K58" t="s">
        <v>2131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">
      <c r="A59" t="s">
        <v>1782</v>
      </c>
      <c r="B59" s="2" t="s">
        <v>1783</v>
      </c>
      <c r="C59" t="s">
        <v>1028</v>
      </c>
      <c r="D59" s="12"/>
      <c r="E59" s="12"/>
      <c r="F59" t="s">
        <v>1028</v>
      </c>
      <c r="G59" s="174">
        <f t="shared" si="0"/>
        <v>65000.000399999997</v>
      </c>
      <c r="I59" s="201">
        <v>-65000.000399999997</v>
      </c>
      <c r="J59" t="s">
        <v>2137</v>
      </c>
      <c r="K59" t="s">
        <v>2131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">
      <c r="A60" t="s">
        <v>1784</v>
      </c>
      <c r="B60" s="2" t="s">
        <v>1785</v>
      </c>
      <c r="C60" t="s">
        <v>1028</v>
      </c>
      <c r="D60" s="12"/>
      <c r="E60" s="12"/>
      <c r="F60" t="s">
        <v>1028</v>
      </c>
      <c r="G60" s="174">
        <f t="shared" si="0"/>
        <v>24499.999199999998</v>
      </c>
      <c r="I60" s="201">
        <v>-24499.999199999998</v>
      </c>
      <c r="J60" t="s">
        <v>2138</v>
      </c>
      <c r="K60" t="s">
        <v>2139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">
      <c r="A61" t="s">
        <v>1784</v>
      </c>
      <c r="B61" s="2" t="s">
        <v>1785</v>
      </c>
      <c r="C61" t="s">
        <v>1028</v>
      </c>
      <c r="D61" s="12"/>
      <c r="E61" s="12"/>
      <c r="F61" t="s">
        <v>1028</v>
      </c>
      <c r="G61" s="174">
        <f t="shared" si="0"/>
        <v>38499.998400000004</v>
      </c>
      <c r="I61" s="201">
        <v>-38499.998400000004</v>
      </c>
      <c r="J61" t="s">
        <v>2140</v>
      </c>
      <c r="K61" t="s">
        <v>2131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">
      <c r="A62" t="s">
        <v>1786</v>
      </c>
      <c r="B62" s="2" t="s">
        <v>1787</v>
      </c>
      <c r="C62" t="s">
        <v>1028</v>
      </c>
      <c r="D62" s="12"/>
      <c r="E62" s="12"/>
      <c r="F62" t="s">
        <v>1028</v>
      </c>
      <c r="G62" s="174">
        <f t="shared" si="0"/>
        <v>200.00040000000001</v>
      </c>
      <c r="I62" s="201">
        <v>-200.00040000000001</v>
      </c>
      <c r="J62" t="s">
        <v>2141</v>
      </c>
      <c r="K62" t="s">
        <v>2125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">
      <c r="A63" t="s">
        <v>1786</v>
      </c>
      <c r="B63" s="2" t="s">
        <v>1787</v>
      </c>
      <c r="C63" t="s">
        <v>1028</v>
      </c>
      <c r="D63" s="12"/>
      <c r="E63" s="12"/>
      <c r="F63" t="s">
        <v>1028</v>
      </c>
      <c r="G63" s="174">
        <f t="shared" si="0"/>
        <v>15399.917999999994</v>
      </c>
      <c r="I63" s="201">
        <v>-15399.917999999994</v>
      </c>
      <c r="J63" t="s">
        <v>2142</v>
      </c>
      <c r="K63" t="s">
        <v>2126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">
      <c r="A64" t="s">
        <v>1788</v>
      </c>
      <c r="B64" s="2" t="s">
        <v>1789</v>
      </c>
      <c r="C64" t="s">
        <v>1028</v>
      </c>
      <c r="D64" s="12"/>
      <c r="E64" s="12"/>
      <c r="F64" t="s">
        <v>1028</v>
      </c>
      <c r="G64" s="174">
        <f t="shared" si="0"/>
        <v>50.000399999999999</v>
      </c>
      <c r="I64" s="201">
        <v>-50.000399999999999</v>
      </c>
      <c r="J64" t="s">
        <v>2143</v>
      </c>
      <c r="K64" t="s">
        <v>2126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">
      <c r="A65" t="s">
        <v>1790</v>
      </c>
      <c r="B65" s="2" t="s">
        <v>1791</v>
      </c>
      <c r="C65" t="s">
        <v>1028</v>
      </c>
      <c r="D65" s="12"/>
      <c r="E65" s="12"/>
      <c r="F65" t="s">
        <v>1028</v>
      </c>
      <c r="G65" s="174">
        <f t="shared" si="0"/>
        <v>7000.0019999999995</v>
      </c>
      <c r="I65" s="201">
        <v>-7000.0019999999995</v>
      </c>
      <c r="J65" t="s">
        <v>2144</v>
      </c>
      <c r="K65" t="s">
        <v>2116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">
      <c r="A66" t="s">
        <v>1792</v>
      </c>
      <c r="B66" s="2" t="s">
        <v>1793</v>
      </c>
      <c r="C66" t="s">
        <v>1028</v>
      </c>
      <c r="D66" s="12"/>
      <c r="E66" s="12"/>
      <c r="F66" t="s">
        <v>1028</v>
      </c>
      <c r="G66" s="174">
        <f t="shared" si="0"/>
        <v>10980</v>
      </c>
      <c r="I66" s="201">
        <v>-10980</v>
      </c>
      <c r="J66" t="s">
        <v>2145</v>
      </c>
      <c r="K66" t="s">
        <v>2131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">
      <c r="A67" t="s">
        <v>1794</v>
      </c>
      <c r="B67" s="2" t="s">
        <v>1795</v>
      </c>
      <c r="C67" t="s">
        <v>1028</v>
      </c>
      <c r="D67" s="12"/>
      <c r="E67" s="12"/>
      <c r="F67" t="s">
        <v>1028</v>
      </c>
      <c r="G67" s="174">
        <f t="shared" si="0"/>
        <v>6000</v>
      </c>
      <c r="I67" s="201">
        <v>-6000</v>
      </c>
      <c r="J67" t="s">
        <v>2146</v>
      </c>
      <c r="K67" t="s">
        <v>2131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">
      <c r="A68" t="s">
        <v>1796</v>
      </c>
      <c r="B68" s="2" t="s">
        <v>1797</v>
      </c>
      <c r="C68" t="s">
        <v>1028</v>
      </c>
      <c r="D68" s="12"/>
      <c r="E68" s="12"/>
      <c r="F68" t="s">
        <v>1028</v>
      </c>
      <c r="G68" s="174">
        <f t="shared" si="0"/>
        <v>27999.999599999999</v>
      </c>
      <c r="I68" s="201">
        <v>-27999.999599999999</v>
      </c>
      <c r="J68" t="s">
        <v>2147</v>
      </c>
      <c r="K68" t="s">
        <v>2131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">
      <c r="A69" t="s">
        <v>1798</v>
      </c>
      <c r="B69" s="2" t="s">
        <v>1799</v>
      </c>
      <c r="C69" t="s">
        <v>1028</v>
      </c>
      <c r="D69" s="12"/>
      <c r="E69" s="12"/>
      <c r="F69" t="s">
        <v>1028</v>
      </c>
      <c r="G69" s="174">
        <f t="shared" si="0"/>
        <v>66000.001199999999</v>
      </c>
      <c r="I69" s="201">
        <v>-66000.001199999999</v>
      </c>
      <c r="J69" t="s">
        <v>2148</v>
      </c>
      <c r="K69" t="s">
        <v>2131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">
      <c r="A70" t="s">
        <v>1800</v>
      </c>
      <c r="B70" s="2" t="s">
        <v>1801</v>
      </c>
      <c r="C70" t="s">
        <v>1028</v>
      </c>
      <c r="D70" s="12"/>
      <c r="E70" s="12"/>
      <c r="F70" t="s">
        <v>1028</v>
      </c>
      <c r="G70" s="174">
        <f t="shared" si="0"/>
        <v>4000.0007999999998</v>
      </c>
      <c r="I70" s="201">
        <v>-4000.0007999999998</v>
      </c>
      <c r="J70" t="s">
        <v>2149</v>
      </c>
      <c r="K70" t="s">
        <v>2131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">
      <c r="A71" t="s">
        <v>1802</v>
      </c>
      <c r="B71" s="2" t="s">
        <v>1803</v>
      </c>
      <c r="C71" t="s">
        <v>1028</v>
      </c>
      <c r="D71" s="12"/>
      <c r="E71" s="12"/>
      <c r="F71" t="s">
        <v>1028</v>
      </c>
      <c r="G71" s="174">
        <f t="shared" si="0"/>
        <v>50.000399999999999</v>
      </c>
      <c r="I71" s="201">
        <v>-50.000399999999999</v>
      </c>
      <c r="J71" t="s">
        <v>2150</v>
      </c>
      <c r="K71" t="s">
        <v>2126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">
      <c r="A72" t="s">
        <v>1804</v>
      </c>
      <c r="B72" s="2" t="s">
        <v>1805</v>
      </c>
      <c r="C72" t="s">
        <v>1028</v>
      </c>
      <c r="D72" s="12"/>
      <c r="E72" s="12"/>
      <c r="F72" t="s">
        <v>1028</v>
      </c>
      <c r="G72" s="174">
        <f t="shared" si="0"/>
        <v>200.00040000000001</v>
      </c>
      <c r="I72" s="201">
        <v>-200.00040000000001</v>
      </c>
      <c r="J72" t="s">
        <v>2151</v>
      </c>
      <c r="K72" t="s">
        <v>2125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">
      <c r="A73" t="s">
        <v>1804</v>
      </c>
      <c r="B73" s="2" t="s">
        <v>1805</v>
      </c>
      <c r="C73" t="s">
        <v>1028</v>
      </c>
      <c r="D73" s="12"/>
      <c r="E73" s="12"/>
      <c r="F73" t="s">
        <v>1028</v>
      </c>
      <c r="G73" s="174">
        <f t="shared" si="0"/>
        <v>23999.9964</v>
      </c>
      <c r="I73" s="201">
        <v>-23999.9964</v>
      </c>
      <c r="J73" t="s">
        <v>2152</v>
      </c>
      <c r="K73" t="s">
        <v>2126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">
      <c r="A74" t="s">
        <v>1806</v>
      </c>
      <c r="B74" s="2" t="s">
        <v>1807</v>
      </c>
      <c r="C74" t="s">
        <v>1028</v>
      </c>
      <c r="E74" s="12"/>
      <c r="F74" t="s">
        <v>1028</v>
      </c>
      <c r="G74" s="174">
        <f t="shared" si="0"/>
        <v>7000.0007999999998</v>
      </c>
      <c r="I74" s="201">
        <v>-7000.0007999999998</v>
      </c>
      <c r="J74" t="s">
        <v>2153</v>
      </c>
      <c r="K74" t="s">
        <v>2131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">
      <c r="A75" t="s">
        <v>1808</v>
      </c>
      <c r="B75" s="2" t="s">
        <v>1809</v>
      </c>
      <c r="C75" t="s">
        <v>1028</v>
      </c>
      <c r="E75" s="12"/>
      <c r="F75" t="s">
        <v>1028</v>
      </c>
      <c r="G75" s="174">
        <f t="shared" si="0"/>
        <v>99999.999599999996</v>
      </c>
      <c r="I75" s="201">
        <v>-99999.999599999996</v>
      </c>
      <c r="J75" t="s">
        <v>2154</v>
      </c>
      <c r="K75" t="s">
        <v>2116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">
      <c r="A76" t="s">
        <v>1810</v>
      </c>
      <c r="B76" s="2" t="s">
        <v>1811</v>
      </c>
      <c r="C76" t="s">
        <v>1028</v>
      </c>
      <c r="D76" s="12"/>
      <c r="E76" s="12"/>
      <c r="F76" t="s">
        <v>1028</v>
      </c>
      <c r="G76" s="174">
        <f t="shared" si="0"/>
        <v>4820986.9235999975</v>
      </c>
      <c r="I76" s="201">
        <v>-4820986.9235999975</v>
      </c>
      <c r="J76" t="s">
        <v>2155</v>
      </c>
      <c r="K76" t="s">
        <v>2118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">
      <c r="A77" t="s">
        <v>1812</v>
      </c>
      <c r="B77" s="2" t="s">
        <v>1813</v>
      </c>
      <c r="C77" t="s">
        <v>1028</v>
      </c>
      <c r="D77" s="12"/>
      <c r="E77" s="12"/>
      <c r="F77" t="s">
        <v>1028</v>
      </c>
      <c r="G77" s="174">
        <f t="shared" ref="G77:G140" si="1">-I77</f>
        <v>545000.00040000002</v>
      </c>
      <c r="I77" s="201">
        <v>-545000.00040000002</v>
      </c>
      <c r="J77" t="s">
        <v>2156</v>
      </c>
      <c r="K77" t="s">
        <v>2117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">
      <c r="A78" t="s">
        <v>1814</v>
      </c>
      <c r="B78" s="2" t="s">
        <v>1815</v>
      </c>
      <c r="C78" t="s">
        <v>1028</v>
      </c>
      <c r="D78" s="12"/>
      <c r="E78" s="12"/>
      <c r="F78" t="s">
        <v>1028</v>
      </c>
      <c r="G78" s="174">
        <f t="shared" si="1"/>
        <v>68821.14</v>
      </c>
      <c r="I78" s="201">
        <v>-68821.14</v>
      </c>
      <c r="J78" t="s">
        <v>2157</v>
      </c>
      <c r="K78" t="s">
        <v>2127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">
      <c r="A79" t="s">
        <v>1816</v>
      </c>
      <c r="B79" s="2" t="s">
        <v>1817</v>
      </c>
      <c r="C79" t="s">
        <v>1028</v>
      </c>
      <c r="D79" s="12"/>
      <c r="E79" s="12"/>
      <c r="F79" t="s">
        <v>1028</v>
      </c>
      <c r="G79" s="174">
        <f t="shared" si="1"/>
        <v>381539.88</v>
      </c>
      <c r="I79" s="201">
        <v>-381539.88</v>
      </c>
      <c r="J79" t="s">
        <v>2158</v>
      </c>
      <c r="K79" t="s">
        <v>2119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">
      <c r="A80" t="s">
        <v>1818</v>
      </c>
      <c r="B80" s="2" t="s">
        <v>1819</v>
      </c>
      <c r="C80" t="s">
        <v>1028</v>
      </c>
      <c r="D80" s="12"/>
      <c r="E80" s="12"/>
      <c r="F80" t="s">
        <v>1028</v>
      </c>
      <c r="G80" s="174">
        <f t="shared" si="1"/>
        <v>1959715.0691999998</v>
      </c>
      <c r="I80" s="201">
        <v>-1959715.0691999998</v>
      </c>
      <c r="J80" t="s">
        <v>2159</v>
      </c>
      <c r="K80" t="s">
        <v>2120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">
      <c r="A81" t="s">
        <v>1820</v>
      </c>
      <c r="B81" s="2" t="s">
        <v>1821</v>
      </c>
      <c r="C81" t="s">
        <v>1028</v>
      </c>
      <c r="D81" s="12"/>
      <c r="E81" s="12"/>
      <c r="F81" t="s">
        <v>1028</v>
      </c>
      <c r="G81" s="174">
        <f t="shared" si="1"/>
        <v>25384974.999600001</v>
      </c>
      <c r="I81" s="201">
        <v>-25384974.999600001</v>
      </c>
      <c r="J81" t="s">
        <v>2160</v>
      </c>
      <c r="K81" t="s">
        <v>2119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">
      <c r="A82" t="s">
        <v>1822</v>
      </c>
      <c r="B82" s="2" t="s">
        <v>1823</v>
      </c>
      <c r="C82" t="s">
        <v>1028</v>
      </c>
      <c r="D82" s="12"/>
      <c r="E82" s="12"/>
      <c r="F82" t="s">
        <v>1028</v>
      </c>
      <c r="G82" s="174">
        <f t="shared" si="1"/>
        <v>9322544.5800000001</v>
      </c>
      <c r="I82" s="201">
        <v>-9322544.5800000001</v>
      </c>
      <c r="J82" t="s">
        <v>2161</v>
      </c>
      <c r="K82" t="s">
        <v>2119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">
      <c r="A83" t="s">
        <v>1824</v>
      </c>
      <c r="B83" s="2" t="s">
        <v>1825</v>
      </c>
      <c r="C83" t="s">
        <v>1028</v>
      </c>
      <c r="D83" s="12"/>
      <c r="E83" s="12"/>
      <c r="F83" t="s">
        <v>1028</v>
      </c>
      <c r="G83" s="174">
        <f t="shared" si="1"/>
        <v>3420290.0003999998</v>
      </c>
      <c r="I83" s="201">
        <v>-3420290.0003999998</v>
      </c>
      <c r="J83" t="s">
        <v>2162</v>
      </c>
      <c r="K83" t="s">
        <v>2119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">
      <c r="A84" t="s">
        <v>1826</v>
      </c>
      <c r="B84" s="2" t="s">
        <v>1827</v>
      </c>
      <c r="C84" t="s">
        <v>1028</v>
      </c>
      <c r="D84" s="12"/>
      <c r="E84" s="12"/>
      <c r="F84" t="s">
        <v>1028</v>
      </c>
      <c r="G84" s="174">
        <f t="shared" si="1"/>
        <v>519950.13</v>
      </c>
      <c r="I84" s="201">
        <v>-519950.13</v>
      </c>
      <c r="J84" t="s">
        <v>2163</v>
      </c>
      <c r="K84" t="s">
        <v>2121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">
      <c r="A85" t="s">
        <v>1828</v>
      </c>
      <c r="B85" s="2" t="s">
        <v>1829</v>
      </c>
      <c r="C85" t="s">
        <v>1028</v>
      </c>
      <c r="D85" s="12"/>
      <c r="E85" s="12"/>
      <c r="F85" t="s">
        <v>1028</v>
      </c>
      <c r="G85" s="174">
        <f t="shared" si="1"/>
        <v>1134953.6808</v>
      </c>
      <c r="I85" s="201">
        <v>-1134953.6808</v>
      </c>
      <c r="J85" t="s">
        <v>2164</v>
      </c>
      <c r="K85" t="s">
        <v>2119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">
      <c r="A86" t="s">
        <v>1828</v>
      </c>
      <c r="B86" s="2" t="s">
        <v>1829</v>
      </c>
      <c r="C86" t="s">
        <v>1028</v>
      </c>
      <c r="D86" s="12"/>
      <c r="E86" s="12"/>
      <c r="F86" t="s">
        <v>1028</v>
      </c>
      <c r="G86" s="174">
        <f t="shared" si="1"/>
        <v>84999.999599999996</v>
      </c>
      <c r="I86" s="201">
        <v>-84999.999599999996</v>
      </c>
      <c r="J86" t="s">
        <v>2165</v>
      </c>
      <c r="K86" t="s">
        <v>2120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5">
      <c r="A87" t="s">
        <v>1828</v>
      </c>
      <c r="B87" s="2" t="s">
        <v>1829</v>
      </c>
      <c r="C87" t="s">
        <v>1028</v>
      </c>
      <c r="D87" s="12"/>
      <c r="E87" s="12"/>
      <c r="F87" t="s">
        <v>1028</v>
      </c>
      <c r="G87" s="174">
        <f t="shared" si="1"/>
        <v>534999.99959999998</v>
      </c>
      <c r="I87" s="201">
        <v>-534999.99959999998</v>
      </c>
      <c r="J87" t="s">
        <v>2166</v>
      </c>
      <c r="K87" t="s">
        <v>2121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5">
      <c r="A88" t="s">
        <v>1830</v>
      </c>
      <c r="B88" s="2" t="s">
        <v>1831</v>
      </c>
      <c r="C88" t="s">
        <v>1028</v>
      </c>
      <c r="D88" s="12"/>
      <c r="E88" s="12"/>
      <c r="F88" t="s">
        <v>1028</v>
      </c>
      <c r="G88" s="174">
        <f t="shared" si="1"/>
        <v>4735644.0504000001</v>
      </c>
      <c r="I88" s="201">
        <v>-4735644.0504000001</v>
      </c>
      <c r="J88" t="s">
        <v>2167</v>
      </c>
      <c r="K88" t="s">
        <v>2119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">
      <c r="A89" t="s">
        <v>1832</v>
      </c>
      <c r="B89" s="2" t="s">
        <v>1833</v>
      </c>
      <c r="C89" t="s">
        <v>1028</v>
      </c>
      <c r="E89" s="12"/>
      <c r="F89" t="s">
        <v>1028</v>
      </c>
      <c r="G89" s="174">
        <f t="shared" si="1"/>
        <v>34999.998</v>
      </c>
      <c r="I89" s="201">
        <v>-34999.998</v>
      </c>
      <c r="J89" t="s">
        <v>2168</v>
      </c>
      <c r="K89" t="s">
        <v>2131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">
      <c r="A90" t="s">
        <v>1834</v>
      </c>
      <c r="B90" s="2" t="s">
        <v>1835</v>
      </c>
      <c r="C90" t="s">
        <v>1028</v>
      </c>
      <c r="D90" s="12"/>
      <c r="E90" s="12"/>
      <c r="F90" t="s">
        <v>1028</v>
      </c>
      <c r="G90" s="174">
        <f t="shared" si="1"/>
        <v>568399.99919999996</v>
      </c>
      <c r="I90" s="201">
        <v>-568399.99919999996</v>
      </c>
      <c r="J90" t="s">
        <v>2169</v>
      </c>
      <c r="K90" t="s">
        <v>2131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">
      <c r="A91" t="s">
        <v>1836</v>
      </c>
      <c r="B91" s="2" t="s">
        <v>1837</v>
      </c>
      <c r="C91" t="s">
        <v>1028</v>
      </c>
      <c r="D91" s="12"/>
      <c r="E91" s="12"/>
      <c r="F91" t="s">
        <v>1028</v>
      </c>
      <c r="G91" s="174">
        <f t="shared" si="1"/>
        <v>1087225.8600000001</v>
      </c>
      <c r="I91" s="201">
        <v>-1087225.8600000001</v>
      </c>
      <c r="J91" t="s">
        <v>2170</v>
      </c>
      <c r="K91" t="s">
        <v>2131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">
      <c r="A92" t="s">
        <v>1838</v>
      </c>
      <c r="B92" s="2" t="s">
        <v>1839</v>
      </c>
      <c r="C92" t="s">
        <v>1028</v>
      </c>
      <c r="D92" s="12"/>
      <c r="E92" s="12"/>
      <c r="F92" t="s">
        <v>1028</v>
      </c>
      <c r="G92" s="174">
        <f t="shared" si="1"/>
        <v>2309817.588</v>
      </c>
      <c r="I92" s="201">
        <v>-2309817.588</v>
      </c>
      <c r="J92" t="s">
        <v>2171</v>
      </c>
      <c r="K92" t="s">
        <v>2131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">
      <c r="A93" t="s">
        <v>1840</v>
      </c>
      <c r="B93" s="2" t="s">
        <v>1841</v>
      </c>
      <c r="C93" t="s">
        <v>1028</v>
      </c>
      <c r="D93" s="12"/>
      <c r="E93" s="12"/>
      <c r="F93" t="s">
        <v>1028</v>
      </c>
      <c r="G93" s="174">
        <f t="shared" si="1"/>
        <v>5999.9975999999997</v>
      </c>
      <c r="I93" s="201">
        <v>-5999.9975999999997</v>
      </c>
      <c r="J93" t="s">
        <v>2172</v>
      </c>
      <c r="K93" t="s">
        <v>2131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">
      <c r="A94" t="s">
        <v>1842</v>
      </c>
      <c r="B94" s="2" t="s">
        <v>1843</v>
      </c>
      <c r="C94" t="s">
        <v>1028</v>
      </c>
      <c r="D94" s="12"/>
      <c r="E94" s="12"/>
      <c r="F94" t="s">
        <v>1028</v>
      </c>
      <c r="G94" s="174">
        <f t="shared" si="1"/>
        <v>33999.999600000003</v>
      </c>
      <c r="I94" s="201">
        <v>-33999.999600000003</v>
      </c>
      <c r="J94" t="s">
        <v>2173</v>
      </c>
      <c r="K94" t="s">
        <v>2127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">
      <c r="A95" t="s">
        <v>1844</v>
      </c>
      <c r="B95" s="2" t="s">
        <v>1845</v>
      </c>
      <c r="C95" t="s">
        <v>1028</v>
      </c>
      <c r="D95" s="12"/>
      <c r="E95" s="12"/>
      <c r="F95" t="s">
        <v>1028</v>
      </c>
      <c r="G95" s="174">
        <f t="shared" si="1"/>
        <v>3000</v>
      </c>
      <c r="I95" s="201">
        <v>-3000</v>
      </c>
      <c r="J95" t="s">
        <v>2174</v>
      </c>
      <c r="K95" t="s">
        <v>2129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">
      <c r="A96" t="s">
        <v>1844</v>
      </c>
      <c r="B96" s="2" t="s">
        <v>1845</v>
      </c>
      <c r="C96" t="s">
        <v>1028</v>
      </c>
      <c r="D96" s="12"/>
      <c r="E96" s="12"/>
      <c r="F96" t="s">
        <v>1028</v>
      </c>
      <c r="G96" s="174">
        <f t="shared" si="1"/>
        <v>12500.000400000001</v>
      </c>
      <c r="I96" s="201">
        <v>-12500.000400000001</v>
      </c>
      <c r="J96" t="s">
        <v>2175</v>
      </c>
      <c r="K96" t="s">
        <v>2131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">
      <c r="A97" t="s">
        <v>1844</v>
      </c>
      <c r="B97" s="2" t="s">
        <v>1845</v>
      </c>
      <c r="C97" t="s">
        <v>1028</v>
      </c>
      <c r="D97" s="12"/>
      <c r="E97" s="12"/>
      <c r="F97" t="s">
        <v>1028</v>
      </c>
      <c r="G97" s="174">
        <f t="shared" si="1"/>
        <v>9688.5600000000013</v>
      </c>
      <c r="I97" s="201">
        <v>-9688.5600000000013</v>
      </c>
      <c r="J97" t="s">
        <v>2176</v>
      </c>
      <c r="K97" t="s">
        <v>2128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">
      <c r="A98" t="s">
        <v>1846</v>
      </c>
      <c r="B98" s="2" t="s">
        <v>1847</v>
      </c>
      <c r="C98" t="s">
        <v>1028</v>
      </c>
      <c r="D98" s="12"/>
      <c r="E98" s="12"/>
      <c r="F98" t="s">
        <v>1028</v>
      </c>
      <c r="G98" s="174">
        <f t="shared" si="1"/>
        <v>118499.99999999999</v>
      </c>
      <c r="I98" s="201">
        <v>-118499.99999999999</v>
      </c>
      <c r="J98" t="s">
        <v>2177</v>
      </c>
      <c r="K98" t="s">
        <v>2119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">
      <c r="A99" t="s">
        <v>1846</v>
      </c>
      <c r="B99" s="2" t="s">
        <v>1847</v>
      </c>
      <c r="C99" t="s">
        <v>1028</v>
      </c>
      <c r="D99" s="12"/>
      <c r="E99" s="12"/>
      <c r="F99" t="s">
        <v>1028</v>
      </c>
      <c r="G99" s="174">
        <f t="shared" si="1"/>
        <v>219250.99919999999</v>
      </c>
      <c r="I99" s="201">
        <v>-219250.99919999999</v>
      </c>
      <c r="J99" t="s">
        <v>2178</v>
      </c>
      <c r="K99" t="s">
        <v>2131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">
      <c r="A100" t="s">
        <v>1848</v>
      </c>
      <c r="B100" s="2" t="s">
        <v>1849</v>
      </c>
      <c r="C100" t="s">
        <v>1028</v>
      </c>
      <c r="D100" s="12"/>
      <c r="F100" t="s">
        <v>1028</v>
      </c>
      <c r="G100" s="174">
        <f t="shared" si="1"/>
        <v>194592.60000000003</v>
      </c>
      <c r="I100" s="201">
        <v>-194592.60000000003</v>
      </c>
      <c r="J100" t="s">
        <v>2179</v>
      </c>
      <c r="K100" t="s">
        <v>2127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">
      <c r="A101" t="s">
        <v>1850</v>
      </c>
      <c r="B101" s="2" t="s">
        <v>1851</v>
      </c>
      <c r="C101" t="s">
        <v>1028</v>
      </c>
      <c r="D101" s="12"/>
      <c r="E101" s="12"/>
      <c r="F101" t="s">
        <v>1028</v>
      </c>
      <c r="G101" s="174">
        <f t="shared" si="1"/>
        <v>173606.0196</v>
      </c>
      <c r="I101" s="201">
        <v>-173606.0196</v>
      </c>
      <c r="J101" t="s">
        <v>2180</v>
      </c>
      <c r="K101" t="s">
        <v>2127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">
      <c r="A102" t="s">
        <v>1852</v>
      </c>
      <c r="B102" s="2" t="s">
        <v>1853</v>
      </c>
      <c r="C102" t="s">
        <v>1028</v>
      </c>
      <c r="D102" s="12"/>
      <c r="E102" s="12"/>
      <c r="F102" t="s">
        <v>1028</v>
      </c>
      <c r="G102" s="174">
        <f t="shared" si="1"/>
        <v>585130.48680000007</v>
      </c>
      <c r="I102" s="201">
        <v>-585130.48680000007</v>
      </c>
      <c r="J102" t="s">
        <v>2181</v>
      </c>
      <c r="K102" t="s">
        <v>2127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">
      <c r="A103" t="s">
        <v>1854</v>
      </c>
      <c r="B103" s="2" t="s">
        <v>1855</v>
      </c>
      <c r="C103" t="s">
        <v>1028</v>
      </c>
      <c r="D103" s="12"/>
      <c r="E103" s="12"/>
      <c r="F103" t="s">
        <v>1028</v>
      </c>
      <c r="G103" s="174">
        <f t="shared" si="1"/>
        <v>119770.0404</v>
      </c>
      <c r="I103" s="201">
        <v>-119770.0404</v>
      </c>
      <c r="J103" t="s">
        <v>2182</v>
      </c>
      <c r="K103" t="s">
        <v>2127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">
      <c r="A104" t="s">
        <v>1856</v>
      </c>
      <c r="B104" s="2" t="s">
        <v>1857</v>
      </c>
      <c r="C104" t="s">
        <v>1028</v>
      </c>
      <c r="D104" s="12"/>
      <c r="E104" s="12"/>
      <c r="F104" t="s">
        <v>1028</v>
      </c>
      <c r="G104" s="174">
        <f t="shared" si="1"/>
        <v>65000.000399999997</v>
      </c>
      <c r="I104" s="201">
        <v>-65000.000399999997</v>
      </c>
      <c r="J104" t="s">
        <v>2183</v>
      </c>
      <c r="K104" t="s">
        <v>2129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">
      <c r="A105" t="s">
        <v>1856</v>
      </c>
      <c r="B105" s="2" t="s">
        <v>1857</v>
      </c>
      <c r="C105" t="s">
        <v>1028</v>
      </c>
      <c r="D105" s="12"/>
      <c r="E105" s="12"/>
      <c r="F105" t="s">
        <v>1028</v>
      </c>
      <c r="G105" s="174">
        <f t="shared" si="1"/>
        <v>31720.000800000002</v>
      </c>
      <c r="I105" s="201">
        <v>-31720.000800000002</v>
      </c>
      <c r="J105" t="s">
        <v>2184</v>
      </c>
      <c r="K105" t="s">
        <v>2185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">
      <c r="A106" t="s">
        <v>1856</v>
      </c>
      <c r="B106" s="2" t="s">
        <v>1857</v>
      </c>
      <c r="C106" t="s">
        <v>1028</v>
      </c>
      <c r="D106" s="12"/>
      <c r="E106" s="12"/>
      <c r="F106" t="s">
        <v>1028</v>
      </c>
      <c r="G106" s="174">
        <f t="shared" si="1"/>
        <v>58271.150399999999</v>
      </c>
      <c r="I106" s="201">
        <v>-58271.150399999999</v>
      </c>
      <c r="J106" t="s">
        <v>2186</v>
      </c>
      <c r="K106" t="s">
        <v>2128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">
      <c r="A107" t="s">
        <v>1856</v>
      </c>
      <c r="B107" s="2" t="s">
        <v>1857</v>
      </c>
      <c r="C107" t="s">
        <v>1028</v>
      </c>
      <c r="D107" s="12"/>
      <c r="E107" s="12"/>
      <c r="F107" t="s">
        <v>1028</v>
      </c>
      <c r="G107" s="174">
        <f t="shared" si="1"/>
        <v>33000</v>
      </c>
      <c r="I107" s="201">
        <v>-33000</v>
      </c>
      <c r="J107" t="s">
        <v>2187</v>
      </c>
      <c r="K107" t="s">
        <v>2127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">
      <c r="A108" t="s">
        <v>1858</v>
      </c>
      <c r="B108" s="2" t="s">
        <v>1859</v>
      </c>
      <c r="C108" t="s">
        <v>1028</v>
      </c>
      <c r="D108" s="12"/>
      <c r="E108" s="12"/>
      <c r="F108" t="s">
        <v>1028</v>
      </c>
      <c r="G108" s="174">
        <f t="shared" si="1"/>
        <v>39999.999600000003</v>
      </c>
      <c r="I108" s="201">
        <v>-39999.999600000003</v>
      </c>
      <c r="J108" t="s">
        <v>2188</v>
      </c>
      <c r="K108" t="s">
        <v>2129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">
      <c r="A109" t="s">
        <v>1858</v>
      </c>
      <c r="B109" s="2" t="s">
        <v>1859</v>
      </c>
      <c r="C109" t="s">
        <v>1028</v>
      </c>
      <c r="D109" s="12"/>
      <c r="E109" s="12"/>
      <c r="F109" t="s">
        <v>1028</v>
      </c>
      <c r="G109" s="174">
        <f t="shared" si="1"/>
        <v>203108.69999999998</v>
      </c>
      <c r="I109" s="201">
        <v>-203108.69999999998</v>
      </c>
      <c r="J109" t="s">
        <v>2189</v>
      </c>
      <c r="K109" t="s">
        <v>2190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">
      <c r="A110" t="s">
        <v>1858</v>
      </c>
      <c r="B110" s="2" t="s">
        <v>1859</v>
      </c>
      <c r="C110" t="s">
        <v>1028</v>
      </c>
      <c r="D110" s="12"/>
      <c r="E110" s="12"/>
      <c r="F110" t="s">
        <v>1028</v>
      </c>
      <c r="G110" s="174">
        <f t="shared" si="1"/>
        <v>12499.999199999998</v>
      </c>
      <c r="I110" s="201">
        <v>-12499.999199999998</v>
      </c>
      <c r="J110" t="s">
        <v>2191</v>
      </c>
      <c r="K110" t="s">
        <v>2128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">
      <c r="A111" t="s">
        <v>1860</v>
      </c>
      <c r="B111" s="2" t="s">
        <v>1861</v>
      </c>
      <c r="C111" t="s">
        <v>1028</v>
      </c>
      <c r="D111" s="12"/>
      <c r="E111" s="12"/>
      <c r="F111" t="s">
        <v>1028</v>
      </c>
      <c r="G111" s="174">
        <f t="shared" si="1"/>
        <v>999.99959999999999</v>
      </c>
      <c r="I111" s="201">
        <v>-999.99959999999999</v>
      </c>
      <c r="J111" t="s">
        <v>2192</v>
      </c>
      <c r="K111" t="s">
        <v>2128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">
      <c r="A112" t="s">
        <v>1860</v>
      </c>
      <c r="B112" s="2" t="s">
        <v>1861</v>
      </c>
      <c r="C112" t="s">
        <v>1028</v>
      </c>
      <c r="D112" s="12"/>
      <c r="E112" s="12"/>
      <c r="F112" t="s">
        <v>1028</v>
      </c>
      <c r="G112" s="174">
        <f t="shared" si="1"/>
        <v>33000</v>
      </c>
      <c r="I112" s="201">
        <v>-33000</v>
      </c>
      <c r="J112" t="s">
        <v>2193</v>
      </c>
      <c r="K112" t="s">
        <v>2127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">
      <c r="A113" t="s">
        <v>1862</v>
      </c>
      <c r="B113" s="2" t="s">
        <v>1863</v>
      </c>
      <c r="C113" t="s">
        <v>1028</v>
      </c>
      <c r="D113" s="12"/>
      <c r="E113" s="12"/>
      <c r="F113" t="s">
        <v>1028</v>
      </c>
      <c r="G113" s="174">
        <f t="shared" si="1"/>
        <v>308964.99959999998</v>
      </c>
      <c r="I113" s="201">
        <v>-308964.99959999998</v>
      </c>
      <c r="J113" t="s">
        <v>2194</v>
      </c>
      <c r="K113" t="s">
        <v>2129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">
      <c r="A114" t="s">
        <v>1864</v>
      </c>
      <c r="B114" s="2" t="s">
        <v>1865</v>
      </c>
      <c r="C114" t="s">
        <v>1028</v>
      </c>
      <c r="D114" s="12"/>
      <c r="E114" s="12"/>
      <c r="F114" t="s">
        <v>1028</v>
      </c>
      <c r="G114" s="174">
        <f t="shared" si="1"/>
        <v>1677761.9700000004</v>
      </c>
      <c r="I114" s="201">
        <v>-1677761.9700000004</v>
      </c>
      <c r="J114" t="s">
        <v>2195</v>
      </c>
      <c r="K114" t="s">
        <v>2127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">
      <c r="A115" t="s">
        <v>1866</v>
      </c>
      <c r="B115" s="2" t="s">
        <v>1867</v>
      </c>
      <c r="C115" t="s">
        <v>1028</v>
      </c>
      <c r="D115" s="12"/>
      <c r="E115" s="12"/>
      <c r="F115" t="s">
        <v>1028</v>
      </c>
      <c r="G115" s="174">
        <f t="shared" si="1"/>
        <v>962254.58400000026</v>
      </c>
      <c r="I115" s="201">
        <v>-962254.58400000026</v>
      </c>
      <c r="J115" t="s">
        <v>2196</v>
      </c>
      <c r="K115" t="s">
        <v>2127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">
      <c r="A116" t="s">
        <v>1868</v>
      </c>
      <c r="B116" s="2" t="s">
        <v>1869</v>
      </c>
      <c r="C116" t="s">
        <v>1028</v>
      </c>
      <c r="D116" s="12"/>
      <c r="E116" s="12"/>
      <c r="F116" t="s">
        <v>1028</v>
      </c>
      <c r="G116" s="174">
        <f t="shared" si="1"/>
        <v>132875.1</v>
      </c>
      <c r="I116" s="201">
        <v>-132875.1</v>
      </c>
      <c r="J116" t="s">
        <v>2197</v>
      </c>
      <c r="K116" t="s">
        <v>2127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">
      <c r="A117" t="s">
        <v>1870</v>
      </c>
      <c r="B117" s="2" t="s">
        <v>1871</v>
      </c>
      <c r="C117" t="s">
        <v>1028</v>
      </c>
      <c r="D117" s="12"/>
      <c r="E117" s="12"/>
      <c r="F117" t="s">
        <v>1028</v>
      </c>
      <c r="G117" s="174">
        <f t="shared" si="1"/>
        <v>97925.2644</v>
      </c>
      <c r="I117" s="201">
        <v>-97925.2644</v>
      </c>
      <c r="J117" t="s">
        <v>2198</v>
      </c>
      <c r="K117" t="s">
        <v>2127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">
      <c r="A118" t="s">
        <v>1872</v>
      </c>
      <c r="B118" s="2" t="s">
        <v>1873</v>
      </c>
      <c r="C118" t="s">
        <v>1028</v>
      </c>
      <c r="D118" s="12"/>
      <c r="E118" s="12"/>
      <c r="F118" t="s">
        <v>1028</v>
      </c>
      <c r="G118" s="174">
        <f t="shared" si="1"/>
        <v>45214.496400000004</v>
      </c>
      <c r="I118" s="201">
        <v>-45214.496400000004</v>
      </c>
      <c r="J118" t="s">
        <v>2199</v>
      </c>
      <c r="K118" t="s">
        <v>2127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">
      <c r="A119" t="s">
        <v>1874</v>
      </c>
      <c r="B119" s="2" t="s">
        <v>1875</v>
      </c>
      <c r="C119" t="s">
        <v>1028</v>
      </c>
      <c r="D119" s="12"/>
      <c r="E119" s="12"/>
      <c r="F119" t="s">
        <v>1028</v>
      </c>
      <c r="G119" s="174">
        <f t="shared" si="1"/>
        <v>201555.64799999999</v>
      </c>
      <c r="I119" s="201">
        <v>-201555.64799999999</v>
      </c>
      <c r="J119" t="s">
        <v>2200</v>
      </c>
      <c r="K119" t="s">
        <v>2127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">
      <c r="A120" t="s">
        <v>1876</v>
      </c>
      <c r="B120" s="2" t="s">
        <v>1877</v>
      </c>
      <c r="C120" t="s">
        <v>1028</v>
      </c>
      <c r="D120" s="12"/>
      <c r="E120" s="12"/>
      <c r="F120" t="s">
        <v>1028</v>
      </c>
      <c r="G120" s="174">
        <f t="shared" si="1"/>
        <v>227445.90839999999</v>
      </c>
      <c r="I120" s="201">
        <v>-227445.90839999999</v>
      </c>
      <c r="J120" t="s">
        <v>2201</v>
      </c>
      <c r="K120" t="s">
        <v>2127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">
      <c r="A121" t="s">
        <v>1878</v>
      </c>
      <c r="B121" s="2" t="s">
        <v>1879</v>
      </c>
      <c r="C121" t="s">
        <v>1028</v>
      </c>
      <c r="D121" s="12"/>
      <c r="E121" s="12"/>
      <c r="F121" t="s">
        <v>1028</v>
      </c>
      <c r="G121" s="174">
        <f t="shared" si="1"/>
        <v>139898.96040000004</v>
      </c>
      <c r="I121" s="201">
        <v>-139898.96040000004</v>
      </c>
      <c r="J121" t="s">
        <v>2202</v>
      </c>
      <c r="K121" t="s">
        <v>2126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">
      <c r="A122" t="s">
        <v>1880</v>
      </c>
      <c r="B122" s="2" t="s">
        <v>1881</v>
      </c>
      <c r="C122" t="s">
        <v>1028</v>
      </c>
      <c r="D122" s="12"/>
      <c r="E122" s="12"/>
      <c r="F122" t="s">
        <v>1028</v>
      </c>
      <c r="G122" s="174">
        <f t="shared" si="1"/>
        <v>1413750.0707999999</v>
      </c>
      <c r="I122" s="201">
        <v>-1413750.0707999999</v>
      </c>
      <c r="J122" t="s">
        <v>2203</v>
      </c>
      <c r="K122" t="s">
        <v>2204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">
      <c r="A123" t="s">
        <v>1882</v>
      </c>
      <c r="B123" s="2" t="s">
        <v>1883</v>
      </c>
      <c r="C123" t="s">
        <v>1028</v>
      </c>
      <c r="D123" s="12"/>
      <c r="E123" s="12"/>
      <c r="F123" t="s">
        <v>1028</v>
      </c>
      <c r="G123" s="174">
        <f t="shared" si="1"/>
        <v>982321.27800000005</v>
      </c>
      <c r="I123" s="201">
        <v>-982321.27800000005</v>
      </c>
      <c r="J123" t="s">
        <v>2205</v>
      </c>
      <c r="K123" t="s">
        <v>2204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">
      <c r="A124" t="s">
        <v>1884</v>
      </c>
      <c r="B124" s="2" t="s">
        <v>1885</v>
      </c>
      <c r="C124" t="s">
        <v>1028</v>
      </c>
      <c r="D124" s="12"/>
      <c r="E124" s="12"/>
      <c r="F124" t="s">
        <v>1028</v>
      </c>
      <c r="G124" s="174">
        <f t="shared" si="1"/>
        <v>312692.96399999986</v>
      </c>
      <c r="I124" s="201">
        <v>-312692.96399999986</v>
      </c>
      <c r="J124" t="s">
        <v>2206</v>
      </c>
      <c r="K124" t="s">
        <v>2204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">
      <c r="A125" t="s">
        <v>1886</v>
      </c>
      <c r="B125" s="2" t="s">
        <v>1887</v>
      </c>
      <c r="C125" t="s">
        <v>1028</v>
      </c>
      <c r="D125" s="12"/>
      <c r="E125" s="12"/>
      <c r="F125" t="s">
        <v>1028</v>
      </c>
      <c r="G125" s="174">
        <f t="shared" si="1"/>
        <v>31000.000800000002</v>
      </c>
      <c r="I125" s="201">
        <v>-31000.000800000002</v>
      </c>
      <c r="J125" t="s">
        <v>2207</v>
      </c>
      <c r="K125" t="s">
        <v>2139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">
      <c r="A126" t="s">
        <v>1886</v>
      </c>
      <c r="B126" s="2" t="s">
        <v>1887</v>
      </c>
      <c r="C126" t="s">
        <v>1028</v>
      </c>
      <c r="D126" s="12"/>
      <c r="E126" s="12"/>
      <c r="F126" t="s">
        <v>1028</v>
      </c>
      <c r="G126" s="174">
        <f t="shared" si="1"/>
        <v>32000.000400000001</v>
      </c>
      <c r="I126" s="201">
        <v>-32000.000400000001</v>
      </c>
      <c r="J126" t="s">
        <v>2208</v>
      </c>
      <c r="K126" t="s">
        <v>2131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">
      <c r="A127" t="s">
        <v>1888</v>
      </c>
      <c r="B127" s="2" t="s">
        <v>1889</v>
      </c>
      <c r="C127" t="s">
        <v>1028</v>
      </c>
      <c r="D127" s="12"/>
      <c r="E127" s="12"/>
      <c r="F127" t="s">
        <v>1028</v>
      </c>
      <c r="G127" s="174">
        <f t="shared" si="1"/>
        <v>120000</v>
      </c>
      <c r="I127" s="201">
        <v>-120000</v>
      </c>
      <c r="J127" t="s">
        <v>2209</v>
      </c>
      <c r="K127" t="s">
        <v>2139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">
      <c r="A128" t="s">
        <v>1888</v>
      </c>
      <c r="B128" s="2" t="s">
        <v>1889</v>
      </c>
      <c r="C128" t="s">
        <v>1028</v>
      </c>
      <c r="D128" s="12"/>
      <c r="E128" s="12"/>
      <c r="F128" t="s">
        <v>1028</v>
      </c>
      <c r="G128" s="174">
        <f t="shared" si="1"/>
        <v>30000</v>
      </c>
      <c r="I128" s="201">
        <v>-30000</v>
      </c>
      <c r="J128" t="s">
        <v>2210</v>
      </c>
      <c r="K128" t="s">
        <v>2131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">
      <c r="A129" t="s">
        <v>1890</v>
      </c>
      <c r="B129" s="2" t="s">
        <v>1891</v>
      </c>
      <c r="C129" t="s">
        <v>1028</v>
      </c>
      <c r="D129" s="12"/>
      <c r="E129" s="12"/>
      <c r="F129" t="s">
        <v>1028</v>
      </c>
      <c r="G129" s="174">
        <f t="shared" si="1"/>
        <v>5000.0003999999999</v>
      </c>
      <c r="I129" s="201">
        <v>-5000.0003999999999</v>
      </c>
      <c r="J129" t="s">
        <v>2211</v>
      </c>
      <c r="K129" t="s">
        <v>2190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">
      <c r="A130" t="s">
        <v>1892</v>
      </c>
      <c r="B130" s="2" t="s">
        <v>1893</v>
      </c>
      <c r="C130" t="s">
        <v>1028</v>
      </c>
      <c r="D130" s="12"/>
      <c r="E130" s="12"/>
      <c r="F130" t="s">
        <v>1028</v>
      </c>
      <c r="G130" s="174">
        <f t="shared" si="1"/>
        <v>439000.00920000009</v>
      </c>
      <c r="I130" s="201">
        <v>-439000.00920000009</v>
      </c>
      <c r="J130" t="s">
        <v>2212</v>
      </c>
      <c r="K130" t="s">
        <v>2139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">
      <c r="A131" t="s">
        <v>1892</v>
      </c>
      <c r="B131" s="2" t="s">
        <v>1893</v>
      </c>
      <c r="C131" t="s">
        <v>1028</v>
      </c>
      <c r="D131" s="12"/>
      <c r="E131" s="12"/>
      <c r="F131" t="s">
        <v>1028</v>
      </c>
      <c r="G131" s="174">
        <f t="shared" si="1"/>
        <v>152335.99920000002</v>
      </c>
      <c r="I131" s="201">
        <v>-152335.99920000002</v>
      </c>
      <c r="J131" t="s">
        <v>2213</v>
      </c>
      <c r="K131" t="s">
        <v>2131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">
      <c r="A132" t="s">
        <v>1894</v>
      </c>
      <c r="B132" s="2" t="s">
        <v>1895</v>
      </c>
      <c r="C132" t="s">
        <v>1028</v>
      </c>
      <c r="D132" s="12"/>
      <c r="E132" s="12"/>
      <c r="F132" t="s">
        <v>1028</v>
      </c>
      <c r="G132" s="174">
        <f t="shared" si="1"/>
        <v>290000.00160000002</v>
      </c>
      <c r="I132" s="201">
        <v>-290000.00160000002</v>
      </c>
      <c r="J132" t="s">
        <v>2214</v>
      </c>
      <c r="K132" t="s">
        <v>2129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">
      <c r="A133" t="s">
        <v>1896</v>
      </c>
      <c r="B133" s="2" t="s">
        <v>1897</v>
      </c>
      <c r="C133" t="s">
        <v>1028</v>
      </c>
      <c r="D133" s="12"/>
      <c r="E133" s="12"/>
      <c r="F133" t="s">
        <v>1028</v>
      </c>
      <c r="G133" s="174">
        <f t="shared" si="1"/>
        <v>27000</v>
      </c>
      <c r="I133" s="201">
        <v>-27000</v>
      </c>
      <c r="J133" t="s">
        <v>2215</v>
      </c>
      <c r="K133" t="s">
        <v>2131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">
      <c r="A134" t="s">
        <v>1898</v>
      </c>
      <c r="B134" s="2" t="s">
        <v>1899</v>
      </c>
      <c r="C134" t="s">
        <v>1028</v>
      </c>
      <c r="D134" s="12"/>
      <c r="E134" s="12"/>
      <c r="F134" t="s">
        <v>1028</v>
      </c>
      <c r="G134" s="174">
        <f t="shared" si="1"/>
        <v>17599.999199999998</v>
      </c>
      <c r="I134" s="201">
        <v>-17599.999199999998</v>
      </c>
      <c r="J134" t="s">
        <v>2216</v>
      </c>
      <c r="K134" t="s">
        <v>2131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">
      <c r="A135" t="s">
        <v>1900</v>
      </c>
      <c r="B135" s="2" t="s">
        <v>1901</v>
      </c>
      <c r="C135" t="s">
        <v>1028</v>
      </c>
      <c r="D135" s="12"/>
      <c r="E135" s="12"/>
      <c r="F135" t="s">
        <v>1028</v>
      </c>
      <c r="G135" s="174">
        <f t="shared" si="1"/>
        <v>29250</v>
      </c>
      <c r="I135" s="201">
        <v>-29250</v>
      </c>
      <c r="J135" t="s">
        <v>2217</v>
      </c>
      <c r="K135" t="s">
        <v>2131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">
      <c r="A136" t="s">
        <v>1902</v>
      </c>
      <c r="B136" s="2" t="s">
        <v>1903</v>
      </c>
      <c r="C136" t="s">
        <v>1028</v>
      </c>
      <c r="D136" s="12"/>
      <c r="E136" s="12"/>
      <c r="F136" t="s">
        <v>1028</v>
      </c>
      <c r="G136" s="174">
        <f t="shared" si="1"/>
        <v>29999.997599999995</v>
      </c>
      <c r="I136" s="201">
        <v>-29999.997599999995</v>
      </c>
      <c r="J136" t="s">
        <v>2218</v>
      </c>
      <c r="K136" t="s">
        <v>2139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">
      <c r="A137" t="s">
        <v>1904</v>
      </c>
      <c r="B137" s="2" t="s">
        <v>1905</v>
      </c>
      <c r="C137" t="s">
        <v>1028</v>
      </c>
      <c r="D137" s="12"/>
      <c r="E137" s="12"/>
      <c r="F137" t="s">
        <v>1028</v>
      </c>
      <c r="G137" s="174">
        <f t="shared" si="1"/>
        <v>87202.999199999977</v>
      </c>
      <c r="I137" s="201">
        <v>-87202.999199999977</v>
      </c>
      <c r="J137" t="s">
        <v>2219</v>
      </c>
      <c r="K137" t="s">
        <v>2131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">
      <c r="A138" t="s">
        <v>1906</v>
      </c>
      <c r="B138" s="2" t="s">
        <v>1907</v>
      </c>
      <c r="C138" t="s">
        <v>1028</v>
      </c>
      <c r="E138" s="12"/>
      <c r="F138" t="s">
        <v>1028</v>
      </c>
      <c r="G138" s="174">
        <f t="shared" si="1"/>
        <v>205000.00080000001</v>
      </c>
      <c r="I138" s="201">
        <v>-205000.00080000001</v>
      </c>
      <c r="J138" t="s">
        <v>2220</v>
      </c>
      <c r="K138" t="s">
        <v>2139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">
      <c r="A139" t="s">
        <v>1906</v>
      </c>
      <c r="B139" s="2" t="s">
        <v>1907</v>
      </c>
      <c r="C139" t="s">
        <v>1028</v>
      </c>
      <c r="E139" s="12"/>
      <c r="F139" t="s">
        <v>1028</v>
      </c>
      <c r="G139" s="174">
        <f t="shared" si="1"/>
        <v>72750</v>
      </c>
      <c r="I139" s="201">
        <v>-72750</v>
      </c>
      <c r="J139" t="s">
        <v>2221</v>
      </c>
      <c r="K139" t="s">
        <v>2131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">
      <c r="A140" t="s">
        <v>2086</v>
      </c>
      <c r="B140" s="2" t="s">
        <v>2101</v>
      </c>
      <c r="C140" t="s">
        <v>1028</v>
      </c>
      <c r="D140" s="12"/>
      <c r="E140" s="12"/>
      <c r="F140" t="s">
        <v>1028</v>
      </c>
      <c r="G140" s="174">
        <f t="shared" si="1"/>
        <v>1500</v>
      </c>
      <c r="I140" s="201">
        <v>-1500</v>
      </c>
      <c r="J140" t="s">
        <v>2222</v>
      </c>
      <c r="K140" t="s">
        <v>2126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">
      <c r="A141" t="s">
        <v>1908</v>
      </c>
      <c r="B141" s="2" t="s">
        <v>1909</v>
      </c>
      <c r="C141" t="s">
        <v>1028</v>
      </c>
      <c r="E141" s="12"/>
      <c r="F141" t="s">
        <v>1028</v>
      </c>
      <c r="G141" s="174">
        <f t="shared" ref="G141:G204" si="2">-I141</f>
        <v>12000.001200000001</v>
      </c>
      <c r="I141" s="201">
        <v>-12000.001200000001</v>
      </c>
      <c r="J141" t="s">
        <v>2223</v>
      </c>
      <c r="K141" t="s">
        <v>2131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">
      <c r="A142" t="s">
        <v>1910</v>
      </c>
      <c r="B142" s="2" t="s">
        <v>1911</v>
      </c>
      <c r="C142" t="s">
        <v>1028</v>
      </c>
      <c r="D142" s="12"/>
      <c r="E142" s="12"/>
      <c r="F142" t="s">
        <v>1028</v>
      </c>
      <c r="G142" s="174">
        <f t="shared" si="2"/>
        <v>42999.999600000003</v>
      </c>
      <c r="I142" s="201">
        <v>-42999.999600000003</v>
      </c>
      <c r="J142" t="s">
        <v>2224</v>
      </c>
      <c r="K142" t="s">
        <v>2127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">
      <c r="A143" t="s">
        <v>1912</v>
      </c>
      <c r="B143" s="2" t="s">
        <v>1913</v>
      </c>
      <c r="C143" t="s">
        <v>1028</v>
      </c>
      <c r="D143" s="12"/>
      <c r="E143" s="12"/>
      <c r="F143" t="s">
        <v>1028</v>
      </c>
      <c r="G143" s="174">
        <f t="shared" si="2"/>
        <v>32481.279600000002</v>
      </c>
      <c r="I143" s="201">
        <v>-32481.279600000002</v>
      </c>
      <c r="J143" t="s">
        <v>2225</v>
      </c>
      <c r="K143" t="s">
        <v>2185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">
      <c r="A144" t="s">
        <v>1914</v>
      </c>
      <c r="B144" s="2" t="s">
        <v>1915</v>
      </c>
      <c r="C144" t="s">
        <v>1028</v>
      </c>
      <c r="D144" s="12"/>
      <c r="E144" s="12"/>
      <c r="F144" t="s">
        <v>1028</v>
      </c>
      <c r="G144" s="174">
        <f t="shared" si="2"/>
        <v>212335.50000000003</v>
      </c>
      <c r="I144" s="201">
        <v>-212335.50000000003</v>
      </c>
      <c r="J144" t="s">
        <v>2226</v>
      </c>
      <c r="K144" t="s">
        <v>2126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">
      <c r="A145" t="s">
        <v>1916</v>
      </c>
      <c r="B145" s="2" t="s">
        <v>1917</v>
      </c>
      <c r="C145" t="s">
        <v>1028</v>
      </c>
      <c r="D145" s="12"/>
      <c r="E145" s="12"/>
      <c r="F145" t="s">
        <v>1028</v>
      </c>
      <c r="G145" s="174">
        <f t="shared" si="2"/>
        <v>230723.99999999997</v>
      </c>
      <c r="I145" s="201">
        <v>-230723.99999999997</v>
      </c>
      <c r="J145" t="s">
        <v>2227</v>
      </c>
      <c r="K145" t="s">
        <v>2126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">
      <c r="A146" t="s">
        <v>1918</v>
      </c>
      <c r="B146" s="2" t="s">
        <v>1919</v>
      </c>
      <c r="C146" t="s">
        <v>1028</v>
      </c>
      <c r="D146" s="12"/>
      <c r="E146" s="12"/>
      <c r="F146" t="s">
        <v>1028</v>
      </c>
      <c r="G146" s="174">
        <f t="shared" si="2"/>
        <v>32391.261600000009</v>
      </c>
      <c r="I146" s="201">
        <v>-32391.261600000009</v>
      </c>
      <c r="J146" t="s">
        <v>2228</v>
      </c>
      <c r="K146" t="s">
        <v>2126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">
      <c r="A147" t="s">
        <v>1920</v>
      </c>
      <c r="B147" s="2" t="s">
        <v>1921</v>
      </c>
      <c r="C147" t="s">
        <v>1028</v>
      </c>
      <c r="D147" s="12"/>
      <c r="E147" s="12"/>
      <c r="F147" t="s">
        <v>1028</v>
      </c>
      <c r="G147" s="174">
        <f t="shared" si="2"/>
        <v>24999.999599999999</v>
      </c>
      <c r="I147" s="201">
        <v>-24999.999599999999</v>
      </c>
      <c r="J147" t="s">
        <v>2229</v>
      </c>
      <c r="K147" t="s">
        <v>2126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">
      <c r="A148" t="s">
        <v>1922</v>
      </c>
      <c r="B148" s="2" t="s">
        <v>1923</v>
      </c>
      <c r="C148" t="s">
        <v>1028</v>
      </c>
      <c r="D148" s="12"/>
      <c r="E148" s="12"/>
      <c r="F148" t="s">
        <v>1028</v>
      </c>
      <c r="G148" s="174">
        <f t="shared" si="2"/>
        <v>27999.999599999999</v>
      </c>
      <c r="I148" s="201">
        <v>-27999.999599999999</v>
      </c>
      <c r="J148" t="s">
        <v>2230</v>
      </c>
      <c r="K148" t="s">
        <v>2126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">
      <c r="A149" t="s">
        <v>1924</v>
      </c>
      <c r="B149" s="2" t="s">
        <v>1925</v>
      </c>
      <c r="C149" t="s">
        <v>1028</v>
      </c>
      <c r="E149" s="12"/>
      <c r="F149" t="s">
        <v>1028</v>
      </c>
      <c r="G149" s="174">
        <f t="shared" si="2"/>
        <v>8000.0003999999999</v>
      </c>
      <c r="I149" s="201">
        <v>-8000.0003999999999</v>
      </c>
      <c r="J149" t="s">
        <v>2231</v>
      </c>
      <c r="K149" t="s">
        <v>2126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">
      <c r="A150" t="s">
        <v>1926</v>
      </c>
      <c r="B150" s="2" t="s">
        <v>1927</v>
      </c>
      <c r="C150" t="s">
        <v>1028</v>
      </c>
      <c r="D150" s="12"/>
      <c r="E150" s="12"/>
      <c r="F150" t="s">
        <v>1028</v>
      </c>
      <c r="G150" s="174">
        <f t="shared" si="2"/>
        <v>29125.000799999998</v>
      </c>
      <c r="I150" s="201">
        <v>-29125.000799999998</v>
      </c>
      <c r="J150" t="s">
        <v>2232</v>
      </c>
      <c r="K150" t="s">
        <v>2116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">
      <c r="A151" t="s">
        <v>2087</v>
      </c>
      <c r="B151" s="2" t="s">
        <v>2102</v>
      </c>
      <c r="C151" t="s">
        <v>1028</v>
      </c>
      <c r="E151" s="12"/>
      <c r="F151" t="s">
        <v>1028</v>
      </c>
      <c r="G151" s="174">
        <f t="shared" si="2"/>
        <v>1500</v>
      </c>
      <c r="I151" s="201">
        <v>-1500</v>
      </c>
      <c r="J151" t="s">
        <v>2233</v>
      </c>
      <c r="K151" t="s">
        <v>2129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">
      <c r="A152" t="s">
        <v>1928</v>
      </c>
      <c r="B152" s="2" t="s">
        <v>1929</v>
      </c>
      <c r="C152" t="s">
        <v>1028</v>
      </c>
      <c r="E152" s="12"/>
      <c r="F152" t="s">
        <v>1028</v>
      </c>
      <c r="G152" s="174">
        <f t="shared" si="2"/>
        <v>7000.0007999999998</v>
      </c>
      <c r="I152" s="201">
        <v>-7000.0007999999998</v>
      </c>
      <c r="J152" t="s">
        <v>2234</v>
      </c>
      <c r="K152" t="s">
        <v>2126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">
      <c r="A153" t="s">
        <v>1930</v>
      </c>
      <c r="B153" s="2" t="s">
        <v>1931</v>
      </c>
      <c r="C153" t="s">
        <v>1028</v>
      </c>
      <c r="E153" s="12"/>
      <c r="F153" t="s">
        <v>1028</v>
      </c>
      <c r="G153" s="174">
        <f t="shared" si="2"/>
        <v>4999.9992000000002</v>
      </c>
      <c r="I153" s="201">
        <v>-4999.9992000000002</v>
      </c>
      <c r="J153" t="s">
        <v>2235</v>
      </c>
      <c r="K153" t="s">
        <v>2123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">
      <c r="A154" t="s">
        <v>1932</v>
      </c>
      <c r="B154" s="2" t="s">
        <v>1933</v>
      </c>
      <c r="C154" t="s">
        <v>1028</v>
      </c>
      <c r="D154" s="12"/>
      <c r="F154" t="s">
        <v>1028</v>
      </c>
      <c r="G154" s="174">
        <f t="shared" si="2"/>
        <v>260000.00039999999</v>
      </c>
      <c r="I154" s="201">
        <v>-260000.00039999999</v>
      </c>
      <c r="J154" t="s">
        <v>2236</v>
      </c>
      <c r="K154" t="s">
        <v>2118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">
      <c r="A155" t="s">
        <v>1932</v>
      </c>
      <c r="B155" s="2" t="s">
        <v>1933</v>
      </c>
      <c r="C155" t="s">
        <v>1028</v>
      </c>
      <c r="E155" s="12"/>
      <c r="F155" t="s">
        <v>1028</v>
      </c>
      <c r="G155" s="174">
        <f t="shared" si="2"/>
        <v>493500</v>
      </c>
      <c r="I155" s="201">
        <v>-493500</v>
      </c>
      <c r="J155" t="s">
        <v>2237</v>
      </c>
      <c r="K155" t="s">
        <v>2119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">
      <c r="A156" t="s">
        <v>1932</v>
      </c>
      <c r="B156" s="2" t="s">
        <v>1933</v>
      </c>
      <c r="C156" t="s">
        <v>1028</v>
      </c>
      <c r="E156" s="12"/>
      <c r="F156" t="s">
        <v>1028</v>
      </c>
      <c r="G156" s="174">
        <f t="shared" si="2"/>
        <v>20000.000400000001</v>
      </c>
      <c r="I156" s="201">
        <v>-20000.000400000001</v>
      </c>
      <c r="J156" t="s">
        <v>2238</v>
      </c>
      <c r="K156" t="s">
        <v>2127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">
      <c r="A157" t="s">
        <v>1934</v>
      </c>
      <c r="B157" s="2" t="s">
        <v>1935</v>
      </c>
      <c r="C157" t="s">
        <v>1028</v>
      </c>
      <c r="E157" s="12"/>
      <c r="F157" t="s">
        <v>1028</v>
      </c>
      <c r="G157" s="174">
        <f t="shared" si="2"/>
        <v>6000</v>
      </c>
      <c r="I157" s="201">
        <v>-6000</v>
      </c>
      <c r="J157" t="s">
        <v>2239</v>
      </c>
      <c r="K157" t="s">
        <v>2129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">
      <c r="A158" t="s">
        <v>2088</v>
      </c>
      <c r="B158" s="2" t="s">
        <v>2103</v>
      </c>
      <c r="C158" t="s">
        <v>1028</v>
      </c>
      <c r="F158" t="s">
        <v>1028</v>
      </c>
      <c r="G158" s="174">
        <f t="shared" si="2"/>
        <v>61500</v>
      </c>
      <c r="I158" s="201">
        <v>-61500</v>
      </c>
      <c r="J158" t="s">
        <v>2240</v>
      </c>
      <c r="K158" t="s">
        <v>2131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">
      <c r="A159" t="s">
        <v>1936</v>
      </c>
      <c r="B159" s="2" t="s">
        <v>1937</v>
      </c>
      <c r="C159" t="s">
        <v>1028</v>
      </c>
      <c r="E159" s="12"/>
      <c r="F159" t="s">
        <v>1028</v>
      </c>
      <c r="G159" s="174">
        <f t="shared" si="2"/>
        <v>31725</v>
      </c>
      <c r="I159" s="201">
        <v>-31725</v>
      </c>
      <c r="J159" t="s">
        <v>2241</v>
      </c>
      <c r="K159" t="s">
        <v>2116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">
      <c r="A160" t="s">
        <v>1936</v>
      </c>
      <c r="B160" s="2" t="s">
        <v>1937</v>
      </c>
      <c r="C160" t="s">
        <v>1028</v>
      </c>
      <c r="E160" s="12"/>
      <c r="F160" t="s">
        <v>1028</v>
      </c>
      <c r="G160" s="174">
        <f t="shared" si="2"/>
        <v>44000.000399999997</v>
      </c>
      <c r="I160" s="201">
        <v>-44000.000399999997</v>
      </c>
      <c r="J160" t="s">
        <v>2242</v>
      </c>
      <c r="K160" t="s">
        <v>2129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">
      <c r="A161" t="s">
        <v>1936</v>
      </c>
      <c r="B161" s="2" t="s">
        <v>1937</v>
      </c>
      <c r="C161" t="s">
        <v>1028</v>
      </c>
      <c r="E161" s="12"/>
      <c r="F161" t="s">
        <v>1028</v>
      </c>
      <c r="G161" s="174">
        <f t="shared" si="2"/>
        <v>159999.99960000001</v>
      </c>
      <c r="I161" s="201">
        <v>-159999.99960000001</v>
      </c>
      <c r="J161" t="s">
        <v>2243</v>
      </c>
      <c r="K161" t="s">
        <v>2117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">
      <c r="A162" t="s">
        <v>1936</v>
      </c>
      <c r="B162" s="2" t="s">
        <v>1937</v>
      </c>
      <c r="C162" t="s">
        <v>1028</v>
      </c>
      <c r="D162" s="12"/>
      <c r="E162" s="12"/>
      <c r="F162" t="s">
        <v>1028</v>
      </c>
      <c r="G162" s="174">
        <f t="shared" si="2"/>
        <v>20000.000400000001</v>
      </c>
      <c r="I162" s="201">
        <v>-20000.000400000001</v>
      </c>
      <c r="J162" t="s">
        <v>2244</v>
      </c>
      <c r="K162" t="s">
        <v>2131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">
      <c r="A163" t="s">
        <v>1936</v>
      </c>
      <c r="B163" s="2" t="s">
        <v>1937</v>
      </c>
      <c r="C163" t="s">
        <v>1028</v>
      </c>
      <c r="F163" t="s">
        <v>1028</v>
      </c>
      <c r="G163" s="174">
        <f t="shared" si="2"/>
        <v>5000.0003999999999</v>
      </c>
      <c r="I163" s="201">
        <v>-5000.0003999999999</v>
      </c>
      <c r="J163" t="s">
        <v>2245</v>
      </c>
      <c r="K163" t="s">
        <v>2125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">
      <c r="A164" t="s">
        <v>1936</v>
      </c>
      <c r="B164" s="2" t="s">
        <v>1937</v>
      </c>
      <c r="C164" t="s">
        <v>1028</v>
      </c>
      <c r="E164" s="12"/>
      <c r="F164" t="s">
        <v>1028</v>
      </c>
      <c r="G164" s="174">
        <f t="shared" si="2"/>
        <v>30000</v>
      </c>
      <c r="I164" s="201">
        <v>-30000</v>
      </c>
      <c r="J164" t="s">
        <v>2246</v>
      </c>
      <c r="K164" t="s">
        <v>2120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">
      <c r="A165" t="s">
        <v>1936</v>
      </c>
      <c r="B165" s="2" t="s">
        <v>1937</v>
      </c>
      <c r="C165" t="s">
        <v>1028</v>
      </c>
      <c r="E165" s="12"/>
      <c r="F165" t="s">
        <v>1028</v>
      </c>
      <c r="G165" s="174">
        <f t="shared" si="2"/>
        <v>39999.999600000003</v>
      </c>
      <c r="I165" s="201">
        <v>-39999.999600000003</v>
      </c>
      <c r="J165" t="s">
        <v>2247</v>
      </c>
      <c r="K165" t="s">
        <v>2185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">
      <c r="A166" t="s">
        <v>1936</v>
      </c>
      <c r="B166" s="2" t="s">
        <v>1937</v>
      </c>
      <c r="C166" t="s">
        <v>1028</v>
      </c>
      <c r="E166" s="12"/>
      <c r="F166" t="s">
        <v>1028</v>
      </c>
      <c r="G166" s="174">
        <f t="shared" si="2"/>
        <v>10500</v>
      </c>
      <c r="I166" s="201">
        <v>-10500</v>
      </c>
      <c r="J166" t="s">
        <v>2248</v>
      </c>
      <c r="K166" t="s">
        <v>2123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">
      <c r="A167" t="s">
        <v>1936</v>
      </c>
      <c r="B167" s="2" t="s">
        <v>1937</v>
      </c>
      <c r="C167" t="s">
        <v>1028</v>
      </c>
      <c r="E167" s="12"/>
      <c r="F167" t="s">
        <v>1028</v>
      </c>
      <c r="G167" s="174">
        <f t="shared" si="2"/>
        <v>999.99959999999999</v>
      </c>
      <c r="I167" s="201">
        <v>-999.99959999999999</v>
      </c>
      <c r="J167" t="s">
        <v>2249</v>
      </c>
      <c r="K167" t="s">
        <v>2126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">
      <c r="A168" t="s">
        <v>1938</v>
      </c>
      <c r="B168" s="2" t="s">
        <v>1939</v>
      </c>
      <c r="C168" t="s">
        <v>1028</v>
      </c>
      <c r="E168" s="12"/>
      <c r="F168" t="s">
        <v>1028</v>
      </c>
      <c r="G168" s="174">
        <f t="shared" si="2"/>
        <v>68976</v>
      </c>
      <c r="I168" s="201">
        <v>-68976</v>
      </c>
      <c r="J168" t="s">
        <v>2250</v>
      </c>
      <c r="K168" t="s">
        <v>2125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">
      <c r="A169" t="s">
        <v>1940</v>
      </c>
      <c r="B169" s="2" t="s">
        <v>1941</v>
      </c>
      <c r="C169" t="s">
        <v>1028</v>
      </c>
      <c r="E169" s="12"/>
      <c r="F169" t="s">
        <v>1028</v>
      </c>
      <c r="G169" s="174">
        <f t="shared" si="2"/>
        <v>80000.000400000019</v>
      </c>
      <c r="I169" s="201">
        <v>-80000.000400000019</v>
      </c>
      <c r="J169" t="s">
        <v>2251</v>
      </c>
      <c r="K169" t="s">
        <v>2126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">
      <c r="A170" t="s">
        <v>1942</v>
      </c>
      <c r="B170" s="2" t="s">
        <v>1943</v>
      </c>
      <c r="C170" t="s">
        <v>1028</v>
      </c>
      <c r="E170" s="12"/>
      <c r="F170" t="s">
        <v>1028</v>
      </c>
      <c r="G170" s="174">
        <f t="shared" si="2"/>
        <v>175000.98</v>
      </c>
      <c r="I170" s="201">
        <v>-175000.98</v>
      </c>
      <c r="J170" t="s">
        <v>2252</v>
      </c>
      <c r="K170" t="s">
        <v>2126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">
      <c r="A171" t="s">
        <v>1944</v>
      </c>
      <c r="B171" s="2" t="s">
        <v>1945</v>
      </c>
      <c r="C171" t="s">
        <v>1028</v>
      </c>
      <c r="D171" s="12"/>
      <c r="E171" s="12"/>
      <c r="F171" t="s">
        <v>1028</v>
      </c>
      <c r="G171" s="174">
        <f t="shared" si="2"/>
        <v>14484512.460299997</v>
      </c>
      <c r="I171" s="201">
        <v>-14484512.460299997</v>
      </c>
      <c r="J171" t="s">
        <v>2253</v>
      </c>
      <c r="K171" t="s">
        <v>2127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">
      <c r="A172" t="s">
        <v>1946</v>
      </c>
      <c r="B172" s="2" t="s">
        <v>1947</v>
      </c>
      <c r="C172" t="s">
        <v>1028</v>
      </c>
      <c r="E172" s="12"/>
      <c r="F172" t="s">
        <v>1028</v>
      </c>
      <c r="G172" s="174">
        <f t="shared" si="2"/>
        <v>74160.631300000052</v>
      </c>
      <c r="I172" s="201">
        <v>-74160.631300000052</v>
      </c>
      <c r="J172" t="s">
        <v>2254</v>
      </c>
      <c r="K172" t="s">
        <v>2127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">
      <c r="A173" t="s">
        <v>1948</v>
      </c>
      <c r="B173" s="2" t="s">
        <v>1949</v>
      </c>
      <c r="C173" t="s">
        <v>1028</v>
      </c>
      <c r="E173" s="12"/>
      <c r="F173" t="s">
        <v>1028</v>
      </c>
      <c r="G173" s="174">
        <f t="shared" si="2"/>
        <v>1171224.2888</v>
      </c>
      <c r="I173" s="201">
        <v>-1171224.2888</v>
      </c>
      <c r="J173" t="s">
        <v>2255</v>
      </c>
      <c r="K173" t="s">
        <v>2127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">
      <c r="A174" t="s">
        <v>2089</v>
      </c>
      <c r="B174" s="2" t="s">
        <v>2104</v>
      </c>
      <c r="C174" t="s">
        <v>1028</v>
      </c>
      <c r="E174" s="12"/>
      <c r="F174" t="s">
        <v>1028</v>
      </c>
      <c r="G174" s="174">
        <f>-I174</f>
        <v>-226925.87520000001</v>
      </c>
      <c r="I174" s="201">
        <v>226925.87520000001</v>
      </c>
      <c r="J174" t="s">
        <v>2115</v>
      </c>
      <c r="K174" t="s">
        <v>2127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">
      <c r="A175" t="s">
        <v>1950</v>
      </c>
      <c r="B175" s="2" t="s">
        <v>1951</v>
      </c>
      <c r="C175" t="s">
        <v>1028</v>
      </c>
      <c r="E175" s="12"/>
      <c r="F175" t="s">
        <v>1028</v>
      </c>
      <c r="G175" s="174">
        <f t="shared" si="2"/>
        <v>-26701.68</v>
      </c>
      <c r="I175" s="201">
        <v>26701.68</v>
      </c>
      <c r="J175" t="s">
        <v>2115</v>
      </c>
      <c r="K175" t="s">
        <v>2127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">
      <c r="A176" t="s">
        <v>2090</v>
      </c>
      <c r="B176" s="2" t="s">
        <v>2105</v>
      </c>
      <c r="C176" t="s">
        <v>1028</v>
      </c>
      <c r="E176" s="12"/>
      <c r="F176" t="s">
        <v>1028</v>
      </c>
      <c r="G176" s="174">
        <f t="shared" si="2"/>
        <v>-1022158.8684</v>
      </c>
      <c r="I176" s="201">
        <v>1022158.8684</v>
      </c>
      <c r="J176" t="s">
        <v>2115</v>
      </c>
      <c r="K176" t="s">
        <v>2127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">
      <c r="A177" t="s">
        <v>1952</v>
      </c>
      <c r="B177" s="2" t="s">
        <v>1953</v>
      </c>
      <c r="C177" t="s">
        <v>1028</v>
      </c>
      <c r="D177" s="12"/>
      <c r="E177" s="12"/>
      <c r="F177" t="s">
        <v>1028</v>
      </c>
      <c r="G177" s="174">
        <f t="shared" si="2"/>
        <v>4160671.3902000003</v>
      </c>
      <c r="I177" s="201">
        <v>-4160671.3902000003</v>
      </c>
      <c r="J177" t="s">
        <v>2256</v>
      </c>
      <c r="K177" t="s">
        <v>2127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">
      <c r="A178" t="s">
        <v>1954</v>
      </c>
      <c r="B178" s="2" t="s">
        <v>1955</v>
      </c>
      <c r="C178" t="s">
        <v>1028</v>
      </c>
      <c r="D178" s="12"/>
      <c r="F178" t="s">
        <v>1028</v>
      </c>
      <c r="G178" s="174">
        <f t="shared" si="2"/>
        <v>139624.23980000001</v>
      </c>
      <c r="I178" s="201">
        <v>-139624.23980000001</v>
      </c>
      <c r="J178" t="s">
        <v>2257</v>
      </c>
      <c r="K178" t="s">
        <v>2127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">
      <c r="A179" t="s">
        <v>2091</v>
      </c>
      <c r="B179" s="2" t="s">
        <v>2106</v>
      </c>
      <c r="C179" t="s">
        <v>1028</v>
      </c>
      <c r="D179" s="12"/>
      <c r="E179" s="12"/>
      <c r="F179" t="s">
        <v>1028</v>
      </c>
      <c r="G179" s="174">
        <f>-I179</f>
        <v>-73074.127200000003</v>
      </c>
      <c r="I179" s="201">
        <v>73074.127200000003</v>
      </c>
      <c r="J179" t="s">
        <v>2115</v>
      </c>
      <c r="K179" t="s">
        <v>2127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">
      <c r="A180" t="s">
        <v>1956</v>
      </c>
      <c r="B180" s="2" t="s">
        <v>1957</v>
      </c>
      <c r="C180" t="s">
        <v>1028</v>
      </c>
      <c r="D180" s="12"/>
      <c r="E180" s="12"/>
      <c r="F180" t="s">
        <v>1028</v>
      </c>
      <c r="G180" s="174">
        <f t="shared" si="2"/>
        <v>-9500.3700000000008</v>
      </c>
      <c r="I180" s="201">
        <v>9500.3700000000008</v>
      </c>
      <c r="J180" t="s">
        <v>2115</v>
      </c>
      <c r="K180" t="s">
        <v>2127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">
      <c r="A181" t="s">
        <v>2092</v>
      </c>
      <c r="B181" s="2" t="s">
        <v>2107</v>
      </c>
      <c r="C181" t="s">
        <v>1028</v>
      </c>
      <c r="D181" s="12"/>
      <c r="F181" t="s">
        <v>1028</v>
      </c>
      <c r="G181" s="174">
        <f t="shared" si="2"/>
        <v>-368030.49959999998</v>
      </c>
      <c r="I181" s="201">
        <v>368030.49959999998</v>
      </c>
      <c r="J181" t="s">
        <v>2115</v>
      </c>
      <c r="K181" t="s">
        <v>2127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">
      <c r="A182" t="s">
        <v>1958</v>
      </c>
      <c r="B182" s="2" t="s">
        <v>1959</v>
      </c>
      <c r="C182" t="s">
        <v>1028</v>
      </c>
      <c r="D182" s="12"/>
      <c r="F182" t="s">
        <v>1028</v>
      </c>
      <c r="G182" s="174">
        <f t="shared" si="2"/>
        <v>121412.7372</v>
      </c>
      <c r="I182" s="201">
        <v>-121412.7372</v>
      </c>
      <c r="J182" t="s">
        <v>2258</v>
      </c>
      <c r="K182" t="s">
        <v>2259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">
      <c r="A183" t="s">
        <v>1960</v>
      </c>
      <c r="B183" s="2" t="s">
        <v>1961</v>
      </c>
      <c r="C183" t="s">
        <v>1028</v>
      </c>
      <c r="D183" s="12"/>
      <c r="F183" t="s">
        <v>1028</v>
      </c>
      <c r="G183" s="174">
        <f t="shared" si="2"/>
        <v>16300.000800000002</v>
      </c>
      <c r="I183" s="201">
        <v>-16300.000800000002</v>
      </c>
      <c r="J183" t="s">
        <v>2260</v>
      </c>
      <c r="K183" t="s">
        <v>2127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">
      <c r="A184" t="s">
        <v>1962</v>
      </c>
      <c r="B184" s="2" t="s">
        <v>1963</v>
      </c>
      <c r="C184" t="s">
        <v>1028</v>
      </c>
      <c r="D184" s="12"/>
      <c r="F184" t="s">
        <v>1028</v>
      </c>
      <c r="G184" s="174">
        <f t="shared" si="2"/>
        <v>50000.000199999995</v>
      </c>
      <c r="I184" s="201">
        <v>-50000.000199999995</v>
      </c>
      <c r="J184" t="s">
        <v>2261</v>
      </c>
      <c r="K184" t="s">
        <v>2127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">
      <c r="A185" t="s">
        <v>1964</v>
      </c>
      <c r="B185" s="2" t="s">
        <v>1965</v>
      </c>
      <c r="C185" t="s">
        <v>1028</v>
      </c>
      <c r="D185" s="12"/>
      <c r="F185" t="s">
        <v>1028</v>
      </c>
      <c r="G185" s="174">
        <f t="shared" si="2"/>
        <v>5000.0003999999999</v>
      </c>
      <c r="I185" s="201">
        <v>-5000.0003999999999</v>
      </c>
      <c r="J185" t="s">
        <v>2262</v>
      </c>
      <c r="K185" t="s">
        <v>2127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">
      <c r="A186" t="s">
        <v>1966</v>
      </c>
      <c r="B186" s="2" t="s">
        <v>1967</v>
      </c>
      <c r="C186" t="s">
        <v>1028</v>
      </c>
      <c r="F186" t="s">
        <v>1028</v>
      </c>
      <c r="G186" s="174">
        <f t="shared" si="2"/>
        <v>207300.00959999993</v>
      </c>
      <c r="I186" s="201">
        <v>-207300.00959999993</v>
      </c>
      <c r="J186" t="s">
        <v>2263</v>
      </c>
      <c r="K186" t="s">
        <v>2127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">
      <c r="A187" t="s">
        <v>1968</v>
      </c>
      <c r="B187" s="2" t="s">
        <v>1969</v>
      </c>
      <c r="C187" t="s">
        <v>1028</v>
      </c>
      <c r="D187" s="12"/>
      <c r="F187" t="s">
        <v>1028</v>
      </c>
      <c r="G187" s="174">
        <f t="shared" si="2"/>
        <v>31560</v>
      </c>
      <c r="I187" s="201">
        <v>-31560</v>
      </c>
      <c r="J187" t="s">
        <v>2264</v>
      </c>
      <c r="K187" t="s">
        <v>2127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">
      <c r="A188" t="s">
        <v>1970</v>
      </c>
      <c r="B188" s="2" t="s">
        <v>1971</v>
      </c>
      <c r="C188" t="s">
        <v>1028</v>
      </c>
      <c r="D188" s="12"/>
      <c r="F188" t="s">
        <v>1028</v>
      </c>
      <c r="G188" s="174">
        <f t="shared" si="2"/>
        <v>50593.933199999999</v>
      </c>
      <c r="I188" s="201">
        <v>-50593.933199999999</v>
      </c>
      <c r="J188" t="s">
        <v>2115</v>
      </c>
      <c r="K188" t="s">
        <v>2123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">
      <c r="A189" t="s">
        <v>1972</v>
      </c>
      <c r="B189" s="2" t="s">
        <v>1973</v>
      </c>
      <c r="C189" t="s">
        <v>1028</v>
      </c>
      <c r="D189" s="12"/>
      <c r="F189" t="s">
        <v>1028</v>
      </c>
      <c r="G189" s="174">
        <f t="shared" si="2"/>
        <v>51980.083199999994</v>
      </c>
      <c r="I189" s="201">
        <v>-51980.083199999994</v>
      </c>
      <c r="J189" t="s">
        <v>2115</v>
      </c>
      <c r="K189" t="s">
        <v>2123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">
      <c r="A190" t="s">
        <v>1974</v>
      </c>
      <c r="B190" s="2" t="s">
        <v>1975</v>
      </c>
      <c r="C190" t="s">
        <v>1028</v>
      </c>
      <c r="D190" s="12"/>
      <c r="F190" t="s">
        <v>1028</v>
      </c>
      <c r="G190" s="174">
        <f t="shared" si="2"/>
        <v>938.77200000000005</v>
      </c>
      <c r="I190" s="201">
        <v>-938.77200000000005</v>
      </c>
      <c r="J190" t="s">
        <v>2115</v>
      </c>
      <c r="K190" t="s">
        <v>2123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">
      <c r="A191" t="s">
        <v>1976</v>
      </c>
      <c r="B191" s="2" t="s">
        <v>1977</v>
      </c>
      <c r="C191" t="s">
        <v>1028</v>
      </c>
      <c r="D191" s="12"/>
      <c r="F191" t="s">
        <v>1028</v>
      </c>
      <c r="G191" s="174">
        <f t="shared" si="2"/>
        <v>126866.59080000001</v>
      </c>
      <c r="I191" s="201">
        <v>-126866.59080000001</v>
      </c>
      <c r="J191" t="s">
        <v>2115</v>
      </c>
      <c r="K191" t="s">
        <v>2123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">
      <c r="A192" t="s">
        <v>1978</v>
      </c>
      <c r="B192" s="2" t="s">
        <v>1979</v>
      </c>
      <c r="C192" t="s">
        <v>1028</v>
      </c>
      <c r="D192" s="12"/>
      <c r="F192" t="s">
        <v>1028</v>
      </c>
      <c r="G192" s="174">
        <f t="shared" si="2"/>
        <v>1782596.004</v>
      </c>
      <c r="I192" s="201">
        <v>-1782596.004</v>
      </c>
      <c r="J192" t="s">
        <v>2115</v>
      </c>
      <c r="K192" t="s">
        <v>2123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">
      <c r="A193" t="s">
        <v>1980</v>
      </c>
      <c r="B193" s="2" t="s">
        <v>1981</v>
      </c>
      <c r="C193" t="s">
        <v>1028</v>
      </c>
      <c r="D193" s="12"/>
      <c r="F193" t="s">
        <v>1028</v>
      </c>
      <c r="G193" s="174">
        <f t="shared" si="2"/>
        <v>3074625.6000000024</v>
      </c>
      <c r="I193" s="201">
        <v>-3074625.6000000024</v>
      </c>
      <c r="J193" t="s">
        <v>2115</v>
      </c>
      <c r="K193" t="s">
        <v>2123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">
      <c r="A194" t="s">
        <v>1982</v>
      </c>
      <c r="B194" s="2" t="s">
        <v>1983</v>
      </c>
      <c r="C194" t="s">
        <v>1028</v>
      </c>
      <c r="D194" s="12"/>
      <c r="F194" t="s">
        <v>1028</v>
      </c>
      <c r="G194" s="174">
        <f t="shared" si="2"/>
        <v>123649.5996</v>
      </c>
      <c r="I194" s="201">
        <v>-123649.5996</v>
      </c>
      <c r="J194" t="s">
        <v>2115</v>
      </c>
      <c r="K194" t="s">
        <v>2123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">
      <c r="A195" t="s">
        <v>1984</v>
      </c>
      <c r="B195" s="2" t="s">
        <v>1985</v>
      </c>
      <c r="D195" s="12"/>
      <c r="G195" s="174">
        <f t="shared" si="2"/>
        <v>307924.27919999999</v>
      </c>
      <c r="I195" s="201">
        <v>-307924.27919999999</v>
      </c>
      <c r="J195" t="s">
        <v>2115</v>
      </c>
      <c r="K195" t="s">
        <v>2123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">
      <c r="A196" t="s">
        <v>1986</v>
      </c>
      <c r="B196" s="2" t="s">
        <v>1987</v>
      </c>
      <c r="D196" s="12"/>
      <c r="G196" s="174">
        <f t="shared" si="2"/>
        <v>195321.21120000002</v>
      </c>
      <c r="I196" s="201">
        <v>-195321.21120000002</v>
      </c>
      <c r="J196" t="s">
        <v>2115</v>
      </c>
      <c r="K196" t="s">
        <v>2123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">
      <c r="A197" t="s">
        <v>1988</v>
      </c>
      <c r="B197" s="2" t="s">
        <v>1989</v>
      </c>
      <c r="D197" s="12"/>
      <c r="G197" s="174">
        <f t="shared" si="2"/>
        <v>51392.234400000001</v>
      </c>
      <c r="I197" s="201">
        <v>-51392.234400000001</v>
      </c>
      <c r="J197" t="s">
        <v>2115</v>
      </c>
      <c r="K197" t="s">
        <v>2123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">
      <c r="A198" t="s">
        <v>1990</v>
      </c>
      <c r="B198" s="2" t="s">
        <v>1991</v>
      </c>
      <c r="D198" s="12"/>
      <c r="E198" s="12"/>
      <c r="G198" s="174">
        <f t="shared" si="2"/>
        <v>38211.676800000001</v>
      </c>
      <c r="I198" s="201">
        <v>-38211.676800000001</v>
      </c>
      <c r="J198" t="s">
        <v>2115</v>
      </c>
      <c r="K198" t="s">
        <v>2123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">
      <c r="A199" t="s">
        <v>1992</v>
      </c>
      <c r="B199" s="2" t="s">
        <v>1993</v>
      </c>
      <c r="D199" s="12"/>
      <c r="G199" s="174">
        <f t="shared" si="2"/>
        <v>31647.781199999998</v>
      </c>
      <c r="I199" s="201">
        <v>-31647.781199999998</v>
      </c>
      <c r="J199" t="s">
        <v>2115</v>
      </c>
      <c r="K199" t="s">
        <v>2123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">
      <c r="A200" t="s">
        <v>1994</v>
      </c>
      <c r="B200" s="2" t="s">
        <v>1995</v>
      </c>
      <c r="D200" s="12"/>
      <c r="E200" s="12"/>
      <c r="G200" s="174">
        <f t="shared" si="2"/>
        <v>13952.8608</v>
      </c>
      <c r="I200" s="201">
        <v>-13952.8608</v>
      </c>
      <c r="J200" t="s">
        <v>2115</v>
      </c>
      <c r="K200" t="s">
        <v>2123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">
      <c r="A201" t="s">
        <v>1996</v>
      </c>
      <c r="B201" s="2" t="s">
        <v>1997</v>
      </c>
      <c r="D201" s="12"/>
      <c r="G201" s="174">
        <f t="shared" si="2"/>
        <v>24398.911199999995</v>
      </c>
      <c r="I201" s="201">
        <v>-24398.911199999995</v>
      </c>
      <c r="J201" t="s">
        <v>2115</v>
      </c>
      <c r="K201" t="s">
        <v>2123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">
      <c r="A202" t="s">
        <v>2093</v>
      </c>
      <c r="B202" s="2" t="s">
        <v>2108</v>
      </c>
      <c r="D202" s="12"/>
      <c r="G202" s="174">
        <f t="shared" si="2"/>
        <v>39999.999599999996</v>
      </c>
      <c r="I202" s="201">
        <v>-39999.999599999996</v>
      </c>
      <c r="J202" t="s">
        <v>2115</v>
      </c>
      <c r="K202" t="s">
        <v>2128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">
      <c r="A203" t="s">
        <v>2094</v>
      </c>
      <c r="B203" s="2" t="s">
        <v>2109</v>
      </c>
      <c r="D203" s="12"/>
      <c r="G203" s="174">
        <f t="shared" si="2"/>
        <v>62574.415200000003</v>
      </c>
      <c r="I203" s="201">
        <v>-62574.415200000003</v>
      </c>
      <c r="J203" t="s">
        <v>2115</v>
      </c>
      <c r="K203" t="s">
        <v>2131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">
      <c r="A204" t="s">
        <v>2094</v>
      </c>
      <c r="B204" s="2" t="s">
        <v>2109</v>
      </c>
      <c r="D204" s="12"/>
      <c r="E204" s="12"/>
      <c r="G204" s="174">
        <f t="shared" si="2"/>
        <v>45000</v>
      </c>
      <c r="I204" s="201">
        <v>-45000</v>
      </c>
      <c r="K204" t="s">
        <v>2139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">
      <c r="A205" t="s">
        <v>2095</v>
      </c>
      <c r="B205" s="2" t="s">
        <v>2110</v>
      </c>
      <c r="D205" s="12"/>
      <c r="G205" s="174">
        <f t="shared" ref="G205:G243" si="3">-I205</f>
        <v>33000</v>
      </c>
      <c r="I205" s="201">
        <v>-33000</v>
      </c>
      <c r="J205" t="s">
        <v>2115</v>
      </c>
      <c r="K205" t="s">
        <v>2131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">
      <c r="A206" t="s">
        <v>2095</v>
      </c>
      <c r="B206" s="2" t="s">
        <v>2110</v>
      </c>
      <c r="D206" s="12"/>
      <c r="E206" s="12"/>
      <c r="G206" s="174">
        <f t="shared" si="3"/>
        <v>37500</v>
      </c>
      <c r="I206" s="201">
        <v>-37500</v>
      </c>
      <c r="K206" t="s">
        <v>2139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">
      <c r="A207" t="s">
        <v>2096</v>
      </c>
      <c r="B207" s="2" t="s">
        <v>2111</v>
      </c>
      <c r="D207" s="12"/>
      <c r="G207" s="174">
        <f t="shared" si="3"/>
        <v>14241.0756</v>
      </c>
      <c r="I207" s="201">
        <v>-14241.0756</v>
      </c>
      <c r="J207" t="s">
        <v>2115</v>
      </c>
      <c r="K207" t="s">
        <v>2131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">
      <c r="A208" t="s">
        <v>1998</v>
      </c>
      <c r="B208" s="2" t="s">
        <v>1999</v>
      </c>
      <c r="G208" s="174">
        <f t="shared" si="3"/>
        <v>15000</v>
      </c>
      <c r="I208" s="201">
        <v>-15000</v>
      </c>
      <c r="J208" t="s">
        <v>2265</v>
      </c>
      <c r="K208" t="s">
        <v>2123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">
      <c r="A209" t="s">
        <v>2000</v>
      </c>
      <c r="B209" s="2" t="s">
        <v>2001</v>
      </c>
      <c r="D209" s="12"/>
      <c r="G209" s="174">
        <f t="shared" si="3"/>
        <v>500.00040000000001</v>
      </c>
      <c r="I209" s="201">
        <v>-500.00040000000001</v>
      </c>
      <c r="J209" t="s">
        <v>2266</v>
      </c>
      <c r="K209" t="s">
        <v>2129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">
      <c r="A210" t="s">
        <v>2002</v>
      </c>
      <c r="B210" s="2" t="s">
        <v>2003</v>
      </c>
      <c r="D210" s="12"/>
      <c r="G210" s="174">
        <f t="shared" si="3"/>
        <v>346249.93200000009</v>
      </c>
      <c r="I210" s="201">
        <v>-346249.93200000009</v>
      </c>
      <c r="J210" t="s">
        <v>2267</v>
      </c>
      <c r="K210" t="s">
        <v>2125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">
      <c r="A211" t="s">
        <v>2004</v>
      </c>
      <c r="B211" s="2" t="s">
        <v>2005</v>
      </c>
      <c r="D211" s="12"/>
      <c r="G211" s="174">
        <f t="shared" si="3"/>
        <v>30000</v>
      </c>
      <c r="I211" s="201">
        <v>-30000</v>
      </c>
      <c r="J211" t="s">
        <v>2268</v>
      </c>
      <c r="K211" t="s">
        <v>2129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">
      <c r="A212" t="s">
        <v>2006</v>
      </c>
      <c r="B212" s="2" t="s">
        <v>2007</v>
      </c>
      <c r="D212" s="12"/>
      <c r="G212" s="174">
        <f t="shared" si="3"/>
        <v>45000</v>
      </c>
      <c r="I212" s="201">
        <v>-45000</v>
      </c>
      <c r="J212" t="s">
        <v>2269</v>
      </c>
      <c r="K212" t="s">
        <v>2123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">
      <c r="A213" t="s">
        <v>2008</v>
      </c>
      <c r="B213" s="2" t="s">
        <v>2009</v>
      </c>
      <c r="D213" s="12"/>
      <c r="G213" s="174">
        <f t="shared" si="3"/>
        <v>18377.488799999999</v>
      </c>
      <c r="I213" s="201">
        <v>-18377.488799999999</v>
      </c>
      <c r="J213" t="s">
        <v>2270</v>
      </c>
      <c r="K213" t="s">
        <v>2126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">
      <c r="A214" t="s">
        <v>2010</v>
      </c>
      <c r="B214" s="2" t="s">
        <v>2011</v>
      </c>
      <c r="D214" s="12"/>
      <c r="G214" s="174">
        <f t="shared" si="3"/>
        <v>48536.25959999999</v>
      </c>
      <c r="I214" s="201">
        <v>-48536.25959999999</v>
      </c>
      <c r="J214" t="s">
        <v>2271</v>
      </c>
      <c r="K214" t="s">
        <v>2125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">
      <c r="A215" t="s">
        <v>2010</v>
      </c>
      <c r="B215" s="2" t="s">
        <v>2011</v>
      </c>
      <c r="D215" s="12"/>
      <c r="G215" s="174">
        <f t="shared" si="3"/>
        <v>4050</v>
      </c>
      <c r="I215" s="201">
        <v>-4050</v>
      </c>
      <c r="J215" t="s">
        <v>2272</v>
      </c>
      <c r="K215" t="s">
        <v>2124</v>
      </c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">
      <c r="A216" t="s">
        <v>2010</v>
      </c>
      <c r="B216" s="2" t="s">
        <v>2011</v>
      </c>
      <c r="D216" s="12"/>
      <c r="G216" s="174">
        <f t="shared" si="3"/>
        <v>2499.9996000000001</v>
      </c>
      <c r="I216" s="201">
        <v>-2499.9996000000001</v>
      </c>
      <c r="J216" t="s">
        <v>2273</v>
      </c>
      <c r="K216" t="s">
        <v>2128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">
      <c r="A217" t="s">
        <v>2012</v>
      </c>
      <c r="B217" s="2" t="s">
        <v>951</v>
      </c>
      <c r="D217" s="12"/>
      <c r="G217" s="174">
        <f t="shared" si="3"/>
        <v>1660699.9992000004</v>
      </c>
      <c r="I217" s="201">
        <v>-1660699.9992000004</v>
      </c>
      <c r="J217" t="s">
        <v>2274</v>
      </c>
      <c r="K217" t="s">
        <v>2125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">
      <c r="A218" t="s">
        <v>2013</v>
      </c>
      <c r="B218" s="2" t="s">
        <v>2014</v>
      </c>
      <c r="D218" s="12"/>
      <c r="E218" s="12"/>
      <c r="G218" s="174">
        <f t="shared" si="3"/>
        <v>145000.03919999994</v>
      </c>
      <c r="I218" s="201">
        <v>-145000.03919999994</v>
      </c>
      <c r="J218" t="s">
        <v>2275</v>
      </c>
      <c r="K218" t="s">
        <v>2125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">
      <c r="A219" t="s">
        <v>2015</v>
      </c>
      <c r="B219" s="2" t="s">
        <v>2016</v>
      </c>
      <c r="D219" s="12"/>
      <c r="E219" s="12"/>
      <c r="G219" s="174">
        <f t="shared" si="3"/>
        <v>5000.0003999999999</v>
      </c>
      <c r="I219" s="201">
        <v>-5000.0003999999999</v>
      </c>
      <c r="J219" t="s">
        <v>2276</v>
      </c>
      <c r="K219" t="s">
        <v>2125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">
      <c r="A220" t="s">
        <v>2015</v>
      </c>
      <c r="B220" s="2" t="s">
        <v>2016</v>
      </c>
      <c r="D220" s="12"/>
      <c r="G220" s="174">
        <f t="shared" si="3"/>
        <v>9999.9995999999992</v>
      </c>
      <c r="I220" s="201">
        <v>-9999.9995999999992</v>
      </c>
      <c r="J220" t="s">
        <v>2277</v>
      </c>
      <c r="K220" t="s">
        <v>2123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">
      <c r="A221" t="s">
        <v>2017</v>
      </c>
      <c r="B221" s="2" t="s">
        <v>2018</v>
      </c>
      <c r="D221" s="12"/>
      <c r="G221" s="174">
        <f t="shared" si="3"/>
        <v>253217.00040000002</v>
      </c>
      <c r="I221" s="201">
        <v>-253217.00040000002</v>
      </c>
      <c r="J221" t="s">
        <v>2278</v>
      </c>
      <c r="K221" t="s">
        <v>2125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">
      <c r="A222" t="s">
        <v>2019</v>
      </c>
      <c r="B222" s="2" t="s">
        <v>2020</v>
      </c>
      <c r="D222" s="12"/>
      <c r="E222" s="12"/>
      <c r="G222" s="174">
        <f t="shared" si="3"/>
        <v>6999.9996000000001</v>
      </c>
      <c r="I222" s="201">
        <v>-6999.9996000000001</v>
      </c>
      <c r="J222" t="s">
        <v>2279</v>
      </c>
      <c r="K222" t="s">
        <v>2126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">
      <c r="A223" t="s">
        <v>2021</v>
      </c>
      <c r="B223" s="2" t="s">
        <v>2022</v>
      </c>
      <c r="D223" s="12"/>
      <c r="G223" s="174">
        <f t="shared" si="3"/>
        <v>129999.99959999997</v>
      </c>
      <c r="I223" s="201">
        <v>-129999.99959999997</v>
      </c>
      <c r="J223" t="s">
        <v>2280</v>
      </c>
      <c r="K223" t="s">
        <v>2125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">
      <c r="A224" t="s">
        <v>2023</v>
      </c>
      <c r="B224" s="2" t="s">
        <v>2024</v>
      </c>
      <c r="D224" s="12"/>
      <c r="G224" s="174">
        <f t="shared" si="3"/>
        <v>6000.0000000000009</v>
      </c>
      <c r="I224" s="201">
        <v>-6000.0000000000009</v>
      </c>
      <c r="J224" t="s">
        <v>2281</v>
      </c>
      <c r="K224" t="s">
        <v>2125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">
      <c r="A225" t="s">
        <v>2023</v>
      </c>
      <c r="B225" s="2" t="s">
        <v>2024</v>
      </c>
      <c r="D225" s="12"/>
      <c r="G225" s="174">
        <f t="shared" si="3"/>
        <v>607.7604</v>
      </c>
      <c r="I225" s="201">
        <v>-607.7604</v>
      </c>
      <c r="J225" t="s">
        <v>2282</v>
      </c>
      <c r="K225" t="s">
        <v>2126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">
      <c r="A226" t="s">
        <v>2025</v>
      </c>
      <c r="B226" s="2" t="s">
        <v>2026</v>
      </c>
      <c r="D226" s="12"/>
      <c r="G226" s="174">
        <f t="shared" si="3"/>
        <v>999.99959999999999</v>
      </c>
      <c r="I226" s="201">
        <v>-999.99959999999999</v>
      </c>
      <c r="J226" t="s">
        <v>2283</v>
      </c>
      <c r="K226" t="s">
        <v>2128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">
      <c r="A227" t="s">
        <v>2027</v>
      </c>
      <c r="B227" s="2" t="s">
        <v>2028</v>
      </c>
      <c r="D227" s="12"/>
      <c r="E227" s="12"/>
      <c r="G227" s="174">
        <f t="shared" si="3"/>
        <v>500.00040000000001</v>
      </c>
      <c r="I227" s="201">
        <v>-500.00040000000001</v>
      </c>
      <c r="J227" t="s">
        <v>2284</v>
      </c>
      <c r="K227" t="s">
        <v>2128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">
      <c r="A228" t="s">
        <v>2029</v>
      </c>
      <c r="B228" s="2" t="s">
        <v>2030</v>
      </c>
      <c r="D228" s="12"/>
      <c r="G228" s="174">
        <f t="shared" si="3"/>
        <v>16779.999599999999</v>
      </c>
      <c r="I228" s="201">
        <v>-16779.999599999999</v>
      </c>
      <c r="J228" t="s">
        <v>2285</v>
      </c>
      <c r="K228" t="s">
        <v>2116</v>
      </c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">
      <c r="A229" t="s">
        <v>2029</v>
      </c>
      <c r="B229" s="2" t="s">
        <v>2030</v>
      </c>
      <c r="D229" s="12"/>
      <c r="G229" s="174">
        <f t="shared" si="3"/>
        <v>500.00040000000001</v>
      </c>
      <c r="I229" s="201">
        <v>-500.00040000000001</v>
      </c>
      <c r="J229" t="s">
        <v>2286</v>
      </c>
      <c r="K229" t="s">
        <v>2129</v>
      </c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">
      <c r="A230" t="s">
        <v>2029</v>
      </c>
      <c r="B230" s="2" t="s">
        <v>2030</v>
      </c>
      <c r="D230" s="12"/>
      <c r="G230" s="174">
        <f t="shared" si="3"/>
        <v>20000.000400000001</v>
      </c>
      <c r="I230" s="201">
        <v>-20000.000400000001</v>
      </c>
      <c r="J230" t="s">
        <v>2287</v>
      </c>
      <c r="K230" t="s">
        <v>2118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">
      <c r="A231" t="s">
        <v>2031</v>
      </c>
      <c r="B231" s="2" t="s">
        <v>2032</v>
      </c>
      <c r="D231" s="12"/>
      <c r="G231" s="174">
        <f>-I231</f>
        <v>-75567.240000000005</v>
      </c>
      <c r="I231" s="201">
        <v>75567.240000000005</v>
      </c>
      <c r="J231" t="s">
        <v>2115</v>
      </c>
      <c r="K231" t="s">
        <v>2123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">
      <c r="A232" t="s">
        <v>2033</v>
      </c>
      <c r="B232" s="2" t="s">
        <v>2034</v>
      </c>
      <c r="D232" s="12"/>
      <c r="G232" s="174">
        <f>-I232</f>
        <v>-66000</v>
      </c>
      <c r="I232" s="201">
        <v>66000</v>
      </c>
      <c r="J232" t="s">
        <v>2115</v>
      </c>
      <c r="K232" t="s">
        <v>2123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">
      <c r="A233" t="s">
        <v>2035</v>
      </c>
      <c r="B233" s="2" t="s">
        <v>2036</v>
      </c>
      <c r="D233" s="12"/>
      <c r="G233" s="174">
        <f t="shared" si="3"/>
        <v>85000.000799999994</v>
      </c>
      <c r="I233" s="201">
        <v>-85000.000799999994</v>
      </c>
      <c r="J233" t="s">
        <v>2288</v>
      </c>
      <c r="K233" t="s">
        <v>2123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">
      <c r="A234" t="s">
        <v>2037</v>
      </c>
      <c r="B234" s="2" t="s">
        <v>2038</v>
      </c>
      <c r="D234" s="12"/>
      <c r="E234" s="12"/>
      <c r="G234" s="174">
        <f t="shared" si="3"/>
        <v>15000</v>
      </c>
      <c r="I234" s="201">
        <v>-15000</v>
      </c>
      <c r="J234" t="s">
        <v>2289</v>
      </c>
      <c r="K234" t="s">
        <v>2123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">
      <c r="A235" t="s">
        <v>2039</v>
      </c>
      <c r="B235" s="2" t="s">
        <v>2040</v>
      </c>
      <c r="D235" s="12"/>
      <c r="G235" s="174">
        <f>-I235</f>
        <v>1599.9996000000001</v>
      </c>
      <c r="I235" s="201">
        <v>-1599.9996000000001</v>
      </c>
      <c r="J235" t="s">
        <v>2290</v>
      </c>
      <c r="K235" t="s">
        <v>2124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">
      <c r="A236" t="s">
        <v>2041</v>
      </c>
      <c r="B236" s="2" t="s">
        <v>2042</v>
      </c>
      <c r="D236" s="12"/>
      <c r="G236" s="174">
        <f>-I236</f>
        <v>-20000.000400000001</v>
      </c>
      <c r="I236" s="201">
        <v>20000.000400000001</v>
      </c>
      <c r="J236" t="s">
        <v>2115</v>
      </c>
      <c r="K236" t="s">
        <v>2129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">
      <c r="A237" t="s">
        <v>2043</v>
      </c>
      <c r="B237" s="2" t="s">
        <v>2044</v>
      </c>
      <c r="D237" s="12"/>
      <c r="G237" s="174">
        <f>-I237</f>
        <v>-1520000.0004</v>
      </c>
      <c r="I237" s="201">
        <v>1520000.0004</v>
      </c>
      <c r="J237" t="s">
        <v>2115</v>
      </c>
      <c r="K237" t="s">
        <v>2129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">
      <c r="A238" t="s">
        <v>2045</v>
      </c>
      <c r="B238" s="2" t="s">
        <v>2046</v>
      </c>
      <c r="D238" s="12"/>
      <c r="G238" s="174">
        <f>-I238</f>
        <v>1336979.2726</v>
      </c>
      <c r="I238" s="201">
        <v>-1336979.2726</v>
      </c>
      <c r="J238" t="s">
        <v>2291</v>
      </c>
      <c r="K238" t="s">
        <v>2127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">
      <c r="A239" t="s">
        <v>2047</v>
      </c>
      <c r="B239" s="2" t="s">
        <v>2048</v>
      </c>
      <c r="D239" s="12"/>
      <c r="G239" s="174">
        <f t="shared" si="3"/>
        <v>2286.5003999999999</v>
      </c>
      <c r="I239" s="201">
        <v>-2286.5003999999999</v>
      </c>
      <c r="J239" t="s">
        <v>2292</v>
      </c>
      <c r="K239" t="s">
        <v>2116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">
      <c r="A240" t="s">
        <v>2047</v>
      </c>
      <c r="B240" s="2" t="s">
        <v>2048</v>
      </c>
      <c r="G240" s="174">
        <f t="shared" si="3"/>
        <v>8358.9995999999992</v>
      </c>
      <c r="I240" s="201">
        <v>-8358.9995999999992</v>
      </c>
      <c r="J240" t="s">
        <v>2293</v>
      </c>
      <c r="K240" t="s">
        <v>2118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">
      <c r="A241" t="s">
        <v>2047</v>
      </c>
      <c r="B241" s="2" t="s">
        <v>2048</v>
      </c>
      <c r="D241" s="12"/>
      <c r="G241" s="174">
        <f t="shared" si="3"/>
        <v>11500.0008</v>
      </c>
      <c r="I241" s="201">
        <v>-11500.0008</v>
      </c>
      <c r="J241" t="s">
        <v>2294</v>
      </c>
      <c r="K241" t="s">
        <v>2119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">
      <c r="A242" t="s">
        <v>2047</v>
      </c>
      <c r="B242" s="2" t="s">
        <v>2048</v>
      </c>
      <c r="D242" s="12"/>
      <c r="G242" s="174">
        <f t="shared" si="3"/>
        <v>202023.32880000002</v>
      </c>
      <c r="I242" s="201">
        <v>-202023.32880000002</v>
      </c>
      <c r="J242" t="s">
        <v>2295</v>
      </c>
      <c r="K242" t="s">
        <v>2127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">
      <c r="A243" t="s">
        <v>2049</v>
      </c>
      <c r="B243" s="2" t="s">
        <v>2050</v>
      </c>
      <c r="D243" s="12"/>
      <c r="G243" s="174">
        <f t="shared" si="3"/>
        <v>480999.99960000004</v>
      </c>
      <c r="I243" s="201">
        <v>-480999.99960000004</v>
      </c>
      <c r="J243" t="s">
        <v>2296</v>
      </c>
      <c r="K243" t="s">
        <v>2125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>
      <c r="B244"/>
      <c r="D244" s="12"/>
      <c r="G244" s="13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>
      <c r="B245"/>
      <c r="G245" s="13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>
      <c r="B246"/>
      <c r="D246" s="12"/>
      <c r="G246" s="13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>
      <c r="B247"/>
      <c r="D247" s="12"/>
      <c r="E247" s="12"/>
      <c r="G247" s="13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>
      <c r="B248"/>
      <c r="D248" s="12"/>
      <c r="G248" s="13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>
      <c r="B249"/>
      <c r="D249" s="12"/>
      <c r="G249" s="13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>
      <c r="B250"/>
      <c r="D250" s="12"/>
      <c r="G250" s="13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>
      <c r="B251"/>
      <c r="D251" s="12"/>
      <c r="E251" s="12"/>
      <c r="G251" s="13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>
      <c r="B252"/>
      <c r="D252" s="12"/>
      <c r="E252" s="12"/>
      <c r="G252" s="13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>
      <c r="B253"/>
      <c r="D253" s="12"/>
      <c r="G253" s="13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>
      <c r="B254"/>
      <c r="D254" s="12"/>
      <c r="G254" s="13"/>
    </row>
    <row r="255" spans="1:26">
      <c r="B255"/>
      <c r="E255" s="12"/>
      <c r="G255" s="13"/>
    </row>
    <row r="256" spans="1:26">
      <c r="B256"/>
      <c r="E256" s="12"/>
      <c r="G256" s="13"/>
    </row>
    <row r="257" spans="2:7">
      <c r="B257"/>
      <c r="D257" s="12"/>
      <c r="E257" s="12"/>
      <c r="G257" s="13"/>
    </row>
    <row r="258" spans="2:7">
      <c r="B258"/>
      <c r="D258" s="12"/>
      <c r="E258" s="12"/>
      <c r="G258" s="13"/>
    </row>
    <row r="259" spans="2:7">
      <c r="B259"/>
      <c r="E259" s="12"/>
      <c r="G259" s="13"/>
    </row>
    <row r="260" spans="2:7">
      <c r="B260"/>
      <c r="E260" s="12"/>
      <c r="G260" s="13"/>
    </row>
    <row r="261" spans="2:7">
      <c r="B261"/>
      <c r="G261" s="13"/>
    </row>
    <row r="262" spans="2:7">
      <c r="B262"/>
      <c r="D262" s="12"/>
      <c r="G262" s="13"/>
    </row>
    <row r="263" spans="2:7">
      <c r="B263"/>
      <c r="D263" s="12"/>
      <c r="G263" s="13"/>
    </row>
    <row r="264" spans="2:7">
      <c r="B264"/>
      <c r="D264" s="12"/>
      <c r="G264" s="13"/>
    </row>
    <row r="265" spans="2:7">
      <c r="B265"/>
      <c r="D265" s="12"/>
      <c r="G265" s="13"/>
    </row>
    <row r="266" spans="2:7">
      <c r="B266"/>
      <c r="D266" s="12"/>
      <c r="G266" s="13"/>
    </row>
    <row r="267" spans="2:7">
      <c r="B267"/>
      <c r="D267" s="12"/>
      <c r="G267" s="13"/>
    </row>
    <row r="268" spans="2:7">
      <c r="B268"/>
      <c r="D268" s="12"/>
      <c r="G268" s="13"/>
    </row>
    <row r="269" spans="2:7">
      <c r="B269"/>
      <c r="D269" s="12"/>
      <c r="G269" s="13"/>
    </row>
    <row r="270" spans="2:7">
      <c r="B270"/>
      <c r="D270" s="12"/>
      <c r="G270" s="13"/>
    </row>
    <row r="271" spans="2:7">
      <c r="B271"/>
      <c r="G271" s="13"/>
    </row>
    <row r="272" spans="2:7">
      <c r="B272"/>
      <c r="D272" s="12"/>
      <c r="G272" s="13"/>
    </row>
    <row r="273" spans="2:7">
      <c r="B273"/>
      <c r="D273" s="12"/>
      <c r="G273" s="13"/>
    </row>
    <row r="274" spans="2:7">
      <c r="B274"/>
      <c r="D274" s="12"/>
      <c r="G274" s="13"/>
    </row>
    <row r="275" spans="2:7">
      <c r="B275"/>
      <c r="D275" s="12"/>
      <c r="G275" s="13"/>
    </row>
    <row r="276" spans="2:7">
      <c r="B276"/>
      <c r="D276" s="12"/>
      <c r="G276" s="13"/>
    </row>
    <row r="277" spans="2:7">
      <c r="B277"/>
      <c r="D277" s="12"/>
      <c r="G277" s="13"/>
    </row>
    <row r="278" spans="2:7">
      <c r="B278"/>
      <c r="D278" s="12"/>
      <c r="G278" s="13"/>
    </row>
    <row r="279" spans="2:7">
      <c r="B279"/>
      <c r="D279" s="12"/>
      <c r="G279" s="13"/>
    </row>
    <row r="280" spans="2:7">
      <c r="B280"/>
      <c r="D280" s="12"/>
      <c r="G280" s="13"/>
    </row>
    <row r="281" spans="2:7">
      <c r="B281"/>
      <c r="E281" s="12"/>
      <c r="G281" s="13"/>
    </row>
    <row r="282" spans="2:7">
      <c r="B282"/>
      <c r="D282" s="12"/>
      <c r="G282" s="13"/>
    </row>
    <row r="283" spans="2:7">
      <c r="B283"/>
      <c r="E283" s="12"/>
      <c r="G283" s="13"/>
    </row>
    <row r="284" spans="2:7">
      <c r="B284"/>
      <c r="D284" s="12"/>
      <c r="G284" s="13"/>
    </row>
    <row r="285" spans="2:7">
      <c r="B285"/>
      <c r="D285" s="12"/>
      <c r="G285" s="13"/>
    </row>
    <row r="286" spans="2:7">
      <c r="B286"/>
      <c r="D286" s="12"/>
      <c r="G286" s="13"/>
    </row>
    <row r="287" spans="2:7">
      <c r="B287"/>
      <c r="D287" s="12"/>
      <c r="G287" s="13"/>
    </row>
    <row r="288" spans="2:7">
      <c r="B288"/>
      <c r="D288" s="12"/>
      <c r="G288" s="13"/>
    </row>
    <row r="289" spans="2:7">
      <c r="B289"/>
      <c r="G289" s="13"/>
    </row>
    <row r="290" spans="2:7">
      <c r="B290"/>
      <c r="D290" s="12"/>
      <c r="G290" s="13"/>
    </row>
    <row r="291" spans="2:7">
      <c r="B291"/>
      <c r="G291" s="13"/>
    </row>
    <row r="292" spans="2:7">
      <c r="B292"/>
      <c r="D292" s="12"/>
      <c r="G292" s="13"/>
    </row>
    <row r="293" spans="2:7">
      <c r="B293"/>
      <c r="D293" s="12"/>
      <c r="E293" s="12"/>
      <c r="G293" s="13"/>
    </row>
    <row r="294" spans="2:7">
      <c r="B294"/>
      <c r="G294" s="13"/>
    </row>
    <row r="295" spans="2:7">
      <c r="B295"/>
      <c r="D295" s="12"/>
      <c r="G295" s="13"/>
    </row>
    <row r="296" spans="2:7">
      <c r="B296"/>
      <c r="D296" s="12"/>
      <c r="G296" s="13"/>
    </row>
    <row r="297" spans="2:7">
      <c r="B297"/>
      <c r="D297" s="12"/>
      <c r="E297" s="12"/>
      <c r="G297" s="13"/>
    </row>
    <row r="298" spans="2:7">
      <c r="B298"/>
      <c r="D298" s="12"/>
      <c r="G298" s="13"/>
    </row>
    <row r="299" spans="2:7">
      <c r="B299"/>
      <c r="D299" s="12"/>
      <c r="G299" s="13"/>
    </row>
    <row r="300" spans="2:7">
      <c r="B300"/>
      <c r="D300" s="12"/>
      <c r="G300" s="13"/>
    </row>
    <row r="301" spans="2:7">
      <c r="D301" s="12"/>
      <c r="G301" s="13"/>
    </row>
    <row r="302" spans="2:7">
      <c r="G302" s="13"/>
    </row>
    <row r="303" spans="2:7">
      <c r="G303" s="13"/>
    </row>
    <row r="304" spans="2:7">
      <c r="D304" s="12"/>
      <c r="G304" s="13"/>
    </row>
    <row r="305" spans="4:7">
      <c r="D305" s="12"/>
      <c r="G305" s="13"/>
    </row>
    <row r="306" spans="4:7">
      <c r="G306" s="13"/>
    </row>
    <row r="307" spans="4:7">
      <c r="G307" s="13"/>
    </row>
    <row r="308" spans="4:7">
      <c r="G308" s="13"/>
    </row>
    <row r="309" spans="4:7">
      <c r="E309" s="12"/>
      <c r="G309" s="13"/>
    </row>
    <row r="310" spans="4:7">
      <c r="E310" s="12"/>
      <c r="G310" s="13"/>
    </row>
    <row r="311" spans="4:7">
      <c r="D311" s="12"/>
      <c r="G311" s="13"/>
    </row>
    <row r="312" spans="4:7">
      <c r="G312" s="13"/>
    </row>
    <row r="313" spans="4:7">
      <c r="E313" s="12"/>
      <c r="G313" s="13"/>
    </row>
    <row r="314" spans="4:7">
      <c r="D314" s="12"/>
      <c r="G314" s="13"/>
    </row>
    <row r="315" spans="4:7">
      <c r="D315" s="12"/>
      <c r="G315" s="13"/>
    </row>
    <row r="316" spans="4:7">
      <c r="D316" s="12"/>
      <c r="G316" s="13"/>
    </row>
    <row r="317" spans="4:7">
      <c r="G317" s="13"/>
    </row>
    <row r="318" spans="4:7">
      <c r="D318" s="12"/>
      <c r="G318" s="13"/>
    </row>
    <row r="319" spans="4:7">
      <c r="D319" s="12"/>
      <c r="G319" s="13"/>
    </row>
    <row r="320" spans="4:7">
      <c r="D320" s="12"/>
      <c r="E320" s="12"/>
      <c r="G320" s="13"/>
    </row>
    <row r="321" spans="4:7">
      <c r="G321" s="13"/>
    </row>
    <row r="322" spans="4:7">
      <c r="E322" s="12"/>
      <c r="G322" s="13"/>
    </row>
    <row r="323" spans="4:7">
      <c r="E323" s="12"/>
      <c r="G323" s="13"/>
    </row>
    <row r="324" spans="4:7">
      <c r="D324" s="12"/>
      <c r="E324" s="12"/>
      <c r="G324" s="13"/>
    </row>
    <row r="325" spans="4:7">
      <c r="D325" s="12"/>
      <c r="E325" s="12"/>
      <c r="G325" s="13"/>
    </row>
    <row r="326" spans="4:7">
      <c r="G326" s="13"/>
    </row>
    <row r="327" spans="4:7">
      <c r="G327" s="13"/>
    </row>
    <row r="328" spans="4:7">
      <c r="G328" s="13"/>
    </row>
    <row r="329" spans="4:7">
      <c r="G329" s="13"/>
    </row>
    <row r="330" spans="4:7">
      <c r="G330" s="13"/>
    </row>
    <row r="331" spans="4:7">
      <c r="G331" s="13"/>
    </row>
    <row r="332" spans="4:7">
      <c r="G332" s="13"/>
    </row>
    <row r="333" spans="4:7">
      <c r="G333" s="13"/>
    </row>
    <row r="334" spans="4:7">
      <c r="G334" s="13"/>
    </row>
    <row r="335" spans="4:7">
      <c r="G335" s="13"/>
    </row>
    <row r="336" spans="4:7">
      <c r="G336" s="13"/>
    </row>
    <row r="337" spans="7:7">
      <c r="G337" s="13"/>
    </row>
    <row r="338" spans="7:7">
      <c r="G338" s="13"/>
    </row>
    <row r="339" spans="7:7">
      <c r="G339" s="13"/>
    </row>
    <row r="340" spans="7:7">
      <c r="G340" s="13"/>
    </row>
    <row r="341" spans="7:7">
      <c r="G341" s="13"/>
    </row>
    <row r="342" spans="7:7">
      <c r="G342" s="13"/>
    </row>
    <row r="343" spans="7:7">
      <c r="G343" s="13"/>
    </row>
    <row r="344" spans="7:7">
      <c r="G344" s="13"/>
    </row>
    <row r="345" spans="7:7">
      <c r="G345" s="13"/>
    </row>
    <row r="346" spans="7:7">
      <c r="G346" s="13"/>
    </row>
    <row r="347" spans="7:7">
      <c r="G347" s="13"/>
    </row>
    <row r="348" spans="7:7">
      <c r="G348" s="13"/>
    </row>
    <row r="349" spans="7:7">
      <c r="G349" s="13"/>
    </row>
    <row r="350" spans="7:7">
      <c r="G350" s="13"/>
    </row>
    <row r="351" spans="7:7">
      <c r="G351" s="13"/>
    </row>
    <row r="352" spans="7:7">
      <c r="G352" s="13"/>
    </row>
    <row r="353" spans="7:7">
      <c r="G353" s="13"/>
    </row>
    <row r="354" spans="7:7">
      <c r="G354" s="13"/>
    </row>
    <row r="355" spans="7:7">
      <c r="G355" s="13"/>
    </row>
    <row r="356" spans="7:7">
      <c r="G356" s="13"/>
    </row>
    <row r="357" spans="7:7">
      <c r="G357" s="13"/>
    </row>
    <row r="358" spans="7:7">
      <c r="G358" s="13"/>
    </row>
    <row r="359" spans="7:7">
      <c r="G359" s="13"/>
    </row>
    <row r="360" spans="7:7">
      <c r="G360" s="13"/>
    </row>
    <row r="361" spans="7:7">
      <c r="G361" s="13"/>
    </row>
    <row r="362" spans="7:7">
      <c r="G362" s="13"/>
    </row>
    <row r="363" spans="7:7">
      <c r="G363" s="13"/>
    </row>
    <row r="364" spans="7:7">
      <c r="G364" s="13"/>
    </row>
    <row r="365" spans="7:7">
      <c r="G365" s="13"/>
    </row>
    <row r="366" spans="7:7">
      <c r="G366" s="13"/>
    </row>
    <row r="367" spans="7:7">
      <c r="G367" s="13"/>
    </row>
    <row r="368" spans="7:7">
      <c r="G368" s="13"/>
    </row>
    <row r="369" spans="7:7">
      <c r="G369" s="13"/>
    </row>
    <row r="370" spans="7:7">
      <c r="G370" s="13"/>
    </row>
    <row r="371" spans="7:7">
      <c r="G371" s="13"/>
    </row>
    <row r="372" spans="7:7">
      <c r="G372" s="13"/>
    </row>
    <row r="373" spans="7:7">
      <c r="G373" s="13"/>
    </row>
    <row r="374" spans="7:7">
      <c r="G374" s="13"/>
    </row>
    <row r="375" spans="7:7">
      <c r="G375" s="13"/>
    </row>
    <row r="376" spans="7:7">
      <c r="G376" s="13"/>
    </row>
    <row r="377" spans="7:7">
      <c r="G377" s="13"/>
    </row>
    <row r="378" spans="7:7">
      <c r="G378" s="13"/>
    </row>
    <row r="379" spans="7:7">
      <c r="G379" s="13"/>
    </row>
    <row r="380" spans="7:7">
      <c r="G380" s="13"/>
    </row>
    <row r="381" spans="7:7">
      <c r="G381" s="13"/>
    </row>
    <row r="382" spans="7:7">
      <c r="G382" s="13"/>
    </row>
    <row r="383" spans="7:7">
      <c r="G383" s="13"/>
    </row>
    <row r="384" spans="7:7">
      <c r="G384" s="13"/>
    </row>
    <row r="385" spans="7:7">
      <c r="G385" s="13"/>
    </row>
    <row r="386" spans="7:7">
      <c r="G386" s="13"/>
    </row>
    <row r="387" spans="7:7">
      <c r="G387" s="13"/>
    </row>
    <row r="388" spans="7:7">
      <c r="G388" s="13"/>
    </row>
    <row r="389" spans="7:7">
      <c r="G389" s="13"/>
    </row>
    <row r="390" spans="7:7">
      <c r="G390" s="13"/>
    </row>
    <row r="391" spans="7:7">
      <c r="G391" s="13"/>
    </row>
    <row r="392" spans="7:7">
      <c r="G392" s="13"/>
    </row>
    <row r="393" spans="7:7">
      <c r="G393" s="13"/>
    </row>
    <row r="394" spans="7:7">
      <c r="G394" s="13"/>
    </row>
    <row r="395" spans="7:7">
      <c r="G395" s="13"/>
    </row>
    <row r="396" spans="7:7">
      <c r="G396" s="13"/>
    </row>
    <row r="397" spans="7:7">
      <c r="G397" s="13"/>
    </row>
    <row r="398" spans="7:7">
      <c r="G398" s="13"/>
    </row>
    <row r="399" spans="7:7">
      <c r="G399" s="13"/>
    </row>
    <row r="400" spans="7:7">
      <c r="G400" s="13"/>
    </row>
    <row r="401" spans="7:7">
      <c r="G401" s="13"/>
    </row>
    <row r="402" spans="7:7">
      <c r="G402" s="13"/>
    </row>
    <row r="403" spans="7:7">
      <c r="G403" s="13"/>
    </row>
    <row r="404" spans="7:7">
      <c r="G404" s="13"/>
    </row>
    <row r="405" spans="7:7">
      <c r="G405" s="13"/>
    </row>
    <row r="406" spans="7:7">
      <c r="G406" s="13"/>
    </row>
    <row r="407" spans="7:7">
      <c r="G407" s="13"/>
    </row>
    <row r="408" spans="7:7">
      <c r="G408" s="13"/>
    </row>
    <row r="409" spans="7:7">
      <c r="G409" s="13"/>
    </row>
    <row r="410" spans="7:7">
      <c r="G410" s="13"/>
    </row>
    <row r="411" spans="7:7">
      <c r="G411" s="13"/>
    </row>
    <row r="412" spans="7:7">
      <c r="G412" s="13"/>
    </row>
    <row r="413" spans="7:7">
      <c r="G413" s="13"/>
    </row>
    <row r="414" spans="7:7">
      <c r="G414" s="13"/>
    </row>
    <row r="415" spans="7:7">
      <c r="G415" s="13"/>
    </row>
    <row r="416" spans="7:7">
      <c r="G416" s="13"/>
    </row>
    <row r="417" spans="7:7">
      <c r="G417" s="13"/>
    </row>
    <row r="418" spans="7:7">
      <c r="G418" s="13"/>
    </row>
    <row r="419" spans="7:7">
      <c r="G419" s="13"/>
    </row>
    <row r="420" spans="7:7">
      <c r="G420" s="13"/>
    </row>
    <row r="421" spans="7:7">
      <c r="G421" s="13"/>
    </row>
    <row r="422" spans="7:7">
      <c r="G422" s="13"/>
    </row>
    <row r="423" spans="7:7">
      <c r="G423" s="13"/>
    </row>
    <row r="424" spans="7:7">
      <c r="G424" s="13"/>
    </row>
    <row r="425" spans="7:7">
      <c r="G425" s="13"/>
    </row>
    <row r="426" spans="7:7">
      <c r="G426" s="13"/>
    </row>
    <row r="427" spans="7:7">
      <c r="G427" s="13"/>
    </row>
    <row r="428" spans="7:7">
      <c r="G428" s="13"/>
    </row>
    <row r="429" spans="7:7">
      <c r="G429" s="13"/>
    </row>
    <row r="430" spans="7:7">
      <c r="G430" s="13"/>
    </row>
    <row r="431" spans="7:7">
      <c r="G431" s="13"/>
    </row>
    <row r="432" spans="7:7">
      <c r="G432" s="13"/>
    </row>
    <row r="433" spans="7:7">
      <c r="G433" s="13"/>
    </row>
    <row r="434" spans="7:7">
      <c r="G434" s="13"/>
    </row>
    <row r="435" spans="7:7">
      <c r="G435" s="13"/>
    </row>
    <row r="436" spans="7:7">
      <c r="G436" s="13"/>
    </row>
    <row r="437" spans="7:7">
      <c r="G437" s="13"/>
    </row>
    <row r="438" spans="7:7">
      <c r="G438" s="13"/>
    </row>
    <row r="439" spans="7:7">
      <c r="G439" s="13"/>
    </row>
    <row r="440" spans="7:7">
      <c r="G440" s="13"/>
    </row>
    <row r="441" spans="7:7">
      <c r="G441" s="13"/>
    </row>
    <row r="442" spans="7:7">
      <c r="G442" s="13"/>
    </row>
    <row r="443" spans="7:7">
      <c r="G443" s="13"/>
    </row>
    <row r="444" spans="7:7">
      <c r="G444" s="13"/>
    </row>
    <row r="445" spans="7:7">
      <c r="G445" s="13"/>
    </row>
    <row r="446" spans="7:7">
      <c r="G446" s="13"/>
    </row>
    <row r="447" spans="7:7">
      <c r="G447" s="13"/>
    </row>
    <row r="448" spans="7:7">
      <c r="G448" s="13"/>
    </row>
    <row r="449" spans="7:7">
      <c r="G449" s="13"/>
    </row>
    <row r="450" spans="7:7">
      <c r="G450" s="13"/>
    </row>
    <row r="451" spans="7:7">
      <c r="G451" s="13"/>
    </row>
    <row r="452" spans="7:7">
      <c r="G452" s="13"/>
    </row>
    <row r="453" spans="7:7">
      <c r="G453" s="13"/>
    </row>
    <row r="454" spans="7:7">
      <c r="G454" s="13"/>
    </row>
    <row r="455" spans="7:7">
      <c r="G455" s="13"/>
    </row>
    <row r="456" spans="7:7">
      <c r="G456" s="13"/>
    </row>
    <row r="457" spans="7:7">
      <c r="G457" s="13"/>
    </row>
    <row r="458" spans="7:7">
      <c r="G458" s="13"/>
    </row>
    <row r="459" spans="7:7">
      <c r="G459" s="13"/>
    </row>
    <row r="460" spans="7:7">
      <c r="G460" s="13"/>
    </row>
    <row r="461" spans="7:7">
      <c r="G461" s="13"/>
    </row>
    <row r="462" spans="7:7">
      <c r="G462" s="13"/>
    </row>
    <row r="463" spans="7:7">
      <c r="G463" s="13"/>
    </row>
    <row r="464" spans="7:7">
      <c r="G464" s="13"/>
    </row>
    <row r="465" spans="7:7">
      <c r="G465" s="13"/>
    </row>
    <row r="466" spans="7:7">
      <c r="G466" s="13"/>
    </row>
    <row r="467" spans="7:7">
      <c r="G467" s="13"/>
    </row>
    <row r="468" spans="7:7">
      <c r="G468" s="13"/>
    </row>
    <row r="469" spans="7:7">
      <c r="G469" s="13"/>
    </row>
    <row r="470" spans="7:7">
      <c r="G470" s="13"/>
    </row>
    <row r="471" spans="7:7">
      <c r="G471" s="13"/>
    </row>
    <row r="472" spans="7:7">
      <c r="G472" s="13"/>
    </row>
    <row r="473" spans="7:7">
      <c r="G473" s="13"/>
    </row>
    <row r="474" spans="7:7">
      <c r="G474" s="13"/>
    </row>
    <row r="475" spans="7:7">
      <c r="G475" s="13"/>
    </row>
    <row r="476" spans="7:7">
      <c r="G476" s="13"/>
    </row>
    <row r="477" spans="7:7">
      <c r="G477" s="13"/>
    </row>
    <row r="478" spans="7:7">
      <c r="G478" s="13"/>
    </row>
    <row r="479" spans="7:7">
      <c r="G479" s="13"/>
    </row>
    <row r="480" spans="7:7">
      <c r="G480" s="13"/>
    </row>
    <row r="481" spans="7:7">
      <c r="G481" s="13"/>
    </row>
    <row r="482" spans="7:7">
      <c r="G482" s="13"/>
    </row>
    <row r="483" spans="7:7">
      <c r="G483" s="13"/>
    </row>
    <row r="484" spans="7:7">
      <c r="G484" s="13"/>
    </row>
    <row r="485" spans="7:7">
      <c r="G485" s="13"/>
    </row>
    <row r="486" spans="7:7">
      <c r="G486" s="13"/>
    </row>
    <row r="487" spans="7:7">
      <c r="G487" s="13"/>
    </row>
    <row r="488" spans="7:7">
      <c r="G488" s="13"/>
    </row>
    <row r="489" spans="7:7">
      <c r="G489" s="13"/>
    </row>
    <row r="490" spans="7:7">
      <c r="G490" s="13"/>
    </row>
    <row r="491" spans="7:7">
      <c r="G491" s="13"/>
    </row>
    <row r="492" spans="7:7">
      <c r="G492" s="13"/>
    </row>
    <row r="493" spans="7:7">
      <c r="G493" s="13"/>
    </row>
    <row r="494" spans="7:7">
      <c r="G494" s="13"/>
    </row>
    <row r="495" spans="7:7">
      <c r="G495" s="13"/>
    </row>
    <row r="496" spans="7:7">
      <c r="G496" s="13"/>
    </row>
    <row r="497" spans="7:7">
      <c r="G497" s="13"/>
    </row>
    <row r="498" spans="7:7">
      <c r="G498" s="13"/>
    </row>
    <row r="499" spans="7:7">
      <c r="G499" s="13"/>
    </row>
    <row r="500" spans="7:7">
      <c r="G500" s="13"/>
    </row>
    <row r="501" spans="7:7">
      <c r="G501" s="13"/>
    </row>
    <row r="502" spans="7:7">
      <c r="G502" s="13"/>
    </row>
    <row r="503" spans="7:7">
      <c r="G503" s="13"/>
    </row>
    <row r="504" spans="7:7">
      <c r="G504" s="13"/>
    </row>
    <row r="505" spans="7:7">
      <c r="G505" s="13"/>
    </row>
    <row r="506" spans="7:7">
      <c r="G506" s="13"/>
    </row>
    <row r="507" spans="7:7">
      <c r="G507" s="13"/>
    </row>
    <row r="508" spans="7:7">
      <c r="G508" s="13"/>
    </row>
    <row r="509" spans="7:7">
      <c r="G509" s="13"/>
    </row>
    <row r="510" spans="7:7">
      <c r="G510" s="13"/>
    </row>
    <row r="511" spans="7:7">
      <c r="G511" s="13"/>
    </row>
    <row r="512" spans="7:7">
      <c r="G512" s="13"/>
    </row>
    <row r="513" spans="7:7">
      <c r="G513" s="13"/>
    </row>
    <row r="514" spans="7:7">
      <c r="G514" s="13"/>
    </row>
    <row r="515" spans="7:7">
      <c r="G515" s="13"/>
    </row>
    <row r="516" spans="7:7">
      <c r="G516" s="13"/>
    </row>
    <row r="517" spans="7:7">
      <c r="G517" s="13"/>
    </row>
    <row r="518" spans="7:7">
      <c r="G518" s="13"/>
    </row>
    <row r="519" spans="7:7">
      <c r="G519" s="13"/>
    </row>
    <row r="520" spans="7:7">
      <c r="G520" s="13"/>
    </row>
    <row r="521" spans="7:7">
      <c r="G521" s="13"/>
    </row>
    <row r="522" spans="7:7">
      <c r="G522" s="13"/>
    </row>
    <row r="523" spans="7:7">
      <c r="G523" s="13"/>
    </row>
    <row r="524" spans="7:7">
      <c r="G524" s="13"/>
    </row>
    <row r="525" spans="7:7">
      <c r="G525" s="13"/>
    </row>
    <row r="526" spans="7:7">
      <c r="G526" s="13"/>
    </row>
    <row r="527" spans="7:7">
      <c r="G527" s="13"/>
    </row>
    <row r="528" spans="7:7">
      <c r="G528" s="13"/>
    </row>
    <row r="529" spans="7:7">
      <c r="G529" s="13"/>
    </row>
    <row r="530" spans="7:7">
      <c r="G530" s="13"/>
    </row>
    <row r="531" spans="7:7">
      <c r="G531" s="13"/>
    </row>
    <row r="532" spans="7:7">
      <c r="G532" s="13"/>
    </row>
    <row r="533" spans="7:7">
      <c r="G533" s="13"/>
    </row>
    <row r="534" spans="7:7">
      <c r="G534" s="13"/>
    </row>
    <row r="535" spans="7:7">
      <c r="G535" s="13"/>
    </row>
    <row r="536" spans="7:7">
      <c r="G536" s="13"/>
    </row>
    <row r="537" spans="7:7">
      <c r="G537" s="13"/>
    </row>
    <row r="538" spans="7:7">
      <c r="G538" s="13"/>
    </row>
    <row r="539" spans="7:7">
      <c r="G539" s="13"/>
    </row>
    <row r="540" spans="7:7">
      <c r="G540" s="13">
        <v>0</v>
      </c>
    </row>
    <row r="541" spans="7:7">
      <c r="G541" s="13">
        <v>0</v>
      </c>
    </row>
    <row r="542" spans="7:7">
      <c r="G542" s="13">
        <v>0</v>
      </c>
    </row>
    <row r="543" spans="7:7">
      <c r="G543" s="13">
        <v>0</v>
      </c>
    </row>
    <row r="544" spans="7:7">
      <c r="G544" s="13">
        <v>0</v>
      </c>
    </row>
    <row r="545" spans="7:7">
      <c r="G545" s="13">
        <v>0</v>
      </c>
    </row>
    <row r="546" spans="7:7">
      <c r="G546" s="13">
        <v>0</v>
      </c>
    </row>
    <row r="547" spans="7:7">
      <c r="G547" s="13">
        <v>0</v>
      </c>
    </row>
    <row r="548" spans="7:7">
      <c r="G548" s="13">
        <v>0</v>
      </c>
    </row>
    <row r="549" spans="7:7">
      <c r="G549" s="13">
        <v>0</v>
      </c>
    </row>
    <row r="550" spans="7:7">
      <c r="G550" s="13">
        <v>0</v>
      </c>
    </row>
    <row r="551" spans="7:7">
      <c r="G551" s="13">
        <v>0</v>
      </c>
    </row>
    <row r="552" spans="7:7">
      <c r="G552" s="13">
        <v>0</v>
      </c>
    </row>
    <row r="553" spans="7:7">
      <c r="G553" s="13">
        <v>0</v>
      </c>
    </row>
    <row r="554" spans="7:7">
      <c r="G554" s="13">
        <v>0</v>
      </c>
    </row>
    <row r="555" spans="7:7">
      <c r="G555" s="13">
        <v>0</v>
      </c>
    </row>
    <row r="556" spans="7:7">
      <c r="G556" s="13">
        <v>0</v>
      </c>
    </row>
    <row r="557" spans="7:7">
      <c r="G557" s="13">
        <v>0</v>
      </c>
    </row>
    <row r="558" spans="7:7">
      <c r="G558" s="13">
        <v>0</v>
      </c>
    </row>
    <row r="559" spans="7:7">
      <c r="G559" s="13">
        <v>0</v>
      </c>
    </row>
    <row r="560" spans="7:7">
      <c r="G560" s="13">
        <v>0</v>
      </c>
    </row>
    <row r="561" spans="7:7">
      <c r="G561" s="13">
        <v>0</v>
      </c>
    </row>
    <row r="562" spans="7:7">
      <c r="G562" s="13">
        <v>0</v>
      </c>
    </row>
    <row r="563" spans="7:7">
      <c r="G563" s="13">
        <v>0</v>
      </c>
    </row>
    <row r="564" spans="7:7">
      <c r="G564" s="13">
        <v>0</v>
      </c>
    </row>
    <row r="565" spans="7:7">
      <c r="G565" s="13">
        <v>0</v>
      </c>
    </row>
    <row r="566" spans="7:7">
      <c r="G566" s="13">
        <v>0</v>
      </c>
    </row>
    <row r="567" spans="7:7">
      <c r="G567" s="13">
        <v>0</v>
      </c>
    </row>
    <row r="568" spans="7:7">
      <c r="G568" s="13">
        <v>0</v>
      </c>
    </row>
    <row r="569" spans="7:7">
      <c r="G569" s="13">
        <v>0</v>
      </c>
    </row>
    <row r="570" spans="7:7">
      <c r="G570" s="13">
        <v>0</v>
      </c>
    </row>
    <row r="571" spans="7:7">
      <c r="G571" s="13">
        <v>0</v>
      </c>
    </row>
    <row r="572" spans="7:7">
      <c r="G572" s="13">
        <v>0</v>
      </c>
    </row>
    <row r="573" spans="7:7">
      <c r="G573" s="13">
        <v>0</v>
      </c>
    </row>
    <row r="574" spans="7:7">
      <c r="G574" s="13">
        <v>0</v>
      </c>
    </row>
    <row r="575" spans="7:7">
      <c r="G575" s="13">
        <v>0</v>
      </c>
    </row>
    <row r="576" spans="7:7">
      <c r="G576" s="13">
        <v>0</v>
      </c>
    </row>
    <row r="577" spans="7:7">
      <c r="G577" s="13">
        <v>0</v>
      </c>
    </row>
    <row r="578" spans="7:7">
      <c r="G578" s="13">
        <v>0</v>
      </c>
    </row>
    <row r="579" spans="7:7">
      <c r="G579" s="13">
        <v>0</v>
      </c>
    </row>
    <row r="580" spans="7:7">
      <c r="G580" s="13">
        <v>0</v>
      </c>
    </row>
    <row r="581" spans="7:7">
      <c r="G581" s="13">
        <v>0</v>
      </c>
    </row>
    <row r="582" spans="7:7">
      <c r="G582" s="13">
        <v>0</v>
      </c>
    </row>
    <row r="583" spans="7:7">
      <c r="G583" s="13">
        <v>0</v>
      </c>
    </row>
    <row r="584" spans="7:7">
      <c r="G584" s="13">
        <v>0</v>
      </c>
    </row>
    <row r="585" spans="7:7">
      <c r="G585" s="13">
        <v>0</v>
      </c>
    </row>
    <row r="586" spans="7:7">
      <c r="G586" s="13">
        <v>0</v>
      </c>
    </row>
    <row r="587" spans="7:7">
      <c r="G587" s="13">
        <v>0</v>
      </c>
    </row>
    <row r="588" spans="7:7">
      <c r="G588" s="13">
        <v>0</v>
      </c>
    </row>
    <row r="589" spans="7:7">
      <c r="G589" s="13">
        <v>0</v>
      </c>
    </row>
    <row r="590" spans="7:7">
      <c r="G590" s="13">
        <v>0</v>
      </c>
    </row>
    <row r="591" spans="7:7">
      <c r="G591" s="13">
        <v>0</v>
      </c>
    </row>
    <row r="592" spans="7:7">
      <c r="G592" s="13">
        <v>0</v>
      </c>
    </row>
    <row r="593" spans="7:7">
      <c r="G593" s="13">
        <v>0</v>
      </c>
    </row>
    <row r="594" spans="7:7">
      <c r="G594" s="13">
        <v>0</v>
      </c>
    </row>
    <row r="595" spans="7:7">
      <c r="G595" s="13">
        <v>0</v>
      </c>
    </row>
    <row r="596" spans="7:7">
      <c r="G596" s="13">
        <v>0</v>
      </c>
    </row>
    <row r="597" spans="7:7">
      <c r="G597" s="13">
        <v>0</v>
      </c>
    </row>
    <row r="598" spans="7:7">
      <c r="G598" s="13">
        <v>0</v>
      </c>
    </row>
    <row r="599" spans="7:7">
      <c r="G599" s="13">
        <v>0</v>
      </c>
    </row>
    <row r="600" spans="7:7">
      <c r="G600" s="13">
        <v>0</v>
      </c>
    </row>
    <row r="601" spans="7:7">
      <c r="G601" s="13">
        <v>0</v>
      </c>
    </row>
    <row r="602" spans="7:7">
      <c r="G602" s="13">
        <v>0</v>
      </c>
    </row>
    <row r="603" spans="7:7">
      <c r="G603" s="13">
        <v>0</v>
      </c>
    </row>
    <row r="604" spans="7:7">
      <c r="G604" s="13">
        <v>0</v>
      </c>
    </row>
    <row r="605" spans="7:7">
      <c r="G605" s="13">
        <v>0</v>
      </c>
    </row>
    <row r="606" spans="7:7">
      <c r="G606" s="13">
        <v>0</v>
      </c>
    </row>
    <row r="607" spans="7:7">
      <c r="G607" s="13">
        <v>0</v>
      </c>
    </row>
    <row r="608" spans="7:7">
      <c r="G608" s="13">
        <v>0</v>
      </c>
    </row>
    <row r="609" spans="7:7">
      <c r="G609" s="13">
        <v>0</v>
      </c>
    </row>
    <row r="610" spans="7:7">
      <c r="G610" s="13">
        <v>0</v>
      </c>
    </row>
    <row r="611" spans="7:7">
      <c r="G611" s="13">
        <v>0</v>
      </c>
    </row>
    <row r="612" spans="7:7">
      <c r="G612" s="13">
        <v>0</v>
      </c>
    </row>
    <row r="613" spans="7:7">
      <c r="G613" s="13">
        <v>0</v>
      </c>
    </row>
    <row r="614" spans="7:7">
      <c r="G614" s="13">
        <v>0</v>
      </c>
    </row>
    <row r="615" spans="7:7">
      <c r="G615" s="13">
        <v>0</v>
      </c>
    </row>
    <row r="616" spans="7:7">
      <c r="G616" s="13">
        <v>0</v>
      </c>
    </row>
    <row r="617" spans="7:7">
      <c r="G617" s="13">
        <v>0</v>
      </c>
    </row>
    <row r="618" spans="7:7">
      <c r="G618" s="13">
        <v>0</v>
      </c>
    </row>
    <row r="619" spans="7:7">
      <c r="G619" s="13">
        <v>0</v>
      </c>
    </row>
    <row r="620" spans="7:7">
      <c r="G620" s="13">
        <v>0</v>
      </c>
    </row>
    <row r="621" spans="7:7">
      <c r="G621" s="13">
        <v>0</v>
      </c>
    </row>
    <row r="622" spans="7:7">
      <c r="G622" s="13">
        <v>0</v>
      </c>
    </row>
    <row r="623" spans="7:7">
      <c r="G623" s="13">
        <v>0</v>
      </c>
    </row>
    <row r="624" spans="7:7">
      <c r="G624" s="13">
        <v>0</v>
      </c>
    </row>
    <row r="625" spans="7:7">
      <c r="G625" s="13">
        <v>0</v>
      </c>
    </row>
    <row r="626" spans="7:7">
      <c r="G626" s="13">
        <v>0</v>
      </c>
    </row>
    <row r="627" spans="7:7">
      <c r="G627" s="13">
        <v>0</v>
      </c>
    </row>
    <row r="628" spans="7:7">
      <c r="G628" s="13">
        <v>0</v>
      </c>
    </row>
    <row r="629" spans="7:7">
      <c r="G629" s="13">
        <v>0</v>
      </c>
    </row>
    <row r="630" spans="7:7">
      <c r="G630" s="13">
        <v>0</v>
      </c>
    </row>
    <row r="631" spans="7:7">
      <c r="G631" s="13">
        <v>0</v>
      </c>
    </row>
    <row r="632" spans="7:7">
      <c r="G632" s="13">
        <v>0</v>
      </c>
    </row>
    <row r="633" spans="7:7">
      <c r="G633" s="13">
        <v>0</v>
      </c>
    </row>
    <row r="634" spans="7:7">
      <c r="G634" s="13">
        <v>0</v>
      </c>
    </row>
    <row r="635" spans="7:7">
      <c r="G635" s="13">
        <v>0</v>
      </c>
    </row>
    <row r="636" spans="7:7">
      <c r="G636" s="13">
        <v>0</v>
      </c>
    </row>
    <row r="637" spans="7:7">
      <c r="G637" s="13">
        <v>0</v>
      </c>
    </row>
    <row r="638" spans="7:7">
      <c r="G638" s="13">
        <v>0</v>
      </c>
    </row>
    <row r="639" spans="7:7">
      <c r="G639" s="13">
        <v>0</v>
      </c>
    </row>
    <row r="640" spans="7:7">
      <c r="G640" s="13">
        <v>0</v>
      </c>
    </row>
    <row r="641" spans="7:7">
      <c r="G641" s="13">
        <v>0</v>
      </c>
    </row>
    <row r="642" spans="7:7">
      <c r="G642" s="13">
        <v>0</v>
      </c>
    </row>
    <row r="643" spans="7:7">
      <c r="G643" s="13">
        <v>0</v>
      </c>
    </row>
    <row r="644" spans="7:7">
      <c r="G644" s="13">
        <v>0</v>
      </c>
    </row>
    <row r="645" spans="7:7">
      <c r="G645" s="13">
        <v>0</v>
      </c>
    </row>
    <row r="646" spans="7:7">
      <c r="G646" s="13">
        <v>0</v>
      </c>
    </row>
    <row r="647" spans="7:7">
      <c r="G647" s="13">
        <v>0</v>
      </c>
    </row>
    <row r="648" spans="7:7">
      <c r="G648" s="13">
        <v>0</v>
      </c>
    </row>
    <row r="649" spans="7:7">
      <c r="G649" s="13">
        <v>0</v>
      </c>
    </row>
    <row r="650" spans="7:7">
      <c r="G650" s="13">
        <v>0</v>
      </c>
    </row>
    <row r="651" spans="7:7">
      <c r="G651" s="13">
        <v>0</v>
      </c>
    </row>
    <row r="652" spans="7:7">
      <c r="G652" s="13">
        <v>0</v>
      </c>
    </row>
    <row r="653" spans="7:7">
      <c r="G653" s="13">
        <v>0</v>
      </c>
    </row>
    <row r="654" spans="7:7">
      <c r="G654" s="13">
        <v>0</v>
      </c>
    </row>
    <row r="655" spans="7:7">
      <c r="G655" s="13">
        <v>0</v>
      </c>
    </row>
    <row r="656" spans="7:7">
      <c r="G656" s="13">
        <v>0</v>
      </c>
    </row>
    <row r="657" spans="7:7">
      <c r="G657" s="13">
        <v>0</v>
      </c>
    </row>
    <row r="658" spans="7:7">
      <c r="G658" s="13">
        <v>0</v>
      </c>
    </row>
    <row r="659" spans="7:7">
      <c r="G659" s="13">
        <v>0</v>
      </c>
    </row>
    <row r="660" spans="7:7">
      <c r="G660" s="13">
        <v>0</v>
      </c>
    </row>
    <row r="661" spans="7:7">
      <c r="G661" s="13">
        <v>0</v>
      </c>
    </row>
    <row r="662" spans="7:7">
      <c r="G662" s="13">
        <v>0</v>
      </c>
    </row>
    <row r="663" spans="7:7">
      <c r="G663" s="13">
        <v>0</v>
      </c>
    </row>
    <row r="664" spans="7:7">
      <c r="G664" s="13">
        <v>0</v>
      </c>
    </row>
    <row r="665" spans="7:7">
      <c r="G665" s="13">
        <v>0</v>
      </c>
    </row>
    <row r="666" spans="7:7">
      <c r="G666" s="13">
        <v>0</v>
      </c>
    </row>
    <row r="667" spans="7:7">
      <c r="G667" s="13">
        <v>0</v>
      </c>
    </row>
    <row r="668" spans="7:7">
      <c r="G668" s="13">
        <v>0</v>
      </c>
    </row>
    <row r="669" spans="7:7">
      <c r="G669" s="13">
        <v>0</v>
      </c>
    </row>
    <row r="670" spans="7:7">
      <c r="G670" s="13">
        <v>0</v>
      </c>
    </row>
    <row r="671" spans="7:7">
      <c r="G671" s="13">
        <v>0</v>
      </c>
    </row>
    <row r="672" spans="7:7">
      <c r="G672" s="13">
        <v>0</v>
      </c>
    </row>
    <row r="673" spans="7:7">
      <c r="G673" s="13">
        <v>0</v>
      </c>
    </row>
    <row r="674" spans="7:7">
      <c r="G674" s="13">
        <v>0</v>
      </c>
    </row>
    <row r="675" spans="7:7">
      <c r="G675" s="13">
        <v>0</v>
      </c>
    </row>
    <row r="676" spans="7:7">
      <c r="G676" s="13">
        <v>0</v>
      </c>
    </row>
    <row r="677" spans="7:7">
      <c r="G677" s="13">
        <v>0</v>
      </c>
    </row>
    <row r="678" spans="7:7">
      <c r="G678" s="13">
        <v>0</v>
      </c>
    </row>
    <row r="679" spans="7:7">
      <c r="G679" s="13">
        <v>0</v>
      </c>
    </row>
    <row r="680" spans="7:7">
      <c r="G680" s="13">
        <v>0</v>
      </c>
    </row>
    <row r="681" spans="7:7">
      <c r="G681" s="13">
        <v>0</v>
      </c>
    </row>
    <row r="682" spans="7:7">
      <c r="G682" s="13">
        <v>0</v>
      </c>
    </row>
    <row r="683" spans="7:7">
      <c r="G683" s="13">
        <v>0</v>
      </c>
    </row>
    <row r="684" spans="7:7">
      <c r="G684" s="13">
        <v>0</v>
      </c>
    </row>
    <row r="685" spans="7:7">
      <c r="G685" s="13">
        <v>0</v>
      </c>
    </row>
    <row r="686" spans="7:7">
      <c r="G686" s="13">
        <v>0</v>
      </c>
    </row>
    <row r="687" spans="7:7">
      <c r="G687" s="13">
        <v>0</v>
      </c>
    </row>
    <row r="688" spans="7:7">
      <c r="G688" s="13">
        <v>0</v>
      </c>
    </row>
    <row r="689" spans="7:7">
      <c r="G689" s="13">
        <v>0</v>
      </c>
    </row>
    <row r="690" spans="7:7">
      <c r="G690" s="13">
        <v>0</v>
      </c>
    </row>
    <row r="691" spans="7:7">
      <c r="G691" s="13">
        <v>0</v>
      </c>
    </row>
    <row r="692" spans="7:7">
      <c r="G692" s="13">
        <v>0</v>
      </c>
    </row>
    <row r="693" spans="7:7">
      <c r="G693" s="13">
        <v>0</v>
      </c>
    </row>
    <row r="694" spans="7:7">
      <c r="G694" s="13">
        <v>0</v>
      </c>
    </row>
    <row r="695" spans="7:7">
      <c r="G695" s="13">
        <v>0</v>
      </c>
    </row>
    <row r="696" spans="7:7">
      <c r="G696" s="13">
        <v>0</v>
      </c>
    </row>
    <row r="697" spans="7:7">
      <c r="G697" s="13">
        <v>0</v>
      </c>
    </row>
    <row r="698" spans="7:7">
      <c r="G698" s="13">
        <v>0</v>
      </c>
    </row>
    <row r="699" spans="7:7">
      <c r="G699" s="13">
        <v>0</v>
      </c>
    </row>
    <row r="700" spans="7:7">
      <c r="G700" s="13">
        <v>0</v>
      </c>
    </row>
    <row r="701" spans="7:7">
      <c r="G701" s="13">
        <v>0</v>
      </c>
    </row>
    <row r="702" spans="7:7">
      <c r="G702" s="13">
        <v>0</v>
      </c>
    </row>
    <row r="703" spans="7:7">
      <c r="G703" s="13">
        <v>0</v>
      </c>
    </row>
    <row r="704" spans="7:7">
      <c r="G704" s="13">
        <v>0</v>
      </c>
    </row>
    <row r="705" spans="7:7">
      <c r="G705" s="13">
        <v>0</v>
      </c>
    </row>
    <row r="706" spans="7:7">
      <c r="G706" s="13">
        <v>0</v>
      </c>
    </row>
    <row r="707" spans="7:7">
      <c r="G707" s="13">
        <v>0</v>
      </c>
    </row>
    <row r="708" spans="7:7">
      <c r="G708" s="13">
        <v>0</v>
      </c>
    </row>
    <row r="709" spans="7:7">
      <c r="G709" s="13">
        <v>0</v>
      </c>
    </row>
    <row r="710" spans="7:7">
      <c r="G710" s="13">
        <v>0</v>
      </c>
    </row>
    <row r="711" spans="7:7">
      <c r="G711" s="13">
        <v>0</v>
      </c>
    </row>
    <row r="712" spans="7:7">
      <c r="G712" s="13">
        <v>0</v>
      </c>
    </row>
    <row r="713" spans="7:7">
      <c r="G713" s="13">
        <v>0</v>
      </c>
    </row>
    <row r="714" spans="7:7">
      <c r="G714" s="13">
        <v>0</v>
      </c>
    </row>
    <row r="715" spans="7:7">
      <c r="G715" s="13">
        <v>0</v>
      </c>
    </row>
    <row r="716" spans="7:7">
      <c r="G716" s="13">
        <v>0</v>
      </c>
    </row>
    <row r="717" spans="7:7">
      <c r="G717" s="13">
        <v>0</v>
      </c>
    </row>
    <row r="718" spans="7:7">
      <c r="G718" s="13">
        <v>0</v>
      </c>
    </row>
    <row r="719" spans="7:7">
      <c r="G719" s="13">
        <v>0</v>
      </c>
    </row>
    <row r="720" spans="7:7">
      <c r="G720" s="13">
        <v>0</v>
      </c>
    </row>
    <row r="721" spans="7:7">
      <c r="G721" s="13">
        <v>0</v>
      </c>
    </row>
    <row r="722" spans="7:7">
      <c r="G722" s="13">
        <v>0</v>
      </c>
    </row>
    <row r="723" spans="7:7">
      <c r="G723" s="13">
        <v>0</v>
      </c>
    </row>
    <row r="724" spans="7:7">
      <c r="G724" s="13">
        <v>0</v>
      </c>
    </row>
    <row r="725" spans="7:7">
      <c r="G725" s="13">
        <v>0</v>
      </c>
    </row>
    <row r="726" spans="7:7">
      <c r="G726" s="13">
        <v>0</v>
      </c>
    </row>
    <row r="727" spans="7:7">
      <c r="G727" s="13">
        <v>0</v>
      </c>
    </row>
    <row r="728" spans="7:7">
      <c r="G728" s="13">
        <v>0</v>
      </c>
    </row>
    <row r="729" spans="7:7">
      <c r="G729" s="13">
        <v>0</v>
      </c>
    </row>
    <row r="730" spans="7:7">
      <c r="G730" s="13">
        <v>0</v>
      </c>
    </row>
    <row r="731" spans="7:7">
      <c r="G731" s="13">
        <v>0</v>
      </c>
    </row>
    <row r="732" spans="7:7">
      <c r="G732" s="13">
        <v>0</v>
      </c>
    </row>
    <row r="733" spans="7:7">
      <c r="G733" s="13">
        <v>0</v>
      </c>
    </row>
    <row r="734" spans="7:7">
      <c r="G734" s="13">
        <v>0</v>
      </c>
    </row>
    <row r="735" spans="7:7">
      <c r="G735" s="13">
        <v>0</v>
      </c>
    </row>
    <row r="736" spans="7:7">
      <c r="G736" s="13">
        <v>0</v>
      </c>
    </row>
    <row r="737" spans="7:7">
      <c r="G737" s="13">
        <v>0</v>
      </c>
    </row>
    <row r="738" spans="7:7">
      <c r="G738" s="13">
        <v>0</v>
      </c>
    </row>
    <row r="739" spans="7:7">
      <c r="G739" s="13">
        <v>0</v>
      </c>
    </row>
    <row r="740" spans="7:7">
      <c r="G740" s="13">
        <v>0</v>
      </c>
    </row>
    <row r="741" spans="7:7">
      <c r="G741" s="13">
        <v>0</v>
      </c>
    </row>
    <row r="742" spans="7:7">
      <c r="G742" s="13">
        <v>0</v>
      </c>
    </row>
    <row r="743" spans="7:7">
      <c r="G743" s="13">
        <v>0</v>
      </c>
    </row>
    <row r="744" spans="7:7">
      <c r="G744" s="13">
        <v>0</v>
      </c>
    </row>
    <row r="745" spans="7:7">
      <c r="G745" s="13">
        <v>0</v>
      </c>
    </row>
    <row r="746" spans="7:7">
      <c r="G746" s="13">
        <v>0</v>
      </c>
    </row>
    <row r="747" spans="7:7">
      <c r="G747" s="13">
        <v>0</v>
      </c>
    </row>
    <row r="748" spans="7:7">
      <c r="G748" s="13">
        <v>0</v>
      </c>
    </row>
    <row r="749" spans="7:7">
      <c r="G749" s="13">
        <v>0</v>
      </c>
    </row>
    <row r="750" spans="7:7">
      <c r="G750" s="13">
        <v>0</v>
      </c>
    </row>
    <row r="751" spans="7:7">
      <c r="G751" s="13">
        <v>0</v>
      </c>
    </row>
    <row r="752" spans="7:7">
      <c r="G752" s="13">
        <v>0</v>
      </c>
    </row>
    <row r="753" spans="7:7">
      <c r="G753" s="13">
        <v>0</v>
      </c>
    </row>
    <row r="754" spans="7:7">
      <c r="G754" s="13">
        <v>0</v>
      </c>
    </row>
    <row r="755" spans="7:7">
      <c r="G755" s="13">
        <v>0</v>
      </c>
    </row>
    <row r="756" spans="7:7">
      <c r="G756" s="13">
        <v>0</v>
      </c>
    </row>
    <row r="757" spans="7:7">
      <c r="G757" s="13">
        <v>0</v>
      </c>
    </row>
    <row r="758" spans="7:7">
      <c r="G758" s="13">
        <v>0</v>
      </c>
    </row>
    <row r="759" spans="7:7">
      <c r="G759" s="13">
        <v>0</v>
      </c>
    </row>
    <row r="760" spans="7:7">
      <c r="G760" s="13">
        <v>0</v>
      </c>
    </row>
    <row r="761" spans="7:7">
      <c r="G761" s="13">
        <v>0</v>
      </c>
    </row>
    <row r="762" spans="7:7">
      <c r="G762" s="13">
        <v>0</v>
      </c>
    </row>
    <row r="763" spans="7:7">
      <c r="G763" s="13">
        <v>0</v>
      </c>
    </row>
    <row r="764" spans="7:7">
      <c r="G764" s="13">
        <v>0</v>
      </c>
    </row>
    <row r="765" spans="7:7">
      <c r="G765" s="13">
        <v>0</v>
      </c>
    </row>
    <row r="766" spans="7:7">
      <c r="G766" s="13">
        <v>0</v>
      </c>
    </row>
    <row r="767" spans="7:7">
      <c r="G767" s="13">
        <v>0</v>
      </c>
    </row>
    <row r="768" spans="7:7">
      <c r="G768" s="13">
        <v>0</v>
      </c>
    </row>
    <row r="769" spans="7:7">
      <c r="G769" s="13">
        <v>0</v>
      </c>
    </row>
    <row r="770" spans="7:7">
      <c r="G770" s="13">
        <v>0</v>
      </c>
    </row>
    <row r="771" spans="7:7">
      <c r="G771" s="13">
        <v>0</v>
      </c>
    </row>
    <row r="772" spans="7:7">
      <c r="G772" s="13">
        <v>0</v>
      </c>
    </row>
    <row r="773" spans="7:7">
      <c r="G773" s="13">
        <v>0</v>
      </c>
    </row>
    <row r="774" spans="7:7">
      <c r="G774" s="13">
        <v>0</v>
      </c>
    </row>
    <row r="775" spans="7:7">
      <c r="G775" s="13">
        <v>0</v>
      </c>
    </row>
    <row r="776" spans="7:7">
      <c r="G776" s="13">
        <v>0</v>
      </c>
    </row>
    <row r="777" spans="7:7">
      <c r="G777" s="13">
        <v>0</v>
      </c>
    </row>
    <row r="778" spans="7:7">
      <c r="G778" s="13">
        <v>0</v>
      </c>
    </row>
    <row r="779" spans="7:7">
      <c r="G779" s="13">
        <v>0</v>
      </c>
    </row>
    <row r="780" spans="7:7">
      <c r="G780" s="13">
        <v>0</v>
      </c>
    </row>
    <row r="781" spans="7:7">
      <c r="G781" s="13">
        <v>0</v>
      </c>
    </row>
    <row r="782" spans="7:7">
      <c r="G782" s="13">
        <v>0</v>
      </c>
    </row>
    <row r="783" spans="7:7">
      <c r="G783" s="13">
        <v>0</v>
      </c>
    </row>
    <row r="784" spans="7:7">
      <c r="G784" s="13">
        <v>0</v>
      </c>
    </row>
    <row r="785" spans="7:7">
      <c r="G785" s="13">
        <v>0</v>
      </c>
    </row>
    <row r="786" spans="7:7">
      <c r="G786" s="13">
        <v>0</v>
      </c>
    </row>
    <row r="787" spans="7:7">
      <c r="G787" s="13">
        <v>0</v>
      </c>
    </row>
    <row r="788" spans="7:7">
      <c r="G788" s="13">
        <v>0</v>
      </c>
    </row>
    <row r="789" spans="7:7">
      <c r="G789" s="13">
        <v>0</v>
      </c>
    </row>
    <row r="790" spans="7:7">
      <c r="G790" s="13">
        <v>0</v>
      </c>
    </row>
    <row r="791" spans="7:7">
      <c r="G791" s="13">
        <v>0</v>
      </c>
    </row>
    <row r="792" spans="7:7">
      <c r="G792" s="13">
        <v>0</v>
      </c>
    </row>
    <row r="793" spans="7:7">
      <c r="G793" s="13">
        <v>0</v>
      </c>
    </row>
    <row r="794" spans="7:7">
      <c r="G794" s="13">
        <v>0</v>
      </c>
    </row>
    <row r="795" spans="7:7">
      <c r="G795" s="13">
        <v>0</v>
      </c>
    </row>
    <row r="796" spans="7:7">
      <c r="G796" s="13">
        <v>0</v>
      </c>
    </row>
    <row r="797" spans="7:7">
      <c r="G797" s="13">
        <v>0</v>
      </c>
    </row>
    <row r="798" spans="7:7">
      <c r="G798" s="13">
        <v>0</v>
      </c>
    </row>
    <row r="799" spans="7:7">
      <c r="G799" s="13">
        <v>0</v>
      </c>
    </row>
    <row r="800" spans="7:7">
      <c r="G800" s="13">
        <v>0</v>
      </c>
    </row>
    <row r="801" spans="7:7">
      <c r="G801" s="13">
        <v>0</v>
      </c>
    </row>
    <row r="802" spans="7:7">
      <c r="G802" s="13">
        <v>0</v>
      </c>
    </row>
    <row r="803" spans="7:7">
      <c r="G803" s="13">
        <v>0</v>
      </c>
    </row>
    <row r="804" spans="7:7">
      <c r="G804" s="13">
        <v>0</v>
      </c>
    </row>
    <row r="805" spans="7:7">
      <c r="G805" s="13">
        <v>0</v>
      </c>
    </row>
    <row r="806" spans="7:7">
      <c r="G806" s="13">
        <v>0</v>
      </c>
    </row>
    <row r="807" spans="7:7">
      <c r="G807" s="13">
        <v>0</v>
      </c>
    </row>
    <row r="808" spans="7:7">
      <c r="G808" s="13">
        <v>0</v>
      </c>
    </row>
    <row r="809" spans="7:7">
      <c r="G809" s="13">
        <v>0</v>
      </c>
    </row>
    <row r="810" spans="7:7">
      <c r="G810" s="13">
        <v>0</v>
      </c>
    </row>
    <row r="811" spans="7:7">
      <c r="G811" s="13">
        <v>0</v>
      </c>
    </row>
    <row r="812" spans="7:7">
      <c r="G812" s="13">
        <v>0</v>
      </c>
    </row>
    <row r="813" spans="7:7">
      <c r="G813" s="13">
        <v>0</v>
      </c>
    </row>
    <row r="814" spans="7:7">
      <c r="G814" s="13">
        <v>0</v>
      </c>
    </row>
    <row r="815" spans="7:7">
      <c r="G815" s="13">
        <v>0</v>
      </c>
    </row>
    <row r="816" spans="7:7">
      <c r="G816" s="13">
        <v>0</v>
      </c>
    </row>
    <row r="817" spans="7:7">
      <c r="G817" s="13">
        <v>0</v>
      </c>
    </row>
    <row r="818" spans="7:7">
      <c r="G818" s="13">
        <v>0</v>
      </c>
    </row>
    <row r="819" spans="7:7">
      <c r="G819" s="13">
        <v>0</v>
      </c>
    </row>
    <row r="820" spans="7:7">
      <c r="G820" s="13">
        <v>0</v>
      </c>
    </row>
    <row r="821" spans="7:7">
      <c r="G821" s="13">
        <v>0</v>
      </c>
    </row>
    <row r="822" spans="7:7">
      <c r="G822" s="13">
        <v>0</v>
      </c>
    </row>
    <row r="823" spans="7:7">
      <c r="G823" s="13">
        <v>0</v>
      </c>
    </row>
    <row r="824" spans="7:7">
      <c r="G824" s="13">
        <v>0</v>
      </c>
    </row>
    <row r="825" spans="7:7">
      <c r="G825" s="13">
        <v>0</v>
      </c>
    </row>
    <row r="826" spans="7:7">
      <c r="G826" s="13">
        <v>0</v>
      </c>
    </row>
    <row r="827" spans="7:7">
      <c r="G827" s="13">
        <v>0</v>
      </c>
    </row>
    <row r="828" spans="7:7">
      <c r="G828" s="13">
        <v>0</v>
      </c>
    </row>
    <row r="829" spans="7:7">
      <c r="G829" s="13">
        <v>0</v>
      </c>
    </row>
    <row r="830" spans="7:7">
      <c r="G830" s="13">
        <v>0</v>
      </c>
    </row>
    <row r="831" spans="7:7">
      <c r="G831" s="13">
        <v>0</v>
      </c>
    </row>
    <row r="832" spans="7:7">
      <c r="G832" s="13">
        <v>0</v>
      </c>
    </row>
    <row r="833" spans="7:7">
      <c r="G833" s="13">
        <v>0</v>
      </c>
    </row>
    <row r="834" spans="7:7">
      <c r="G834" s="13">
        <v>0</v>
      </c>
    </row>
    <row r="835" spans="7:7">
      <c r="G835" s="13">
        <v>0</v>
      </c>
    </row>
    <row r="836" spans="7:7">
      <c r="G836" s="13">
        <v>0</v>
      </c>
    </row>
    <row r="837" spans="7:7">
      <c r="G837" s="13">
        <v>0</v>
      </c>
    </row>
    <row r="838" spans="7:7">
      <c r="G838" s="13">
        <v>0</v>
      </c>
    </row>
    <row r="839" spans="7:7">
      <c r="G839" s="13">
        <v>0</v>
      </c>
    </row>
    <row r="840" spans="7:7">
      <c r="G840" s="13">
        <v>0</v>
      </c>
    </row>
    <row r="841" spans="7:7">
      <c r="G841" s="13">
        <v>0</v>
      </c>
    </row>
    <row r="842" spans="7:7">
      <c r="G842" s="13">
        <v>0</v>
      </c>
    </row>
    <row r="843" spans="7:7">
      <c r="G843" s="13">
        <v>0</v>
      </c>
    </row>
    <row r="844" spans="7:7">
      <c r="G844" s="13">
        <v>0</v>
      </c>
    </row>
    <row r="845" spans="7:7">
      <c r="G845" s="13">
        <v>0</v>
      </c>
    </row>
    <row r="846" spans="7:7">
      <c r="G846" s="13">
        <v>0</v>
      </c>
    </row>
    <row r="847" spans="7:7">
      <c r="G847" s="13">
        <v>0</v>
      </c>
    </row>
    <row r="848" spans="7:7">
      <c r="G848" s="13">
        <v>0</v>
      </c>
    </row>
    <row r="849" spans="7:7">
      <c r="G849" s="13">
        <v>0</v>
      </c>
    </row>
    <row r="850" spans="7:7">
      <c r="G850" s="13">
        <v>0</v>
      </c>
    </row>
    <row r="851" spans="7:7">
      <c r="G851" s="13">
        <v>0</v>
      </c>
    </row>
    <row r="852" spans="7:7">
      <c r="G852" s="13">
        <v>0</v>
      </c>
    </row>
    <row r="853" spans="7:7">
      <c r="G853" s="13">
        <v>0</v>
      </c>
    </row>
    <row r="854" spans="7:7">
      <c r="G854" s="13">
        <v>0</v>
      </c>
    </row>
    <row r="855" spans="7:7">
      <c r="G855" s="13">
        <v>0</v>
      </c>
    </row>
    <row r="856" spans="7:7">
      <c r="G856" s="13">
        <v>0</v>
      </c>
    </row>
    <row r="857" spans="7:7">
      <c r="G857" s="13">
        <v>0</v>
      </c>
    </row>
    <row r="858" spans="7:7">
      <c r="G858" s="13">
        <v>0</v>
      </c>
    </row>
    <row r="859" spans="7:7">
      <c r="G859" s="13">
        <v>0</v>
      </c>
    </row>
    <row r="860" spans="7:7">
      <c r="G860" s="13">
        <v>0</v>
      </c>
    </row>
    <row r="861" spans="7:7">
      <c r="G861" s="13">
        <v>0</v>
      </c>
    </row>
    <row r="862" spans="7:7">
      <c r="G862" s="13">
        <v>0</v>
      </c>
    </row>
    <row r="863" spans="7:7">
      <c r="G863" s="13">
        <v>0</v>
      </c>
    </row>
    <row r="864" spans="7:7">
      <c r="G864" s="13">
        <v>0</v>
      </c>
    </row>
    <row r="865" spans="7:7">
      <c r="G865" s="13">
        <v>0</v>
      </c>
    </row>
    <row r="866" spans="7:7">
      <c r="G866" s="13">
        <v>0</v>
      </c>
    </row>
    <row r="867" spans="7:7">
      <c r="G867" s="13">
        <v>0</v>
      </c>
    </row>
    <row r="868" spans="7:7">
      <c r="G868" s="13">
        <v>0</v>
      </c>
    </row>
    <row r="869" spans="7:7">
      <c r="G869" s="13">
        <v>0</v>
      </c>
    </row>
    <row r="870" spans="7:7">
      <c r="G870" s="13">
        <v>0</v>
      </c>
    </row>
    <row r="871" spans="7:7">
      <c r="G871" s="13">
        <v>0</v>
      </c>
    </row>
    <row r="872" spans="7:7">
      <c r="G872" s="13">
        <v>0</v>
      </c>
    </row>
    <row r="873" spans="7:7">
      <c r="G873" s="13">
        <v>0</v>
      </c>
    </row>
    <row r="874" spans="7:7">
      <c r="G874" s="13">
        <v>0</v>
      </c>
    </row>
    <row r="875" spans="7:7">
      <c r="G875" s="13">
        <v>0</v>
      </c>
    </row>
    <row r="876" spans="7:7">
      <c r="G876" s="13">
        <v>0</v>
      </c>
    </row>
    <row r="877" spans="7:7">
      <c r="G877" s="13">
        <v>0</v>
      </c>
    </row>
    <row r="878" spans="7:7">
      <c r="G878" s="13">
        <v>0</v>
      </c>
    </row>
    <row r="879" spans="7:7">
      <c r="G879" s="13">
        <v>0</v>
      </c>
    </row>
    <row r="880" spans="7:7">
      <c r="G880" s="13">
        <v>0</v>
      </c>
    </row>
    <row r="881" spans="7:7">
      <c r="G881" s="13">
        <v>0</v>
      </c>
    </row>
    <row r="882" spans="7:7">
      <c r="G882" s="13">
        <v>0</v>
      </c>
    </row>
    <row r="883" spans="7:7">
      <c r="G883" s="13">
        <v>0</v>
      </c>
    </row>
    <row r="884" spans="7:7">
      <c r="G884" s="13">
        <v>0</v>
      </c>
    </row>
    <row r="885" spans="7:7">
      <c r="G885" s="13">
        <v>0</v>
      </c>
    </row>
    <row r="886" spans="7:7">
      <c r="G886" s="13">
        <v>0</v>
      </c>
    </row>
    <row r="887" spans="7:7">
      <c r="G887" s="13">
        <v>0</v>
      </c>
    </row>
    <row r="888" spans="7:7">
      <c r="G888" s="13">
        <v>0</v>
      </c>
    </row>
    <row r="889" spans="7:7">
      <c r="G889" s="13">
        <v>0</v>
      </c>
    </row>
    <row r="890" spans="7:7">
      <c r="G890" s="13">
        <v>0</v>
      </c>
    </row>
    <row r="891" spans="7:7">
      <c r="G891" s="13">
        <v>0</v>
      </c>
    </row>
    <row r="892" spans="7:7">
      <c r="G892" s="13">
        <v>0</v>
      </c>
    </row>
    <row r="893" spans="7:7">
      <c r="G893" s="13">
        <v>0</v>
      </c>
    </row>
    <row r="894" spans="7:7">
      <c r="G894" s="13">
        <v>0</v>
      </c>
    </row>
    <row r="895" spans="7:7">
      <c r="G895" s="13">
        <v>0</v>
      </c>
    </row>
    <row r="896" spans="7:7">
      <c r="G896" s="13">
        <v>0</v>
      </c>
    </row>
    <row r="897" spans="7:7">
      <c r="G897" s="13">
        <v>0</v>
      </c>
    </row>
    <row r="898" spans="7:7">
      <c r="G898" s="13">
        <v>0</v>
      </c>
    </row>
    <row r="899" spans="7:7">
      <c r="G899" s="13">
        <v>0</v>
      </c>
    </row>
    <row r="900" spans="7:7">
      <c r="G900" s="13">
        <v>0</v>
      </c>
    </row>
    <row r="901" spans="7:7">
      <c r="G901" s="13">
        <v>0</v>
      </c>
    </row>
    <row r="902" spans="7:7">
      <c r="G902" s="13">
        <v>0</v>
      </c>
    </row>
    <row r="903" spans="7:7">
      <c r="G903" s="13">
        <v>0</v>
      </c>
    </row>
    <row r="904" spans="7:7">
      <c r="G904" s="13">
        <v>0</v>
      </c>
    </row>
    <row r="905" spans="7:7">
      <c r="G905" s="13">
        <v>0</v>
      </c>
    </row>
    <row r="906" spans="7:7">
      <c r="G906" s="13">
        <v>0</v>
      </c>
    </row>
    <row r="907" spans="7:7">
      <c r="G907" s="13">
        <v>0</v>
      </c>
    </row>
    <row r="908" spans="7:7">
      <c r="G908" s="13">
        <v>0</v>
      </c>
    </row>
    <row r="909" spans="7:7">
      <c r="G909" s="13">
        <v>0</v>
      </c>
    </row>
    <row r="910" spans="7:7">
      <c r="G910" s="13">
        <v>0</v>
      </c>
    </row>
    <row r="911" spans="7:7">
      <c r="G911" s="13">
        <v>0</v>
      </c>
    </row>
    <row r="912" spans="7:7">
      <c r="G912" s="13">
        <v>0</v>
      </c>
    </row>
    <row r="913" spans="7:7">
      <c r="G913" s="13">
        <v>0</v>
      </c>
    </row>
    <row r="914" spans="7:7">
      <c r="G914" s="13">
        <v>0</v>
      </c>
    </row>
    <row r="915" spans="7:7">
      <c r="G915" s="13">
        <v>0</v>
      </c>
    </row>
    <row r="916" spans="7:7">
      <c r="G916" s="13">
        <v>0</v>
      </c>
    </row>
    <row r="917" spans="7:7">
      <c r="G917" s="13">
        <v>0</v>
      </c>
    </row>
    <row r="918" spans="7:7">
      <c r="G918" s="13">
        <v>0</v>
      </c>
    </row>
    <row r="919" spans="7:7">
      <c r="G919" s="13">
        <v>0</v>
      </c>
    </row>
    <row r="920" spans="7:7">
      <c r="G920" s="13">
        <v>0</v>
      </c>
    </row>
    <row r="921" spans="7:7">
      <c r="G921" s="13">
        <v>0</v>
      </c>
    </row>
    <row r="922" spans="7:7">
      <c r="G922" s="13">
        <v>0</v>
      </c>
    </row>
    <row r="923" spans="7:7">
      <c r="G923" s="13">
        <v>0</v>
      </c>
    </row>
    <row r="924" spans="7:7">
      <c r="G924" s="13">
        <v>0</v>
      </c>
    </row>
    <row r="925" spans="7:7">
      <c r="G925" s="13">
        <v>0</v>
      </c>
    </row>
    <row r="926" spans="7:7">
      <c r="G926" s="13">
        <v>0</v>
      </c>
    </row>
    <row r="927" spans="7:7">
      <c r="G927" s="13">
        <v>0</v>
      </c>
    </row>
    <row r="928" spans="7:7">
      <c r="G928" s="13">
        <v>0</v>
      </c>
    </row>
    <row r="929" spans="7:7">
      <c r="G929" s="13">
        <v>0</v>
      </c>
    </row>
    <row r="930" spans="7:7">
      <c r="G930" s="13">
        <v>0</v>
      </c>
    </row>
    <row r="931" spans="7:7">
      <c r="G931" s="13">
        <v>0</v>
      </c>
    </row>
    <row r="932" spans="7:7">
      <c r="G932" s="13">
        <v>0</v>
      </c>
    </row>
    <row r="933" spans="7:7">
      <c r="G933" s="13">
        <v>0</v>
      </c>
    </row>
    <row r="934" spans="7:7">
      <c r="G934" s="13">
        <v>0</v>
      </c>
    </row>
    <row r="935" spans="7:7">
      <c r="G935" s="13">
        <v>0</v>
      </c>
    </row>
    <row r="936" spans="7:7">
      <c r="G936" s="13">
        <v>0</v>
      </c>
    </row>
    <row r="937" spans="7:7">
      <c r="G937" s="13">
        <v>0</v>
      </c>
    </row>
    <row r="938" spans="7:7">
      <c r="G938" s="13">
        <v>0</v>
      </c>
    </row>
    <row r="939" spans="7:7">
      <c r="G939" s="13">
        <v>0</v>
      </c>
    </row>
    <row r="940" spans="7:7">
      <c r="G940" s="13">
        <v>0</v>
      </c>
    </row>
    <row r="941" spans="7:7">
      <c r="G941" s="13">
        <v>0</v>
      </c>
    </row>
    <row r="942" spans="7:7">
      <c r="G942" s="13">
        <v>0</v>
      </c>
    </row>
    <row r="943" spans="7:7">
      <c r="G943" s="13">
        <v>0</v>
      </c>
    </row>
    <row r="944" spans="7:7">
      <c r="G944" s="13">
        <v>0</v>
      </c>
    </row>
    <row r="945" spans="7:7">
      <c r="G945" s="13">
        <v>0</v>
      </c>
    </row>
    <row r="946" spans="7:7">
      <c r="G946" s="13">
        <v>0</v>
      </c>
    </row>
    <row r="947" spans="7:7">
      <c r="G947" s="13">
        <v>0</v>
      </c>
    </row>
    <row r="948" spans="7:7">
      <c r="G948" s="13">
        <v>0</v>
      </c>
    </row>
    <row r="949" spans="7:7">
      <c r="G949" s="13">
        <v>0</v>
      </c>
    </row>
    <row r="950" spans="7:7">
      <c r="G950" s="13">
        <v>0</v>
      </c>
    </row>
    <row r="951" spans="7:7">
      <c r="G951" s="13">
        <v>0</v>
      </c>
    </row>
    <row r="952" spans="7:7">
      <c r="G952" s="13">
        <v>0</v>
      </c>
    </row>
    <row r="953" spans="7:7">
      <c r="G953" s="13">
        <v>0</v>
      </c>
    </row>
    <row r="954" spans="7:7">
      <c r="G954" s="13">
        <v>0</v>
      </c>
    </row>
    <row r="955" spans="7:7">
      <c r="G955" s="13">
        <v>0</v>
      </c>
    </row>
    <row r="956" spans="7:7">
      <c r="G956" s="13">
        <v>0</v>
      </c>
    </row>
    <row r="957" spans="7:7">
      <c r="G957" s="13">
        <v>0</v>
      </c>
    </row>
    <row r="958" spans="7:7">
      <c r="G958" s="13">
        <v>0</v>
      </c>
    </row>
    <row r="959" spans="7:7">
      <c r="G959" s="13">
        <v>0</v>
      </c>
    </row>
    <row r="960" spans="7:7">
      <c r="G960" s="13">
        <v>0</v>
      </c>
    </row>
    <row r="961" spans="7:7">
      <c r="G961" s="13">
        <v>0</v>
      </c>
    </row>
    <row r="962" spans="7:7">
      <c r="G962" s="13">
        <v>0</v>
      </c>
    </row>
    <row r="963" spans="7:7">
      <c r="G963" s="13">
        <v>0</v>
      </c>
    </row>
    <row r="964" spans="7:7">
      <c r="G964" s="13">
        <v>0</v>
      </c>
    </row>
    <row r="965" spans="7:7">
      <c r="G965" s="13">
        <v>0</v>
      </c>
    </row>
    <row r="966" spans="7:7">
      <c r="G966" s="13">
        <v>0</v>
      </c>
    </row>
    <row r="967" spans="7:7">
      <c r="G967" s="13">
        <v>0</v>
      </c>
    </row>
    <row r="968" spans="7:7">
      <c r="G968" s="13">
        <v>0</v>
      </c>
    </row>
    <row r="969" spans="7:7">
      <c r="G969" s="13">
        <v>0</v>
      </c>
    </row>
    <row r="970" spans="7:7">
      <c r="G970" s="13">
        <v>0</v>
      </c>
    </row>
    <row r="971" spans="7:7">
      <c r="G971" s="13">
        <v>0</v>
      </c>
    </row>
    <row r="972" spans="7:7">
      <c r="G972" s="13">
        <v>0</v>
      </c>
    </row>
    <row r="973" spans="7:7">
      <c r="G973" s="13">
        <v>0</v>
      </c>
    </row>
    <row r="974" spans="7:7">
      <c r="G974" s="13">
        <v>0</v>
      </c>
    </row>
    <row r="975" spans="7:7">
      <c r="G975" s="13">
        <v>0</v>
      </c>
    </row>
    <row r="976" spans="7:7">
      <c r="G976" s="13">
        <v>0</v>
      </c>
    </row>
    <row r="977" spans="7:7">
      <c r="G977" s="13">
        <v>0</v>
      </c>
    </row>
    <row r="978" spans="7:7">
      <c r="G978" s="13">
        <v>0</v>
      </c>
    </row>
    <row r="979" spans="7:7">
      <c r="G979" s="13">
        <v>0</v>
      </c>
    </row>
    <row r="980" spans="7:7">
      <c r="G980" s="13">
        <v>0</v>
      </c>
    </row>
    <row r="981" spans="7:7">
      <c r="G981" s="13">
        <v>0</v>
      </c>
    </row>
    <row r="982" spans="7:7">
      <c r="G982" s="13">
        <v>0</v>
      </c>
    </row>
    <row r="983" spans="7:7">
      <c r="G983" s="13">
        <v>0</v>
      </c>
    </row>
    <row r="984" spans="7:7">
      <c r="G984" s="13">
        <v>0</v>
      </c>
    </row>
    <row r="985" spans="7:7">
      <c r="G985" s="13">
        <v>0</v>
      </c>
    </row>
    <row r="986" spans="7:7">
      <c r="G986" s="13">
        <v>0</v>
      </c>
    </row>
    <row r="987" spans="7:7">
      <c r="G987" s="13">
        <v>0</v>
      </c>
    </row>
    <row r="988" spans="7:7">
      <c r="G988" s="13">
        <v>0</v>
      </c>
    </row>
    <row r="989" spans="7:7">
      <c r="G989" s="13">
        <v>0</v>
      </c>
    </row>
    <row r="990" spans="7:7">
      <c r="G990" s="13">
        <v>0</v>
      </c>
    </row>
    <row r="991" spans="7:7">
      <c r="G991" s="13">
        <v>0</v>
      </c>
    </row>
    <row r="992" spans="7:7">
      <c r="G992" s="13">
        <v>0</v>
      </c>
    </row>
    <row r="993" spans="7:7">
      <c r="G993" s="13">
        <v>0</v>
      </c>
    </row>
    <row r="994" spans="7:7">
      <c r="G994" s="13">
        <v>0</v>
      </c>
    </row>
    <row r="995" spans="7:7">
      <c r="G995" s="13">
        <v>0</v>
      </c>
    </row>
    <row r="996" spans="7:7">
      <c r="G996" s="13">
        <v>0</v>
      </c>
    </row>
    <row r="997" spans="7:7">
      <c r="G997" s="13">
        <v>0</v>
      </c>
    </row>
    <row r="998" spans="7:7">
      <c r="G998" s="13">
        <v>0</v>
      </c>
    </row>
    <row r="999" spans="7:7">
      <c r="G999" s="13">
        <v>0</v>
      </c>
    </row>
    <row r="1000" spans="7:7">
      <c r="G1000" s="13">
        <v>0</v>
      </c>
    </row>
    <row r="1001" spans="7:7">
      <c r="G1001" s="13">
        <v>0</v>
      </c>
    </row>
    <row r="1002" spans="7:7">
      <c r="G1002" s="13">
        <v>0</v>
      </c>
    </row>
    <row r="1003" spans="7:7">
      <c r="G1003" s="13">
        <v>0</v>
      </c>
    </row>
    <row r="1004" spans="7:7">
      <c r="G1004" s="13">
        <v>0</v>
      </c>
    </row>
    <row r="1005" spans="7:7">
      <c r="G1005" s="13">
        <v>0</v>
      </c>
    </row>
    <row r="1006" spans="7:7">
      <c r="G1006" s="13">
        <v>0</v>
      </c>
    </row>
    <row r="1007" spans="7:7">
      <c r="G1007" s="13">
        <v>0</v>
      </c>
    </row>
    <row r="1008" spans="7:7">
      <c r="G1008" s="13">
        <v>0</v>
      </c>
    </row>
    <row r="1009" spans="7:7">
      <c r="G1009" s="13">
        <v>0</v>
      </c>
    </row>
    <row r="1010" spans="7:7">
      <c r="G1010" s="13">
        <v>0</v>
      </c>
    </row>
    <row r="1011" spans="7:7">
      <c r="G1011" s="13">
        <v>0</v>
      </c>
    </row>
    <row r="1012" spans="7:7">
      <c r="G1012" s="13">
        <v>0</v>
      </c>
    </row>
    <row r="1013" spans="7:7">
      <c r="G1013" s="13">
        <v>0</v>
      </c>
    </row>
    <row r="1014" spans="7:7">
      <c r="G1014" s="13">
        <v>0</v>
      </c>
    </row>
    <row r="1015" spans="7:7">
      <c r="G1015" s="13">
        <v>0</v>
      </c>
    </row>
    <row r="1016" spans="7:7">
      <c r="G1016" s="13">
        <v>0</v>
      </c>
    </row>
    <row r="1017" spans="7:7">
      <c r="G1017" s="13">
        <v>0</v>
      </c>
    </row>
    <row r="1018" spans="7:7">
      <c r="G1018" s="13">
        <v>0</v>
      </c>
    </row>
    <row r="1019" spans="7:7">
      <c r="G1019" s="13">
        <v>0</v>
      </c>
    </row>
    <row r="1020" spans="7:7">
      <c r="G1020" s="13">
        <v>0</v>
      </c>
    </row>
    <row r="1021" spans="7:7">
      <c r="G1021" s="13">
        <v>0</v>
      </c>
    </row>
    <row r="1022" spans="7:7">
      <c r="G1022" s="13">
        <v>0</v>
      </c>
    </row>
    <row r="1023" spans="7:7">
      <c r="G1023" s="13">
        <v>0</v>
      </c>
    </row>
    <row r="1024" spans="7:7">
      <c r="G1024" s="13">
        <v>0</v>
      </c>
    </row>
    <row r="1025" spans="7:7">
      <c r="G1025" s="13">
        <v>0</v>
      </c>
    </row>
    <row r="1026" spans="7:7">
      <c r="G1026" s="13">
        <v>0</v>
      </c>
    </row>
    <row r="1027" spans="7:7">
      <c r="G1027" s="13">
        <v>0</v>
      </c>
    </row>
    <row r="1028" spans="7:7">
      <c r="G1028" s="13">
        <v>0</v>
      </c>
    </row>
    <row r="1029" spans="7:7">
      <c r="G1029" s="13">
        <v>0</v>
      </c>
    </row>
    <row r="1030" spans="7:7">
      <c r="G1030" s="13">
        <v>0</v>
      </c>
    </row>
    <row r="1031" spans="7:7">
      <c r="G1031" s="13">
        <v>0</v>
      </c>
    </row>
    <row r="1032" spans="7:7">
      <c r="G1032" s="13">
        <v>0</v>
      </c>
    </row>
    <row r="1033" spans="7:7">
      <c r="G1033" s="13">
        <v>0</v>
      </c>
    </row>
    <row r="1034" spans="7:7">
      <c r="G1034" s="13">
        <v>0</v>
      </c>
    </row>
    <row r="1035" spans="7:7">
      <c r="G1035" s="13">
        <v>0</v>
      </c>
    </row>
    <row r="1036" spans="7:7">
      <c r="G1036" s="13">
        <v>0</v>
      </c>
    </row>
    <row r="1037" spans="7:7">
      <c r="G1037" s="13">
        <v>0</v>
      </c>
    </row>
    <row r="1038" spans="7:7">
      <c r="G1038" s="13">
        <v>0</v>
      </c>
    </row>
    <row r="1039" spans="7:7">
      <c r="G1039" s="13">
        <v>0</v>
      </c>
    </row>
    <row r="1040" spans="7:7">
      <c r="G1040" s="13">
        <v>0</v>
      </c>
    </row>
    <row r="1041" spans="7:7">
      <c r="G1041" s="13">
        <v>0</v>
      </c>
    </row>
    <row r="1042" spans="7:7">
      <c r="G1042" s="13">
        <v>0</v>
      </c>
    </row>
    <row r="1043" spans="7:7">
      <c r="G1043" s="13">
        <v>0</v>
      </c>
    </row>
    <row r="1044" spans="7:7">
      <c r="G1044" s="13">
        <v>0</v>
      </c>
    </row>
    <row r="1045" spans="7:7">
      <c r="G1045" s="13">
        <v>0</v>
      </c>
    </row>
    <row r="1046" spans="7:7">
      <c r="G1046" s="13">
        <v>0</v>
      </c>
    </row>
    <row r="1047" spans="7:7">
      <c r="G1047" s="13">
        <v>0</v>
      </c>
    </row>
    <row r="1048" spans="7:7">
      <c r="G1048" s="13">
        <v>0</v>
      </c>
    </row>
    <row r="1049" spans="7:7">
      <c r="G1049" s="13">
        <v>0</v>
      </c>
    </row>
    <row r="1050" spans="7:7">
      <c r="G1050" s="13">
        <v>0</v>
      </c>
    </row>
    <row r="1051" spans="7:7">
      <c r="G1051" s="13">
        <v>0</v>
      </c>
    </row>
    <row r="1052" spans="7:7">
      <c r="G1052" s="13">
        <v>0</v>
      </c>
    </row>
    <row r="1053" spans="7:7">
      <c r="G1053" s="13">
        <v>0</v>
      </c>
    </row>
    <row r="1054" spans="7:7">
      <c r="G1054" s="13">
        <v>0</v>
      </c>
    </row>
    <row r="1055" spans="7:7">
      <c r="G1055" s="13">
        <v>0</v>
      </c>
    </row>
    <row r="1056" spans="7:7">
      <c r="G1056" s="13">
        <v>0</v>
      </c>
    </row>
    <row r="1057" spans="7:7">
      <c r="G1057" s="13">
        <v>0</v>
      </c>
    </row>
    <row r="1058" spans="7:7">
      <c r="G1058" s="13">
        <v>0</v>
      </c>
    </row>
    <row r="1059" spans="7:7">
      <c r="G1059" s="13">
        <v>0</v>
      </c>
    </row>
    <row r="1060" spans="7:7">
      <c r="G1060" s="13">
        <v>0</v>
      </c>
    </row>
    <row r="1061" spans="7:7">
      <c r="G1061" s="13">
        <v>0</v>
      </c>
    </row>
    <row r="1062" spans="7:7">
      <c r="G1062" s="13">
        <v>0</v>
      </c>
    </row>
    <row r="1063" spans="7:7">
      <c r="G1063" s="13">
        <v>0</v>
      </c>
    </row>
    <row r="1064" spans="7:7">
      <c r="G1064" s="13">
        <v>0</v>
      </c>
    </row>
    <row r="1065" spans="7:7">
      <c r="G1065" s="13">
        <v>0</v>
      </c>
    </row>
    <row r="1066" spans="7:7">
      <c r="G1066" s="13">
        <v>0</v>
      </c>
    </row>
    <row r="1067" spans="7:7">
      <c r="G1067" s="13">
        <v>0</v>
      </c>
    </row>
    <row r="1068" spans="7:7">
      <c r="G1068" s="13">
        <v>0</v>
      </c>
    </row>
    <row r="1069" spans="7:7">
      <c r="G1069" s="13">
        <v>0</v>
      </c>
    </row>
    <row r="1070" spans="7:7">
      <c r="G1070" s="13">
        <v>0</v>
      </c>
    </row>
    <row r="1071" spans="7:7">
      <c r="G1071" s="13">
        <v>0</v>
      </c>
    </row>
    <row r="1072" spans="7:7">
      <c r="G1072" s="13">
        <v>0</v>
      </c>
    </row>
    <row r="1073" spans="7:7">
      <c r="G1073" s="13">
        <v>0</v>
      </c>
    </row>
    <row r="1074" spans="7:7">
      <c r="G1074" s="13">
        <v>0</v>
      </c>
    </row>
    <row r="1075" spans="7:7">
      <c r="G1075" s="13">
        <v>0</v>
      </c>
    </row>
    <row r="1076" spans="7:7">
      <c r="G1076" s="13">
        <v>0</v>
      </c>
    </row>
    <row r="1077" spans="7:7">
      <c r="G1077" s="13">
        <v>0</v>
      </c>
    </row>
    <row r="1078" spans="7:7">
      <c r="G1078" s="13">
        <v>0</v>
      </c>
    </row>
    <row r="1079" spans="7:7">
      <c r="G1079" s="13">
        <v>0</v>
      </c>
    </row>
    <row r="1080" spans="7:7">
      <c r="G1080" s="13">
        <v>0</v>
      </c>
    </row>
    <row r="1081" spans="7:7">
      <c r="G1081" s="13">
        <v>0</v>
      </c>
    </row>
    <row r="1082" spans="7:7">
      <c r="G1082" s="13">
        <v>0</v>
      </c>
    </row>
    <row r="1083" spans="7:7">
      <c r="G1083" s="13">
        <v>0</v>
      </c>
    </row>
    <row r="1084" spans="7:7">
      <c r="G1084" s="13">
        <v>0</v>
      </c>
    </row>
    <row r="1085" spans="7:7">
      <c r="G1085" s="13">
        <v>0</v>
      </c>
    </row>
    <row r="1086" spans="7:7">
      <c r="G1086" s="13">
        <v>0</v>
      </c>
    </row>
    <row r="1087" spans="7:7">
      <c r="G1087" s="13">
        <v>0</v>
      </c>
    </row>
    <row r="1088" spans="7:7">
      <c r="G1088" s="13">
        <v>0</v>
      </c>
    </row>
    <row r="1089" spans="7:7">
      <c r="G1089" s="13">
        <v>0</v>
      </c>
    </row>
    <row r="1090" spans="7:7">
      <c r="G1090" s="13">
        <v>0</v>
      </c>
    </row>
    <row r="1091" spans="7:7">
      <c r="G1091" s="13">
        <v>0</v>
      </c>
    </row>
    <row r="1092" spans="7:7">
      <c r="G1092" s="13">
        <v>0</v>
      </c>
    </row>
    <row r="1093" spans="7:7">
      <c r="G1093" s="13">
        <v>0</v>
      </c>
    </row>
    <row r="1094" spans="7:7">
      <c r="G1094" s="13">
        <v>0</v>
      </c>
    </row>
    <row r="1095" spans="7:7">
      <c r="G1095" s="13">
        <v>0</v>
      </c>
    </row>
    <row r="1096" spans="7:7">
      <c r="G1096" s="13">
        <v>0</v>
      </c>
    </row>
    <row r="1097" spans="7:7">
      <c r="G1097" s="13">
        <v>0</v>
      </c>
    </row>
    <row r="1098" spans="7:7">
      <c r="G1098" s="13">
        <v>0</v>
      </c>
    </row>
    <row r="1099" spans="7:7">
      <c r="G1099" s="13">
        <v>0</v>
      </c>
    </row>
    <row r="1100" spans="7:7">
      <c r="G1100" s="13">
        <v>0</v>
      </c>
    </row>
    <row r="1101" spans="7:7">
      <c r="G1101" s="13">
        <v>0</v>
      </c>
    </row>
    <row r="1102" spans="7:7">
      <c r="G1102" s="13">
        <v>0</v>
      </c>
    </row>
    <row r="1103" spans="7:7">
      <c r="G1103" s="13">
        <v>0</v>
      </c>
    </row>
    <row r="1104" spans="7:7">
      <c r="G1104" s="13">
        <v>0</v>
      </c>
    </row>
    <row r="1105" spans="7:7">
      <c r="G1105" s="13">
        <v>0</v>
      </c>
    </row>
    <row r="1106" spans="7:7">
      <c r="G1106" s="13">
        <v>0</v>
      </c>
    </row>
    <row r="1107" spans="7:7">
      <c r="G1107" s="13">
        <v>0</v>
      </c>
    </row>
    <row r="1108" spans="7:7">
      <c r="G1108" s="13">
        <v>0</v>
      </c>
    </row>
    <row r="1109" spans="7:7">
      <c r="G1109" s="13">
        <v>0</v>
      </c>
    </row>
    <row r="1110" spans="7:7">
      <c r="G1110" s="13">
        <v>0</v>
      </c>
    </row>
    <row r="1111" spans="7:7">
      <c r="G1111" s="13">
        <v>0</v>
      </c>
    </row>
    <row r="1112" spans="7:7">
      <c r="G1112" s="13">
        <v>0</v>
      </c>
    </row>
    <row r="1113" spans="7:7">
      <c r="G1113" s="13">
        <v>0</v>
      </c>
    </row>
    <row r="1114" spans="7:7">
      <c r="G1114" s="13">
        <v>0</v>
      </c>
    </row>
    <row r="1115" spans="7:7">
      <c r="G1115" s="13">
        <v>0</v>
      </c>
    </row>
    <row r="1116" spans="7:7">
      <c r="G1116" s="13">
        <v>0</v>
      </c>
    </row>
    <row r="1117" spans="7:7">
      <c r="G1117" s="13">
        <v>0</v>
      </c>
    </row>
    <row r="1118" spans="7:7">
      <c r="G1118" s="13">
        <v>0</v>
      </c>
    </row>
    <row r="1119" spans="7:7">
      <c r="G1119" s="13">
        <v>0</v>
      </c>
    </row>
    <row r="1120" spans="7:7">
      <c r="G1120" s="13">
        <v>0</v>
      </c>
    </row>
    <row r="1121" spans="7:7">
      <c r="G1121" s="13">
        <v>0</v>
      </c>
    </row>
    <row r="1122" spans="7:7">
      <c r="G1122" s="13">
        <v>0</v>
      </c>
    </row>
    <row r="1123" spans="7:7">
      <c r="G1123" s="13">
        <v>0</v>
      </c>
    </row>
    <row r="1124" spans="7:7">
      <c r="G1124" s="13">
        <v>0</v>
      </c>
    </row>
    <row r="1125" spans="7:7">
      <c r="G1125" s="13">
        <v>0</v>
      </c>
    </row>
    <row r="1126" spans="7:7">
      <c r="G1126" s="13">
        <v>0</v>
      </c>
    </row>
    <row r="1127" spans="7:7">
      <c r="G1127" s="13">
        <v>0</v>
      </c>
    </row>
    <row r="1128" spans="7:7">
      <c r="G1128" s="13">
        <v>0</v>
      </c>
    </row>
    <row r="1129" spans="7:7">
      <c r="G1129" s="13">
        <v>0</v>
      </c>
    </row>
    <row r="1130" spans="7:7">
      <c r="G1130" s="13">
        <v>0</v>
      </c>
    </row>
    <row r="1131" spans="7:7">
      <c r="G1131" s="13">
        <v>0</v>
      </c>
    </row>
    <row r="1132" spans="7:7">
      <c r="G1132" s="13">
        <v>0</v>
      </c>
    </row>
    <row r="1133" spans="7:7">
      <c r="G1133" s="13">
        <v>0</v>
      </c>
    </row>
    <row r="1134" spans="7:7">
      <c r="G1134" s="13">
        <v>0</v>
      </c>
    </row>
    <row r="1135" spans="7:7">
      <c r="G1135" s="13">
        <v>0</v>
      </c>
    </row>
    <row r="1136" spans="7:7">
      <c r="G1136" s="13">
        <v>0</v>
      </c>
    </row>
    <row r="1137" spans="7:7">
      <c r="G1137" s="13">
        <v>0</v>
      </c>
    </row>
    <row r="1138" spans="7:7">
      <c r="G1138" s="13">
        <v>0</v>
      </c>
    </row>
    <row r="1139" spans="7:7">
      <c r="G1139" s="13">
        <v>0</v>
      </c>
    </row>
    <row r="1140" spans="7:7">
      <c r="G1140" s="13">
        <v>0</v>
      </c>
    </row>
    <row r="1141" spans="7:7">
      <c r="G1141" s="13">
        <v>0</v>
      </c>
    </row>
    <row r="1142" spans="7:7">
      <c r="G1142" s="13">
        <v>0</v>
      </c>
    </row>
    <row r="1143" spans="7:7">
      <c r="G1143" s="13">
        <v>0</v>
      </c>
    </row>
    <row r="1144" spans="7:7">
      <c r="G1144" s="13">
        <v>0</v>
      </c>
    </row>
    <row r="1145" spans="7:7">
      <c r="G1145" s="13">
        <v>0</v>
      </c>
    </row>
    <row r="1146" spans="7:7">
      <c r="G1146" s="13">
        <v>0</v>
      </c>
    </row>
    <row r="1147" spans="7:7">
      <c r="G1147" s="13">
        <v>0</v>
      </c>
    </row>
    <row r="1148" spans="7:7">
      <c r="G1148" s="13">
        <v>0</v>
      </c>
    </row>
    <row r="1149" spans="7:7">
      <c r="G1149" s="13">
        <v>0</v>
      </c>
    </row>
    <row r="1150" spans="7:7">
      <c r="G1150" s="13">
        <v>0</v>
      </c>
    </row>
    <row r="1151" spans="7:7">
      <c r="G1151" s="13">
        <v>0</v>
      </c>
    </row>
    <row r="1152" spans="7:7">
      <c r="G1152" s="13">
        <v>0</v>
      </c>
    </row>
    <row r="1153" spans="7:7">
      <c r="G1153" s="13">
        <v>0</v>
      </c>
    </row>
    <row r="1154" spans="7:7">
      <c r="G1154" s="13">
        <v>0</v>
      </c>
    </row>
    <row r="1155" spans="7:7">
      <c r="G1155" s="13">
        <v>0</v>
      </c>
    </row>
    <row r="1156" spans="7:7">
      <c r="G1156" s="13">
        <v>0</v>
      </c>
    </row>
    <row r="1157" spans="7:7">
      <c r="G1157" s="13">
        <v>0</v>
      </c>
    </row>
    <row r="1158" spans="7:7">
      <c r="G1158" s="13">
        <v>0</v>
      </c>
    </row>
    <row r="1159" spans="7:7">
      <c r="G1159" s="13">
        <v>0</v>
      </c>
    </row>
    <row r="1160" spans="7:7">
      <c r="G1160" s="13">
        <v>0</v>
      </c>
    </row>
    <row r="1161" spans="7:7">
      <c r="G1161" s="13">
        <v>0</v>
      </c>
    </row>
    <row r="1162" spans="7:7">
      <c r="G1162" s="13">
        <v>0</v>
      </c>
    </row>
    <row r="1163" spans="7:7">
      <c r="G1163" s="13">
        <v>0</v>
      </c>
    </row>
    <row r="1164" spans="7:7">
      <c r="G1164" s="13">
        <v>0</v>
      </c>
    </row>
    <row r="1165" spans="7:7">
      <c r="G1165" s="13">
        <v>0</v>
      </c>
    </row>
    <row r="1166" spans="7:7">
      <c r="G1166" s="13">
        <v>0</v>
      </c>
    </row>
    <row r="1167" spans="7:7">
      <c r="G1167" s="13">
        <v>0</v>
      </c>
    </row>
    <row r="1168" spans="7:7">
      <c r="G1168" s="13">
        <v>0</v>
      </c>
    </row>
    <row r="1169" spans="7:7">
      <c r="G1169" s="13">
        <v>0</v>
      </c>
    </row>
    <row r="1170" spans="7:7">
      <c r="G1170" s="13">
        <v>0</v>
      </c>
    </row>
    <row r="1171" spans="7:7">
      <c r="G1171" s="13">
        <v>0</v>
      </c>
    </row>
    <row r="1172" spans="7:7">
      <c r="G1172" s="13">
        <v>0</v>
      </c>
    </row>
    <row r="1173" spans="7:7">
      <c r="G1173" s="13">
        <v>0</v>
      </c>
    </row>
    <row r="1174" spans="7:7">
      <c r="G1174" s="13">
        <v>0</v>
      </c>
    </row>
    <row r="1175" spans="7:7">
      <c r="G1175" s="13">
        <v>0</v>
      </c>
    </row>
    <row r="1176" spans="7:7">
      <c r="G1176" s="13">
        <v>0</v>
      </c>
    </row>
    <row r="1177" spans="7:7">
      <c r="G1177" s="13">
        <v>0</v>
      </c>
    </row>
    <row r="1178" spans="7:7">
      <c r="G1178" s="13">
        <v>0</v>
      </c>
    </row>
    <row r="1179" spans="7:7">
      <c r="G1179" s="13">
        <v>0</v>
      </c>
    </row>
    <row r="1180" spans="7:7">
      <c r="G1180" s="13">
        <v>0</v>
      </c>
    </row>
    <row r="1181" spans="7:7">
      <c r="G1181" s="13">
        <v>0</v>
      </c>
    </row>
    <row r="1182" spans="7:7">
      <c r="G1182" s="13">
        <v>0</v>
      </c>
    </row>
    <row r="1183" spans="7:7">
      <c r="G1183" s="13">
        <v>0</v>
      </c>
    </row>
    <row r="1184" spans="7:7">
      <c r="G1184" s="13">
        <v>0</v>
      </c>
    </row>
    <row r="1185" spans="7:7">
      <c r="G1185" s="13">
        <v>0</v>
      </c>
    </row>
    <row r="1186" spans="7:7">
      <c r="G1186" s="13">
        <v>0</v>
      </c>
    </row>
    <row r="1187" spans="7:7">
      <c r="G1187" s="13">
        <v>0</v>
      </c>
    </row>
    <row r="1188" spans="7:7">
      <c r="G1188" s="13">
        <v>0</v>
      </c>
    </row>
    <row r="1189" spans="7:7">
      <c r="G1189" s="13">
        <v>0</v>
      </c>
    </row>
    <row r="1190" spans="7:7">
      <c r="G1190" s="13">
        <v>0</v>
      </c>
    </row>
    <row r="1191" spans="7:7">
      <c r="G1191" s="13">
        <v>0</v>
      </c>
    </row>
    <row r="1192" spans="7:7">
      <c r="G1192" s="13">
        <v>0</v>
      </c>
    </row>
    <row r="1193" spans="7:7">
      <c r="G1193" s="13">
        <v>0</v>
      </c>
    </row>
    <row r="1194" spans="7:7">
      <c r="G1194" s="13">
        <v>0</v>
      </c>
    </row>
    <row r="1195" spans="7:7">
      <c r="G1195" s="13">
        <v>0</v>
      </c>
    </row>
    <row r="1196" spans="7:7">
      <c r="G1196" s="13">
        <v>0</v>
      </c>
    </row>
    <row r="1197" spans="7:7">
      <c r="G1197" s="13">
        <v>0</v>
      </c>
    </row>
    <row r="1198" spans="7:7">
      <c r="G1198" s="13">
        <v>0</v>
      </c>
    </row>
    <row r="1199" spans="7:7">
      <c r="G1199" s="13">
        <v>0</v>
      </c>
    </row>
    <row r="1200" spans="7:7">
      <c r="G1200" s="13">
        <v>0</v>
      </c>
    </row>
    <row r="1201" spans="7:7">
      <c r="G1201" s="13">
        <v>0</v>
      </c>
    </row>
    <row r="1202" spans="7:7">
      <c r="G1202" s="13">
        <v>0</v>
      </c>
    </row>
    <row r="1203" spans="7:7">
      <c r="G1203" s="13">
        <v>0</v>
      </c>
    </row>
    <row r="1204" spans="7:7">
      <c r="G1204" s="13">
        <v>0</v>
      </c>
    </row>
    <row r="1205" spans="7:7">
      <c r="G1205" s="13">
        <v>0</v>
      </c>
    </row>
    <row r="1206" spans="7:7">
      <c r="G1206" s="13">
        <v>0</v>
      </c>
    </row>
    <row r="1207" spans="7:7">
      <c r="G1207" s="13">
        <v>0</v>
      </c>
    </row>
    <row r="1208" spans="7:7">
      <c r="G1208" s="13">
        <v>0</v>
      </c>
    </row>
    <row r="1209" spans="7:7">
      <c r="G1209" s="13">
        <v>0</v>
      </c>
    </row>
    <row r="1210" spans="7:7">
      <c r="G1210" s="13">
        <v>0</v>
      </c>
    </row>
    <row r="1211" spans="7:7">
      <c r="G1211" s="13">
        <v>0</v>
      </c>
    </row>
    <row r="1212" spans="7:7">
      <c r="G1212" s="13">
        <v>0</v>
      </c>
    </row>
    <row r="1213" spans="7:7">
      <c r="G1213" s="13">
        <v>0</v>
      </c>
    </row>
    <row r="1214" spans="7:7">
      <c r="G1214" s="13">
        <v>0</v>
      </c>
    </row>
    <row r="1215" spans="7:7">
      <c r="G1215" s="13">
        <v>0</v>
      </c>
    </row>
    <row r="1216" spans="7:7">
      <c r="G1216" s="13">
        <v>0</v>
      </c>
    </row>
    <row r="1217" spans="7:7">
      <c r="G1217" s="13">
        <v>0</v>
      </c>
    </row>
    <row r="1218" spans="7:7">
      <c r="G1218" s="13">
        <v>0</v>
      </c>
    </row>
    <row r="1219" spans="7:7">
      <c r="G1219" s="13">
        <v>0</v>
      </c>
    </row>
    <row r="1220" spans="7:7">
      <c r="G1220" s="13">
        <v>0</v>
      </c>
    </row>
    <row r="1221" spans="7:7">
      <c r="G1221" s="13">
        <v>0</v>
      </c>
    </row>
    <row r="1222" spans="7:7">
      <c r="G1222" s="13">
        <v>0</v>
      </c>
    </row>
    <row r="1223" spans="7:7">
      <c r="G1223" s="13">
        <v>0</v>
      </c>
    </row>
    <row r="1224" spans="7:7">
      <c r="G1224" s="13">
        <v>0</v>
      </c>
    </row>
    <row r="1225" spans="7:7">
      <c r="G1225" s="13">
        <v>0</v>
      </c>
    </row>
    <row r="1226" spans="7:7">
      <c r="G1226" s="13">
        <v>0</v>
      </c>
    </row>
    <row r="1227" spans="7:7">
      <c r="G1227" s="13">
        <v>0</v>
      </c>
    </row>
    <row r="1228" spans="7:7">
      <c r="G1228" s="13">
        <v>0</v>
      </c>
    </row>
    <row r="1229" spans="7:7">
      <c r="G1229" s="13">
        <v>0</v>
      </c>
    </row>
    <row r="1230" spans="7:7">
      <c r="G1230" s="13">
        <v>0</v>
      </c>
    </row>
    <row r="1231" spans="7:7">
      <c r="G1231" s="13">
        <v>0</v>
      </c>
    </row>
    <row r="1232" spans="7:7">
      <c r="G1232" s="13">
        <v>0</v>
      </c>
    </row>
    <row r="1233" spans="7:7">
      <c r="G1233" s="13">
        <v>0</v>
      </c>
    </row>
    <row r="1234" spans="7:7">
      <c r="G1234" s="13">
        <v>0</v>
      </c>
    </row>
    <row r="1235" spans="7:7">
      <c r="G1235" s="13">
        <v>0</v>
      </c>
    </row>
    <row r="1236" spans="7:7">
      <c r="G1236" s="13">
        <v>0</v>
      </c>
    </row>
    <row r="1237" spans="7:7">
      <c r="G1237" s="13">
        <v>0</v>
      </c>
    </row>
    <row r="1238" spans="7:7">
      <c r="G1238" s="13">
        <v>0</v>
      </c>
    </row>
    <row r="1239" spans="7:7">
      <c r="G1239" s="13">
        <v>0</v>
      </c>
    </row>
    <row r="1240" spans="7:7">
      <c r="G1240" s="13">
        <v>0</v>
      </c>
    </row>
    <row r="1241" spans="7:7">
      <c r="G1241" s="13">
        <v>0</v>
      </c>
    </row>
    <row r="1242" spans="7:7">
      <c r="G1242" s="13">
        <v>0</v>
      </c>
    </row>
    <row r="1243" spans="7:7">
      <c r="G1243" s="13">
        <v>0</v>
      </c>
    </row>
    <row r="1244" spans="7:7">
      <c r="G1244" s="13">
        <v>0</v>
      </c>
    </row>
    <row r="1245" spans="7:7">
      <c r="G1245" s="13">
        <v>0</v>
      </c>
    </row>
    <row r="1246" spans="7:7">
      <c r="G1246" s="13">
        <v>0</v>
      </c>
    </row>
    <row r="1247" spans="7:7">
      <c r="G1247" s="13">
        <v>0</v>
      </c>
    </row>
    <row r="1248" spans="7:7">
      <c r="G1248" s="13">
        <v>0</v>
      </c>
    </row>
    <row r="1249" spans="7:7">
      <c r="G1249" s="13">
        <v>0</v>
      </c>
    </row>
    <row r="1250" spans="7:7">
      <c r="G1250" s="13">
        <v>0</v>
      </c>
    </row>
    <row r="1251" spans="7:7">
      <c r="G1251" s="13">
        <v>0</v>
      </c>
    </row>
    <row r="1252" spans="7:7">
      <c r="G1252" s="13">
        <v>0</v>
      </c>
    </row>
    <row r="1253" spans="7:7">
      <c r="G1253" s="13">
        <v>0</v>
      </c>
    </row>
    <row r="1254" spans="7:7">
      <c r="G1254" s="13">
        <v>0</v>
      </c>
    </row>
    <row r="1255" spans="7:7">
      <c r="G1255" s="13">
        <v>0</v>
      </c>
    </row>
    <row r="1256" spans="7:7">
      <c r="G1256" s="13">
        <v>0</v>
      </c>
    </row>
    <row r="1257" spans="7:7">
      <c r="G1257" s="13">
        <v>0</v>
      </c>
    </row>
    <row r="1258" spans="7:7">
      <c r="G1258" s="13">
        <v>0</v>
      </c>
    </row>
    <row r="1259" spans="7:7">
      <c r="G1259" s="13">
        <v>0</v>
      </c>
    </row>
    <row r="1260" spans="7:7">
      <c r="G1260" s="13">
        <v>0</v>
      </c>
    </row>
    <row r="1261" spans="7:7">
      <c r="G1261" s="13">
        <v>0</v>
      </c>
    </row>
    <row r="1262" spans="7:7">
      <c r="G1262" s="13">
        <v>0</v>
      </c>
    </row>
    <row r="1263" spans="7:7">
      <c r="G1263" s="13">
        <v>0</v>
      </c>
    </row>
    <row r="1264" spans="7:7">
      <c r="G1264" s="13">
        <v>0</v>
      </c>
    </row>
    <row r="1265" spans="7:7">
      <c r="G1265" s="13">
        <v>0</v>
      </c>
    </row>
    <row r="1266" spans="7:7">
      <c r="G1266" s="13">
        <v>0</v>
      </c>
    </row>
    <row r="1267" spans="7:7">
      <c r="G1267" s="13">
        <v>0</v>
      </c>
    </row>
    <row r="1268" spans="7:7">
      <c r="G1268" s="13">
        <v>0</v>
      </c>
    </row>
    <row r="1269" spans="7:7">
      <c r="G1269" s="13">
        <v>0</v>
      </c>
    </row>
    <row r="1270" spans="7:7">
      <c r="G1270" s="13">
        <v>0</v>
      </c>
    </row>
    <row r="1271" spans="7:7">
      <c r="G1271" s="13">
        <v>0</v>
      </c>
    </row>
    <row r="1272" spans="7:7">
      <c r="G1272" s="13">
        <v>0</v>
      </c>
    </row>
    <row r="1273" spans="7:7">
      <c r="G1273" s="13">
        <v>0</v>
      </c>
    </row>
    <row r="1274" spans="7:7">
      <c r="G1274" s="13">
        <v>0</v>
      </c>
    </row>
    <row r="1275" spans="7:7">
      <c r="G1275" s="13">
        <v>0</v>
      </c>
    </row>
    <row r="1276" spans="7:7">
      <c r="G1276" s="13">
        <v>0</v>
      </c>
    </row>
    <row r="1277" spans="7:7">
      <c r="G1277" s="13">
        <v>0</v>
      </c>
    </row>
    <row r="1278" spans="7:7">
      <c r="G1278" s="13">
        <v>0</v>
      </c>
    </row>
    <row r="1279" spans="7:7">
      <c r="G1279" s="13">
        <v>0</v>
      </c>
    </row>
    <row r="1280" spans="7:7">
      <c r="G1280" s="13">
        <v>0</v>
      </c>
    </row>
    <row r="1281" spans="7:7">
      <c r="G1281" s="13">
        <v>0</v>
      </c>
    </row>
    <row r="1282" spans="7:7">
      <c r="G1282" s="13">
        <v>0</v>
      </c>
    </row>
    <row r="1283" spans="7:7">
      <c r="G1283" s="13">
        <v>0</v>
      </c>
    </row>
    <row r="1284" spans="7:7">
      <c r="G1284" s="13">
        <v>0</v>
      </c>
    </row>
    <row r="1285" spans="7:7">
      <c r="G1285" s="13">
        <v>0</v>
      </c>
    </row>
    <row r="1286" spans="7:7">
      <c r="G1286" s="13">
        <v>0</v>
      </c>
    </row>
    <row r="1287" spans="7:7">
      <c r="G1287" s="13">
        <v>0</v>
      </c>
    </row>
    <row r="1288" spans="7:7">
      <c r="G1288" s="13">
        <v>0</v>
      </c>
    </row>
    <row r="1289" spans="7:7">
      <c r="G1289" s="13">
        <v>0</v>
      </c>
    </row>
    <row r="1290" spans="7:7">
      <c r="G1290" s="13">
        <v>0</v>
      </c>
    </row>
    <row r="1291" spans="7:7">
      <c r="G1291" s="13">
        <v>0</v>
      </c>
    </row>
    <row r="1292" spans="7:7">
      <c r="G1292" s="13">
        <v>0</v>
      </c>
    </row>
    <row r="1293" spans="7:7">
      <c r="G1293" s="13">
        <v>0</v>
      </c>
    </row>
    <row r="1294" spans="7:7">
      <c r="G1294" s="13">
        <v>0</v>
      </c>
    </row>
    <row r="1295" spans="7:7">
      <c r="G1295" s="13">
        <v>0</v>
      </c>
    </row>
    <row r="1296" spans="7:7">
      <c r="G1296" s="13">
        <v>0</v>
      </c>
    </row>
    <row r="1297" spans="7:7">
      <c r="G1297" s="13">
        <v>0</v>
      </c>
    </row>
    <row r="1298" spans="7:7">
      <c r="G1298" s="13">
        <v>0</v>
      </c>
    </row>
    <row r="1299" spans="7:7">
      <c r="G1299" s="13">
        <v>0</v>
      </c>
    </row>
    <row r="1300" spans="7:7">
      <c r="G1300" s="13">
        <v>0</v>
      </c>
    </row>
    <row r="1301" spans="7:7">
      <c r="G1301" s="13">
        <v>0</v>
      </c>
    </row>
    <row r="1302" spans="7:7">
      <c r="G1302" s="13">
        <v>0</v>
      </c>
    </row>
    <row r="1303" spans="7:7">
      <c r="G1303" s="13">
        <v>0</v>
      </c>
    </row>
    <row r="1304" spans="7:7">
      <c r="G1304" s="13">
        <v>0</v>
      </c>
    </row>
    <row r="1305" spans="7:7">
      <c r="G1305" s="13">
        <v>0</v>
      </c>
    </row>
    <row r="1306" spans="7:7">
      <c r="G1306" s="13">
        <v>0</v>
      </c>
    </row>
    <row r="1307" spans="7:7">
      <c r="G1307" s="13">
        <v>0</v>
      </c>
    </row>
    <row r="1308" spans="7:7">
      <c r="G1308" s="13">
        <v>0</v>
      </c>
    </row>
    <row r="1309" spans="7:7">
      <c r="G1309" s="13">
        <v>0</v>
      </c>
    </row>
    <row r="1310" spans="7:7">
      <c r="G1310" s="13">
        <v>0</v>
      </c>
    </row>
    <row r="1311" spans="7:7">
      <c r="G1311" s="13">
        <v>0</v>
      </c>
    </row>
    <row r="1312" spans="7:7">
      <c r="G1312" s="13">
        <v>0</v>
      </c>
    </row>
    <row r="1313" spans="7:7">
      <c r="G1313" s="13">
        <v>0</v>
      </c>
    </row>
    <row r="1314" spans="7:7">
      <c r="G1314" s="13">
        <v>0</v>
      </c>
    </row>
    <row r="1315" spans="7:7">
      <c r="G1315" s="13">
        <v>0</v>
      </c>
    </row>
    <row r="1316" spans="7:7">
      <c r="G1316" s="13">
        <v>0</v>
      </c>
    </row>
    <row r="1317" spans="7:7">
      <c r="G1317" s="13">
        <v>0</v>
      </c>
    </row>
    <row r="1318" spans="7:7">
      <c r="G1318" s="13">
        <v>0</v>
      </c>
    </row>
    <row r="1319" spans="7:7">
      <c r="G1319" s="13">
        <v>0</v>
      </c>
    </row>
    <row r="1320" spans="7:7">
      <c r="G1320" s="13">
        <v>0</v>
      </c>
    </row>
    <row r="1321" spans="7:7">
      <c r="G1321" s="13">
        <v>0</v>
      </c>
    </row>
    <row r="1322" spans="7:7">
      <c r="G1322" s="13">
        <v>0</v>
      </c>
    </row>
    <row r="1323" spans="7:7">
      <c r="G1323" s="13">
        <v>0</v>
      </c>
    </row>
    <row r="1324" spans="7:7">
      <c r="G1324" s="13">
        <v>0</v>
      </c>
    </row>
    <row r="1325" spans="7:7">
      <c r="G1325" s="13">
        <v>0</v>
      </c>
    </row>
    <row r="1326" spans="7:7">
      <c r="G1326" s="13">
        <v>0</v>
      </c>
    </row>
    <row r="1327" spans="7:7">
      <c r="G1327" s="13">
        <v>0</v>
      </c>
    </row>
    <row r="1328" spans="7:7">
      <c r="G1328" s="13">
        <v>0</v>
      </c>
    </row>
    <row r="1329" spans="7:7">
      <c r="G1329" s="13">
        <v>0</v>
      </c>
    </row>
    <row r="1330" spans="7:7">
      <c r="G1330" s="13">
        <v>0</v>
      </c>
    </row>
    <row r="1331" spans="7:7">
      <c r="G1331" s="13">
        <v>0</v>
      </c>
    </row>
    <row r="1332" spans="7:7">
      <c r="G1332" s="13">
        <v>0</v>
      </c>
    </row>
    <row r="1333" spans="7:7">
      <c r="G1333" s="13">
        <v>0</v>
      </c>
    </row>
    <row r="1334" spans="7:7">
      <c r="G1334" s="13">
        <v>0</v>
      </c>
    </row>
    <row r="1335" spans="7:7">
      <c r="G1335" s="13">
        <v>0</v>
      </c>
    </row>
    <row r="1336" spans="7:7">
      <c r="G1336" s="13">
        <v>0</v>
      </c>
    </row>
    <row r="1337" spans="7:7">
      <c r="G1337" s="13">
        <v>0</v>
      </c>
    </row>
    <row r="1338" spans="7:7">
      <c r="G1338" s="13">
        <v>0</v>
      </c>
    </row>
    <row r="1339" spans="7:7">
      <c r="G1339" s="13">
        <v>0</v>
      </c>
    </row>
    <row r="1340" spans="7:7">
      <c r="G1340" s="13">
        <v>0</v>
      </c>
    </row>
    <row r="1341" spans="7:7">
      <c r="G1341" s="13">
        <v>0</v>
      </c>
    </row>
    <row r="1342" spans="7:7">
      <c r="G1342" s="13">
        <v>0</v>
      </c>
    </row>
    <row r="1343" spans="7:7">
      <c r="G1343" s="13">
        <v>0</v>
      </c>
    </row>
    <row r="1344" spans="7:7">
      <c r="G1344" s="13">
        <v>0</v>
      </c>
    </row>
    <row r="1345" spans="7:7">
      <c r="G1345" s="13">
        <v>0</v>
      </c>
    </row>
    <row r="1346" spans="7:7">
      <c r="G1346" s="13">
        <v>0</v>
      </c>
    </row>
    <row r="1347" spans="7:7">
      <c r="G1347" s="13">
        <v>0</v>
      </c>
    </row>
    <row r="1348" spans="7:7">
      <c r="G1348" s="13">
        <v>0</v>
      </c>
    </row>
    <row r="1349" spans="7:7">
      <c r="G1349" s="13">
        <v>0</v>
      </c>
    </row>
    <row r="1350" spans="7:7">
      <c r="G1350" s="13">
        <v>0</v>
      </c>
    </row>
    <row r="1351" spans="7:7">
      <c r="G1351" s="13">
        <v>0</v>
      </c>
    </row>
    <row r="1352" spans="7:7">
      <c r="G1352" s="13">
        <v>0</v>
      </c>
    </row>
    <row r="1353" spans="7:7">
      <c r="G1353" s="13">
        <v>0</v>
      </c>
    </row>
    <row r="1354" spans="7:7">
      <c r="G1354" s="13">
        <v>0</v>
      </c>
    </row>
    <row r="1355" spans="7:7">
      <c r="G1355" s="13">
        <v>0</v>
      </c>
    </row>
    <row r="1356" spans="7:7">
      <c r="G1356" s="13">
        <v>0</v>
      </c>
    </row>
    <row r="1357" spans="7:7">
      <c r="G1357" s="13">
        <v>0</v>
      </c>
    </row>
    <row r="1358" spans="7:7">
      <c r="G1358" s="13">
        <v>0</v>
      </c>
    </row>
    <row r="1359" spans="7:7">
      <c r="G1359" s="13">
        <v>0</v>
      </c>
    </row>
    <row r="1360" spans="7:7">
      <c r="G1360" s="13">
        <v>0</v>
      </c>
    </row>
    <row r="1361" spans="7:7">
      <c r="G1361" s="13">
        <v>0</v>
      </c>
    </row>
    <row r="1362" spans="7:7">
      <c r="G1362" s="13">
        <v>0</v>
      </c>
    </row>
    <row r="1363" spans="7:7">
      <c r="G1363" s="13">
        <v>0</v>
      </c>
    </row>
    <row r="1364" spans="7:7">
      <c r="G1364" s="13">
        <v>0</v>
      </c>
    </row>
    <row r="1365" spans="7:7">
      <c r="G1365" s="13">
        <v>0</v>
      </c>
    </row>
    <row r="1366" spans="7:7">
      <c r="G1366" s="13">
        <v>0</v>
      </c>
    </row>
    <row r="1367" spans="7:7">
      <c r="G1367" s="13">
        <v>0</v>
      </c>
    </row>
    <row r="1368" spans="7:7">
      <c r="G1368" s="13">
        <v>0</v>
      </c>
    </row>
    <row r="1369" spans="7:7">
      <c r="G1369" s="13">
        <v>0</v>
      </c>
    </row>
    <row r="1370" spans="7:7">
      <c r="G1370" s="13">
        <v>0</v>
      </c>
    </row>
    <row r="1371" spans="7:7">
      <c r="G1371" s="13">
        <v>0</v>
      </c>
    </row>
    <row r="1372" spans="7:7">
      <c r="G1372" s="13">
        <v>0</v>
      </c>
    </row>
    <row r="1373" spans="7:7">
      <c r="G1373" s="13">
        <v>0</v>
      </c>
    </row>
    <row r="1374" spans="7:7">
      <c r="G1374" s="13">
        <v>0</v>
      </c>
    </row>
    <row r="1375" spans="7:7">
      <c r="G1375" s="13">
        <v>0</v>
      </c>
    </row>
    <row r="1376" spans="7:7">
      <c r="G1376" s="13">
        <v>0</v>
      </c>
    </row>
    <row r="1377" spans="7:7">
      <c r="G1377" s="13">
        <v>0</v>
      </c>
    </row>
    <row r="1378" spans="7:7">
      <c r="G1378" s="13">
        <v>0</v>
      </c>
    </row>
    <row r="1379" spans="7:7">
      <c r="G1379" s="13">
        <v>0</v>
      </c>
    </row>
    <row r="1380" spans="7:7">
      <c r="G1380" s="13">
        <v>0</v>
      </c>
    </row>
    <row r="1381" spans="7:7">
      <c r="G1381" s="13">
        <v>0</v>
      </c>
    </row>
    <row r="1382" spans="7:7">
      <c r="G1382" s="13">
        <v>0</v>
      </c>
    </row>
    <row r="1383" spans="7:7">
      <c r="G1383" s="13">
        <v>0</v>
      </c>
    </row>
    <row r="1384" spans="7:7">
      <c r="G1384" s="13">
        <v>0</v>
      </c>
    </row>
    <row r="1385" spans="7:7">
      <c r="G1385" s="13">
        <v>0</v>
      </c>
    </row>
    <row r="1386" spans="7:7">
      <c r="G1386" s="13">
        <v>0</v>
      </c>
    </row>
    <row r="1387" spans="7:7">
      <c r="G1387" s="13">
        <v>0</v>
      </c>
    </row>
    <row r="1388" spans="7:7">
      <c r="G1388" s="13">
        <v>0</v>
      </c>
    </row>
    <row r="1389" spans="7:7">
      <c r="G1389" s="13">
        <v>0</v>
      </c>
    </row>
    <row r="1390" spans="7:7">
      <c r="G1390" s="13">
        <v>0</v>
      </c>
    </row>
    <row r="1391" spans="7:7">
      <c r="G1391" s="13">
        <v>0</v>
      </c>
    </row>
    <row r="1392" spans="7:7">
      <c r="G1392" s="13">
        <v>0</v>
      </c>
    </row>
    <row r="1393" spans="7:7">
      <c r="G1393" s="13">
        <v>0</v>
      </c>
    </row>
    <row r="1394" spans="7:7">
      <c r="G1394" s="13">
        <v>0</v>
      </c>
    </row>
    <row r="1395" spans="7:7">
      <c r="G1395" s="13">
        <v>0</v>
      </c>
    </row>
    <row r="1396" spans="7:7">
      <c r="G1396" s="13">
        <v>0</v>
      </c>
    </row>
    <row r="1397" spans="7:7">
      <c r="G1397" s="13">
        <v>0</v>
      </c>
    </row>
    <row r="1398" spans="7:7">
      <c r="G1398" s="13">
        <v>0</v>
      </c>
    </row>
    <row r="1399" spans="7:7">
      <c r="G1399" s="13">
        <v>0</v>
      </c>
    </row>
    <row r="1400" spans="7:7">
      <c r="G1400" s="13">
        <v>0</v>
      </c>
    </row>
    <row r="1401" spans="7:7">
      <c r="G1401" s="13">
        <v>0</v>
      </c>
    </row>
    <row r="1402" spans="7:7">
      <c r="G1402" s="13">
        <v>0</v>
      </c>
    </row>
    <row r="1403" spans="7:7">
      <c r="G1403" s="13">
        <v>0</v>
      </c>
    </row>
    <row r="1404" spans="7:7">
      <c r="G1404" s="13">
        <v>0</v>
      </c>
    </row>
    <row r="1405" spans="7:7">
      <c r="G1405" s="13">
        <v>0</v>
      </c>
    </row>
    <row r="1406" spans="7:7">
      <c r="G1406" s="13">
        <v>0</v>
      </c>
    </row>
    <row r="1407" spans="7:7">
      <c r="G1407" s="13">
        <v>0</v>
      </c>
    </row>
    <row r="1408" spans="7:7">
      <c r="G1408" s="13">
        <v>0</v>
      </c>
    </row>
    <row r="1409" spans="7:7">
      <c r="G1409" s="13">
        <v>0</v>
      </c>
    </row>
    <row r="1410" spans="7:7">
      <c r="G1410" s="13">
        <v>0</v>
      </c>
    </row>
    <row r="1411" spans="7:7">
      <c r="G1411" s="13">
        <v>0</v>
      </c>
    </row>
    <row r="1412" spans="7:7">
      <c r="G1412" s="13">
        <v>0</v>
      </c>
    </row>
    <row r="1413" spans="7:7">
      <c r="G1413" s="13">
        <v>0</v>
      </c>
    </row>
    <row r="1414" spans="7:7">
      <c r="G1414" s="13">
        <v>0</v>
      </c>
    </row>
    <row r="1415" spans="7:7">
      <c r="G1415" s="13">
        <v>0</v>
      </c>
    </row>
    <row r="1416" spans="7:7">
      <c r="G1416" s="13">
        <v>0</v>
      </c>
    </row>
    <row r="1417" spans="7:7">
      <c r="G1417" s="13">
        <v>0</v>
      </c>
    </row>
    <row r="1418" spans="7:7">
      <c r="G1418" s="13">
        <v>0</v>
      </c>
    </row>
    <row r="1419" spans="7:7">
      <c r="G1419" s="13">
        <v>0</v>
      </c>
    </row>
    <row r="1420" spans="7:7">
      <c r="G1420" s="13">
        <v>0</v>
      </c>
    </row>
    <row r="1421" spans="7:7">
      <c r="G1421" s="13">
        <v>0</v>
      </c>
    </row>
    <row r="1422" spans="7:7">
      <c r="G1422" s="13">
        <v>0</v>
      </c>
    </row>
    <row r="1423" spans="7:7">
      <c r="G1423" s="13">
        <v>0</v>
      </c>
    </row>
    <row r="1424" spans="7:7">
      <c r="G1424" s="13">
        <v>0</v>
      </c>
    </row>
    <row r="1425" spans="7:7">
      <c r="G1425" s="13">
        <v>0</v>
      </c>
    </row>
    <row r="1426" spans="7:7">
      <c r="G1426" s="13">
        <v>0</v>
      </c>
    </row>
    <row r="1427" spans="7:7">
      <c r="G1427" s="13">
        <v>0</v>
      </c>
    </row>
    <row r="1428" spans="7:7">
      <c r="G1428" s="13">
        <v>0</v>
      </c>
    </row>
    <row r="1429" spans="7:7">
      <c r="G1429" s="13">
        <v>0</v>
      </c>
    </row>
    <row r="1430" spans="7:7">
      <c r="G1430" s="13">
        <v>0</v>
      </c>
    </row>
    <row r="1431" spans="7:7">
      <c r="G1431" s="13">
        <v>0</v>
      </c>
    </row>
    <row r="1432" spans="7:7">
      <c r="G1432" s="11">
        <v>0</v>
      </c>
    </row>
    <row r="1433" spans="7:7">
      <c r="G1433" s="11">
        <v>0</v>
      </c>
    </row>
    <row r="1434" spans="7:7">
      <c r="G1434" s="11">
        <v>0</v>
      </c>
    </row>
    <row r="1435" spans="7:7">
      <c r="G1435" s="11">
        <v>0</v>
      </c>
    </row>
    <row r="1436" spans="7:7">
      <c r="G1436" s="11">
        <v>0</v>
      </c>
    </row>
    <row r="1437" spans="7:7">
      <c r="G1437" s="11">
        <v>0</v>
      </c>
    </row>
    <row r="1438" spans="7:7">
      <c r="G1438" s="11">
        <v>0</v>
      </c>
    </row>
    <row r="1439" spans="7:7">
      <c r="G1439" s="11">
        <v>0</v>
      </c>
    </row>
    <row r="1440" spans="7:7">
      <c r="G1440" s="11">
        <v>0</v>
      </c>
    </row>
    <row r="1441" spans="7:7">
      <c r="G1441" s="11">
        <v>0</v>
      </c>
    </row>
    <row r="1442" spans="7:7">
      <c r="G1442" s="11">
        <v>0</v>
      </c>
    </row>
    <row r="1443" spans="7:7">
      <c r="G1443" s="11">
        <v>0</v>
      </c>
    </row>
    <row r="1444" spans="7:7">
      <c r="G1444" s="11">
        <v>0</v>
      </c>
    </row>
    <row r="1445" spans="7:7">
      <c r="G1445" s="11">
        <v>0</v>
      </c>
    </row>
    <row r="1446" spans="7:7">
      <c r="G1446" s="11">
        <v>0</v>
      </c>
    </row>
    <row r="1447" spans="7:7">
      <c r="G1447" s="11">
        <v>0</v>
      </c>
    </row>
    <row r="1448" spans="7:7">
      <c r="G1448" s="11">
        <v>0</v>
      </c>
    </row>
    <row r="1449" spans="7:7">
      <c r="G1449" s="11">
        <v>0</v>
      </c>
    </row>
    <row r="1450" spans="7:7">
      <c r="G1450" s="11">
        <v>0</v>
      </c>
    </row>
    <row r="1451" spans="7:7">
      <c r="G1451" s="11">
        <v>0</v>
      </c>
    </row>
    <row r="1452" spans="7:7">
      <c r="G1452" s="11">
        <v>0</v>
      </c>
    </row>
    <row r="1453" spans="7:7">
      <c r="G1453" s="11">
        <v>0</v>
      </c>
    </row>
    <row r="1454" spans="7:7">
      <c r="G1454" s="11">
        <v>0</v>
      </c>
    </row>
    <row r="1455" spans="7:7">
      <c r="G1455" s="11">
        <v>0</v>
      </c>
    </row>
    <row r="1456" spans="7:7">
      <c r="G1456" s="11">
        <v>0</v>
      </c>
    </row>
    <row r="1457" spans="7:7">
      <c r="G1457" s="11">
        <v>0</v>
      </c>
    </row>
    <row r="1458" spans="7:7">
      <c r="G1458" s="11">
        <v>0</v>
      </c>
    </row>
    <row r="1459" spans="7:7">
      <c r="G1459" s="11">
        <v>0</v>
      </c>
    </row>
    <row r="1460" spans="7:7">
      <c r="G1460" s="11">
        <v>0</v>
      </c>
    </row>
    <row r="1461" spans="7:7">
      <c r="G1461" s="11">
        <v>0</v>
      </c>
    </row>
    <row r="1462" spans="7:7">
      <c r="G1462" s="11">
        <v>0</v>
      </c>
    </row>
    <row r="1463" spans="7:7">
      <c r="G1463" s="11">
        <v>0</v>
      </c>
    </row>
    <row r="1464" spans="7:7">
      <c r="G1464" s="11">
        <v>0</v>
      </c>
    </row>
    <row r="1465" spans="7:7">
      <c r="G1465" s="11">
        <v>0</v>
      </c>
    </row>
    <row r="1466" spans="7:7">
      <c r="G1466" s="11">
        <v>0</v>
      </c>
    </row>
    <row r="1467" spans="7:7">
      <c r="G1467" s="11">
        <v>0</v>
      </c>
    </row>
    <row r="1468" spans="7:7">
      <c r="G1468" s="11">
        <v>0</v>
      </c>
    </row>
    <row r="1469" spans="7:7">
      <c r="G1469" s="11">
        <v>0</v>
      </c>
    </row>
    <row r="1470" spans="7:7">
      <c r="G1470" s="11">
        <v>0</v>
      </c>
    </row>
    <row r="1471" spans="7:7">
      <c r="G1471" s="11">
        <v>0</v>
      </c>
    </row>
    <row r="1472" spans="7:7">
      <c r="G1472" s="11">
        <v>0</v>
      </c>
    </row>
    <row r="1473" spans="7:7">
      <c r="G1473" s="11">
        <v>0</v>
      </c>
    </row>
    <row r="1474" spans="7:7">
      <c r="G1474" s="11">
        <v>0</v>
      </c>
    </row>
    <row r="1475" spans="7:7">
      <c r="G1475" s="11">
        <v>0</v>
      </c>
    </row>
    <row r="1476" spans="7:7">
      <c r="G1476" s="11">
        <v>0</v>
      </c>
    </row>
    <row r="1477" spans="7:7">
      <c r="G1477" s="11">
        <v>0</v>
      </c>
    </row>
    <row r="1478" spans="7:7">
      <c r="G1478" s="11">
        <v>0</v>
      </c>
    </row>
    <row r="1479" spans="7:7">
      <c r="G1479" s="11">
        <v>0</v>
      </c>
    </row>
    <row r="1480" spans="7:7">
      <c r="G1480" s="11">
        <v>0</v>
      </c>
    </row>
    <row r="1481" spans="7:7">
      <c r="G1481" s="11">
        <v>0</v>
      </c>
    </row>
    <row r="1482" spans="7:7">
      <c r="G1482" s="11">
        <v>0</v>
      </c>
    </row>
    <row r="1483" spans="7:7">
      <c r="G1483" s="11">
        <v>0</v>
      </c>
    </row>
    <row r="1484" spans="7:7">
      <c r="G1484" s="11">
        <v>0</v>
      </c>
    </row>
    <row r="1485" spans="7:7">
      <c r="G1485" s="11">
        <v>0</v>
      </c>
    </row>
    <row r="1486" spans="7:7">
      <c r="G1486" s="11">
        <v>0</v>
      </c>
    </row>
    <row r="1487" spans="7:7">
      <c r="G1487" s="11">
        <v>0</v>
      </c>
    </row>
    <row r="1488" spans="7:7">
      <c r="G1488" s="11">
        <v>0</v>
      </c>
    </row>
    <row r="1489" spans="7:7">
      <c r="G1489" s="11">
        <v>0</v>
      </c>
    </row>
    <row r="1490" spans="7:7">
      <c r="G1490" s="11">
        <v>0</v>
      </c>
    </row>
    <row r="1491" spans="7:7">
      <c r="G1491" s="11">
        <v>0</v>
      </c>
    </row>
    <row r="1492" spans="7:7">
      <c r="G1492" s="11">
        <v>0</v>
      </c>
    </row>
    <row r="1493" spans="7:7">
      <c r="G1493" s="11">
        <v>0</v>
      </c>
    </row>
    <row r="1494" spans="7:7">
      <c r="G1494" s="11">
        <v>0</v>
      </c>
    </row>
    <row r="1495" spans="7:7">
      <c r="G1495" s="11">
        <v>0</v>
      </c>
    </row>
    <row r="1496" spans="7:7">
      <c r="G1496" s="11">
        <v>0</v>
      </c>
    </row>
    <row r="1497" spans="7:7">
      <c r="G1497" s="11">
        <v>0</v>
      </c>
    </row>
    <row r="1498" spans="7:7">
      <c r="G1498" s="11">
        <v>0</v>
      </c>
    </row>
    <row r="1499" spans="7:7">
      <c r="G1499" s="11">
        <v>0</v>
      </c>
    </row>
    <row r="1500" spans="7:7">
      <c r="G1500" s="11">
        <v>0</v>
      </c>
    </row>
    <row r="1501" spans="7:7">
      <c r="G1501" s="11">
        <v>0</v>
      </c>
    </row>
    <row r="1502" spans="7:7">
      <c r="G1502" s="11">
        <v>0</v>
      </c>
    </row>
    <row r="1503" spans="7:7">
      <c r="G1503" s="11">
        <v>0</v>
      </c>
    </row>
    <row r="1504" spans="7:7">
      <c r="G1504" s="11">
        <v>0</v>
      </c>
    </row>
    <row r="1505" spans="7:7">
      <c r="G1505" s="11">
        <v>0</v>
      </c>
    </row>
    <row r="1506" spans="7:7">
      <c r="G1506" s="11">
        <v>0</v>
      </c>
    </row>
    <row r="1507" spans="7:7">
      <c r="G1507" s="11">
        <v>0</v>
      </c>
    </row>
    <row r="1508" spans="7:7">
      <c r="G1508" s="11">
        <v>0</v>
      </c>
    </row>
    <row r="1509" spans="7:7">
      <c r="G1509" s="11">
        <v>0</v>
      </c>
    </row>
    <row r="1510" spans="7:7">
      <c r="G1510" s="11">
        <v>0</v>
      </c>
    </row>
    <row r="1511" spans="7:7">
      <c r="G1511" s="11">
        <v>0</v>
      </c>
    </row>
    <row r="1512" spans="7:7">
      <c r="G1512" s="11">
        <v>0</v>
      </c>
    </row>
    <row r="1513" spans="7:7">
      <c r="G1513" s="11">
        <v>0</v>
      </c>
    </row>
    <row r="1514" spans="7:7">
      <c r="G1514" s="11">
        <v>0</v>
      </c>
    </row>
    <row r="1515" spans="7:7">
      <c r="G1515" s="11">
        <v>0</v>
      </c>
    </row>
    <row r="1516" spans="7:7">
      <c r="G1516" s="11">
        <v>0</v>
      </c>
    </row>
    <row r="1517" spans="7:7">
      <c r="G1517" s="11">
        <v>0</v>
      </c>
    </row>
    <row r="1518" spans="7:7">
      <c r="G1518" s="11">
        <v>0</v>
      </c>
    </row>
    <row r="1519" spans="7:7">
      <c r="G1519" s="11">
        <v>0</v>
      </c>
    </row>
    <row r="1520" spans="7:7">
      <c r="G1520" s="11">
        <v>0</v>
      </c>
    </row>
    <row r="1521" spans="7:7">
      <c r="G1521" s="11">
        <v>0</v>
      </c>
    </row>
    <row r="1522" spans="7:7">
      <c r="G1522" s="11">
        <v>0</v>
      </c>
    </row>
    <row r="1523" spans="7:7">
      <c r="G1523" s="11">
        <v>0</v>
      </c>
    </row>
    <row r="1524" spans="7:7">
      <c r="G1524" s="11">
        <v>0</v>
      </c>
    </row>
    <row r="1525" spans="7:7">
      <c r="G1525" s="11">
        <v>0</v>
      </c>
    </row>
    <row r="1526" spans="7:7">
      <c r="G1526" s="11">
        <v>0</v>
      </c>
    </row>
    <row r="1527" spans="7:7">
      <c r="G1527" s="11">
        <v>0</v>
      </c>
    </row>
    <row r="1528" spans="7:7">
      <c r="G1528" s="11">
        <v>0</v>
      </c>
    </row>
    <row r="1529" spans="7:7">
      <c r="G1529" s="11">
        <v>0</v>
      </c>
    </row>
    <row r="1530" spans="7:7">
      <c r="G1530" s="11">
        <v>0</v>
      </c>
    </row>
    <row r="1531" spans="7:7">
      <c r="G1531" s="11">
        <v>0</v>
      </c>
    </row>
    <row r="1532" spans="7:7">
      <c r="G1532" s="11">
        <v>0</v>
      </c>
    </row>
    <row r="1533" spans="7:7">
      <c r="G1533" s="11">
        <v>0</v>
      </c>
    </row>
    <row r="1534" spans="7:7">
      <c r="G1534" s="11">
        <v>0</v>
      </c>
    </row>
    <row r="1535" spans="7:7">
      <c r="G1535" s="11">
        <v>0</v>
      </c>
    </row>
    <row r="1536" spans="7:7">
      <c r="G1536" s="11">
        <v>0</v>
      </c>
    </row>
    <row r="1537" spans="7:7">
      <c r="G1537" s="11">
        <v>0</v>
      </c>
    </row>
    <row r="1538" spans="7:7">
      <c r="G1538" s="11">
        <v>0</v>
      </c>
    </row>
    <row r="1539" spans="7:7">
      <c r="G1539" s="11">
        <v>0</v>
      </c>
    </row>
    <row r="1540" spans="7:7">
      <c r="G1540" s="11">
        <v>0</v>
      </c>
    </row>
    <row r="1541" spans="7:7">
      <c r="G1541" s="11">
        <v>0</v>
      </c>
    </row>
    <row r="1542" spans="7:7">
      <c r="G1542" s="11">
        <v>0</v>
      </c>
    </row>
    <row r="1543" spans="7:7">
      <c r="G1543" s="11">
        <v>0</v>
      </c>
    </row>
    <row r="1544" spans="7:7">
      <c r="G1544" s="11">
        <v>0</v>
      </c>
    </row>
    <row r="1545" spans="7:7">
      <c r="G1545" s="11">
        <v>0</v>
      </c>
    </row>
    <row r="1546" spans="7:7">
      <c r="G1546" s="11">
        <v>0</v>
      </c>
    </row>
    <row r="1547" spans="7:7">
      <c r="G1547" s="11">
        <v>0</v>
      </c>
    </row>
    <row r="1548" spans="7:7">
      <c r="G1548" s="11">
        <v>0</v>
      </c>
    </row>
    <row r="1549" spans="7:7">
      <c r="G1549" s="11">
        <v>0</v>
      </c>
    </row>
    <row r="1550" spans="7:7">
      <c r="G1550" s="11">
        <v>0</v>
      </c>
    </row>
    <row r="1551" spans="7:7">
      <c r="G1551" s="11">
        <v>0</v>
      </c>
    </row>
    <row r="1552" spans="7:7">
      <c r="G1552" s="11">
        <v>0</v>
      </c>
    </row>
    <row r="1553" spans="7:7">
      <c r="G1553" s="11">
        <v>0</v>
      </c>
    </row>
    <row r="1554" spans="7:7">
      <c r="G1554" s="11">
        <v>0</v>
      </c>
    </row>
    <row r="1555" spans="7:7">
      <c r="G1555" s="11">
        <v>0</v>
      </c>
    </row>
    <row r="1556" spans="7:7">
      <c r="G1556" s="11">
        <v>0</v>
      </c>
    </row>
    <row r="1557" spans="7:7">
      <c r="G1557" s="11">
        <v>0</v>
      </c>
    </row>
    <row r="1558" spans="7:7">
      <c r="G1558" s="11">
        <v>0</v>
      </c>
    </row>
    <row r="1559" spans="7:7">
      <c r="G1559" s="11">
        <v>0</v>
      </c>
    </row>
    <row r="1560" spans="7:7">
      <c r="G1560" s="11">
        <v>0</v>
      </c>
    </row>
    <row r="1561" spans="7:7">
      <c r="G1561" s="11">
        <v>0</v>
      </c>
    </row>
    <row r="1562" spans="7:7">
      <c r="G1562" s="11">
        <v>0</v>
      </c>
    </row>
    <row r="1563" spans="7:7">
      <c r="G1563" s="11">
        <v>0</v>
      </c>
    </row>
    <row r="1564" spans="7:7">
      <c r="G1564" s="11">
        <v>0</v>
      </c>
    </row>
    <row r="1565" spans="7:7">
      <c r="G1565" s="11">
        <v>0</v>
      </c>
    </row>
    <row r="1566" spans="7:7">
      <c r="G1566" s="11">
        <v>0</v>
      </c>
    </row>
    <row r="1567" spans="7:7">
      <c r="G1567" s="11">
        <v>0</v>
      </c>
    </row>
    <row r="1568" spans="7:7">
      <c r="G1568" s="11">
        <v>0</v>
      </c>
    </row>
    <row r="1569" spans="7:7">
      <c r="G1569" s="11">
        <v>0</v>
      </c>
    </row>
    <row r="1570" spans="7:7">
      <c r="G1570" s="11">
        <v>0</v>
      </c>
    </row>
    <row r="1571" spans="7:7">
      <c r="G1571" s="11">
        <v>0</v>
      </c>
    </row>
    <row r="1572" spans="7:7">
      <c r="G1572" s="11">
        <v>0</v>
      </c>
    </row>
    <row r="1573" spans="7:7">
      <c r="G1573" s="11">
        <v>0</v>
      </c>
    </row>
    <row r="1574" spans="7:7">
      <c r="G1574" s="11">
        <v>0</v>
      </c>
    </row>
    <row r="1575" spans="7:7">
      <c r="G1575" s="11">
        <v>0</v>
      </c>
    </row>
    <row r="1576" spans="7:7">
      <c r="G1576" s="11">
        <v>0</v>
      </c>
    </row>
    <row r="1577" spans="7:7">
      <c r="G1577" s="11">
        <v>0</v>
      </c>
    </row>
    <row r="1578" spans="7:7">
      <c r="G1578" s="11">
        <v>0</v>
      </c>
    </row>
    <row r="1579" spans="7:7">
      <c r="G1579" s="11">
        <v>0</v>
      </c>
    </row>
    <row r="1580" spans="7:7">
      <c r="G1580" s="11">
        <v>0</v>
      </c>
    </row>
    <row r="1581" spans="7:7">
      <c r="G1581" s="11">
        <v>0</v>
      </c>
    </row>
    <row r="1582" spans="7:7">
      <c r="G1582" s="11">
        <v>0</v>
      </c>
    </row>
    <row r="1583" spans="7:7">
      <c r="G1583" s="11">
        <v>0</v>
      </c>
    </row>
    <row r="1584" spans="7:7">
      <c r="G1584" s="11">
        <v>0</v>
      </c>
    </row>
    <row r="1585" spans="7:7">
      <c r="G1585" s="11">
        <v>0</v>
      </c>
    </row>
    <row r="1586" spans="7:7">
      <c r="G1586" s="11">
        <v>0</v>
      </c>
    </row>
    <row r="1587" spans="7:7">
      <c r="G1587" s="11">
        <v>0</v>
      </c>
    </row>
    <row r="1588" spans="7:7">
      <c r="G1588" s="11">
        <v>0</v>
      </c>
    </row>
    <row r="1589" spans="7:7">
      <c r="G1589" s="11">
        <v>0</v>
      </c>
    </row>
    <row r="1590" spans="7:7">
      <c r="G1590" s="11">
        <v>0</v>
      </c>
    </row>
    <row r="1591" spans="7:7">
      <c r="G1591" s="11">
        <v>0</v>
      </c>
    </row>
    <row r="1592" spans="7:7">
      <c r="G1592" s="11">
        <v>0</v>
      </c>
    </row>
    <row r="1593" spans="7:7">
      <c r="G1593" s="11">
        <v>0</v>
      </c>
    </row>
    <row r="1594" spans="7:7">
      <c r="G1594" s="11">
        <v>0</v>
      </c>
    </row>
    <row r="1595" spans="7:7">
      <c r="G1595" s="11">
        <v>0</v>
      </c>
    </row>
    <row r="1596" spans="7:7">
      <c r="G1596" s="11">
        <v>0</v>
      </c>
    </row>
    <row r="1597" spans="7:7">
      <c r="G1597" s="11">
        <v>0</v>
      </c>
    </row>
    <row r="1598" spans="7:7">
      <c r="G1598" s="11">
        <v>0</v>
      </c>
    </row>
    <row r="1599" spans="7:7">
      <c r="G1599" s="11">
        <v>0</v>
      </c>
    </row>
    <row r="1600" spans="7:7">
      <c r="G1600" s="11">
        <v>0</v>
      </c>
    </row>
    <row r="1601" spans="7:7">
      <c r="G1601" s="11">
        <v>0</v>
      </c>
    </row>
    <row r="1602" spans="7:7">
      <c r="G1602" s="11">
        <v>0</v>
      </c>
    </row>
    <row r="1603" spans="7:7">
      <c r="G1603" s="11">
        <v>0</v>
      </c>
    </row>
    <row r="1604" spans="7:7">
      <c r="G1604" s="11">
        <v>0</v>
      </c>
    </row>
    <row r="1605" spans="7:7">
      <c r="G1605" s="11">
        <v>0</v>
      </c>
    </row>
    <row r="1606" spans="7:7">
      <c r="G1606" s="11">
        <v>0</v>
      </c>
    </row>
    <row r="1607" spans="7:7">
      <c r="G1607" s="11">
        <v>0</v>
      </c>
    </row>
    <row r="1608" spans="7:7">
      <c r="G1608" s="11">
        <v>0</v>
      </c>
    </row>
    <row r="1609" spans="7:7">
      <c r="G1609" s="11">
        <v>0</v>
      </c>
    </row>
    <row r="1610" spans="7:7">
      <c r="G1610" s="11">
        <v>0</v>
      </c>
    </row>
    <row r="1611" spans="7:7">
      <c r="G1611" s="11">
        <v>0</v>
      </c>
    </row>
    <row r="1612" spans="7:7">
      <c r="G1612" s="11">
        <v>0</v>
      </c>
    </row>
    <row r="1613" spans="7:7">
      <c r="G1613" s="11">
        <v>0</v>
      </c>
    </row>
    <row r="1614" spans="7:7">
      <c r="G1614" s="11">
        <v>0</v>
      </c>
    </row>
    <row r="1615" spans="7:7">
      <c r="G1615" s="11">
        <v>0</v>
      </c>
    </row>
    <row r="1616" spans="7:7">
      <c r="G1616" s="11">
        <v>0</v>
      </c>
    </row>
    <row r="1617" spans="7:7">
      <c r="G1617" s="11">
        <v>0</v>
      </c>
    </row>
    <row r="1618" spans="7:7">
      <c r="G1618" s="11">
        <v>0</v>
      </c>
    </row>
    <row r="1619" spans="7:7">
      <c r="G1619" s="11">
        <v>0</v>
      </c>
    </row>
    <row r="1620" spans="7:7">
      <c r="G1620" s="11">
        <v>0</v>
      </c>
    </row>
    <row r="1621" spans="7:7">
      <c r="G1621" s="11">
        <v>0</v>
      </c>
    </row>
    <row r="1622" spans="7:7">
      <c r="G1622" s="11">
        <v>0</v>
      </c>
    </row>
    <row r="1623" spans="7:7">
      <c r="G1623" s="11">
        <v>0</v>
      </c>
    </row>
    <row r="1624" spans="7:7">
      <c r="G1624" s="11">
        <v>0</v>
      </c>
    </row>
    <row r="1625" spans="7:7">
      <c r="G1625" s="11">
        <v>0</v>
      </c>
    </row>
    <row r="1626" spans="7:7">
      <c r="G1626" s="11">
        <v>0</v>
      </c>
    </row>
    <row r="1627" spans="7:7">
      <c r="G1627" s="11">
        <v>0</v>
      </c>
    </row>
    <row r="1628" spans="7:7">
      <c r="G1628" s="11">
        <v>0</v>
      </c>
    </row>
    <row r="1629" spans="7:7">
      <c r="G1629" s="11">
        <v>0</v>
      </c>
    </row>
    <row r="1630" spans="7:7">
      <c r="G1630" s="11">
        <v>0</v>
      </c>
    </row>
    <row r="1631" spans="7:7">
      <c r="G1631" s="11">
        <v>0</v>
      </c>
    </row>
    <row r="1632" spans="7:7">
      <c r="G1632" s="11">
        <v>0</v>
      </c>
    </row>
    <row r="1633" spans="7:7">
      <c r="G1633" s="11">
        <v>0</v>
      </c>
    </row>
    <row r="1634" spans="7:7">
      <c r="G1634" s="11">
        <v>0</v>
      </c>
    </row>
    <row r="1635" spans="7:7">
      <c r="G1635" s="11">
        <v>0</v>
      </c>
    </row>
    <row r="1636" spans="7:7">
      <c r="G1636" s="11">
        <v>0</v>
      </c>
    </row>
    <row r="1637" spans="7:7">
      <c r="G1637" s="11">
        <v>0</v>
      </c>
    </row>
    <row r="1638" spans="7:7">
      <c r="G1638" s="11">
        <v>0</v>
      </c>
    </row>
    <row r="1639" spans="7:7">
      <c r="G1639" s="11">
        <v>0</v>
      </c>
    </row>
    <row r="1640" spans="7:7">
      <c r="G1640" s="11">
        <v>0</v>
      </c>
    </row>
    <row r="1641" spans="7:7">
      <c r="G1641" s="11">
        <v>0</v>
      </c>
    </row>
    <row r="1642" spans="7:7">
      <c r="G1642" s="11">
        <v>0</v>
      </c>
    </row>
    <row r="1643" spans="7:7">
      <c r="G1643" s="11">
        <v>0</v>
      </c>
    </row>
    <row r="1644" spans="7:7">
      <c r="G1644" s="11">
        <v>0</v>
      </c>
    </row>
    <row r="1645" spans="7:7">
      <c r="G1645" s="11">
        <v>0</v>
      </c>
    </row>
    <row r="1646" spans="7:7">
      <c r="G1646" s="11">
        <v>0</v>
      </c>
    </row>
    <row r="1647" spans="7:7">
      <c r="G1647" s="11">
        <v>0</v>
      </c>
    </row>
    <row r="1648" spans="7:7">
      <c r="G1648" s="11">
        <v>0</v>
      </c>
    </row>
    <row r="1649" spans="7:7">
      <c r="G1649" s="11">
        <v>0</v>
      </c>
    </row>
    <row r="1650" spans="7:7">
      <c r="G1650" s="11">
        <v>0</v>
      </c>
    </row>
    <row r="1651" spans="7:7">
      <c r="G1651" s="11">
        <v>0</v>
      </c>
    </row>
    <row r="1652" spans="7:7">
      <c r="G1652" s="11">
        <v>0</v>
      </c>
    </row>
    <row r="1653" spans="7:7">
      <c r="G1653" s="11">
        <v>0</v>
      </c>
    </row>
    <row r="1654" spans="7:7">
      <c r="G1654" s="11">
        <v>0</v>
      </c>
    </row>
    <row r="1655" spans="7:7">
      <c r="G1655" s="11">
        <v>0</v>
      </c>
    </row>
    <row r="1656" spans="7:7">
      <c r="G1656" s="11">
        <v>0</v>
      </c>
    </row>
    <row r="1657" spans="7:7">
      <c r="G1657" s="11">
        <v>0</v>
      </c>
    </row>
    <row r="1658" spans="7:7">
      <c r="G1658" s="11">
        <v>0</v>
      </c>
    </row>
    <row r="1659" spans="7:7">
      <c r="G1659" s="11">
        <v>0</v>
      </c>
    </row>
    <row r="1660" spans="7:7">
      <c r="G1660" s="11">
        <v>0</v>
      </c>
    </row>
    <row r="1661" spans="7:7">
      <c r="G1661" s="11">
        <v>0</v>
      </c>
    </row>
    <row r="1662" spans="7:7">
      <c r="G1662" s="11">
        <v>0</v>
      </c>
    </row>
    <row r="1663" spans="7:7">
      <c r="G1663" s="11">
        <v>0</v>
      </c>
    </row>
    <row r="1664" spans="7:7">
      <c r="G1664" s="11">
        <v>0</v>
      </c>
    </row>
    <row r="1665" spans="7:7">
      <c r="G1665" s="11">
        <v>0</v>
      </c>
    </row>
    <row r="1666" spans="7:7">
      <c r="G1666" s="11">
        <v>0</v>
      </c>
    </row>
    <row r="1667" spans="7:7">
      <c r="G1667" s="11">
        <v>0</v>
      </c>
    </row>
    <row r="1668" spans="7:7">
      <c r="G1668" s="11">
        <v>0</v>
      </c>
    </row>
    <row r="1669" spans="7:7">
      <c r="G1669" s="11">
        <v>0</v>
      </c>
    </row>
    <row r="1670" spans="7:7">
      <c r="G1670" s="11">
        <v>0</v>
      </c>
    </row>
    <row r="1671" spans="7:7">
      <c r="G1671" s="11">
        <v>0</v>
      </c>
    </row>
    <row r="1672" spans="7:7">
      <c r="G1672" s="11">
        <v>0</v>
      </c>
    </row>
    <row r="1673" spans="7:7">
      <c r="G1673" s="11">
        <v>0</v>
      </c>
    </row>
    <row r="1674" spans="7:7">
      <c r="G1674" s="11">
        <v>0</v>
      </c>
    </row>
    <row r="1675" spans="7:7">
      <c r="G1675" s="11">
        <v>0</v>
      </c>
    </row>
    <row r="1676" spans="7:7">
      <c r="G1676" s="11">
        <v>0</v>
      </c>
    </row>
    <row r="1677" spans="7:7">
      <c r="G1677" s="11">
        <v>0</v>
      </c>
    </row>
    <row r="1678" spans="7:7">
      <c r="G1678" s="11">
        <v>0</v>
      </c>
    </row>
    <row r="1679" spans="7:7">
      <c r="G1679" s="11">
        <v>0</v>
      </c>
    </row>
    <row r="1680" spans="7:7">
      <c r="G1680" s="11">
        <v>0</v>
      </c>
    </row>
    <row r="1681" spans="7:7">
      <c r="G1681" s="11">
        <v>0</v>
      </c>
    </row>
    <row r="1682" spans="7:7">
      <c r="G1682" s="11">
        <v>0</v>
      </c>
    </row>
    <row r="1683" spans="7:7">
      <c r="G1683" s="11">
        <v>0</v>
      </c>
    </row>
    <row r="1684" spans="7:7">
      <c r="G1684" s="11">
        <v>0</v>
      </c>
    </row>
    <row r="1685" spans="7:7">
      <c r="G1685" s="11">
        <v>0</v>
      </c>
    </row>
    <row r="1686" spans="7:7">
      <c r="G1686" s="11">
        <v>0</v>
      </c>
    </row>
    <row r="1687" spans="7:7">
      <c r="G1687" s="11">
        <v>0</v>
      </c>
    </row>
    <row r="1688" spans="7:7">
      <c r="G1688" s="11">
        <v>0</v>
      </c>
    </row>
    <row r="1689" spans="7:7">
      <c r="G1689" s="11">
        <v>0</v>
      </c>
    </row>
    <row r="1690" spans="7:7">
      <c r="G1690" s="11">
        <v>0</v>
      </c>
    </row>
    <row r="1691" spans="7:7">
      <c r="G1691" s="11">
        <v>0</v>
      </c>
    </row>
    <row r="1692" spans="7:7">
      <c r="G1692" s="11">
        <v>0</v>
      </c>
    </row>
    <row r="1693" spans="7:7">
      <c r="G1693" s="11">
        <v>0</v>
      </c>
    </row>
    <row r="1694" spans="7:7">
      <c r="G1694" s="11">
        <v>0</v>
      </c>
    </row>
    <row r="1695" spans="7:7">
      <c r="G1695" s="11">
        <v>0</v>
      </c>
    </row>
    <row r="1696" spans="7:7">
      <c r="G1696" s="11">
        <v>0</v>
      </c>
    </row>
    <row r="1697" spans="7:7">
      <c r="G1697" s="11">
        <v>0</v>
      </c>
    </row>
    <row r="1698" spans="7:7">
      <c r="G1698" s="11">
        <v>0</v>
      </c>
    </row>
    <row r="1699" spans="7:7">
      <c r="G1699" s="11">
        <v>0</v>
      </c>
    </row>
    <row r="1700" spans="7:7">
      <c r="G1700" s="11">
        <v>0</v>
      </c>
    </row>
    <row r="1701" spans="7:7">
      <c r="G1701" s="11">
        <v>0</v>
      </c>
    </row>
    <row r="1702" spans="7:7">
      <c r="G1702" s="11">
        <v>0</v>
      </c>
    </row>
    <row r="1703" spans="7:7">
      <c r="G1703" s="11">
        <v>0</v>
      </c>
    </row>
    <row r="1704" spans="7:7">
      <c r="G1704" s="11">
        <v>0</v>
      </c>
    </row>
    <row r="1705" spans="7:7">
      <c r="G1705" s="11">
        <v>0</v>
      </c>
    </row>
    <row r="1706" spans="7:7">
      <c r="G1706" s="11">
        <v>0</v>
      </c>
    </row>
    <row r="1707" spans="7:7">
      <c r="G1707" s="11">
        <v>0</v>
      </c>
    </row>
    <row r="1708" spans="7:7">
      <c r="G1708" s="11">
        <v>0</v>
      </c>
    </row>
    <row r="1709" spans="7:7">
      <c r="G1709" s="11">
        <v>0</v>
      </c>
    </row>
    <row r="1710" spans="7:7">
      <c r="G1710" s="11">
        <v>0</v>
      </c>
    </row>
    <row r="1711" spans="7:7">
      <c r="G1711" s="11">
        <v>0</v>
      </c>
    </row>
    <row r="1712" spans="7:7">
      <c r="G1712" s="11">
        <v>0</v>
      </c>
    </row>
    <row r="1713" spans="7:7">
      <c r="G1713" s="11">
        <v>0</v>
      </c>
    </row>
    <row r="1714" spans="7:7">
      <c r="G1714" s="11">
        <v>0</v>
      </c>
    </row>
    <row r="1715" spans="7:7">
      <c r="G1715" s="11">
        <v>0</v>
      </c>
    </row>
    <row r="1716" spans="7:7">
      <c r="G1716" s="11">
        <v>0</v>
      </c>
    </row>
    <row r="1717" spans="7:7">
      <c r="G1717" s="11">
        <v>0</v>
      </c>
    </row>
    <row r="1718" spans="7:7">
      <c r="G1718" s="11">
        <v>0</v>
      </c>
    </row>
    <row r="1719" spans="7:7">
      <c r="G1719" s="11">
        <v>0</v>
      </c>
    </row>
    <row r="1720" spans="7:7">
      <c r="G1720" s="11">
        <v>0</v>
      </c>
    </row>
    <row r="1721" spans="7:7">
      <c r="G1721" s="11">
        <v>0</v>
      </c>
    </row>
    <row r="1722" spans="7:7">
      <c r="G1722" s="11">
        <v>0</v>
      </c>
    </row>
    <row r="1723" spans="7:7">
      <c r="G1723" s="11">
        <v>0</v>
      </c>
    </row>
    <row r="1724" spans="7:7">
      <c r="G1724" s="11">
        <v>0</v>
      </c>
    </row>
    <row r="1725" spans="7:7">
      <c r="G1725" s="11">
        <v>0</v>
      </c>
    </row>
    <row r="1726" spans="7:7">
      <c r="G1726" s="11">
        <v>0</v>
      </c>
    </row>
    <row r="1727" spans="7:7">
      <c r="G1727" s="11">
        <v>0</v>
      </c>
    </row>
    <row r="1728" spans="7:7">
      <c r="G1728" s="11">
        <v>0</v>
      </c>
    </row>
    <row r="1729" spans="7:7">
      <c r="G1729" s="11">
        <v>0</v>
      </c>
    </row>
    <row r="1730" spans="7:7">
      <c r="G1730" s="11">
        <v>0</v>
      </c>
    </row>
    <row r="1731" spans="7:7">
      <c r="G1731" s="11">
        <v>0</v>
      </c>
    </row>
    <row r="1732" spans="7:7">
      <c r="G1732" s="11">
        <v>0</v>
      </c>
    </row>
    <row r="1733" spans="7:7">
      <c r="G1733" s="11">
        <v>0</v>
      </c>
    </row>
    <row r="1734" spans="7:7">
      <c r="G1734" s="11">
        <v>0</v>
      </c>
    </row>
    <row r="1735" spans="7:7">
      <c r="G1735" s="11">
        <v>0</v>
      </c>
    </row>
    <row r="1736" spans="7:7">
      <c r="G1736" s="11">
        <v>0</v>
      </c>
    </row>
    <row r="1737" spans="7:7">
      <c r="G1737" s="11">
        <v>0</v>
      </c>
    </row>
    <row r="1738" spans="7:7">
      <c r="G1738" s="11">
        <v>0</v>
      </c>
    </row>
    <row r="1739" spans="7:7">
      <c r="G1739" s="11">
        <v>0</v>
      </c>
    </row>
    <row r="1740" spans="7:7">
      <c r="G1740" s="11">
        <v>0</v>
      </c>
    </row>
    <row r="1741" spans="7:7">
      <c r="G1741" s="11">
        <v>0</v>
      </c>
    </row>
    <row r="1742" spans="7:7">
      <c r="G1742" s="11">
        <v>0</v>
      </c>
    </row>
    <row r="1743" spans="7:7">
      <c r="G1743" s="11">
        <v>0</v>
      </c>
    </row>
    <row r="1744" spans="7:7">
      <c r="G1744" s="11">
        <v>0</v>
      </c>
    </row>
    <row r="1745" spans="7:7">
      <c r="G1745" s="11">
        <v>0</v>
      </c>
    </row>
    <row r="1746" spans="7:7">
      <c r="G1746" s="11">
        <v>0</v>
      </c>
    </row>
    <row r="1747" spans="7:7">
      <c r="G1747" s="11">
        <v>0</v>
      </c>
    </row>
    <row r="1748" spans="7:7">
      <c r="G1748" s="11">
        <v>0</v>
      </c>
    </row>
    <row r="1749" spans="7:7">
      <c r="G1749" s="11">
        <v>0</v>
      </c>
    </row>
    <row r="1750" spans="7:7">
      <c r="G1750" s="11">
        <v>0</v>
      </c>
    </row>
    <row r="1751" spans="7:7">
      <c r="G1751" s="11">
        <v>0</v>
      </c>
    </row>
    <row r="1752" spans="7:7">
      <c r="G1752" s="11">
        <v>0</v>
      </c>
    </row>
    <row r="1753" spans="7:7">
      <c r="G1753" s="11">
        <v>0</v>
      </c>
    </row>
    <row r="1754" spans="7:7">
      <c r="G1754" s="11">
        <v>0</v>
      </c>
    </row>
    <row r="1755" spans="7:7">
      <c r="G1755" s="11">
        <v>0</v>
      </c>
    </row>
    <row r="1756" spans="7:7">
      <c r="G1756" s="11">
        <v>0</v>
      </c>
    </row>
    <row r="1757" spans="7:7">
      <c r="G1757" s="11">
        <v>0</v>
      </c>
    </row>
    <row r="1758" spans="7:7">
      <c r="G1758" s="11">
        <v>0</v>
      </c>
    </row>
    <row r="1759" spans="7:7">
      <c r="G1759" s="11">
        <v>0</v>
      </c>
    </row>
    <row r="1760" spans="7:7">
      <c r="G1760" s="11">
        <v>0</v>
      </c>
    </row>
    <row r="1761" spans="7:7">
      <c r="G1761" s="11">
        <v>0</v>
      </c>
    </row>
    <row r="1762" spans="7:7">
      <c r="G1762" s="11">
        <v>0</v>
      </c>
    </row>
    <row r="1763" spans="7:7">
      <c r="G1763" s="11">
        <v>0</v>
      </c>
    </row>
    <row r="1764" spans="7:7">
      <c r="G1764" s="11">
        <v>0</v>
      </c>
    </row>
    <row r="1765" spans="7:7">
      <c r="G1765" s="11">
        <v>0</v>
      </c>
    </row>
    <row r="1766" spans="7:7">
      <c r="G1766" s="11">
        <v>0</v>
      </c>
    </row>
    <row r="1767" spans="7:7">
      <c r="G1767" s="11">
        <v>0</v>
      </c>
    </row>
    <row r="1768" spans="7:7">
      <c r="G1768" s="11">
        <v>0</v>
      </c>
    </row>
    <row r="1769" spans="7:7">
      <c r="G1769" s="11">
        <v>0</v>
      </c>
    </row>
    <row r="1770" spans="7:7">
      <c r="G1770" s="11">
        <v>0</v>
      </c>
    </row>
    <row r="1771" spans="7:7">
      <c r="G1771" s="11">
        <v>0</v>
      </c>
    </row>
    <row r="1772" spans="7:7">
      <c r="G1772" s="11">
        <v>0</v>
      </c>
    </row>
    <row r="1773" spans="7:7">
      <c r="G1773" s="11">
        <v>0</v>
      </c>
    </row>
    <row r="1774" spans="7:7">
      <c r="G1774" s="11">
        <v>0</v>
      </c>
    </row>
    <row r="1775" spans="7:7">
      <c r="G1775" s="11">
        <v>0</v>
      </c>
    </row>
    <row r="1776" spans="7:7">
      <c r="G1776" s="11">
        <v>0</v>
      </c>
    </row>
    <row r="1777" spans="7:7">
      <c r="G1777" s="11">
        <v>0</v>
      </c>
    </row>
    <row r="1778" spans="7:7">
      <c r="G1778" s="11">
        <v>0</v>
      </c>
    </row>
    <row r="1779" spans="7:7">
      <c r="G1779" s="11">
        <v>0</v>
      </c>
    </row>
    <row r="1780" spans="7:7">
      <c r="G1780" s="11">
        <v>0</v>
      </c>
    </row>
    <row r="1781" spans="7:7">
      <c r="G1781" s="11">
        <v>0</v>
      </c>
    </row>
    <row r="1782" spans="7:7">
      <c r="G1782" s="11">
        <v>0</v>
      </c>
    </row>
    <row r="1783" spans="7:7">
      <c r="G1783" s="11">
        <v>0</v>
      </c>
    </row>
    <row r="1784" spans="7:7">
      <c r="G1784" s="11">
        <v>0</v>
      </c>
    </row>
    <row r="1785" spans="7:7">
      <c r="G1785" s="11">
        <v>0</v>
      </c>
    </row>
    <row r="1786" spans="7:7">
      <c r="G1786" s="11">
        <v>0</v>
      </c>
    </row>
    <row r="1787" spans="7:7">
      <c r="G1787" s="11">
        <v>0</v>
      </c>
    </row>
    <row r="1788" spans="7:7">
      <c r="G1788" s="11">
        <v>0</v>
      </c>
    </row>
    <row r="1789" spans="7:7">
      <c r="G1789" s="11">
        <v>0</v>
      </c>
    </row>
    <row r="1790" spans="7:7">
      <c r="G1790" s="11">
        <v>0</v>
      </c>
    </row>
    <row r="1791" spans="7:7">
      <c r="G1791" s="11">
        <v>0</v>
      </c>
    </row>
    <row r="1792" spans="7:7">
      <c r="G1792" s="11">
        <v>0</v>
      </c>
    </row>
    <row r="1793" spans="7:7">
      <c r="G1793" s="11">
        <v>0</v>
      </c>
    </row>
    <row r="1794" spans="7:7">
      <c r="G1794" s="11">
        <v>0</v>
      </c>
    </row>
    <row r="1795" spans="7:7">
      <c r="G1795" s="11">
        <v>0</v>
      </c>
    </row>
    <row r="1796" spans="7:7">
      <c r="G1796" s="11">
        <v>0</v>
      </c>
    </row>
    <row r="1797" spans="7:7">
      <c r="G1797" s="11">
        <v>0</v>
      </c>
    </row>
    <row r="1798" spans="7:7">
      <c r="G1798" s="11">
        <v>0</v>
      </c>
    </row>
    <row r="1799" spans="7:7">
      <c r="G1799" s="11">
        <v>0</v>
      </c>
    </row>
    <row r="1800" spans="7:7">
      <c r="G1800" s="11">
        <v>0</v>
      </c>
    </row>
    <row r="1801" spans="7:7">
      <c r="G1801" s="11">
        <v>0</v>
      </c>
    </row>
    <row r="1802" spans="7:7">
      <c r="G1802" s="11">
        <v>0</v>
      </c>
    </row>
    <row r="1803" spans="7:7">
      <c r="G1803" s="11">
        <v>0</v>
      </c>
    </row>
    <row r="1804" spans="7:7">
      <c r="G1804" s="11">
        <v>0</v>
      </c>
    </row>
    <row r="1805" spans="7:7">
      <c r="G1805" s="11">
        <v>0</v>
      </c>
    </row>
    <row r="1806" spans="7:7">
      <c r="G1806" s="11">
        <v>0</v>
      </c>
    </row>
    <row r="1807" spans="7:7">
      <c r="G1807" s="11">
        <v>0</v>
      </c>
    </row>
    <row r="1808" spans="7:7">
      <c r="G1808" s="11">
        <v>0</v>
      </c>
    </row>
    <row r="1809" spans="7:7">
      <c r="G1809" s="11">
        <v>0</v>
      </c>
    </row>
    <row r="1810" spans="7:7">
      <c r="G1810" s="11">
        <v>0</v>
      </c>
    </row>
    <row r="1811" spans="7:7">
      <c r="G1811" s="11">
        <v>0</v>
      </c>
    </row>
    <row r="1812" spans="7:7">
      <c r="G1812" s="11">
        <v>0</v>
      </c>
    </row>
    <row r="1813" spans="7:7">
      <c r="G1813" s="11">
        <v>0</v>
      </c>
    </row>
    <row r="1814" spans="7:7">
      <c r="G1814" s="11">
        <v>0</v>
      </c>
    </row>
    <row r="1815" spans="7:7">
      <c r="G1815" s="11">
        <v>0</v>
      </c>
    </row>
    <row r="1816" spans="7:7">
      <c r="G1816" s="11">
        <v>0</v>
      </c>
    </row>
    <row r="1817" spans="7:7">
      <c r="G1817" s="11">
        <v>0</v>
      </c>
    </row>
    <row r="1818" spans="7:7">
      <c r="G1818" s="11">
        <v>0</v>
      </c>
    </row>
    <row r="1819" spans="7:7">
      <c r="G1819" s="11">
        <v>0</v>
      </c>
    </row>
    <row r="1820" spans="7:7">
      <c r="G1820" s="11">
        <v>0</v>
      </c>
    </row>
    <row r="1821" spans="7:7">
      <c r="G1821" s="11">
        <v>0</v>
      </c>
    </row>
    <row r="1822" spans="7:7">
      <c r="G1822" s="11">
        <v>0</v>
      </c>
    </row>
    <row r="1823" spans="7:7">
      <c r="G1823" s="11">
        <v>0</v>
      </c>
    </row>
    <row r="1824" spans="7:7">
      <c r="G1824" s="11">
        <v>0</v>
      </c>
    </row>
    <row r="1825" spans="7:7">
      <c r="G1825" s="11">
        <v>0</v>
      </c>
    </row>
    <row r="1826" spans="7:7">
      <c r="G1826" s="11">
        <v>0</v>
      </c>
    </row>
    <row r="1827" spans="7:7">
      <c r="G1827" s="11">
        <v>0</v>
      </c>
    </row>
    <row r="1828" spans="7:7">
      <c r="G1828" s="11">
        <v>0</v>
      </c>
    </row>
    <row r="1829" spans="7:7">
      <c r="G1829" s="11">
        <v>0</v>
      </c>
    </row>
    <row r="1830" spans="7:7">
      <c r="G1830" s="11">
        <v>0</v>
      </c>
    </row>
    <row r="1831" spans="7:7">
      <c r="G1831" s="11">
        <v>0</v>
      </c>
    </row>
    <row r="1832" spans="7:7">
      <c r="G1832" s="11">
        <v>0</v>
      </c>
    </row>
    <row r="1833" spans="7:7">
      <c r="G1833" s="11">
        <v>0</v>
      </c>
    </row>
    <row r="1834" spans="7:7">
      <c r="G1834" s="11">
        <v>0</v>
      </c>
    </row>
    <row r="1835" spans="7:7">
      <c r="G1835" s="11">
        <v>0</v>
      </c>
    </row>
    <row r="1836" spans="7:7">
      <c r="G1836" s="11">
        <v>0</v>
      </c>
    </row>
    <row r="1837" spans="7:7">
      <c r="G1837" s="11">
        <v>0</v>
      </c>
    </row>
    <row r="1838" spans="7:7">
      <c r="G1838" s="11">
        <v>0</v>
      </c>
    </row>
    <row r="1839" spans="7:7">
      <c r="G1839" s="11">
        <v>0</v>
      </c>
    </row>
    <row r="1840" spans="7:7">
      <c r="G1840" s="11">
        <v>0</v>
      </c>
    </row>
    <row r="1841" spans="7:7">
      <c r="G1841" s="11">
        <v>0</v>
      </c>
    </row>
    <row r="1842" spans="7:7">
      <c r="G1842" s="11">
        <v>0</v>
      </c>
    </row>
    <row r="1843" spans="7:7">
      <c r="G1843" s="11">
        <v>0</v>
      </c>
    </row>
    <row r="1844" spans="7:7">
      <c r="G1844" s="11">
        <v>0</v>
      </c>
    </row>
    <row r="1845" spans="7:7">
      <c r="G1845" s="11">
        <v>0</v>
      </c>
    </row>
    <row r="1846" spans="7:7">
      <c r="G1846" s="11">
        <v>0</v>
      </c>
    </row>
    <row r="1847" spans="7:7">
      <c r="G1847" s="11">
        <v>0</v>
      </c>
    </row>
    <row r="1848" spans="7:7">
      <c r="G1848" s="11">
        <v>0</v>
      </c>
    </row>
    <row r="1849" spans="7:7">
      <c r="G1849" s="11">
        <v>0</v>
      </c>
    </row>
    <row r="1850" spans="7:7">
      <c r="G1850" s="11">
        <v>0</v>
      </c>
    </row>
    <row r="1851" spans="7:7">
      <c r="G1851" s="11">
        <v>0</v>
      </c>
    </row>
    <row r="1852" spans="7:7">
      <c r="G1852" s="11">
        <v>0</v>
      </c>
    </row>
    <row r="1853" spans="7:7">
      <c r="G1853" s="11">
        <v>0</v>
      </c>
    </row>
    <row r="1854" spans="7:7">
      <c r="G1854" s="11">
        <v>0</v>
      </c>
    </row>
    <row r="1855" spans="7:7">
      <c r="G1855" s="11">
        <v>0</v>
      </c>
    </row>
    <row r="1856" spans="7:7">
      <c r="G1856" s="11">
        <v>0</v>
      </c>
    </row>
    <row r="1857" spans="7:7">
      <c r="G1857" s="11">
        <v>0</v>
      </c>
    </row>
    <row r="1858" spans="7:7">
      <c r="G1858" s="11">
        <v>0</v>
      </c>
    </row>
    <row r="1859" spans="7:7">
      <c r="G1859" s="11">
        <v>0</v>
      </c>
    </row>
    <row r="1860" spans="7:7">
      <c r="G1860" s="11">
        <v>0</v>
      </c>
    </row>
    <row r="1861" spans="7:7">
      <c r="G1861" s="11">
        <v>0</v>
      </c>
    </row>
    <row r="1862" spans="7:7">
      <c r="G1862" s="11">
        <v>0</v>
      </c>
    </row>
    <row r="1863" spans="7:7">
      <c r="G1863" s="11">
        <v>0</v>
      </c>
    </row>
    <row r="1864" spans="7:7">
      <c r="G1864" s="11">
        <v>0</v>
      </c>
    </row>
    <row r="1865" spans="7:7">
      <c r="G1865" s="11">
        <v>0</v>
      </c>
    </row>
    <row r="1866" spans="7:7">
      <c r="G1866" s="11">
        <v>0</v>
      </c>
    </row>
    <row r="1867" spans="7:7">
      <c r="G1867" s="11">
        <v>0</v>
      </c>
    </row>
    <row r="1868" spans="7:7">
      <c r="G1868" s="11">
        <v>0</v>
      </c>
    </row>
    <row r="1869" spans="7:7">
      <c r="G1869" s="11">
        <v>0</v>
      </c>
    </row>
    <row r="1870" spans="7:7">
      <c r="G1870" s="11">
        <v>0</v>
      </c>
    </row>
    <row r="1871" spans="7:7">
      <c r="G1871" s="11">
        <v>0</v>
      </c>
    </row>
    <row r="1872" spans="7:7">
      <c r="G1872" s="11">
        <v>0</v>
      </c>
    </row>
    <row r="1873" spans="7:7">
      <c r="G1873" s="11">
        <v>0</v>
      </c>
    </row>
    <row r="1874" spans="7:7">
      <c r="G1874" s="11">
        <v>0</v>
      </c>
    </row>
    <row r="1875" spans="7:7">
      <c r="G1875" s="11">
        <v>0</v>
      </c>
    </row>
    <row r="1876" spans="7:7">
      <c r="G1876" s="11">
        <v>0</v>
      </c>
    </row>
    <row r="1877" spans="7:7">
      <c r="G1877" s="11">
        <v>0</v>
      </c>
    </row>
    <row r="1878" spans="7:7">
      <c r="G1878" s="11">
        <v>0</v>
      </c>
    </row>
    <row r="1879" spans="7:7">
      <c r="G1879" s="11">
        <v>0</v>
      </c>
    </row>
    <row r="1880" spans="7:7">
      <c r="G1880" s="11">
        <v>0</v>
      </c>
    </row>
    <row r="1881" spans="7:7">
      <c r="G1881" s="11">
        <v>0</v>
      </c>
    </row>
    <row r="1882" spans="7:7">
      <c r="G1882" s="11">
        <v>0</v>
      </c>
    </row>
    <row r="1883" spans="7:7">
      <c r="G1883" s="11">
        <v>0</v>
      </c>
    </row>
    <row r="1884" spans="7:7">
      <c r="G1884" s="11">
        <v>0</v>
      </c>
    </row>
    <row r="1885" spans="7:7">
      <c r="G1885" s="11">
        <v>0</v>
      </c>
    </row>
    <row r="1886" spans="7:7">
      <c r="G1886" s="11">
        <v>0</v>
      </c>
    </row>
    <row r="1887" spans="7:7">
      <c r="G1887" s="11">
        <v>0</v>
      </c>
    </row>
    <row r="1888" spans="7:7">
      <c r="G1888" s="11">
        <v>0</v>
      </c>
    </row>
    <row r="1889" spans="7:7">
      <c r="G1889" s="11">
        <v>0</v>
      </c>
    </row>
    <row r="1890" spans="7:7">
      <c r="G1890" s="11">
        <v>0</v>
      </c>
    </row>
    <row r="1891" spans="7:7">
      <c r="G1891" s="11">
        <v>0</v>
      </c>
    </row>
    <row r="1892" spans="7:7">
      <c r="G1892" s="11">
        <v>0</v>
      </c>
    </row>
    <row r="1893" spans="7:7">
      <c r="G1893" s="11">
        <v>0</v>
      </c>
    </row>
    <row r="1894" spans="7:7">
      <c r="G1894" s="11">
        <v>0</v>
      </c>
    </row>
    <row r="1895" spans="7:7">
      <c r="G1895" s="11">
        <v>0</v>
      </c>
    </row>
    <row r="1896" spans="7:7">
      <c r="G1896" s="11">
        <v>0</v>
      </c>
    </row>
    <row r="1897" spans="7:7">
      <c r="G1897" s="11">
        <v>0</v>
      </c>
    </row>
    <row r="1898" spans="7:7">
      <c r="G1898" s="11">
        <v>0</v>
      </c>
    </row>
    <row r="1899" spans="7:7">
      <c r="G1899" s="11">
        <v>0</v>
      </c>
    </row>
    <row r="1900" spans="7:7">
      <c r="G1900" s="11">
        <v>0</v>
      </c>
    </row>
    <row r="1901" spans="7:7">
      <c r="G1901" s="11">
        <v>0</v>
      </c>
    </row>
    <row r="1902" spans="7:7">
      <c r="G1902" s="11">
        <v>0</v>
      </c>
    </row>
    <row r="1903" spans="7:7">
      <c r="G1903" s="11">
        <v>0</v>
      </c>
    </row>
    <row r="1904" spans="7:7">
      <c r="G1904" s="11">
        <v>0</v>
      </c>
    </row>
    <row r="1905" spans="7:7">
      <c r="G1905" s="11">
        <v>0</v>
      </c>
    </row>
    <row r="1906" spans="7:7">
      <c r="G1906" s="11">
        <v>0</v>
      </c>
    </row>
    <row r="1907" spans="7:7">
      <c r="G1907" s="11">
        <v>0</v>
      </c>
    </row>
    <row r="1908" spans="7:7">
      <c r="G1908" s="11">
        <v>0</v>
      </c>
    </row>
    <row r="1909" spans="7:7">
      <c r="G1909" s="11">
        <v>0</v>
      </c>
    </row>
    <row r="1910" spans="7:7">
      <c r="G1910" s="11">
        <v>0</v>
      </c>
    </row>
    <row r="1911" spans="7:7">
      <c r="G1911" s="11">
        <v>0</v>
      </c>
    </row>
    <row r="1912" spans="7:7">
      <c r="G1912" s="11">
        <v>0</v>
      </c>
    </row>
    <row r="1913" spans="7:7">
      <c r="G1913" s="11">
        <v>0</v>
      </c>
    </row>
    <row r="1914" spans="7:7">
      <c r="G1914" s="11">
        <v>0</v>
      </c>
    </row>
    <row r="1915" spans="7:7">
      <c r="G1915" s="11">
        <v>0</v>
      </c>
    </row>
    <row r="1916" spans="7:7">
      <c r="G1916" s="11">
        <v>0</v>
      </c>
    </row>
    <row r="1917" spans="7:7">
      <c r="G1917" s="11">
        <v>0</v>
      </c>
    </row>
    <row r="1918" spans="7:7">
      <c r="G1918" s="11">
        <v>0</v>
      </c>
    </row>
    <row r="1919" spans="7:7">
      <c r="G1919" s="11">
        <v>0</v>
      </c>
    </row>
    <row r="1920" spans="7:7">
      <c r="G1920" s="11">
        <v>0</v>
      </c>
    </row>
    <row r="1921" spans="7:7">
      <c r="G1921" s="11">
        <v>0</v>
      </c>
    </row>
    <row r="1922" spans="7:7">
      <c r="G1922" s="11">
        <v>0</v>
      </c>
    </row>
    <row r="1923" spans="7:7">
      <c r="G1923" s="11">
        <v>0</v>
      </c>
    </row>
    <row r="1924" spans="7:7">
      <c r="G1924" s="11">
        <v>0</v>
      </c>
    </row>
    <row r="1925" spans="7:7">
      <c r="G1925" s="11">
        <v>0</v>
      </c>
    </row>
    <row r="1926" spans="7:7">
      <c r="G1926" s="11">
        <v>0</v>
      </c>
    </row>
    <row r="1927" spans="7:7">
      <c r="G1927" s="11">
        <v>0</v>
      </c>
    </row>
    <row r="1928" spans="7:7">
      <c r="G1928" s="11">
        <v>0</v>
      </c>
    </row>
    <row r="1929" spans="7:7">
      <c r="G1929" s="11">
        <v>0</v>
      </c>
    </row>
    <row r="1930" spans="7:7">
      <c r="G1930" s="11">
        <v>0</v>
      </c>
    </row>
    <row r="1931" spans="7:7">
      <c r="G1931" s="11">
        <v>0</v>
      </c>
    </row>
    <row r="1932" spans="7:7">
      <c r="G1932" s="11">
        <v>0</v>
      </c>
    </row>
    <row r="1933" spans="7:7">
      <c r="G1933" s="11">
        <v>0</v>
      </c>
    </row>
    <row r="1934" spans="7:7">
      <c r="G1934" s="11">
        <v>0</v>
      </c>
    </row>
    <row r="1935" spans="7:7">
      <c r="G1935" s="11">
        <v>0</v>
      </c>
    </row>
    <row r="1936" spans="7:7">
      <c r="G1936" s="11">
        <v>0</v>
      </c>
    </row>
    <row r="1937" spans="7:7">
      <c r="G1937" s="11">
        <v>0</v>
      </c>
    </row>
    <row r="1938" spans="7:7">
      <c r="G1938" s="11">
        <v>0</v>
      </c>
    </row>
    <row r="1939" spans="7:7">
      <c r="G1939" s="11">
        <v>0</v>
      </c>
    </row>
    <row r="1940" spans="7:7">
      <c r="G1940" s="11">
        <v>0</v>
      </c>
    </row>
    <row r="1941" spans="7:7">
      <c r="G1941" s="11">
        <v>0</v>
      </c>
    </row>
    <row r="1942" spans="7:7">
      <c r="G1942" s="11">
        <v>0</v>
      </c>
    </row>
    <row r="1943" spans="7:7">
      <c r="G1943" s="11">
        <v>0</v>
      </c>
    </row>
    <row r="1944" spans="7:7">
      <c r="G1944" s="11">
        <v>0</v>
      </c>
    </row>
    <row r="1945" spans="7:7">
      <c r="G1945" s="11">
        <v>0</v>
      </c>
    </row>
    <row r="1946" spans="7:7">
      <c r="G1946" s="11">
        <v>0</v>
      </c>
    </row>
    <row r="1947" spans="7:7">
      <c r="G1947" s="11">
        <v>0</v>
      </c>
    </row>
    <row r="1948" spans="7:7">
      <c r="G1948" s="11">
        <v>0</v>
      </c>
    </row>
    <row r="1949" spans="7:7">
      <c r="G1949" s="11">
        <v>0</v>
      </c>
    </row>
    <row r="1950" spans="7:7">
      <c r="G1950" s="11">
        <v>0</v>
      </c>
    </row>
    <row r="1951" spans="7:7">
      <c r="G1951" s="11">
        <v>0</v>
      </c>
    </row>
    <row r="1952" spans="7:7">
      <c r="G1952" s="11">
        <v>0</v>
      </c>
    </row>
    <row r="1953" spans="7:7">
      <c r="G1953" s="11">
        <v>0</v>
      </c>
    </row>
    <row r="1954" spans="7:7">
      <c r="G1954" s="11">
        <v>0</v>
      </c>
    </row>
    <row r="1955" spans="7:7">
      <c r="G1955" s="11">
        <v>0</v>
      </c>
    </row>
    <row r="1956" spans="7:7">
      <c r="G1956" s="11">
        <v>0</v>
      </c>
    </row>
    <row r="1957" spans="7:7">
      <c r="G1957" s="11">
        <v>0</v>
      </c>
    </row>
    <row r="1958" spans="7:7">
      <c r="G1958" s="11">
        <v>0</v>
      </c>
    </row>
    <row r="1959" spans="7:7">
      <c r="G1959" s="11">
        <v>0</v>
      </c>
    </row>
    <row r="1960" spans="7:7">
      <c r="G1960" s="11">
        <v>0</v>
      </c>
    </row>
    <row r="1961" spans="7:7">
      <c r="G1961" s="11">
        <v>0</v>
      </c>
    </row>
    <row r="1962" spans="7:7">
      <c r="G1962" s="11">
        <v>0</v>
      </c>
    </row>
    <row r="1963" spans="7:7">
      <c r="G1963" s="11">
        <v>0</v>
      </c>
    </row>
    <row r="1964" spans="7:7">
      <c r="G1964" s="11">
        <v>0</v>
      </c>
    </row>
    <row r="1965" spans="7:7">
      <c r="G1965" s="11">
        <v>0</v>
      </c>
    </row>
    <row r="1966" spans="7:7">
      <c r="G1966" s="11">
        <v>0</v>
      </c>
    </row>
    <row r="1967" spans="7:7">
      <c r="G1967" s="11">
        <v>0</v>
      </c>
    </row>
    <row r="1968" spans="7:7">
      <c r="G1968" s="11">
        <v>0</v>
      </c>
    </row>
    <row r="1969" spans="7:7">
      <c r="G1969" s="11">
        <v>0</v>
      </c>
    </row>
    <row r="1970" spans="7:7">
      <c r="G1970" s="11">
        <v>0</v>
      </c>
    </row>
    <row r="1971" spans="7:7">
      <c r="G1971" s="11">
        <v>0</v>
      </c>
    </row>
    <row r="1972" spans="7:7">
      <c r="G1972" s="11">
        <v>0</v>
      </c>
    </row>
    <row r="1973" spans="7:7">
      <c r="G1973" s="11">
        <v>0</v>
      </c>
    </row>
    <row r="1974" spans="7:7">
      <c r="G1974" s="11">
        <v>0</v>
      </c>
    </row>
    <row r="1975" spans="7:7">
      <c r="G1975" s="11">
        <v>0</v>
      </c>
    </row>
    <row r="1976" spans="7:7">
      <c r="G1976" s="11">
        <v>0</v>
      </c>
    </row>
    <row r="1977" spans="7:7">
      <c r="G1977" s="11">
        <v>0</v>
      </c>
    </row>
    <row r="1978" spans="7:7">
      <c r="G1978" s="11">
        <v>0</v>
      </c>
    </row>
    <row r="1979" spans="7:7">
      <c r="G1979" s="11">
        <v>0</v>
      </c>
    </row>
    <row r="1980" spans="7:7">
      <c r="G1980" s="11">
        <v>0</v>
      </c>
    </row>
    <row r="1981" spans="7:7">
      <c r="G1981" s="11">
        <v>0</v>
      </c>
    </row>
    <row r="1982" spans="7:7">
      <c r="G1982" s="11">
        <v>0</v>
      </c>
    </row>
    <row r="1983" spans="7:7">
      <c r="G1983" s="11">
        <v>0</v>
      </c>
    </row>
    <row r="1984" spans="7:7">
      <c r="G1984" s="11">
        <v>0</v>
      </c>
    </row>
    <row r="1985" spans="7:7">
      <c r="G1985" s="11">
        <v>0</v>
      </c>
    </row>
    <row r="1986" spans="7:7">
      <c r="G1986" s="11">
        <v>0</v>
      </c>
    </row>
    <row r="1987" spans="7:7">
      <c r="G1987" s="11">
        <v>0</v>
      </c>
    </row>
    <row r="1988" spans="7:7">
      <c r="G1988" s="11">
        <v>0</v>
      </c>
    </row>
    <row r="1989" spans="7:7">
      <c r="G1989" s="11">
        <v>0</v>
      </c>
    </row>
    <row r="1990" spans="7:7">
      <c r="G1990" s="11">
        <v>0</v>
      </c>
    </row>
    <row r="1991" spans="7:7">
      <c r="G1991" s="11">
        <v>0</v>
      </c>
    </row>
    <row r="1992" spans="7:7">
      <c r="G1992" s="11">
        <v>0</v>
      </c>
    </row>
    <row r="1993" spans="7:7">
      <c r="G1993" s="11">
        <v>0</v>
      </c>
    </row>
    <row r="1994" spans="7:7">
      <c r="G1994" s="11">
        <v>0</v>
      </c>
    </row>
    <row r="1995" spans="7:7">
      <c r="G1995" s="11">
        <v>0</v>
      </c>
    </row>
    <row r="1996" spans="7:7">
      <c r="G1996" s="11">
        <v>0</v>
      </c>
    </row>
    <row r="1997" spans="7:7">
      <c r="G1997" s="11">
        <v>0</v>
      </c>
    </row>
    <row r="1998" spans="7:7">
      <c r="G1998" s="11">
        <v>0</v>
      </c>
    </row>
    <row r="1999" spans="7:7">
      <c r="G1999" s="11">
        <v>0</v>
      </c>
    </row>
    <row r="2000" spans="7:7">
      <c r="G2000" s="11">
        <v>0</v>
      </c>
    </row>
    <row r="2001" spans="7:7">
      <c r="G2001" s="11">
        <v>0</v>
      </c>
    </row>
    <row r="2002" spans="7:7">
      <c r="G2002" s="11">
        <v>0</v>
      </c>
    </row>
    <row r="2003" spans="7:7">
      <c r="G2003" s="11">
        <v>0</v>
      </c>
    </row>
    <row r="2004" spans="7:7">
      <c r="G2004" s="11">
        <v>0</v>
      </c>
    </row>
    <row r="2005" spans="7:7">
      <c r="G2005" s="11">
        <v>0</v>
      </c>
    </row>
    <row r="2006" spans="7:7">
      <c r="G2006" s="11">
        <v>0</v>
      </c>
    </row>
    <row r="2007" spans="7:7">
      <c r="G2007" s="11">
        <v>0</v>
      </c>
    </row>
    <row r="2008" spans="7:7">
      <c r="G2008" s="11">
        <v>0</v>
      </c>
    </row>
    <row r="2009" spans="7:7">
      <c r="G2009" s="11">
        <v>0</v>
      </c>
    </row>
    <row r="2010" spans="7:7">
      <c r="G2010" s="11">
        <v>0</v>
      </c>
    </row>
    <row r="2011" spans="7:7">
      <c r="G2011" s="11">
        <v>0</v>
      </c>
    </row>
    <row r="2012" spans="7:7">
      <c r="G2012" s="11">
        <v>0</v>
      </c>
    </row>
    <row r="2013" spans="7:7">
      <c r="G2013" s="11">
        <v>0</v>
      </c>
    </row>
    <row r="2014" spans="7:7">
      <c r="G2014" s="11">
        <v>0</v>
      </c>
    </row>
    <row r="2015" spans="7:7">
      <c r="G2015" s="11">
        <v>0</v>
      </c>
    </row>
    <row r="2016" spans="7:7">
      <c r="G2016" s="11">
        <v>0</v>
      </c>
    </row>
    <row r="2017" spans="7:7">
      <c r="G2017" s="11">
        <v>0</v>
      </c>
    </row>
    <row r="2018" spans="7:7">
      <c r="G2018" s="11">
        <v>0</v>
      </c>
    </row>
    <row r="2019" spans="7:7">
      <c r="G2019" s="11">
        <v>0</v>
      </c>
    </row>
    <row r="2020" spans="7:7">
      <c r="G2020" s="11">
        <v>0</v>
      </c>
    </row>
    <row r="2021" spans="7:7">
      <c r="G2021" s="11">
        <v>0</v>
      </c>
    </row>
    <row r="2022" spans="7:7">
      <c r="G2022" s="11">
        <v>0</v>
      </c>
    </row>
    <row r="2023" spans="7:7">
      <c r="G2023" s="11">
        <v>0</v>
      </c>
    </row>
    <row r="2024" spans="7:7">
      <c r="G2024" s="11">
        <v>0</v>
      </c>
    </row>
    <row r="2025" spans="7:7">
      <c r="G2025" s="11">
        <v>0</v>
      </c>
    </row>
    <row r="2026" spans="7:7">
      <c r="G2026" s="11">
        <v>0</v>
      </c>
    </row>
    <row r="2027" spans="7:7">
      <c r="G2027" s="11">
        <v>0</v>
      </c>
    </row>
    <row r="2028" spans="7:7">
      <c r="G2028" s="11">
        <v>0</v>
      </c>
    </row>
    <row r="2029" spans="7:7">
      <c r="G2029" s="11">
        <v>0</v>
      </c>
    </row>
    <row r="2030" spans="7:7">
      <c r="G2030" s="11">
        <v>0</v>
      </c>
    </row>
    <row r="2031" spans="7:7">
      <c r="G2031" s="11">
        <v>0</v>
      </c>
    </row>
    <row r="2032" spans="7:7">
      <c r="G2032" s="11">
        <v>0</v>
      </c>
    </row>
    <row r="2033" spans="7:7">
      <c r="G2033" s="11">
        <v>0</v>
      </c>
    </row>
    <row r="2034" spans="7:7">
      <c r="G2034" s="11">
        <v>0</v>
      </c>
    </row>
    <row r="2035" spans="7:7">
      <c r="G2035" s="11">
        <v>0</v>
      </c>
    </row>
    <row r="2036" spans="7:7">
      <c r="G2036" s="11">
        <v>0</v>
      </c>
    </row>
    <row r="2037" spans="7:7">
      <c r="G2037" s="11">
        <v>0</v>
      </c>
    </row>
    <row r="2038" spans="7:7">
      <c r="G2038" s="11">
        <v>0</v>
      </c>
    </row>
    <row r="2039" spans="7:7">
      <c r="G2039" s="11">
        <v>0</v>
      </c>
    </row>
    <row r="2040" spans="7:7">
      <c r="G2040" s="11">
        <v>0</v>
      </c>
    </row>
    <row r="2041" spans="7:7">
      <c r="G2041" s="11">
        <v>0</v>
      </c>
    </row>
    <row r="2042" spans="7:7">
      <c r="G2042" s="11">
        <v>0</v>
      </c>
    </row>
    <row r="2043" spans="7:7">
      <c r="G2043" s="11">
        <v>0</v>
      </c>
    </row>
    <row r="2044" spans="7:7">
      <c r="G2044" s="11">
        <v>0</v>
      </c>
    </row>
    <row r="2045" spans="7:7">
      <c r="G2045" s="11">
        <v>0</v>
      </c>
    </row>
    <row r="2046" spans="7:7">
      <c r="G2046" s="11">
        <v>0</v>
      </c>
    </row>
    <row r="2047" spans="7:7">
      <c r="G2047" s="11">
        <v>0</v>
      </c>
    </row>
    <row r="2048" spans="7:7">
      <c r="G2048" s="11">
        <v>0</v>
      </c>
    </row>
    <row r="2049" spans="7:7">
      <c r="G2049" s="11">
        <v>0</v>
      </c>
    </row>
    <row r="2050" spans="7:7">
      <c r="G2050" s="11">
        <v>0</v>
      </c>
    </row>
    <row r="2051" spans="7:7">
      <c r="G2051" s="11">
        <v>0</v>
      </c>
    </row>
    <row r="2052" spans="7:7">
      <c r="G2052" s="11">
        <v>0</v>
      </c>
    </row>
    <row r="2053" spans="7:7">
      <c r="G2053" s="11">
        <v>0</v>
      </c>
    </row>
    <row r="2054" spans="7:7">
      <c r="G2054" s="11">
        <v>0</v>
      </c>
    </row>
    <row r="2055" spans="7:7">
      <c r="G2055" s="11">
        <v>0</v>
      </c>
    </row>
    <row r="2056" spans="7:7">
      <c r="G2056" s="11">
        <v>0</v>
      </c>
    </row>
    <row r="2057" spans="7:7">
      <c r="G2057" s="11">
        <v>0</v>
      </c>
    </row>
    <row r="2058" spans="7:7">
      <c r="G2058" s="11">
        <v>0</v>
      </c>
    </row>
    <row r="2059" spans="7:7">
      <c r="G2059" s="11">
        <v>0</v>
      </c>
    </row>
    <row r="2060" spans="7:7">
      <c r="G2060" s="11">
        <v>0</v>
      </c>
    </row>
    <row r="2061" spans="7:7">
      <c r="G2061" s="11">
        <v>0</v>
      </c>
    </row>
    <row r="2062" spans="7:7">
      <c r="G2062" s="11">
        <v>0</v>
      </c>
    </row>
    <row r="2063" spans="7:7">
      <c r="G2063" s="11">
        <v>0</v>
      </c>
    </row>
    <row r="2064" spans="7:7">
      <c r="G2064" s="11">
        <v>0</v>
      </c>
    </row>
    <row r="2065" spans="7:7">
      <c r="G2065" s="11">
        <v>0</v>
      </c>
    </row>
    <row r="2066" spans="7:7">
      <c r="G2066" s="11">
        <v>0</v>
      </c>
    </row>
    <row r="2067" spans="7:7">
      <c r="G2067" s="11">
        <v>0</v>
      </c>
    </row>
    <row r="2068" spans="7:7">
      <c r="G2068" s="11">
        <v>0</v>
      </c>
    </row>
    <row r="2069" spans="7:7">
      <c r="G2069" s="11">
        <v>0</v>
      </c>
    </row>
    <row r="2070" spans="7:7">
      <c r="G2070" s="11">
        <v>0</v>
      </c>
    </row>
    <row r="2071" spans="7:7">
      <c r="G2071" s="11">
        <v>0</v>
      </c>
    </row>
    <row r="2072" spans="7:7">
      <c r="G2072" s="11">
        <v>0</v>
      </c>
    </row>
    <row r="2073" spans="7:7">
      <c r="G2073" s="11">
        <v>0</v>
      </c>
    </row>
    <row r="2074" spans="7:7">
      <c r="G2074" s="11">
        <v>0</v>
      </c>
    </row>
    <row r="2075" spans="7:7">
      <c r="G2075" s="11">
        <v>0</v>
      </c>
    </row>
    <row r="2076" spans="7:7">
      <c r="G2076" s="11">
        <v>0</v>
      </c>
    </row>
    <row r="2077" spans="7:7">
      <c r="G2077" s="11">
        <v>0</v>
      </c>
    </row>
    <row r="2078" spans="7:7">
      <c r="G2078" s="11">
        <v>0</v>
      </c>
    </row>
    <row r="2079" spans="7:7">
      <c r="G2079" s="11">
        <v>0</v>
      </c>
    </row>
    <row r="2080" spans="7:7">
      <c r="G2080" s="11">
        <v>0</v>
      </c>
    </row>
    <row r="2081" spans="7:7">
      <c r="G2081" s="11">
        <v>0</v>
      </c>
    </row>
    <row r="2082" spans="7:7">
      <c r="G2082" s="11">
        <v>0</v>
      </c>
    </row>
    <row r="2083" spans="7:7">
      <c r="G2083" s="11">
        <v>0</v>
      </c>
    </row>
    <row r="2084" spans="7:7">
      <c r="G2084" s="11">
        <v>0</v>
      </c>
    </row>
    <row r="2085" spans="7:7">
      <c r="G2085" s="11">
        <v>0</v>
      </c>
    </row>
    <row r="2086" spans="7:7">
      <c r="G2086" s="11">
        <v>0</v>
      </c>
    </row>
    <row r="2087" spans="7:7">
      <c r="G2087" s="11">
        <v>0</v>
      </c>
    </row>
    <row r="2088" spans="7:7">
      <c r="G2088" s="11">
        <v>0</v>
      </c>
    </row>
    <row r="2089" spans="7:7">
      <c r="G2089" s="11">
        <v>0</v>
      </c>
    </row>
    <row r="2090" spans="7:7">
      <c r="G2090" s="11">
        <v>0</v>
      </c>
    </row>
    <row r="2091" spans="7:7">
      <c r="G2091" s="11">
        <v>0</v>
      </c>
    </row>
    <row r="2092" spans="7:7">
      <c r="G2092" s="11">
        <v>0</v>
      </c>
    </row>
    <row r="2093" spans="7:7">
      <c r="G2093" s="11">
        <v>0</v>
      </c>
    </row>
    <row r="2094" spans="7:7">
      <c r="G2094" s="11">
        <v>0</v>
      </c>
    </row>
    <row r="2095" spans="7:7">
      <c r="G2095" s="11">
        <v>0</v>
      </c>
    </row>
    <row r="2096" spans="7:7">
      <c r="G2096" s="11">
        <v>0</v>
      </c>
    </row>
    <row r="2097" spans="7:7">
      <c r="G2097" s="11">
        <v>0</v>
      </c>
    </row>
    <row r="2098" spans="7:7">
      <c r="G2098" s="11">
        <v>0</v>
      </c>
    </row>
    <row r="2099" spans="7:7">
      <c r="G2099" s="11">
        <v>0</v>
      </c>
    </row>
    <row r="2100" spans="7:7">
      <c r="G2100" s="11">
        <v>0</v>
      </c>
    </row>
    <row r="2101" spans="7:7">
      <c r="G2101" s="11">
        <v>0</v>
      </c>
    </row>
    <row r="2102" spans="7:7">
      <c r="G2102" s="11">
        <v>0</v>
      </c>
    </row>
    <row r="2103" spans="7:7">
      <c r="G2103" s="11">
        <v>0</v>
      </c>
    </row>
    <row r="2104" spans="7:7">
      <c r="G2104" s="11">
        <v>0</v>
      </c>
    </row>
    <row r="2105" spans="7:7">
      <c r="G2105" s="11">
        <v>0</v>
      </c>
    </row>
    <row r="2106" spans="7:7">
      <c r="G2106" s="11">
        <v>0</v>
      </c>
    </row>
    <row r="2107" spans="7:7">
      <c r="G2107" s="11">
        <v>0</v>
      </c>
    </row>
    <row r="2108" spans="7:7">
      <c r="G2108" s="11">
        <v>0</v>
      </c>
    </row>
    <row r="2109" spans="7:7">
      <c r="G2109" s="11">
        <v>0</v>
      </c>
    </row>
    <row r="2110" spans="7:7">
      <c r="G2110" s="11">
        <v>0</v>
      </c>
    </row>
    <row r="2111" spans="7:7">
      <c r="G2111" s="11">
        <v>0</v>
      </c>
    </row>
    <row r="2112" spans="7:7">
      <c r="G2112" s="11">
        <v>0</v>
      </c>
    </row>
    <row r="2113" spans="7:7">
      <c r="G2113" s="11">
        <v>0</v>
      </c>
    </row>
    <row r="2114" spans="7:7">
      <c r="G2114" s="11">
        <v>0</v>
      </c>
    </row>
    <row r="2115" spans="7:7">
      <c r="G2115" s="11">
        <v>0</v>
      </c>
    </row>
    <row r="2116" spans="7:7">
      <c r="G2116" s="11">
        <v>0</v>
      </c>
    </row>
    <row r="2117" spans="7:7">
      <c r="G2117" s="11">
        <v>0</v>
      </c>
    </row>
    <row r="2118" spans="7:7">
      <c r="G2118" s="11">
        <v>0</v>
      </c>
    </row>
    <row r="2119" spans="7:7">
      <c r="G2119" s="11">
        <v>0</v>
      </c>
    </row>
    <row r="2120" spans="7:7">
      <c r="G2120" s="11">
        <v>0</v>
      </c>
    </row>
    <row r="2121" spans="7:7">
      <c r="G2121" s="11">
        <v>0</v>
      </c>
    </row>
    <row r="2122" spans="7:7">
      <c r="G2122" s="11">
        <v>0</v>
      </c>
    </row>
    <row r="2123" spans="7:7">
      <c r="G2123" s="11">
        <v>0</v>
      </c>
    </row>
    <row r="2124" spans="7:7">
      <c r="G2124" s="11">
        <v>0</v>
      </c>
    </row>
    <row r="2125" spans="7:7">
      <c r="G2125" s="11">
        <v>0</v>
      </c>
    </row>
    <row r="2126" spans="7:7">
      <c r="G2126" s="11">
        <v>0</v>
      </c>
    </row>
    <row r="2127" spans="7:7">
      <c r="G2127" s="11">
        <v>0</v>
      </c>
    </row>
    <row r="2128" spans="7:7">
      <c r="G2128" s="11">
        <v>0</v>
      </c>
    </row>
    <row r="2129" spans="7:7">
      <c r="G2129" s="11">
        <v>0</v>
      </c>
    </row>
    <row r="2130" spans="7:7">
      <c r="G2130" s="11">
        <v>0</v>
      </c>
    </row>
    <row r="2131" spans="7:7">
      <c r="G2131" s="11">
        <v>0</v>
      </c>
    </row>
    <row r="2132" spans="7:7">
      <c r="G2132" s="11">
        <v>0</v>
      </c>
    </row>
    <row r="2133" spans="7:7">
      <c r="G2133" s="11">
        <v>0</v>
      </c>
    </row>
    <row r="2134" spans="7:7">
      <c r="G2134" s="11">
        <v>0</v>
      </c>
    </row>
    <row r="2135" spans="7:7">
      <c r="G2135" s="11">
        <v>0</v>
      </c>
    </row>
    <row r="2136" spans="7:7">
      <c r="G2136" s="11">
        <v>0</v>
      </c>
    </row>
    <row r="2137" spans="7:7">
      <c r="G2137" s="11">
        <v>0</v>
      </c>
    </row>
    <row r="2138" spans="7:7">
      <c r="G2138" s="11">
        <v>0</v>
      </c>
    </row>
    <row r="2139" spans="7:7">
      <c r="G2139" s="11">
        <v>0</v>
      </c>
    </row>
    <row r="2140" spans="7:7">
      <c r="G2140" s="11">
        <v>0</v>
      </c>
    </row>
    <row r="2141" spans="7:7">
      <c r="G2141" s="11">
        <v>0</v>
      </c>
    </row>
    <row r="2142" spans="7:7">
      <c r="G2142" s="11">
        <v>0</v>
      </c>
    </row>
    <row r="2143" spans="7:7">
      <c r="G2143" s="11">
        <v>0</v>
      </c>
    </row>
    <row r="2144" spans="7:7">
      <c r="G2144" s="11">
        <v>0</v>
      </c>
    </row>
    <row r="2145" spans="7:7">
      <c r="G2145" s="11">
        <v>0</v>
      </c>
    </row>
    <row r="2146" spans="7:7">
      <c r="G2146" s="11">
        <v>0</v>
      </c>
    </row>
    <row r="2147" spans="7:7">
      <c r="G2147" s="11">
        <v>0</v>
      </c>
    </row>
    <row r="2148" spans="7:7">
      <c r="G2148" s="11">
        <v>0</v>
      </c>
    </row>
    <row r="2149" spans="7:7">
      <c r="G2149" s="11">
        <v>0</v>
      </c>
    </row>
    <row r="2150" spans="7:7">
      <c r="G2150" s="11">
        <v>0</v>
      </c>
    </row>
    <row r="2151" spans="7:7">
      <c r="G2151" s="11">
        <v>0</v>
      </c>
    </row>
    <row r="2152" spans="7:7">
      <c r="G2152" s="11">
        <v>0</v>
      </c>
    </row>
    <row r="2153" spans="7:7">
      <c r="G2153" s="11">
        <v>0</v>
      </c>
    </row>
    <row r="2154" spans="7:7">
      <c r="G2154" s="11">
        <v>0</v>
      </c>
    </row>
    <row r="2155" spans="7:7">
      <c r="G2155" s="11">
        <v>0</v>
      </c>
    </row>
    <row r="2156" spans="7:7">
      <c r="G2156" s="11">
        <v>0</v>
      </c>
    </row>
    <row r="2157" spans="7:7">
      <c r="G2157" s="11">
        <v>0</v>
      </c>
    </row>
    <row r="2158" spans="7:7">
      <c r="G2158" s="11">
        <v>0</v>
      </c>
    </row>
    <row r="2159" spans="7:7">
      <c r="G2159" s="11">
        <v>0</v>
      </c>
    </row>
    <row r="2160" spans="7:7">
      <c r="G2160" s="11">
        <v>0</v>
      </c>
    </row>
    <row r="2161" spans="7:7">
      <c r="G2161" s="11">
        <v>0</v>
      </c>
    </row>
    <row r="2162" spans="7:7">
      <c r="G2162" s="11">
        <v>0</v>
      </c>
    </row>
    <row r="2163" spans="7:7">
      <c r="G2163" s="11">
        <v>0</v>
      </c>
    </row>
    <row r="2164" spans="7:7">
      <c r="G2164" s="11">
        <v>0</v>
      </c>
    </row>
    <row r="2165" spans="7:7">
      <c r="G2165" s="11">
        <v>0</v>
      </c>
    </row>
    <row r="2166" spans="7:7">
      <c r="G2166" s="11">
        <v>0</v>
      </c>
    </row>
    <row r="2167" spans="7:7">
      <c r="G2167" s="11">
        <v>0</v>
      </c>
    </row>
    <row r="2168" spans="7:7">
      <c r="G2168" s="11">
        <v>0</v>
      </c>
    </row>
    <row r="2169" spans="7:7">
      <c r="G2169" s="11">
        <v>0</v>
      </c>
    </row>
    <row r="2170" spans="7:7">
      <c r="G2170" s="11">
        <v>0</v>
      </c>
    </row>
    <row r="2171" spans="7:7">
      <c r="G2171" s="11">
        <v>0</v>
      </c>
    </row>
    <row r="2172" spans="7:7">
      <c r="G2172" s="11">
        <v>0</v>
      </c>
    </row>
    <row r="2173" spans="7:7">
      <c r="G2173" s="11">
        <v>0</v>
      </c>
    </row>
    <row r="2174" spans="7:7">
      <c r="G2174" s="11">
        <v>0</v>
      </c>
    </row>
    <row r="2175" spans="7:7">
      <c r="G2175" s="11">
        <v>0</v>
      </c>
    </row>
    <row r="2176" spans="7:7">
      <c r="G2176" s="11">
        <v>0</v>
      </c>
    </row>
    <row r="2177" spans="7:7">
      <c r="G2177" s="11">
        <v>0</v>
      </c>
    </row>
    <row r="2178" spans="7:7">
      <c r="G2178" s="11">
        <v>0</v>
      </c>
    </row>
    <row r="2179" spans="7:7">
      <c r="G2179" s="11">
        <v>0</v>
      </c>
    </row>
    <row r="2180" spans="7:7">
      <c r="G2180" s="11">
        <v>0</v>
      </c>
    </row>
    <row r="2181" spans="7:7">
      <c r="G2181" s="11">
        <v>0</v>
      </c>
    </row>
    <row r="2182" spans="7:7">
      <c r="G2182" s="11">
        <v>0</v>
      </c>
    </row>
    <row r="2183" spans="7:7">
      <c r="G2183" s="11">
        <v>0</v>
      </c>
    </row>
    <row r="2184" spans="7:7">
      <c r="G2184" s="11">
        <v>0</v>
      </c>
    </row>
    <row r="2185" spans="7:7">
      <c r="G2185" s="11">
        <v>0</v>
      </c>
    </row>
    <row r="2186" spans="7:7">
      <c r="G2186" s="11">
        <v>0</v>
      </c>
    </row>
    <row r="2187" spans="7:7">
      <c r="G2187" s="11">
        <v>0</v>
      </c>
    </row>
    <row r="2188" spans="7:7">
      <c r="G2188" s="11">
        <v>0</v>
      </c>
    </row>
    <row r="2189" spans="7:7">
      <c r="G2189" s="11">
        <v>0</v>
      </c>
    </row>
    <row r="2190" spans="7:7">
      <c r="G2190" s="11">
        <v>0</v>
      </c>
    </row>
    <row r="2191" spans="7:7">
      <c r="G2191" s="11">
        <v>0</v>
      </c>
    </row>
    <row r="2192" spans="7:7">
      <c r="G2192" s="11">
        <v>0</v>
      </c>
    </row>
    <row r="2193" spans="7:7">
      <c r="G2193" s="11">
        <v>0</v>
      </c>
    </row>
    <row r="2194" spans="7:7">
      <c r="G2194" s="11">
        <v>0</v>
      </c>
    </row>
    <row r="2195" spans="7:7">
      <c r="G2195" s="11">
        <v>0</v>
      </c>
    </row>
    <row r="2196" spans="7:7">
      <c r="G2196" s="11">
        <v>0</v>
      </c>
    </row>
    <row r="2197" spans="7:7">
      <c r="G2197" s="11">
        <v>0</v>
      </c>
    </row>
    <row r="2198" spans="7:7">
      <c r="G2198" s="11">
        <v>0</v>
      </c>
    </row>
    <row r="2199" spans="7:7">
      <c r="G2199" s="11">
        <v>0</v>
      </c>
    </row>
    <row r="2200" spans="7:7">
      <c r="G2200" s="11">
        <v>0</v>
      </c>
    </row>
    <row r="2201" spans="7:7">
      <c r="G2201" s="11">
        <v>0</v>
      </c>
    </row>
    <row r="2202" spans="7:7">
      <c r="G2202" s="11">
        <v>0</v>
      </c>
    </row>
    <row r="2203" spans="7:7">
      <c r="G2203" s="11">
        <v>0</v>
      </c>
    </row>
    <row r="2204" spans="7:7">
      <c r="G2204" s="11">
        <v>0</v>
      </c>
    </row>
    <row r="2205" spans="7:7">
      <c r="G2205" s="11">
        <v>0</v>
      </c>
    </row>
    <row r="2206" spans="7:7">
      <c r="G2206" s="11">
        <v>0</v>
      </c>
    </row>
    <row r="2207" spans="7:7">
      <c r="G2207" s="11">
        <v>0</v>
      </c>
    </row>
    <row r="2208" spans="7:7">
      <c r="G2208" s="11">
        <v>0</v>
      </c>
    </row>
    <row r="2209" spans="7:7">
      <c r="G2209" s="11">
        <v>0</v>
      </c>
    </row>
    <row r="2210" spans="7:7">
      <c r="G2210" s="11">
        <v>0</v>
      </c>
    </row>
    <row r="2211" spans="7:7">
      <c r="G2211" s="11">
        <v>0</v>
      </c>
    </row>
    <row r="2212" spans="7:7">
      <c r="G2212" s="11">
        <v>0</v>
      </c>
    </row>
    <row r="2213" spans="7:7">
      <c r="G2213" s="11">
        <v>0</v>
      </c>
    </row>
    <row r="2214" spans="7:7">
      <c r="G2214" s="11">
        <v>0</v>
      </c>
    </row>
    <row r="2215" spans="7:7">
      <c r="G2215" s="11">
        <v>0</v>
      </c>
    </row>
    <row r="2216" spans="7:7">
      <c r="G2216" s="11">
        <v>0</v>
      </c>
    </row>
    <row r="2217" spans="7:7">
      <c r="G2217" s="11">
        <v>0</v>
      </c>
    </row>
    <row r="2218" spans="7:7">
      <c r="G2218" s="11">
        <v>0</v>
      </c>
    </row>
    <row r="2219" spans="7:7">
      <c r="G2219" s="11">
        <v>0</v>
      </c>
    </row>
    <row r="2220" spans="7:7">
      <c r="G2220" s="11">
        <v>0</v>
      </c>
    </row>
    <row r="2221" spans="7:7">
      <c r="G2221" s="11">
        <v>0</v>
      </c>
    </row>
    <row r="2222" spans="7:7">
      <c r="G2222" s="11">
        <v>0</v>
      </c>
    </row>
    <row r="2223" spans="7:7">
      <c r="G2223" s="11">
        <v>0</v>
      </c>
    </row>
    <row r="2224" spans="7:7">
      <c r="G2224" s="11">
        <v>0</v>
      </c>
    </row>
    <row r="2225" spans="7:7">
      <c r="G2225" s="11">
        <v>0</v>
      </c>
    </row>
    <row r="2226" spans="7:7">
      <c r="G2226" s="11">
        <v>0</v>
      </c>
    </row>
    <row r="2227" spans="7:7">
      <c r="G2227" s="11">
        <v>0</v>
      </c>
    </row>
    <row r="2228" spans="7:7">
      <c r="G2228" s="11">
        <v>0</v>
      </c>
    </row>
    <row r="2229" spans="7:7">
      <c r="G2229" s="11">
        <v>0</v>
      </c>
    </row>
    <row r="2230" spans="7:7">
      <c r="G2230" s="11">
        <v>0</v>
      </c>
    </row>
    <row r="2231" spans="7:7">
      <c r="G2231" s="11">
        <v>0</v>
      </c>
    </row>
    <row r="2232" spans="7:7">
      <c r="G2232" s="11">
        <v>0</v>
      </c>
    </row>
    <row r="2233" spans="7:7">
      <c r="G2233" s="11">
        <v>0</v>
      </c>
    </row>
    <row r="2234" spans="7:7">
      <c r="G2234" s="11">
        <v>0</v>
      </c>
    </row>
    <row r="2235" spans="7:7">
      <c r="G2235" s="11">
        <v>0</v>
      </c>
    </row>
    <row r="2236" spans="7:7">
      <c r="G2236" s="11">
        <v>0</v>
      </c>
    </row>
    <row r="2237" spans="7:7">
      <c r="G2237" s="11">
        <v>0</v>
      </c>
    </row>
    <row r="2238" spans="7:7">
      <c r="G2238" s="11">
        <v>0</v>
      </c>
    </row>
    <row r="2239" spans="7:7">
      <c r="G2239" s="11">
        <v>0</v>
      </c>
    </row>
    <row r="2240" spans="7:7">
      <c r="G2240" s="11">
        <v>0</v>
      </c>
    </row>
    <row r="2241" spans="7:7">
      <c r="G2241" s="11">
        <v>0</v>
      </c>
    </row>
    <row r="2242" spans="7:7">
      <c r="G2242" s="11">
        <v>0</v>
      </c>
    </row>
    <row r="2243" spans="7:7">
      <c r="G2243" s="11">
        <v>0</v>
      </c>
    </row>
    <row r="2244" spans="7:7">
      <c r="G2244" s="11">
        <v>0</v>
      </c>
    </row>
    <row r="2245" spans="7:7">
      <c r="G2245" s="11">
        <v>0</v>
      </c>
    </row>
    <row r="2246" spans="7:7">
      <c r="G2246" s="11">
        <v>0</v>
      </c>
    </row>
    <row r="2247" spans="7:7">
      <c r="G2247" s="11">
        <v>0</v>
      </c>
    </row>
    <row r="2248" spans="7:7">
      <c r="G2248" s="11">
        <v>0</v>
      </c>
    </row>
    <row r="2249" spans="7:7">
      <c r="G2249" s="11">
        <v>0</v>
      </c>
    </row>
    <row r="2250" spans="7:7">
      <c r="G2250" s="11">
        <v>0</v>
      </c>
    </row>
    <row r="2251" spans="7:7">
      <c r="G2251" s="11">
        <v>0</v>
      </c>
    </row>
    <row r="2252" spans="7:7">
      <c r="G2252" s="11">
        <v>0</v>
      </c>
    </row>
    <row r="2253" spans="7:7">
      <c r="G2253" s="11">
        <v>0</v>
      </c>
    </row>
    <row r="2254" spans="7:7">
      <c r="G2254" s="11">
        <v>0</v>
      </c>
    </row>
    <row r="2255" spans="7:7">
      <c r="G2255" s="11">
        <v>0</v>
      </c>
    </row>
    <row r="2256" spans="7:7">
      <c r="G2256" s="11">
        <v>0</v>
      </c>
    </row>
    <row r="2257" spans="7:7">
      <c r="G2257" s="11">
        <v>0</v>
      </c>
    </row>
    <row r="2258" spans="7:7">
      <c r="G2258" s="11">
        <v>0</v>
      </c>
    </row>
    <row r="2259" spans="7:7">
      <c r="G2259" s="11">
        <v>0</v>
      </c>
    </row>
    <row r="2260" spans="7:7">
      <c r="G2260" s="11">
        <v>0</v>
      </c>
    </row>
    <row r="2261" spans="7:7">
      <c r="G2261" s="11">
        <v>0</v>
      </c>
    </row>
    <row r="2262" spans="7:7">
      <c r="G2262" s="11">
        <v>0</v>
      </c>
    </row>
    <row r="2263" spans="7:7">
      <c r="G2263" s="11">
        <v>0</v>
      </c>
    </row>
    <row r="2264" spans="7:7">
      <c r="G2264" s="11">
        <v>0</v>
      </c>
    </row>
    <row r="2265" spans="7:7">
      <c r="G2265" s="11">
        <v>0</v>
      </c>
    </row>
    <row r="2266" spans="7:7">
      <c r="G2266" s="11">
        <v>0</v>
      </c>
    </row>
    <row r="2267" spans="7:7">
      <c r="G2267" s="11">
        <v>0</v>
      </c>
    </row>
    <row r="2268" spans="7:7">
      <c r="G2268" s="11">
        <v>0</v>
      </c>
    </row>
    <row r="2269" spans="7:7">
      <c r="G2269" s="11">
        <v>0</v>
      </c>
    </row>
    <row r="2270" spans="7:7">
      <c r="G2270" s="11">
        <v>0</v>
      </c>
    </row>
    <row r="2271" spans="7:7">
      <c r="G2271" s="11">
        <v>0</v>
      </c>
    </row>
    <row r="2272" spans="7:7">
      <c r="G2272" s="11">
        <v>0</v>
      </c>
    </row>
    <row r="2273" spans="7:7">
      <c r="G2273" s="11">
        <v>0</v>
      </c>
    </row>
    <row r="2274" spans="7:7">
      <c r="G2274" s="11">
        <v>0</v>
      </c>
    </row>
    <row r="2275" spans="7:7">
      <c r="G2275" s="11">
        <v>0</v>
      </c>
    </row>
    <row r="2276" spans="7:7">
      <c r="G2276" s="11">
        <v>0</v>
      </c>
    </row>
    <row r="2277" spans="7:7">
      <c r="G2277" s="11">
        <v>0</v>
      </c>
    </row>
    <row r="2278" spans="7:7">
      <c r="G2278" s="11">
        <v>0</v>
      </c>
    </row>
    <row r="2279" spans="7:7">
      <c r="G2279" s="11">
        <v>0</v>
      </c>
    </row>
    <row r="2280" spans="7:7">
      <c r="G2280" s="11">
        <v>0</v>
      </c>
    </row>
    <row r="2281" spans="7:7">
      <c r="G2281" s="11">
        <v>0</v>
      </c>
    </row>
    <row r="2282" spans="7:7">
      <c r="G2282" s="11">
        <v>0</v>
      </c>
    </row>
    <row r="2283" spans="7:7">
      <c r="G2283" s="11">
        <v>0</v>
      </c>
    </row>
    <row r="2284" spans="7:7">
      <c r="G2284" s="11">
        <v>0</v>
      </c>
    </row>
    <row r="2285" spans="7:7">
      <c r="G2285" s="11">
        <v>0</v>
      </c>
    </row>
    <row r="2286" spans="7:7">
      <c r="G2286" s="11">
        <v>0</v>
      </c>
    </row>
    <row r="2287" spans="7:7">
      <c r="G2287" s="11">
        <v>0</v>
      </c>
    </row>
    <row r="2288" spans="7:7">
      <c r="G2288" s="11">
        <v>0</v>
      </c>
    </row>
    <row r="2289" spans="7:7">
      <c r="G2289" s="11">
        <v>0</v>
      </c>
    </row>
    <row r="2290" spans="7:7">
      <c r="G2290" s="11">
        <v>0</v>
      </c>
    </row>
    <row r="2291" spans="7:7">
      <c r="G2291" s="11">
        <v>0</v>
      </c>
    </row>
    <row r="2292" spans="7:7">
      <c r="G2292" s="11">
        <v>0</v>
      </c>
    </row>
    <row r="2293" spans="7:7">
      <c r="G2293" s="11">
        <v>0</v>
      </c>
    </row>
    <row r="2294" spans="7:7">
      <c r="G2294" s="11">
        <v>0</v>
      </c>
    </row>
    <row r="2295" spans="7:7">
      <c r="G2295" s="11">
        <v>0</v>
      </c>
    </row>
    <row r="2296" spans="7:7">
      <c r="G2296" s="11">
        <v>0</v>
      </c>
    </row>
    <row r="2297" spans="7:7">
      <c r="G2297" s="11">
        <v>0</v>
      </c>
    </row>
    <row r="2298" spans="7:7">
      <c r="G2298" s="11">
        <v>0</v>
      </c>
    </row>
    <row r="2299" spans="7:7">
      <c r="G2299" s="11">
        <v>0</v>
      </c>
    </row>
    <row r="2300" spans="7:7">
      <c r="G2300" s="11">
        <v>0</v>
      </c>
    </row>
    <row r="2301" spans="7:7">
      <c r="G2301" s="11">
        <v>0</v>
      </c>
    </row>
    <row r="2302" spans="7:7">
      <c r="G2302" s="11">
        <v>0</v>
      </c>
    </row>
    <row r="2303" spans="7:7">
      <c r="G2303" s="11">
        <v>0</v>
      </c>
    </row>
    <row r="2304" spans="7:7">
      <c r="G2304" s="11">
        <v>0</v>
      </c>
    </row>
    <row r="2305" spans="7:7">
      <c r="G2305" s="11">
        <v>0</v>
      </c>
    </row>
    <row r="2306" spans="7:7">
      <c r="G2306" s="11">
        <v>0</v>
      </c>
    </row>
    <row r="2307" spans="7:7">
      <c r="G2307" s="11">
        <v>0</v>
      </c>
    </row>
    <row r="2308" spans="7:7">
      <c r="G2308" s="11">
        <v>0</v>
      </c>
    </row>
    <row r="2309" spans="7:7">
      <c r="G2309" s="11">
        <v>0</v>
      </c>
    </row>
    <row r="2310" spans="7:7">
      <c r="G2310" s="11">
        <v>0</v>
      </c>
    </row>
    <row r="2311" spans="7:7">
      <c r="G2311" s="11">
        <v>0</v>
      </c>
    </row>
    <row r="2312" spans="7:7">
      <c r="G2312" s="11">
        <v>0</v>
      </c>
    </row>
    <row r="2313" spans="7:7">
      <c r="G2313" s="11">
        <v>0</v>
      </c>
    </row>
    <row r="2314" spans="7:7">
      <c r="G2314" s="11">
        <v>0</v>
      </c>
    </row>
    <row r="2315" spans="7:7">
      <c r="G2315" s="11">
        <v>0</v>
      </c>
    </row>
    <row r="2316" spans="7:7">
      <c r="G2316" s="11">
        <v>0</v>
      </c>
    </row>
    <row r="2317" spans="7:7">
      <c r="G2317" s="11">
        <v>0</v>
      </c>
    </row>
    <row r="2318" spans="7:7">
      <c r="G2318" s="11">
        <v>0</v>
      </c>
    </row>
    <row r="2319" spans="7:7">
      <c r="G2319" s="11">
        <v>0</v>
      </c>
    </row>
    <row r="2320" spans="7:7">
      <c r="G2320" s="11">
        <v>0</v>
      </c>
    </row>
    <row r="2321" spans="7:7">
      <c r="G2321" s="11">
        <v>0</v>
      </c>
    </row>
    <row r="2322" spans="7:7">
      <c r="G2322" s="11">
        <v>0</v>
      </c>
    </row>
    <row r="2323" spans="7:7">
      <c r="G2323" s="11">
        <v>0</v>
      </c>
    </row>
    <row r="2324" spans="7:7">
      <c r="G2324" s="11">
        <v>0</v>
      </c>
    </row>
    <row r="2325" spans="7:7">
      <c r="G2325" s="11">
        <v>0</v>
      </c>
    </row>
    <row r="2326" spans="7:7">
      <c r="G2326" s="11">
        <v>0</v>
      </c>
    </row>
    <row r="2327" spans="7:7">
      <c r="G2327" s="11">
        <v>0</v>
      </c>
    </row>
    <row r="2328" spans="7:7">
      <c r="G2328" s="11">
        <v>0</v>
      </c>
    </row>
    <row r="2329" spans="7:7">
      <c r="G2329" s="11">
        <v>0</v>
      </c>
    </row>
    <row r="2330" spans="7:7">
      <c r="G2330" s="11">
        <v>0</v>
      </c>
    </row>
    <row r="2331" spans="7:7">
      <c r="G2331" s="11">
        <v>0</v>
      </c>
    </row>
    <row r="2332" spans="7:7">
      <c r="G2332" s="11">
        <v>0</v>
      </c>
    </row>
    <row r="2333" spans="7:7">
      <c r="G2333" s="11">
        <v>0</v>
      </c>
    </row>
    <row r="2334" spans="7:7">
      <c r="G2334" s="11">
        <v>0</v>
      </c>
    </row>
    <row r="2335" spans="7:7">
      <c r="G2335" s="11">
        <v>0</v>
      </c>
    </row>
    <row r="2336" spans="7:7">
      <c r="G2336" s="11">
        <v>0</v>
      </c>
    </row>
    <row r="2337" spans="7:7">
      <c r="G2337" s="11">
        <v>0</v>
      </c>
    </row>
    <row r="2338" spans="7:7">
      <c r="G2338" s="11">
        <v>0</v>
      </c>
    </row>
    <row r="2339" spans="7:7">
      <c r="G2339" s="11">
        <v>0</v>
      </c>
    </row>
    <row r="2340" spans="7:7">
      <c r="G2340" s="11">
        <v>0</v>
      </c>
    </row>
    <row r="2341" spans="7:7">
      <c r="G2341" s="11">
        <v>0</v>
      </c>
    </row>
    <row r="2342" spans="7:7">
      <c r="G2342" s="11">
        <v>0</v>
      </c>
    </row>
    <row r="2343" spans="7:7">
      <c r="G2343" s="11">
        <v>0</v>
      </c>
    </row>
    <row r="2344" spans="7:7">
      <c r="G2344" s="11">
        <v>0</v>
      </c>
    </row>
    <row r="2345" spans="7:7">
      <c r="G2345" s="11">
        <v>0</v>
      </c>
    </row>
    <row r="2346" spans="7:7">
      <c r="G2346" s="11">
        <v>0</v>
      </c>
    </row>
    <row r="2347" spans="7:7">
      <c r="G2347" s="11">
        <v>0</v>
      </c>
    </row>
    <row r="2348" spans="7:7">
      <c r="G2348" s="11">
        <v>0</v>
      </c>
    </row>
    <row r="2349" spans="7:7">
      <c r="G2349" s="11">
        <v>0</v>
      </c>
    </row>
    <row r="2350" spans="7:7">
      <c r="G2350" s="11">
        <v>0</v>
      </c>
    </row>
    <row r="2351" spans="7:7">
      <c r="G2351" s="11">
        <v>0</v>
      </c>
    </row>
    <row r="2352" spans="7:7">
      <c r="G2352" s="11">
        <v>0</v>
      </c>
    </row>
    <row r="2353" spans="7:7">
      <c r="G2353" s="11">
        <v>0</v>
      </c>
    </row>
    <row r="2354" spans="7:7">
      <c r="G2354" s="11">
        <v>0</v>
      </c>
    </row>
    <row r="2355" spans="7:7">
      <c r="G2355" s="11">
        <v>0</v>
      </c>
    </row>
    <row r="2356" spans="7:7">
      <c r="G2356" s="11">
        <v>0</v>
      </c>
    </row>
    <row r="2357" spans="7:7">
      <c r="G2357" s="11">
        <v>0</v>
      </c>
    </row>
    <row r="2358" spans="7:7">
      <c r="G2358" s="11">
        <v>0</v>
      </c>
    </row>
    <row r="2359" spans="7:7">
      <c r="G2359" s="11">
        <v>0</v>
      </c>
    </row>
    <row r="2360" spans="7:7">
      <c r="G2360" s="11">
        <v>0</v>
      </c>
    </row>
    <row r="2361" spans="7:7">
      <c r="G2361" s="11">
        <v>0</v>
      </c>
    </row>
    <row r="2362" spans="7:7">
      <c r="G2362" s="11">
        <v>0</v>
      </c>
    </row>
    <row r="2363" spans="7:7">
      <c r="G2363" s="11">
        <v>0</v>
      </c>
    </row>
    <row r="2364" spans="7:7">
      <c r="G2364" s="11">
        <v>0</v>
      </c>
    </row>
    <row r="2365" spans="7:7">
      <c r="G2365" s="11">
        <v>0</v>
      </c>
    </row>
    <row r="2366" spans="7:7">
      <c r="G2366" s="11">
        <v>0</v>
      </c>
    </row>
    <row r="2367" spans="7:7">
      <c r="G2367" s="11">
        <v>0</v>
      </c>
    </row>
    <row r="2368" spans="7:7">
      <c r="G2368" s="11">
        <v>0</v>
      </c>
    </row>
    <row r="2369" spans="7:7">
      <c r="G2369" s="11">
        <v>0</v>
      </c>
    </row>
    <row r="2370" spans="7:7">
      <c r="G2370" s="11">
        <v>0</v>
      </c>
    </row>
    <row r="2371" spans="7:7">
      <c r="G2371" s="11">
        <v>0</v>
      </c>
    </row>
    <row r="2372" spans="7:7">
      <c r="G2372" s="11">
        <v>0</v>
      </c>
    </row>
    <row r="2373" spans="7:7">
      <c r="G2373" s="11">
        <v>0</v>
      </c>
    </row>
    <row r="2374" spans="7:7">
      <c r="G2374" s="11">
        <v>0</v>
      </c>
    </row>
    <row r="2375" spans="7:7">
      <c r="G2375" s="11">
        <v>0</v>
      </c>
    </row>
    <row r="2376" spans="7:7">
      <c r="G2376" s="11">
        <v>0</v>
      </c>
    </row>
    <row r="2377" spans="7:7">
      <c r="G2377" s="11">
        <v>0</v>
      </c>
    </row>
    <row r="2378" spans="7:7">
      <c r="G2378" s="11">
        <v>0</v>
      </c>
    </row>
    <row r="2379" spans="7:7">
      <c r="G2379" s="11">
        <v>0</v>
      </c>
    </row>
    <row r="2380" spans="7:7">
      <c r="G2380" s="11">
        <v>0</v>
      </c>
    </row>
    <row r="2381" spans="7:7">
      <c r="G2381" s="11">
        <v>0</v>
      </c>
    </row>
    <row r="2382" spans="7:7">
      <c r="G2382" s="11">
        <v>0</v>
      </c>
    </row>
    <row r="2383" spans="7:7">
      <c r="G2383" s="11">
        <v>0</v>
      </c>
    </row>
    <row r="2384" spans="7:7">
      <c r="G2384" s="11">
        <v>0</v>
      </c>
    </row>
    <row r="2385" spans="7:7">
      <c r="G2385" s="11">
        <v>0</v>
      </c>
    </row>
    <row r="2386" spans="7:7">
      <c r="G2386" s="11">
        <v>0</v>
      </c>
    </row>
    <row r="2387" spans="7:7">
      <c r="G2387" s="11">
        <v>0</v>
      </c>
    </row>
    <row r="2388" spans="7:7">
      <c r="G2388" s="11">
        <v>0</v>
      </c>
    </row>
    <row r="2389" spans="7:7">
      <c r="G2389" s="11">
        <v>0</v>
      </c>
    </row>
    <row r="2390" spans="7:7">
      <c r="G2390" s="11">
        <v>0</v>
      </c>
    </row>
    <row r="2391" spans="7:7">
      <c r="G2391" s="11">
        <v>0</v>
      </c>
    </row>
    <row r="2392" spans="7:7">
      <c r="G2392" s="11">
        <v>0</v>
      </c>
    </row>
    <row r="2393" spans="7:7">
      <c r="G2393" s="11">
        <v>0</v>
      </c>
    </row>
    <row r="2394" spans="7:7">
      <c r="G2394" s="11">
        <v>0</v>
      </c>
    </row>
    <row r="2395" spans="7:7">
      <c r="G2395" s="11">
        <v>0</v>
      </c>
    </row>
    <row r="2396" spans="7:7">
      <c r="G2396" s="11">
        <v>0</v>
      </c>
    </row>
    <row r="2397" spans="7:7">
      <c r="G2397" s="11">
        <v>0</v>
      </c>
    </row>
    <row r="2398" spans="7:7">
      <c r="G2398" s="11">
        <v>0</v>
      </c>
    </row>
    <row r="2399" spans="7:7">
      <c r="G2399" s="11">
        <v>0</v>
      </c>
    </row>
    <row r="2400" spans="7:7">
      <c r="G2400" s="11">
        <v>0</v>
      </c>
    </row>
    <row r="2401" spans="7:7">
      <c r="G2401" s="11">
        <v>0</v>
      </c>
    </row>
    <row r="2402" spans="7:7">
      <c r="G2402" s="11">
        <v>0</v>
      </c>
    </row>
    <row r="2403" spans="7:7">
      <c r="G2403" s="11">
        <v>0</v>
      </c>
    </row>
    <row r="2404" spans="7:7">
      <c r="G2404" s="11">
        <v>0</v>
      </c>
    </row>
    <row r="2405" spans="7:7">
      <c r="G2405" s="11">
        <v>0</v>
      </c>
    </row>
    <row r="2406" spans="7:7">
      <c r="G2406" s="11">
        <v>0</v>
      </c>
    </row>
    <row r="2407" spans="7:7">
      <c r="G2407" s="11">
        <v>0</v>
      </c>
    </row>
    <row r="2408" spans="7:7">
      <c r="G2408" s="11">
        <v>0</v>
      </c>
    </row>
    <row r="2409" spans="7:7">
      <c r="G2409" s="11">
        <v>0</v>
      </c>
    </row>
    <row r="2410" spans="7:7">
      <c r="G2410" s="11">
        <v>0</v>
      </c>
    </row>
    <row r="2411" spans="7:7">
      <c r="G2411" s="11">
        <v>0</v>
      </c>
    </row>
    <row r="2412" spans="7:7">
      <c r="G2412" s="11">
        <v>0</v>
      </c>
    </row>
    <row r="2413" spans="7:7">
      <c r="G2413" s="11">
        <v>0</v>
      </c>
    </row>
    <row r="2414" spans="7:7">
      <c r="G2414" s="11">
        <v>0</v>
      </c>
    </row>
    <row r="2415" spans="7:7">
      <c r="G2415" s="11">
        <v>0</v>
      </c>
    </row>
    <row r="2416" spans="7:7">
      <c r="G2416" s="11">
        <v>0</v>
      </c>
    </row>
    <row r="2417" spans="7:7">
      <c r="G2417" s="11">
        <v>0</v>
      </c>
    </row>
    <row r="2418" spans="7:7">
      <c r="G2418" s="11">
        <v>0</v>
      </c>
    </row>
    <row r="2419" spans="7:7">
      <c r="G2419" s="11">
        <v>0</v>
      </c>
    </row>
    <row r="2420" spans="7:7">
      <c r="G2420" s="11">
        <v>0</v>
      </c>
    </row>
    <row r="2421" spans="7:7">
      <c r="G2421" s="11">
        <v>0</v>
      </c>
    </row>
    <row r="2422" spans="7:7">
      <c r="G2422" s="11">
        <v>0</v>
      </c>
    </row>
    <row r="2423" spans="7:7">
      <c r="G2423" s="11">
        <v>0</v>
      </c>
    </row>
    <row r="2424" spans="7:7">
      <c r="G2424" s="11">
        <v>0</v>
      </c>
    </row>
    <row r="2425" spans="7:7">
      <c r="G2425" s="11">
        <v>0</v>
      </c>
    </row>
    <row r="2426" spans="7:7">
      <c r="G2426" s="11">
        <v>0</v>
      </c>
    </row>
    <row r="2427" spans="7:7">
      <c r="G2427" s="11">
        <v>0</v>
      </c>
    </row>
    <row r="2428" spans="7:7">
      <c r="G2428" s="11">
        <v>0</v>
      </c>
    </row>
    <row r="2429" spans="7:7">
      <c r="G2429" s="11">
        <v>0</v>
      </c>
    </row>
    <row r="2430" spans="7:7">
      <c r="G2430" s="11">
        <v>0</v>
      </c>
    </row>
    <row r="2431" spans="7:7">
      <c r="G2431" s="11">
        <v>0</v>
      </c>
    </row>
    <row r="2432" spans="7:7">
      <c r="G2432" s="11">
        <v>0</v>
      </c>
    </row>
    <row r="2433" spans="7:7">
      <c r="G2433" s="11">
        <v>0</v>
      </c>
    </row>
    <row r="2434" spans="7:7">
      <c r="G2434" s="11">
        <v>0</v>
      </c>
    </row>
    <row r="2435" spans="7:7">
      <c r="G2435" s="11">
        <v>0</v>
      </c>
    </row>
    <row r="2436" spans="7:7">
      <c r="G2436" s="11">
        <v>0</v>
      </c>
    </row>
    <row r="2437" spans="7:7">
      <c r="G2437" s="11">
        <v>0</v>
      </c>
    </row>
    <row r="2438" spans="7:7">
      <c r="G2438" s="11">
        <v>0</v>
      </c>
    </row>
    <row r="2439" spans="7:7">
      <c r="G2439" s="11">
        <v>0</v>
      </c>
    </row>
    <row r="2440" spans="7:7">
      <c r="G2440" s="11">
        <v>0</v>
      </c>
    </row>
    <row r="2441" spans="7:7">
      <c r="G2441" s="11">
        <v>0</v>
      </c>
    </row>
    <row r="2442" spans="7:7">
      <c r="G2442" s="11">
        <v>0</v>
      </c>
    </row>
    <row r="2443" spans="7:7">
      <c r="G2443" s="11">
        <v>0</v>
      </c>
    </row>
    <row r="2444" spans="7:7">
      <c r="G2444" s="11">
        <v>0</v>
      </c>
    </row>
    <row r="2445" spans="7:7">
      <c r="G2445" s="11">
        <v>0</v>
      </c>
    </row>
    <row r="2446" spans="7:7">
      <c r="G2446" s="11">
        <v>0</v>
      </c>
    </row>
    <row r="2447" spans="7:7">
      <c r="G2447" s="11">
        <v>0</v>
      </c>
    </row>
    <row r="2448" spans="7:7">
      <c r="G2448" s="11">
        <v>0</v>
      </c>
    </row>
    <row r="2449" spans="7:7">
      <c r="G2449" s="11">
        <v>0</v>
      </c>
    </row>
    <row r="2450" spans="7:7">
      <c r="G2450" s="11">
        <v>0</v>
      </c>
    </row>
    <row r="2451" spans="7:7">
      <c r="G2451" s="11">
        <v>0</v>
      </c>
    </row>
    <row r="2452" spans="7:7">
      <c r="G2452" s="11">
        <v>0</v>
      </c>
    </row>
    <row r="2453" spans="7:7">
      <c r="G2453" s="11">
        <v>0</v>
      </c>
    </row>
    <row r="2454" spans="7:7">
      <c r="G2454" s="11">
        <v>0</v>
      </c>
    </row>
    <row r="2455" spans="7:7">
      <c r="G2455" s="11">
        <v>0</v>
      </c>
    </row>
    <row r="2456" spans="7:7">
      <c r="G2456" s="11">
        <v>0</v>
      </c>
    </row>
    <row r="2457" spans="7:7">
      <c r="G2457" s="11">
        <v>0</v>
      </c>
    </row>
    <row r="2458" spans="7:7">
      <c r="G2458" s="11">
        <v>0</v>
      </c>
    </row>
    <row r="2459" spans="7:7">
      <c r="G2459" s="11">
        <v>0</v>
      </c>
    </row>
    <row r="2460" spans="7:7">
      <c r="G2460" s="11">
        <v>0</v>
      </c>
    </row>
    <row r="2461" spans="7:7">
      <c r="G2461" s="11">
        <v>0</v>
      </c>
    </row>
    <row r="2462" spans="7:7">
      <c r="G2462" s="11">
        <v>0</v>
      </c>
    </row>
    <row r="2463" spans="7:7">
      <c r="G2463" s="11">
        <v>0</v>
      </c>
    </row>
    <row r="2464" spans="7:7">
      <c r="G2464" s="11">
        <v>0</v>
      </c>
    </row>
    <row r="2465" spans="7:7">
      <c r="G2465" s="11">
        <v>0</v>
      </c>
    </row>
    <row r="2466" spans="7:7">
      <c r="G2466" s="11">
        <v>0</v>
      </c>
    </row>
    <row r="2467" spans="7:7">
      <c r="G2467" s="11">
        <v>0</v>
      </c>
    </row>
    <row r="2468" spans="7:7">
      <c r="G2468" s="11">
        <v>0</v>
      </c>
    </row>
    <row r="2469" spans="7:7">
      <c r="G2469" s="11">
        <v>0</v>
      </c>
    </row>
    <row r="2470" spans="7:7">
      <c r="G2470" s="11">
        <v>0</v>
      </c>
    </row>
    <row r="2471" spans="7:7">
      <c r="G2471" s="11">
        <v>0</v>
      </c>
    </row>
    <row r="2472" spans="7:7">
      <c r="G2472" s="11">
        <v>0</v>
      </c>
    </row>
    <row r="2473" spans="7:7">
      <c r="G2473" s="11">
        <v>0</v>
      </c>
    </row>
    <row r="2474" spans="7:7">
      <c r="G2474" s="11">
        <v>0</v>
      </c>
    </row>
    <row r="2475" spans="7:7">
      <c r="G2475" s="11">
        <v>0</v>
      </c>
    </row>
    <row r="2476" spans="7:7">
      <c r="G2476" s="11">
        <v>0</v>
      </c>
    </row>
    <row r="2477" spans="7:7">
      <c r="G2477" s="11">
        <v>0</v>
      </c>
    </row>
    <row r="2478" spans="7:7">
      <c r="G2478" s="11">
        <v>0</v>
      </c>
    </row>
    <row r="2479" spans="7:7">
      <c r="G2479" s="11">
        <v>0</v>
      </c>
    </row>
    <row r="2480" spans="7:7">
      <c r="G2480" s="11">
        <v>0</v>
      </c>
    </row>
    <row r="2481" spans="7:7">
      <c r="G2481" s="11">
        <v>0</v>
      </c>
    </row>
    <row r="2482" spans="7:7">
      <c r="G2482" s="11">
        <v>0</v>
      </c>
    </row>
    <row r="2483" spans="7:7">
      <c r="G2483" s="11">
        <v>0</v>
      </c>
    </row>
    <row r="2484" spans="7:7">
      <c r="G2484" s="11">
        <v>0</v>
      </c>
    </row>
    <row r="2485" spans="7:7">
      <c r="G2485" s="11">
        <v>0</v>
      </c>
    </row>
    <row r="2486" spans="7:7">
      <c r="G2486" s="11">
        <v>0</v>
      </c>
    </row>
    <row r="2487" spans="7:7">
      <c r="G2487" s="11">
        <v>0</v>
      </c>
    </row>
    <row r="2488" spans="7:7">
      <c r="G2488" s="11">
        <v>0</v>
      </c>
    </row>
    <row r="2489" spans="7:7">
      <c r="G2489" s="11">
        <v>0</v>
      </c>
    </row>
    <row r="2490" spans="7:7">
      <c r="G2490" s="11">
        <v>0</v>
      </c>
    </row>
    <row r="2491" spans="7:7">
      <c r="G2491" s="11">
        <v>0</v>
      </c>
    </row>
    <row r="2492" spans="7:7">
      <c r="G2492" s="11">
        <v>0</v>
      </c>
    </row>
    <row r="2493" spans="7:7">
      <c r="G2493" s="11">
        <v>0</v>
      </c>
    </row>
    <row r="2494" spans="7:7">
      <c r="G2494" s="11">
        <v>0</v>
      </c>
    </row>
    <row r="2495" spans="7:7">
      <c r="G2495" s="11">
        <v>0</v>
      </c>
    </row>
    <row r="2496" spans="7:7">
      <c r="G2496" s="11">
        <v>0</v>
      </c>
    </row>
    <row r="2497" spans="7:7">
      <c r="G2497" s="11">
        <v>0</v>
      </c>
    </row>
    <row r="2498" spans="7:7">
      <c r="G2498" s="11">
        <v>0</v>
      </c>
    </row>
    <row r="2499" spans="7:7">
      <c r="G2499" s="11">
        <v>0</v>
      </c>
    </row>
    <row r="2500" spans="7:7">
      <c r="G2500" s="11">
        <v>0</v>
      </c>
    </row>
    <row r="2501" spans="7:7">
      <c r="G2501" s="11">
        <v>0</v>
      </c>
    </row>
    <row r="2502" spans="7:7">
      <c r="G2502" s="11">
        <v>0</v>
      </c>
    </row>
    <row r="2503" spans="7:7">
      <c r="G2503" s="11">
        <v>0</v>
      </c>
    </row>
    <row r="2504" spans="7:7">
      <c r="G2504" s="11">
        <v>0</v>
      </c>
    </row>
    <row r="2505" spans="7:7">
      <c r="G2505" s="11">
        <v>0</v>
      </c>
    </row>
    <row r="2506" spans="7:7">
      <c r="G2506" s="11">
        <v>0</v>
      </c>
    </row>
    <row r="2507" spans="7:7">
      <c r="G2507" s="11">
        <v>0</v>
      </c>
    </row>
    <row r="2508" spans="7:7">
      <c r="G2508" s="11">
        <v>0</v>
      </c>
    </row>
    <row r="2509" spans="7:7">
      <c r="G2509" s="11">
        <v>0</v>
      </c>
    </row>
    <row r="2510" spans="7:7">
      <c r="G2510" s="11">
        <v>0</v>
      </c>
    </row>
    <row r="2511" spans="7:7">
      <c r="G2511" s="11">
        <v>0</v>
      </c>
    </row>
    <row r="2512" spans="7:7">
      <c r="G2512" s="11">
        <v>0</v>
      </c>
    </row>
    <row r="2513" spans="7:7">
      <c r="G2513" s="11">
        <v>0</v>
      </c>
    </row>
    <row r="2514" spans="7:7">
      <c r="G2514" s="11">
        <v>0</v>
      </c>
    </row>
    <row r="2515" spans="7:7">
      <c r="G2515" s="11">
        <v>0</v>
      </c>
    </row>
    <row r="2516" spans="7:7">
      <c r="G2516" s="11">
        <v>0</v>
      </c>
    </row>
    <row r="2517" spans="7:7">
      <c r="G2517" s="11">
        <v>0</v>
      </c>
    </row>
    <row r="2518" spans="7:7">
      <c r="G2518" s="11">
        <v>0</v>
      </c>
    </row>
    <row r="2519" spans="7:7">
      <c r="G2519" s="11">
        <v>0</v>
      </c>
    </row>
    <row r="2520" spans="7:7">
      <c r="G2520" s="11">
        <v>0</v>
      </c>
    </row>
    <row r="2521" spans="7:7">
      <c r="G2521" s="11">
        <v>0</v>
      </c>
    </row>
    <row r="2522" spans="7:7">
      <c r="G2522" s="11">
        <v>0</v>
      </c>
    </row>
    <row r="2523" spans="7:7">
      <c r="G2523" s="11">
        <v>0</v>
      </c>
    </row>
    <row r="2524" spans="7:7">
      <c r="G2524" s="11">
        <v>0</v>
      </c>
    </row>
    <row r="2525" spans="7:7">
      <c r="G2525" s="11">
        <v>0</v>
      </c>
    </row>
    <row r="2526" spans="7:7">
      <c r="G2526" s="11">
        <v>0</v>
      </c>
    </row>
    <row r="2527" spans="7:7">
      <c r="G2527" s="11">
        <v>0</v>
      </c>
    </row>
    <row r="2528" spans="7:7">
      <c r="G2528" s="11">
        <v>0</v>
      </c>
    </row>
    <row r="2529" spans="7:7">
      <c r="G2529" s="11">
        <v>0</v>
      </c>
    </row>
    <row r="2530" spans="7:7">
      <c r="G2530" s="11">
        <v>0</v>
      </c>
    </row>
    <row r="2531" spans="7:7">
      <c r="G2531" s="11">
        <v>0</v>
      </c>
    </row>
    <row r="2532" spans="7:7">
      <c r="G2532" s="11">
        <v>0</v>
      </c>
    </row>
    <row r="2533" spans="7:7">
      <c r="G2533" s="11">
        <v>0</v>
      </c>
    </row>
    <row r="2534" spans="7:7">
      <c r="G2534" s="11">
        <v>0</v>
      </c>
    </row>
    <row r="2535" spans="7:7">
      <c r="G2535" s="11">
        <v>0</v>
      </c>
    </row>
    <row r="2536" spans="7:7">
      <c r="G2536" s="11">
        <v>0</v>
      </c>
    </row>
    <row r="2537" spans="7:7">
      <c r="G2537" s="11">
        <v>0</v>
      </c>
    </row>
    <row r="2538" spans="7:7">
      <c r="G2538" s="11">
        <v>0</v>
      </c>
    </row>
    <row r="2539" spans="7:7">
      <c r="G2539" s="11">
        <v>0</v>
      </c>
    </row>
    <row r="2540" spans="7:7">
      <c r="G2540" s="11">
        <v>0</v>
      </c>
    </row>
    <row r="2541" spans="7:7">
      <c r="G2541" s="11">
        <v>0</v>
      </c>
    </row>
    <row r="2542" spans="7:7">
      <c r="G2542" s="11">
        <v>0</v>
      </c>
    </row>
    <row r="2543" spans="7:7">
      <c r="G2543" s="11">
        <v>0</v>
      </c>
    </row>
    <row r="2544" spans="7:7">
      <c r="G2544" s="11">
        <v>0</v>
      </c>
    </row>
    <row r="2545" spans="7:7">
      <c r="G2545" s="11">
        <v>0</v>
      </c>
    </row>
    <row r="2546" spans="7:7">
      <c r="G2546" s="11">
        <v>0</v>
      </c>
    </row>
    <row r="2547" spans="7:7">
      <c r="G2547" s="11">
        <v>0</v>
      </c>
    </row>
    <row r="2548" spans="7:7">
      <c r="G2548" s="11">
        <v>0</v>
      </c>
    </row>
    <row r="2549" spans="7:7">
      <c r="G2549" s="11">
        <v>0</v>
      </c>
    </row>
    <row r="2550" spans="7:7">
      <c r="G2550" s="11">
        <v>0</v>
      </c>
    </row>
    <row r="2551" spans="7:7">
      <c r="G2551" s="11">
        <v>0</v>
      </c>
    </row>
    <row r="2552" spans="7:7">
      <c r="G2552" s="11">
        <v>0</v>
      </c>
    </row>
    <row r="2553" spans="7:7">
      <c r="G2553" s="11">
        <v>0</v>
      </c>
    </row>
    <row r="2554" spans="7:7">
      <c r="G2554" s="11">
        <v>0</v>
      </c>
    </row>
    <row r="2555" spans="7:7">
      <c r="G2555" s="11">
        <v>0</v>
      </c>
    </row>
    <row r="2556" spans="7:7">
      <c r="G2556" s="11">
        <v>0</v>
      </c>
    </row>
    <row r="2557" spans="7:7">
      <c r="G2557" s="11">
        <v>0</v>
      </c>
    </row>
    <row r="2558" spans="7:7">
      <c r="G2558" s="11">
        <v>0</v>
      </c>
    </row>
    <row r="2559" spans="7:7">
      <c r="G2559" s="11">
        <v>0</v>
      </c>
    </row>
    <row r="2560" spans="7:7">
      <c r="G2560" s="11">
        <v>0</v>
      </c>
    </row>
    <row r="2561" spans="7:7">
      <c r="G2561" s="11">
        <v>0</v>
      </c>
    </row>
    <row r="2562" spans="7:7">
      <c r="G2562" s="11">
        <v>0</v>
      </c>
    </row>
    <row r="2563" spans="7:7">
      <c r="G2563" s="11">
        <v>0</v>
      </c>
    </row>
    <row r="2564" spans="7:7">
      <c r="G2564" s="11">
        <v>0</v>
      </c>
    </row>
    <row r="2565" spans="7:7">
      <c r="G2565" s="11">
        <v>0</v>
      </c>
    </row>
    <row r="2566" spans="7:7">
      <c r="G2566" s="11">
        <v>0</v>
      </c>
    </row>
    <row r="2567" spans="7:7">
      <c r="G2567" s="11">
        <v>0</v>
      </c>
    </row>
    <row r="2568" spans="7:7">
      <c r="G2568" s="11">
        <v>0</v>
      </c>
    </row>
    <row r="2569" spans="7:7">
      <c r="G2569" s="11">
        <v>0</v>
      </c>
    </row>
    <row r="2570" spans="7:7">
      <c r="G2570" s="11">
        <v>0</v>
      </c>
    </row>
    <row r="2571" spans="7:7">
      <c r="G2571" s="11">
        <v>0</v>
      </c>
    </row>
    <row r="2572" spans="7:7">
      <c r="G2572" s="11">
        <v>0</v>
      </c>
    </row>
    <row r="2573" spans="7:7">
      <c r="G2573" s="11">
        <v>0</v>
      </c>
    </row>
    <row r="2574" spans="7:7">
      <c r="G2574" s="11">
        <v>0</v>
      </c>
    </row>
    <row r="2575" spans="7:7">
      <c r="G2575" s="11">
        <v>0</v>
      </c>
    </row>
    <row r="2576" spans="7:7">
      <c r="G2576" s="11">
        <v>0</v>
      </c>
    </row>
    <row r="2577" spans="7:7">
      <c r="G2577" s="11">
        <v>0</v>
      </c>
    </row>
    <row r="2578" spans="7:7">
      <c r="G2578" s="11">
        <v>0</v>
      </c>
    </row>
    <row r="2579" spans="7:7">
      <c r="G2579" s="11">
        <v>0</v>
      </c>
    </row>
    <row r="2580" spans="7:7">
      <c r="G2580" s="11">
        <v>0</v>
      </c>
    </row>
    <row r="2581" spans="7:7">
      <c r="G2581" s="11">
        <v>0</v>
      </c>
    </row>
    <row r="2582" spans="7:7">
      <c r="G2582" s="11">
        <v>0</v>
      </c>
    </row>
    <row r="2583" spans="7:7">
      <c r="G2583" s="11">
        <v>0</v>
      </c>
    </row>
    <row r="2584" spans="7:7">
      <c r="G2584" s="11">
        <v>0</v>
      </c>
    </row>
    <row r="2585" spans="7:7">
      <c r="G2585" s="11">
        <v>0</v>
      </c>
    </row>
    <row r="2586" spans="7:7">
      <c r="G2586" s="11">
        <v>0</v>
      </c>
    </row>
    <row r="2587" spans="7:7">
      <c r="G2587" s="11">
        <v>0</v>
      </c>
    </row>
    <row r="2588" spans="7:7">
      <c r="G2588" s="11">
        <v>0</v>
      </c>
    </row>
    <row r="2589" spans="7:7">
      <c r="G2589" s="11">
        <v>0</v>
      </c>
    </row>
    <row r="2590" spans="7:7">
      <c r="G2590" s="11">
        <v>0</v>
      </c>
    </row>
    <row r="2591" spans="7:7">
      <c r="G2591" s="11">
        <v>0</v>
      </c>
    </row>
    <row r="2592" spans="7:7">
      <c r="G2592" s="11">
        <v>0</v>
      </c>
    </row>
    <row r="2593" spans="7:7">
      <c r="G2593" s="11">
        <v>0</v>
      </c>
    </row>
    <row r="2594" spans="7:7">
      <c r="G2594" s="11">
        <v>0</v>
      </c>
    </row>
    <row r="2595" spans="7:7">
      <c r="G2595" s="11">
        <v>0</v>
      </c>
    </row>
    <row r="2596" spans="7:7">
      <c r="G2596" s="11">
        <v>0</v>
      </c>
    </row>
    <row r="2597" spans="7:7">
      <c r="G2597" s="11">
        <v>0</v>
      </c>
    </row>
    <row r="2598" spans="7:7">
      <c r="G2598" s="11">
        <v>0</v>
      </c>
    </row>
    <row r="2599" spans="7:7">
      <c r="G2599" s="11">
        <v>0</v>
      </c>
    </row>
    <row r="2600" spans="7:7">
      <c r="G2600" s="11">
        <v>0</v>
      </c>
    </row>
    <row r="2601" spans="7:7">
      <c r="G2601" s="11">
        <v>0</v>
      </c>
    </row>
    <row r="2602" spans="7:7">
      <c r="G2602" s="11">
        <v>0</v>
      </c>
    </row>
    <row r="2603" spans="7:7">
      <c r="G2603" s="11">
        <v>0</v>
      </c>
    </row>
    <row r="2604" spans="7:7">
      <c r="G2604" s="11">
        <v>0</v>
      </c>
    </row>
    <row r="2605" spans="7:7">
      <c r="G2605" s="11">
        <v>0</v>
      </c>
    </row>
    <row r="2606" spans="7:7">
      <c r="G2606" s="11">
        <v>0</v>
      </c>
    </row>
    <row r="2607" spans="7:7">
      <c r="G2607" s="11">
        <v>0</v>
      </c>
    </row>
    <row r="2608" spans="7:7">
      <c r="G2608" s="11">
        <v>0</v>
      </c>
    </row>
    <row r="2609" spans="7:7">
      <c r="G2609" s="11">
        <v>0</v>
      </c>
    </row>
    <row r="2610" spans="7:7">
      <c r="G2610" s="11">
        <v>0</v>
      </c>
    </row>
    <row r="2611" spans="7:7">
      <c r="G2611" s="11">
        <v>0</v>
      </c>
    </row>
    <row r="2612" spans="7:7">
      <c r="G2612" s="11">
        <v>0</v>
      </c>
    </row>
    <row r="2613" spans="7:7">
      <c r="G2613" s="11">
        <v>0</v>
      </c>
    </row>
    <row r="2614" spans="7:7">
      <c r="G2614" s="11">
        <v>0</v>
      </c>
    </row>
    <row r="2615" spans="7:7">
      <c r="G2615" s="11">
        <v>0</v>
      </c>
    </row>
    <row r="2616" spans="7:7">
      <c r="G2616" s="11">
        <v>0</v>
      </c>
    </row>
    <row r="2617" spans="7:7">
      <c r="G2617" s="11">
        <v>0</v>
      </c>
    </row>
    <row r="2618" spans="7:7">
      <c r="G2618" s="11">
        <v>0</v>
      </c>
    </row>
    <row r="2619" spans="7:7">
      <c r="G2619" s="11">
        <v>0</v>
      </c>
    </row>
    <row r="2620" spans="7:7">
      <c r="G2620" s="11">
        <v>0</v>
      </c>
    </row>
    <row r="2621" spans="7:7">
      <c r="G2621" s="11">
        <v>0</v>
      </c>
    </row>
    <row r="2622" spans="7:7">
      <c r="G2622" s="11">
        <v>0</v>
      </c>
    </row>
    <row r="2623" spans="7:7">
      <c r="G2623" s="11">
        <v>0</v>
      </c>
    </row>
    <row r="2624" spans="7:7">
      <c r="G2624" s="11">
        <v>0</v>
      </c>
    </row>
    <row r="2625" spans="7:7">
      <c r="G2625" s="11">
        <v>0</v>
      </c>
    </row>
    <row r="2626" spans="7:7">
      <c r="G2626" s="11">
        <v>0</v>
      </c>
    </row>
    <row r="2627" spans="7:7">
      <c r="G2627" s="11">
        <v>0</v>
      </c>
    </row>
    <row r="2628" spans="7:7">
      <c r="G2628" s="11">
        <v>0</v>
      </c>
    </row>
    <row r="2629" spans="7:7">
      <c r="G2629" s="11">
        <v>0</v>
      </c>
    </row>
    <row r="2630" spans="7:7">
      <c r="G2630" s="11">
        <v>0</v>
      </c>
    </row>
    <row r="2631" spans="7:7">
      <c r="G2631" s="11">
        <v>0</v>
      </c>
    </row>
    <row r="2632" spans="7:7">
      <c r="G2632" s="11">
        <v>0</v>
      </c>
    </row>
    <row r="2633" spans="7:7">
      <c r="G2633" s="11">
        <v>0</v>
      </c>
    </row>
    <row r="2634" spans="7:7">
      <c r="G2634" s="11">
        <v>0</v>
      </c>
    </row>
    <row r="2635" spans="7:7">
      <c r="G2635" s="11">
        <v>0</v>
      </c>
    </row>
    <row r="2636" spans="7:7">
      <c r="G2636" s="11">
        <v>0</v>
      </c>
    </row>
    <row r="2637" spans="7:7">
      <c r="G2637" s="11">
        <v>0</v>
      </c>
    </row>
    <row r="2638" spans="7:7">
      <c r="G2638" s="11">
        <v>0</v>
      </c>
    </row>
    <row r="2639" spans="7:7">
      <c r="G2639" s="11">
        <v>0</v>
      </c>
    </row>
    <row r="2640" spans="7:7">
      <c r="G2640" s="11">
        <v>0</v>
      </c>
    </row>
    <row r="2641" spans="7:7">
      <c r="G2641" s="11">
        <v>0</v>
      </c>
    </row>
    <row r="2642" spans="7:7">
      <c r="G2642" s="11">
        <v>0</v>
      </c>
    </row>
    <row r="2643" spans="7:7">
      <c r="G2643" s="11">
        <v>0</v>
      </c>
    </row>
    <row r="2644" spans="7:7">
      <c r="G2644" s="11">
        <v>0</v>
      </c>
    </row>
    <row r="2645" spans="7:7">
      <c r="G2645" s="11">
        <v>0</v>
      </c>
    </row>
    <row r="2646" spans="7:7">
      <c r="G2646" s="11">
        <v>0</v>
      </c>
    </row>
    <row r="2647" spans="7:7">
      <c r="G2647" s="11">
        <v>0</v>
      </c>
    </row>
    <row r="2648" spans="7:7">
      <c r="G2648" s="11">
        <v>0</v>
      </c>
    </row>
    <row r="2649" spans="7:7">
      <c r="G2649" s="11">
        <v>0</v>
      </c>
    </row>
    <row r="2650" spans="7:7">
      <c r="G2650" s="11">
        <v>0</v>
      </c>
    </row>
    <row r="2651" spans="7:7">
      <c r="G2651" s="11">
        <v>0</v>
      </c>
    </row>
    <row r="2652" spans="7:7">
      <c r="G2652" s="11">
        <v>0</v>
      </c>
    </row>
    <row r="2653" spans="7:7">
      <c r="G2653" s="11">
        <v>0</v>
      </c>
    </row>
    <row r="2654" spans="7:7">
      <c r="G2654" s="11">
        <v>0</v>
      </c>
    </row>
    <row r="2655" spans="7:7">
      <c r="G2655" s="11">
        <v>0</v>
      </c>
    </row>
    <row r="2656" spans="7:7">
      <c r="G2656" s="11">
        <v>0</v>
      </c>
    </row>
    <row r="2657" spans="7:7">
      <c r="G2657" s="11">
        <v>0</v>
      </c>
    </row>
    <row r="2658" spans="7:7">
      <c r="G2658" s="11">
        <v>0</v>
      </c>
    </row>
    <row r="2659" spans="7:7">
      <c r="G2659" s="11">
        <v>0</v>
      </c>
    </row>
    <row r="2660" spans="7:7">
      <c r="G2660" s="11">
        <v>0</v>
      </c>
    </row>
    <row r="2661" spans="7:7">
      <c r="G2661" s="11">
        <v>0</v>
      </c>
    </row>
    <row r="2662" spans="7:7">
      <c r="G2662" s="11">
        <v>0</v>
      </c>
    </row>
    <row r="2663" spans="7:7">
      <c r="G2663" s="11">
        <v>0</v>
      </c>
    </row>
    <row r="2664" spans="7:7">
      <c r="G2664" s="11">
        <v>0</v>
      </c>
    </row>
    <row r="2665" spans="7:7">
      <c r="G2665" s="11">
        <v>0</v>
      </c>
    </row>
    <row r="2666" spans="7:7">
      <c r="G2666" s="11">
        <v>0</v>
      </c>
    </row>
    <row r="2667" spans="7:7">
      <c r="G2667" s="11">
        <v>0</v>
      </c>
    </row>
    <row r="2668" spans="7:7">
      <c r="G2668" s="11">
        <v>0</v>
      </c>
    </row>
    <row r="2669" spans="7:7">
      <c r="G2669" s="11">
        <v>0</v>
      </c>
    </row>
    <row r="2670" spans="7:7">
      <c r="G2670" s="11">
        <v>0</v>
      </c>
    </row>
    <row r="2671" spans="7:7">
      <c r="G2671" s="11">
        <v>0</v>
      </c>
    </row>
    <row r="2672" spans="7:7">
      <c r="G2672" s="11">
        <v>0</v>
      </c>
    </row>
    <row r="2673" spans="7:7">
      <c r="G2673" s="11">
        <v>0</v>
      </c>
    </row>
    <row r="2674" spans="7:7">
      <c r="G2674" s="11">
        <v>0</v>
      </c>
    </row>
    <row r="2675" spans="7:7">
      <c r="G2675" s="11">
        <v>0</v>
      </c>
    </row>
    <row r="2676" spans="7:7">
      <c r="G2676" s="11">
        <v>0</v>
      </c>
    </row>
    <row r="2677" spans="7:7">
      <c r="G2677" s="11">
        <v>0</v>
      </c>
    </row>
    <row r="2678" spans="7:7">
      <c r="G2678" s="11">
        <v>0</v>
      </c>
    </row>
    <row r="2679" spans="7:7">
      <c r="G2679" s="11">
        <v>0</v>
      </c>
    </row>
    <row r="2680" spans="7:7">
      <c r="G2680" s="11">
        <v>0</v>
      </c>
    </row>
    <row r="2681" spans="7:7">
      <c r="G2681" s="11">
        <v>0</v>
      </c>
    </row>
    <row r="2682" spans="7:7">
      <c r="G2682" s="11">
        <v>0</v>
      </c>
    </row>
    <row r="2683" spans="7:7">
      <c r="G2683" s="11">
        <v>0</v>
      </c>
    </row>
    <row r="2684" spans="7:7">
      <c r="G2684" s="11">
        <v>0</v>
      </c>
    </row>
    <row r="2685" spans="7:7">
      <c r="G2685" s="11">
        <v>0</v>
      </c>
    </row>
    <row r="2686" spans="7:7">
      <c r="G2686" s="11">
        <v>0</v>
      </c>
    </row>
    <row r="2687" spans="7:7">
      <c r="G2687" s="11">
        <v>0</v>
      </c>
    </row>
    <row r="2688" spans="7:7">
      <c r="G2688" s="11">
        <v>0</v>
      </c>
    </row>
    <row r="2689" spans="7:7">
      <c r="G2689" s="11">
        <v>0</v>
      </c>
    </row>
    <row r="2690" spans="7:7">
      <c r="G2690" s="11">
        <v>0</v>
      </c>
    </row>
    <row r="2691" spans="7:7">
      <c r="G2691" s="11">
        <v>0</v>
      </c>
    </row>
    <row r="2692" spans="7:7">
      <c r="G2692" s="11">
        <v>0</v>
      </c>
    </row>
    <row r="2693" spans="7:7">
      <c r="G2693" s="11">
        <v>0</v>
      </c>
    </row>
    <row r="2694" spans="7:7">
      <c r="G2694" s="11">
        <v>0</v>
      </c>
    </row>
    <row r="2695" spans="7:7">
      <c r="G2695" s="11">
        <v>0</v>
      </c>
    </row>
    <row r="2696" spans="7:7">
      <c r="G2696" s="11">
        <v>0</v>
      </c>
    </row>
    <row r="2697" spans="7:7">
      <c r="G2697" s="11">
        <v>0</v>
      </c>
    </row>
    <row r="2698" spans="7:7">
      <c r="G2698" s="11">
        <v>0</v>
      </c>
    </row>
    <row r="2699" spans="7:7">
      <c r="G2699" s="11">
        <v>0</v>
      </c>
    </row>
    <row r="2700" spans="7:7">
      <c r="G2700" s="11">
        <v>0</v>
      </c>
    </row>
    <row r="2701" spans="7:7">
      <c r="G2701" s="11">
        <v>0</v>
      </c>
    </row>
    <row r="2702" spans="7:7">
      <c r="G2702" s="11">
        <v>0</v>
      </c>
    </row>
    <row r="2703" spans="7:7">
      <c r="G2703" s="11">
        <v>0</v>
      </c>
    </row>
    <row r="2704" spans="7:7">
      <c r="G2704" s="11">
        <v>0</v>
      </c>
    </row>
    <row r="2705" spans="7:7">
      <c r="G2705" s="11">
        <v>0</v>
      </c>
    </row>
    <row r="2706" spans="7:7">
      <c r="G2706" s="11">
        <v>0</v>
      </c>
    </row>
    <row r="2707" spans="7:7">
      <c r="G2707" s="11">
        <v>0</v>
      </c>
    </row>
    <row r="2708" spans="7:7">
      <c r="G2708" s="11">
        <v>0</v>
      </c>
    </row>
    <row r="2709" spans="7:7">
      <c r="G2709" s="11">
        <v>0</v>
      </c>
    </row>
    <row r="2710" spans="7:7">
      <c r="G2710" s="11">
        <v>0</v>
      </c>
    </row>
    <row r="2711" spans="7:7">
      <c r="G2711" s="11">
        <v>0</v>
      </c>
    </row>
    <row r="2712" spans="7:7">
      <c r="G2712" s="11">
        <v>0</v>
      </c>
    </row>
    <row r="2713" spans="7:7">
      <c r="G2713" s="11">
        <v>0</v>
      </c>
    </row>
    <row r="2714" spans="7:7">
      <c r="G2714" s="11">
        <v>0</v>
      </c>
    </row>
    <row r="2715" spans="7:7">
      <c r="G2715" s="11">
        <v>0</v>
      </c>
    </row>
    <row r="2716" spans="7:7">
      <c r="G2716" s="11">
        <v>0</v>
      </c>
    </row>
    <row r="2717" spans="7:7">
      <c r="G2717" s="11">
        <v>0</v>
      </c>
    </row>
    <row r="2718" spans="7:7">
      <c r="G2718" s="11">
        <v>0</v>
      </c>
    </row>
    <row r="2719" spans="7:7">
      <c r="G2719" s="11">
        <v>0</v>
      </c>
    </row>
    <row r="2720" spans="7:7">
      <c r="G2720" s="11">
        <v>0</v>
      </c>
    </row>
    <row r="2721" spans="7:7">
      <c r="G2721" s="11">
        <v>0</v>
      </c>
    </row>
    <row r="2722" spans="7:7">
      <c r="G2722" s="11">
        <v>0</v>
      </c>
    </row>
    <row r="2723" spans="7:7">
      <c r="G2723" s="11">
        <v>0</v>
      </c>
    </row>
    <row r="2724" spans="7:7">
      <c r="G2724" s="11">
        <v>0</v>
      </c>
    </row>
    <row r="2725" spans="7:7">
      <c r="G2725" s="11">
        <v>0</v>
      </c>
    </row>
    <row r="2726" spans="7:7">
      <c r="G2726" s="11">
        <v>0</v>
      </c>
    </row>
    <row r="2727" spans="7:7">
      <c r="G2727" s="11">
        <v>0</v>
      </c>
    </row>
    <row r="2728" spans="7:7">
      <c r="G2728" s="11">
        <v>0</v>
      </c>
    </row>
    <row r="2729" spans="7:7">
      <c r="G2729" s="11">
        <v>0</v>
      </c>
    </row>
    <row r="2730" spans="7:7">
      <c r="G2730" s="11">
        <v>0</v>
      </c>
    </row>
    <row r="2731" spans="7:7">
      <c r="G2731" s="11">
        <v>0</v>
      </c>
    </row>
    <row r="2732" spans="7:7">
      <c r="G2732" s="11">
        <v>0</v>
      </c>
    </row>
    <row r="2733" spans="7:7">
      <c r="G2733" s="11">
        <v>0</v>
      </c>
    </row>
    <row r="2734" spans="7:7">
      <c r="G2734" s="11">
        <v>0</v>
      </c>
    </row>
    <row r="2735" spans="7:7">
      <c r="G2735" s="11">
        <v>0</v>
      </c>
    </row>
    <row r="2736" spans="7:7">
      <c r="G2736" s="11">
        <v>0</v>
      </c>
    </row>
    <row r="2737" spans="7:7">
      <c r="G2737" s="11">
        <v>0</v>
      </c>
    </row>
    <row r="2738" spans="7:7">
      <c r="G2738" s="11">
        <v>0</v>
      </c>
    </row>
    <row r="2739" spans="7:7">
      <c r="G2739" s="11">
        <v>0</v>
      </c>
    </row>
    <row r="2740" spans="7:7">
      <c r="G2740" s="11">
        <v>0</v>
      </c>
    </row>
    <row r="2741" spans="7:7">
      <c r="G2741" s="11">
        <v>0</v>
      </c>
    </row>
    <row r="2742" spans="7:7">
      <c r="G2742" s="11">
        <v>0</v>
      </c>
    </row>
    <row r="2743" spans="7:7">
      <c r="G2743" s="11">
        <v>0</v>
      </c>
    </row>
    <row r="2744" spans="7:7">
      <c r="G2744" s="11">
        <v>0</v>
      </c>
    </row>
    <row r="2745" spans="7:7">
      <c r="G2745" s="11">
        <v>0</v>
      </c>
    </row>
    <row r="2746" spans="7:7">
      <c r="G2746" s="11">
        <v>0</v>
      </c>
    </row>
    <row r="2747" spans="7:7">
      <c r="G2747" s="11">
        <v>0</v>
      </c>
    </row>
    <row r="2748" spans="7:7">
      <c r="G2748" s="11">
        <v>0</v>
      </c>
    </row>
    <row r="2749" spans="7:7">
      <c r="G2749" s="11">
        <v>0</v>
      </c>
    </row>
    <row r="2750" spans="7:7">
      <c r="G2750" s="11">
        <v>0</v>
      </c>
    </row>
    <row r="2751" spans="7:7">
      <c r="G2751" s="11">
        <v>0</v>
      </c>
    </row>
    <row r="2752" spans="7:7">
      <c r="G2752" s="11">
        <v>0</v>
      </c>
    </row>
    <row r="2753" spans="7:7">
      <c r="G2753" s="11">
        <v>0</v>
      </c>
    </row>
    <row r="2754" spans="7:7">
      <c r="G2754" s="11">
        <v>0</v>
      </c>
    </row>
    <row r="2755" spans="7:7">
      <c r="G2755" s="11">
        <v>0</v>
      </c>
    </row>
    <row r="2756" spans="7:7">
      <c r="G2756" s="11">
        <v>0</v>
      </c>
    </row>
    <row r="2757" spans="7:7">
      <c r="G2757" s="11">
        <v>0</v>
      </c>
    </row>
    <row r="2758" spans="7:7">
      <c r="G2758" s="11">
        <v>0</v>
      </c>
    </row>
    <row r="2759" spans="7:7">
      <c r="G2759" s="11">
        <v>0</v>
      </c>
    </row>
    <row r="2760" spans="7:7">
      <c r="G2760" s="11">
        <v>0</v>
      </c>
    </row>
    <row r="2761" spans="7:7">
      <c r="G2761" s="11">
        <v>0</v>
      </c>
    </row>
    <row r="2762" spans="7:7">
      <c r="G2762" s="11">
        <v>0</v>
      </c>
    </row>
    <row r="2763" spans="7:7">
      <c r="G2763" s="11">
        <v>0</v>
      </c>
    </row>
    <row r="2764" spans="7:7">
      <c r="G2764" s="11">
        <v>0</v>
      </c>
    </row>
    <row r="2765" spans="7:7">
      <c r="G2765" s="11">
        <v>0</v>
      </c>
    </row>
    <row r="2766" spans="7:7">
      <c r="G2766" s="11">
        <v>0</v>
      </c>
    </row>
    <row r="2767" spans="7:7">
      <c r="G2767" s="11">
        <v>0</v>
      </c>
    </row>
    <row r="2768" spans="7:7">
      <c r="G2768" s="11">
        <v>0</v>
      </c>
    </row>
    <row r="2769" spans="7:7">
      <c r="G2769" s="11">
        <v>0</v>
      </c>
    </row>
    <row r="2770" spans="7:7">
      <c r="G2770" s="11">
        <v>0</v>
      </c>
    </row>
    <row r="2771" spans="7:7">
      <c r="G2771" s="11">
        <v>0</v>
      </c>
    </row>
    <row r="2772" spans="7:7">
      <c r="G2772" s="11">
        <v>0</v>
      </c>
    </row>
    <row r="2773" spans="7:7">
      <c r="G2773" s="11">
        <v>0</v>
      </c>
    </row>
    <row r="2774" spans="7:7">
      <c r="G2774" s="11">
        <v>0</v>
      </c>
    </row>
    <row r="2775" spans="7:7">
      <c r="G2775" s="11">
        <v>0</v>
      </c>
    </row>
    <row r="2776" spans="7:7">
      <c r="G2776" s="11">
        <v>0</v>
      </c>
    </row>
    <row r="2777" spans="7:7">
      <c r="G2777" s="11">
        <v>0</v>
      </c>
    </row>
    <row r="2778" spans="7:7">
      <c r="G2778" s="11">
        <v>0</v>
      </c>
    </row>
    <row r="2779" spans="7:7">
      <c r="G2779" s="11">
        <v>0</v>
      </c>
    </row>
    <row r="2780" spans="7:7">
      <c r="G2780" s="11">
        <v>0</v>
      </c>
    </row>
    <row r="2781" spans="7:7">
      <c r="G2781" s="11">
        <v>0</v>
      </c>
    </row>
    <row r="2782" spans="7:7">
      <c r="G2782" s="11">
        <v>0</v>
      </c>
    </row>
    <row r="2783" spans="7:7">
      <c r="G2783" s="11">
        <v>0</v>
      </c>
    </row>
    <row r="2784" spans="7:7">
      <c r="G2784" s="11">
        <v>0</v>
      </c>
    </row>
    <row r="2785" spans="7:7">
      <c r="G2785" s="11">
        <v>0</v>
      </c>
    </row>
    <row r="2786" spans="7:7">
      <c r="G2786" s="11">
        <v>0</v>
      </c>
    </row>
    <row r="2787" spans="7:7">
      <c r="G2787" s="11">
        <v>0</v>
      </c>
    </row>
    <row r="2788" spans="7:7">
      <c r="G2788" s="11">
        <v>0</v>
      </c>
    </row>
    <row r="2789" spans="7:7">
      <c r="G2789" s="11">
        <v>0</v>
      </c>
    </row>
    <row r="2790" spans="7:7">
      <c r="G2790" s="11">
        <v>0</v>
      </c>
    </row>
    <row r="2791" spans="7:7">
      <c r="G2791" s="11">
        <v>0</v>
      </c>
    </row>
    <row r="2792" spans="7:7">
      <c r="G2792" s="11">
        <v>0</v>
      </c>
    </row>
    <row r="2793" spans="7:7">
      <c r="G2793" s="11">
        <v>0</v>
      </c>
    </row>
    <row r="2794" spans="7:7">
      <c r="G2794" s="11">
        <v>0</v>
      </c>
    </row>
    <row r="2795" spans="7:7">
      <c r="G2795" s="11">
        <v>0</v>
      </c>
    </row>
    <row r="2796" spans="7:7">
      <c r="G2796" s="11">
        <v>0</v>
      </c>
    </row>
    <row r="2797" spans="7:7">
      <c r="G2797" s="11">
        <v>0</v>
      </c>
    </row>
    <row r="2798" spans="7:7">
      <c r="G2798" s="11">
        <v>0</v>
      </c>
    </row>
    <row r="2799" spans="7:7">
      <c r="G2799" s="11">
        <v>0</v>
      </c>
    </row>
    <row r="2800" spans="7:7">
      <c r="G2800" s="11">
        <v>0</v>
      </c>
    </row>
    <row r="2801" spans="7:7">
      <c r="G2801" s="11">
        <v>0</v>
      </c>
    </row>
    <row r="2802" spans="7:7">
      <c r="G2802" s="11">
        <v>0</v>
      </c>
    </row>
    <row r="2803" spans="7:7">
      <c r="G2803" s="11">
        <v>0</v>
      </c>
    </row>
    <row r="2804" spans="7:7">
      <c r="G2804" s="11">
        <v>0</v>
      </c>
    </row>
    <row r="2805" spans="7:7">
      <c r="G2805" s="11">
        <v>0</v>
      </c>
    </row>
    <row r="2806" spans="7:7">
      <c r="G2806" s="11">
        <v>0</v>
      </c>
    </row>
    <row r="2807" spans="7:7">
      <c r="G2807" s="11">
        <v>0</v>
      </c>
    </row>
    <row r="2808" spans="7:7">
      <c r="G2808" s="11">
        <v>0</v>
      </c>
    </row>
    <row r="2809" spans="7:7">
      <c r="G2809" s="11">
        <v>0</v>
      </c>
    </row>
    <row r="2810" spans="7:7">
      <c r="G2810" s="11">
        <v>0</v>
      </c>
    </row>
    <row r="2811" spans="7:7">
      <c r="G2811" s="11">
        <v>0</v>
      </c>
    </row>
    <row r="2812" spans="7:7">
      <c r="G2812" s="11">
        <v>0</v>
      </c>
    </row>
    <row r="2813" spans="7:7">
      <c r="G2813" s="11">
        <v>0</v>
      </c>
    </row>
    <row r="2814" spans="7:7">
      <c r="G2814" s="11">
        <v>0</v>
      </c>
    </row>
    <row r="2815" spans="7:7">
      <c r="G2815" s="11">
        <v>0</v>
      </c>
    </row>
    <row r="2816" spans="7:7">
      <c r="G2816" s="11">
        <v>0</v>
      </c>
    </row>
    <row r="2817" spans="7:7">
      <c r="G2817" s="11">
        <v>0</v>
      </c>
    </row>
    <row r="2818" spans="7:7">
      <c r="G2818" s="11">
        <v>0</v>
      </c>
    </row>
    <row r="2819" spans="7:7">
      <c r="G2819" s="11">
        <v>0</v>
      </c>
    </row>
    <row r="2820" spans="7:7">
      <c r="G2820" s="11">
        <v>0</v>
      </c>
    </row>
    <row r="2821" spans="7:7">
      <c r="G2821" s="11">
        <v>0</v>
      </c>
    </row>
    <row r="2822" spans="7:7">
      <c r="G2822" s="11">
        <v>0</v>
      </c>
    </row>
    <row r="2823" spans="7:7">
      <c r="G2823" s="11">
        <v>0</v>
      </c>
    </row>
    <row r="2824" spans="7:7">
      <c r="G2824" s="11">
        <v>0</v>
      </c>
    </row>
    <row r="2825" spans="7:7">
      <c r="G2825" s="11">
        <v>0</v>
      </c>
    </row>
    <row r="2826" spans="7:7">
      <c r="G2826" s="11">
        <v>0</v>
      </c>
    </row>
    <row r="2827" spans="7:7">
      <c r="G2827" s="11">
        <v>0</v>
      </c>
    </row>
    <row r="2828" spans="7:7">
      <c r="G2828" s="11">
        <v>0</v>
      </c>
    </row>
    <row r="2829" spans="7:7">
      <c r="G2829" s="11">
        <v>0</v>
      </c>
    </row>
    <row r="2830" spans="7:7">
      <c r="G2830" s="11">
        <v>0</v>
      </c>
    </row>
    <row r="2831" spans="7:7">
      <c r="G2831" s="11">
        <v>0</v>
      </c>
    </row>
    <row r="2832" spans="7:7">
      <c r="G2832" s="11">
        <v>0</v>
      </c>
    </row>
    <row r="2833" spans="7:7">
      <c r="G2833" s="11">
        <v>0</v>
      </c>
    </row>
    <row r="2834" spans="7:7">
      <c r="G2834" s="11">
        <v>0</v>
      </c>
    </row>
    <row r="2835" spans="7:7">
      <c r="G2835" s="11">
        <v>0</v>
      </c>
    </row>
    <row r="2836" spans="7:7">
      <c r="G2836" s="11">
        <v>0</v>
      </c>
    </row>
    <row r="2837" spans="7:7">
      <c r="G2837" s="11">
        <v>0</v>
      </c>
    </row>
    <row r="2838" spans="7:7">
      <c r="G2838" s="11">
        <v>0</v>
      </c>
    </row>
    <row r="2839" spans="7:7">
      <c r="G2839" s="11">
        <v>0</v>
      </c>
    </row>
    <row r="2840" spans="7:7">
      <c r="G2840" s="11">
        <v>0</v>
      </c>
    </row>
    <row r="2841" spans="7:7">
      <c r="G2841" s="11">
        <v>0</v>
      </c>
    </row>
    <row r="2842" spans="7:7">
      <c r="G2842" s="11">
        <v>0</v>
      </c>
    </row>
    <row r="2843" spans="7:7">
      <c r="G2843" s="11">
        <v>0</v>
      </c>
    </row>
    <row r="2844" spans="7:7">
      <c r="G2844" s="11">
        <v>0</v>
      </c>
    </row>
    <row r="2845" spans="7:7">
      <c r="G2845" s="11">
        <v>0</v>
      </c>
    </row>
    <row r="2846" spans="7:7">
      <c r="G2846" s="11">
        <v>0</v>
      </c>
    </row>
    <row r="2847" spans="7:7">
      <c r="G2847" s="11">
        <v>0</v>
      </c>
    </row>
    <row r="2848" spans="7:7">
      <c r="G2848" s="11">
        <v>0</v>
      </c>
    </row>
    <row r="2849" spans="7:7">
      <c r="G2849" s="11">
        <v>0</v>
      </c>
    </row>
    <row r="2850" spans="7:7">
      <c r="G2850" s="11">
        <v>0</v>
      </c>
    </row>
    <row r="2851" spans="7:7">
      <c r="G2851" s="11">
        <v>0</v>
      </c>
    </row>
    <row r="2852" spans="7:7">
      <c r="G2852" s="11">
        <v>0</v>
      </c>
    </row>
    <row r="2853" spans="7:7">
      <c r="G2853" s="11">
        <v>0</v>
      </c>
    </row>
    <row r="2854" spans="7:7">
      <c r="G2854" s="11">
        <v>0</v>
      </c>
    </row>
    <row r="2855" spans="7:7">
      <c r="G2855" s="11">
        <v>0</v>
      </c>
    </row>
    <row r="2856" spans="7:7">
      <c r="G2856" s="11">
        <v>0</v>
      </c>
    </row>
    <row r="2857" spans="7:7">
      <c r="G2857" s="11">
        <v>0</v>
      </c>
    </row>
    <row r="2858" spans="7:7">
      <c r="G2858" s="11">
        <v>0</v>
      </c>
    </row>
    <row r="2859" spans="7:7">
      <c r="G2859" s="11">
        <v>0</v>
      </c>
    </row>
    <row r="2860" spans="7:7">
      <c r="G2860" s="11">
        <v>0</v>
      </c>
    </row>
    <row r="2861" spans="7:7">
      <c r="G2861" s="11">
        <v>0</v>
      </c>
    </row>
    <row r="2862" spans="7:7">
      <c r="G2862" s="11">
        <v>0</v>
      </c>
    </row>
    <row r="2863" spans="7:7">
      <c r="G2863" s="11">
        <v>0</v>
      </c>
    </row>
    <row r="2864" spans="7:7">
      <c r="G2864" s="11">
        <v>0</v>
      </c>
    </row>
    <row r="2865" spans="7:7">
      <c r="G2865" s="11">
        <v>0</v>
      </c>
    </row>
    <row r="2866" spans="7:7">
      <c r="G2866" s="11">
        <v>0</v>
      </c>
    </row>
    <row r="2867" spans="7:7">
      <c r="G2867" s="11">
        <v>0</v>
      </c>
    </row>
    <row r="2868" spans="7:7">
      <c r="G2868" s="11">
        <v>0</v>
      </c>
    </row>
    <row r="2869" spans="7:7">
      <c r="G2869" s="11">
        <v>0</v>
      </c>
    </row>
    <row r="2870" spans="7:7">
      <c r="G2870" s="11">
        <v>0</v>
      </c>
    </row>
    <row r="2871" spans="7:7">
      <c r="G2871" s="11">
        <v>0</v>
      </c>
    </row>
    <row r="2872" spans="7:7">
      <c r="G2872" s="11">
        <v>0</v>
      </c>
    </row>
    <row r="2873" spans="7:7">
      <c r="G2873" s="11">
        <v>0</v>
      </c>
    </row>
    <row r="2874" spans="7:7">
      <c r="G2874" s="11">
        <v>0</v>
      </c>
    </row>
    <row r="2875" spans="7:7">
      <c r="G2875" s="11">
        <v>0</v>
      </c>
    </row>
    <row r="2876" spans="7:7">
      <c r="G2876" s="11">
        <v>0</v>
      </c>
    </row>
    <row r="2877" spans="7:7">
      <c r="G2877" s="11">
        <v>0</v>
      </c>
    </row>
    <row r="2878" spans="7:7">
      <c r="G2878" s="11">
        <v>0</v>
      </c>
    </row>
    <row r="2879" spans="7:7">
      <c r="G2879" s="11">
        <v>0</v>
      </c>
    </row>
    <row r="2880" spans="7:7">
      <c r="G2880" s="11">
        <v>0</v>
      </c>
    </row>
    <row r="2881" spans="7:7">
      <c r="G2881" s="11">
        <v>0</v>
      </c>
    </row>
    <row r="2882" spans="7:7">
      <c r="G2882" s="11">
        <v>0</v>
      </c>
    </row>
    <row r="2883" spans="7:7">
      <c r="G2883" s="11">
        <v>0</v>
      </c>
    </row>
    <row r="2884" spans="7:7">
      <c r="G2884" s="11">
        <v>0</v>
      </c>
    </row>
    <row r="2885" spans="7:7">
      <c r="G2885" s="11">
        <v>0</v>
      </c>
    </row>
    <row r="2886" spans="7:7">
      <c r="G2886" s="11">
        <v>0</v>
      </c>
    </row>
    <row r="2887" spans="7:7">
      <c r="G2887" s="11">
        <v>0</v>
      </c>
    </row>
    <row r="2888" spans="7:7">
      <c r="G2888" s="11">
        <v>0</v>
      </c>
    </row>
    <row r="2889" spans="7:7">
      <c r="G2889" s="11">
        <v>0</v>
      </c>
    </row>
    <row r="2890" spans="7:7">
      <c r="G2890" s="11">
        <v>0</v>
      </c>
    </row>
    <row r="2891" spans="7:7">
      <c r="G2891" s="11">
        <v>0</v>
      </c>
    </row>
    <row r="2892" spans="7:7">
      <c r="G2892" s="11">
        <v>0</v>
      </c>
    </row>
    <row r="2893" spans="7:7">
      <c r="G2893" s="11">
        <v>0</v>
      </c>
    </row>
    <row r="2894" spans="7:7">
      <c r="G2894" s="11">
        <v>0</v>
      </c>
    </row>
    <row r="2895" spans="7:7">
      <c r="G2895" s="11">
        <v>0</v>
      </c>
    </row>
    <row r="2896" spans="7:7">
      <c r="G2896" s="11">
        <v>0</v>
      </c>
    </row>
    <row r="2897" spans="7:7">
      <c r="G2897" s="11">
        <v>0</v>
      </c>
    </row>
    <row r="2898" spans="7:7">
      <c r="G2898" s="11">
        <v>0</v>
      </c>
    </row>
    <row r="2899" spans="7:7">
      <c r="G2899" s="11">
        <v>0</v>
      </c>
    </row>
    <row r="2900" spans="7:7">
      <c r="G2900" s="11">
        <v>0</v>
      </c>
    </row>
    <row r="2901" spans="7:7">
      <c r="G2901" s="11">
        <v>0</v>
      </c>
    </row>
    <row r="2902" spans="7:7">
      <c r="G2902" s="11">
        <v>0</v>
      </c>
    </row>
    <row r="2903" spans="7:7">
      <c r="G2903" s="11">
        <v>0</v>
      </c>
    </row>
    <row r="2904" spans="7:7">
      <c r="G2904" s="11">
        <v>0</v>
      </c>
    </row>
    <row r="2905" spans="7:7">
      <c r="G2905" s="11">
        <v>0</v>
      </c>
    </row>
    <row r="2906" spans="7:7">
      <c r="G2906" s="11">
        <v>0</v>
      </c>
    </row>
    <row r="2907" spans="7:7">
      <c r="G2907" s="11">
        <v>0</v>
      </c>
    </row>
    <row r="2908" spans="7:7">
      <c r="G2908" s="11">
        <v>0</v>
      </c>
    </row>
    <row r="2909" spans="7:7">
      <c r="G2909" s="11">
        <v>0</v>
      </c>
    </row>
    <row r="2910" spans="7:7">
      <c r="G2910" s="11">
        <v>0</v>
      </c>
    </row>
    <row r="2911" spans="7:7">
      <c r="G2911" s="11">
        <v>0</v>
      </c>
    </row>
    <row r="2912" spans="7:7">
      <c r="G2912" s="11">
        <v>0</v>
      </c>
    </row>
    <row r="2913" spans="7:7">
      <c r="G2913" s="11">
        <v>0</v>
      </c>
    </row>
    <row r="2914" spans="7:7">
      <c r="G2914" s="11">
        <v>0</v>
      </c>
    </row>
    <row r="2915" spans="7:7">
      <c r="G2915" s="11">
        <v>0</v>
      </c>
    </row>
    <row r="2916" spans="7:7">
      <c r="G2916" s="11">
        <v>0</v>
      </c>
    </row>
    <row r="2917" spans="7:7">
      <c r="G2917" s="11">
        <v>0</v>
      </c>
    </row>
    <row r="2918" spans="7:7">
      <c r="G2918" s="11">
        <v>0</v>
      </c>
    </row>
    <row r="2919" spans="7:7">
      <c r="G2919" s="11">
        <v>0</v>
      </c>
    </row>
    <row r="2920" spans="7:7">
      <c r="G2920" s="11">
        <v>0</v>
      </c>
    </row>
    <row r="2921" spans="7:7">
      <c r="G2921" s="11">
        <v>0</v>
      </c>
    </row>
    <row r="2922" spans="7:7">
      <c r="G2922" s="11">
        <v>0</v>
      </c>
    </row>
    <row r="2923" spans="7:7">
      <c r="G2923" s="11">
        <v>0</v>
      </c>
    </row>
    <row r="2924" spans="7:7">
      <c r="G2924" s="11">
        <v>0</v>
      </c>
    </row>
    <row r="2925" spans="7:7">
      <c r="G2925" s="11">
        <v>0</v>
      </c>
    </row>
    <row r="2926" spans="7:7">
      <c r="G2926" s="11">
        <v>0</v>
      </c>
    </row>
    <row r="2927" spans="7:7">
      <c r="G2927" s="11">
        <v>0</v>
      </c>
    </row>
    <row r="2928" spans="7:7">
      <c r="G2928" s="11">
        <v>0</v>
      </c>
    </row>
    <row r="2929" spans="7:7">
      <c r="G2929" s="11">
        <v>0</v>
      </c>
    </row>
    <row r="2930" spans="7:7">
      <c r="G2930" s="11">
        <v>0</v>
      </c>
    </row>
    <row r="2931" spans="7:7">
      <c r="G2931" s="11">
        <v>0</v>
      </c>
    </row>
    <row r="2932" spans="7:7">
      <c r="G2932" s="11">
        <v>0</v>
      </c>
    </row>
    <row r="2933" spans="7:7">
      <c r="G2933" s="11">
        <v>0</v>
      </c>
    </row>
    <row r="2934" spans="7:7">
      <c r="G2934" s="11">
        <v>0</v>
      </c>
    </row>
    <row r="2935" spans="7:7">
      <c r="G2935" s="11">
        <v>0</v>
      </c>
    </row>
    <row r="2936" spans="7:7">
      <c r="G2936" s="11">
        <v>0</v>
      </c>
    </row>
    <row r="2937" spans="7:7">
      <c r="G2937" s="11">
        <v>0</v>
      </c>
    </row>
    <row r="2938" spans="7:7">
      <c r="G2938" s="11">
        <v>0</v>
      </c>
    </row>
    <row r="2939" spans="7:7">
      <c r="G2939" s="11">
        <v>0</v>
      </c>
    </row>
    <row r="2940" spans="7:7">
      <c r="G2940" s="11">
        <v>0</v>
      </c>
    </row>
    <row r="2941" spans="7:7">
      <c r="G2941" s="11">
        <v>0</v>
      </c>
    </row>
    <row r="2942" spans="7:7">
      <c r="G2942" s="11">
        <v>0</v>
      </c>
    </row>
    <row r="2943" spans="7:7">
      <c r="G2943" s="11">
        <v>0</v>
      </c>
    </row>
    <row r="2944" spans="7:7">
      <c r="G2944" s="11">
        <v>0</v>
      </c>
    </row>
    <row r="2945" spans="7:7">
      <c r="G2945" s="11">
        <v>0</v>
      </c>
    </row>
    <row r="2946" spans="7:7">
      <c r="G2946" s="11">
        <v>0</v>
      </c>
    </row>
    <row r="2947" spans="7:7">
      <c r="G2947" s="11">
        <v>0</v>
      </c>
    </row>
    <row r="2948" spans="7:7">
      <c r="G2948" s="11">
        <v>0</v>
      </c>
    </row>
    <row r="2949" spans="7:7">
      <c r="G2949" s="11">
        <v>0</v>
      </c>
    </row>
    <row r="2950" spans="7:7">
      <c r="G2950" s="11">
        <v>0</v>
      </c>
    </row>
    <row r="2951" spans="7:7">
      <c r="G2951" s="11">
        <v>0</v>
      </c>
    </row>
    <row r="2952" spans="7:7">
      <c r="G2952" s="11">
        <v>0</v>
      </c>
    </row>
    <row r="2953" spans="7:7">
      <c r="G2953" s="11">
        <v>0</v>
      </c>
    </row>
    <row r="2954" spans="7:7">
      <c r="G2954" s="11">
        <v>0</v>
      </c>
    </row>
    <row r="2955" spans="7:7">
      <c r="G2955" s="11">
        <v>0</v>
      </c>
    </row>
    <row r="2956" spans="7:7">
      <c r="G2956" s="11">
        <v>0</v>
      </c>
    </row>
    <row r="2957" spans="7:7">
      <c r="G2957" s="11">
        <v>0</v>
      </c>
    </row>
    <row r="2958" spans="7:7">
      <c r="G2958" s="11">
        <v>0</v>
      </c>
    </row>
    <row r="2959" spans="7:7">
      <c r="G2959" s="11">
        <v>0</v>
      </c>
    </row>
    <row r="2960" spans="7:7">
      <c r="G2960" s="11">
        <v>0</v>
      </c>
    </row>
    <row r="2961" spans="7:7">
      <c r="G2961" s="11">
        <v>0</v>
      </c>
    </row>
    <row r="2962" spans="7:7">
      <c r="G2962" s="11">
        <v>0</v>
      </c>
    </row>
    <row r="2963" spans="7:7">
      <c r="G2963" s="11">
        <v>0</v>
      </c>
    </row>
    <row r="2964" spans="7:7">
      <c r="G2964" s="11">
        <v>0</v>
      </c>
    </row>
    <row r="2965" spans="7:7">
      <c r="G2965" s="11">
        <v>0</v>
      </c>
    </row>
    <row r="2966" spans="7:7">
      <c r="G2966" s="11">
        <v>0</v>
      </c>
    </row>
    <row r="2967" spans="7:7">
      <c r="G2967" s="11">
        <v>0</v>
      </c>
    </row>
    <row r="2968" spans="7:7">
      <c r="G2968" s="11">
        <v>0</v>
      </c>
    </row>
    <row r="2969" spans="7:7">
      <c r="G2969" s="11">
        <v>0</v>
      </c>
    </row>
    <row r="2970" spans="7:7">
      <c r="G2970" s="11">
        <v>0</v>
      </c>
    </row>
    <row r="2971" spans="7:7">
      <c r="G2971" s="11">
        <v>0</v>
      </c>
    </row>
    <row r="2972" spans="7:7">
      <c r="G2972" s="11">
        <v>0</v>
      </c>
    </row>
    <row r="2973" spans="7:7">
      <c r="G2973" s="11">
        <v>0</v>
      </c>
    </row>
    <row r="2974" spans="7:7">
      <c r="G2974" s="11">
        <v>0</v>
      </c>
    </row>
    <row r="2975" spans="7:7">
      <c r="G2975" s="11">
        <v>0</v>
      </c>
    </row>
    <row r="2976" spans="7:7">
      <c r="G2976" s="11">
        <v>0</v>
      </c>
    </row>
    <row r="2977" spans="7:7">
      <c r="G2977" s="11">
        <v>0</v>
      </c>
    </row>
    <row r="2978" spans="7:7">
      <c r="G2978" s="11">
        <v>0</v>
      </c>
    </row>
    <row r="2979" spans="7:7">
      <c r="G2979" s="11">
        <v>0</v>
      </c>
    </row>
    <row r="2980" spans="7:7">
      <c r="G2980" s="11">
        <v>0</v>
      </c>
    </row>
    <row r="2981" spans="7:7">
      <c r="G2981" s="11">
        <v>0</v>
      </c>
    </row>
    <row r="2982" spans="7:7">
      <c r="G2982" s="11">
        <v>0</v>
      </c>
    </row>
    <row r="2983" spans="7:7">
      <c r="G2983" s="11">
        <v>0</v>
      </c>
    </row>
    <row r="2984" spans="7:7">
      <c r="G2984" s="11">
        <v>0</v>
      </c>
    </row>
    <row r="2985" spans="7:7">
      <c r="G2985" s="11">
        <v>0</v>
      </c>
    </row>
    <row r="2986" spans="7:7">
      <c r="G2986" s="11">
        <v>0</v>
      </c>
    </row>
    <row r="2987" spans="7:7">
      <c r="G2987" s="11">
        <v>0</v>
      </c>
    </row>
    <row r="2988" spans="7:7">
      <c r="G2988" s="11">
        <v>0</v>
      </c>
    </row>
    <row r="2989" spans="7:7">
      <c r="G2989" s="11">
        <v>0</v>
      </c>
    </row>
    <row r="2990" spans="7:7">
      <c r="G2990" s="11">
        <v>0</v>
      </c>
    </row>
    <row r="2991" spans="7:7">
      <c r="G2991" s="11">
        <v>0</v>
      </c>
    </row>
    <row r="2992" spans="7:7">
      <c r="G2992" s="11">
        <v>0</v>
      </c>
    </row>
    <row r="2993" spans="7:7">
      <c r="G2993" s="11">
        <v>0</v>
      </c>
    </row>
    <row r="2994" spans="7:7">
      <c r="G2994" s="11">
        <v>0</v>
      </c>
    </row>
    <row r="2995" spans="7:7">
      <c r="G2995" s="11">
        <v>0</v>
      </c>
    </row>
    <row r="2996" spans="7:7">
      <c r="G2996" s="11">
        <v>0</v>
      </c>
    </row>
    <row r="2997" spans="7:7">
      <c r="G2997" s="11">
        <v>0</v>
      </c>
    </row>
    <row r="2998" spans="7:7">
      <c r="G2998" s="11">
        <v>0</v>
      </c>
    </row>
    <row r="2999" spans="7:7">
      <c r="G2999" s="11">
        <v>0</v>
      </c>
    </row>
    <row r="3000" spans="7:7">
      <c r="G3000" s="11">
        <v>0</v>
      </c>
    </row>
    <row r="3001" spans="7:7">
      <c r="G3001" s="11">
        <v>0</v>
      </c>
    </row>
    <row r="3002" spans="7:7">
      <c r="G3002" s="11">
        <v>0</v>
      </c>
    </row>
    <row r="3003" spans="7:7">
      <c r="G3003" s="11">
        <v>0</v>
      </c>
    </row>
    <row r="3004" spans="7:7">
      <c r="G3004" s="11">
        <v>0</v>
      </c>
    </row>
    <row r="3005" spans="7:7">
      <c r="G3005" s="11">
        <v>0</v>
      </c>
    </row>
    <row r="3006" spans="7:7">
      <c r="G3006" s="11">
        <v>0</v>
      </c>
    </row>
    <row r="3007" spans="7:7">
      <c r="G3007" s="11">
        <v>0</v>
      </c>
    </row>
    <row r="3008" spans="7:7">
      <c r="G3008" s="11">
        <v>0</v>
      </c>
    </row>
    <row r="3009" spans="7:7">
      <c r="G3009" s="11">
        <v>0</v>
      </c>
    </row>
    <row r="3010" spans="7:7">
      <c r="G3010" s="11">
        <v>0</v>
      </c>
    </row>
    <row r="3011" spans="7:7">
      <c r="G3011" s="11">
        <v>0</v>
      </c>
    </row>
    <row r="3012" spans="7:7">
      <c r="G3012" s="11">
        <v>0</v>
      </c>
    </row>
    <row r="3013" spans="7:7">
      <c r="G3013" s="11">
        <v>0</v>
      </c>
    </row>
    <row r="3014" spans="7:7">
      <c r="G3014" s="11">
        <v>0</v>
      </c>
    </row>
    <row r="3015" spans="7:7">
      <c r="G3015" s="11">
        <v>0</v>
      </c>
    </row>
    <row r="3016" spans="7:7">
      <c r="G3016" s="11">
        <v>0</v>
      </c>
    </row>
    <row r="3017" spans="7:7">
      <c r="G3017" s="11">
        <v>0</v>
      </c>
    </row>
    <row r="3018" spans="7:7">
      <c r="G3018" s="11">
        <v>0</v>
      </c>
    </row>
    <row r="3019" spans="7:7">
      <c r="G3019" s="11">
        <v>0</v>
      </c>
    </row>
    <row r="3020" spans="7:7">
      <c r="G3020" s="11">
        <v>0</v>
      </c>
    </row>
    <row r="3021" spans="7:7">
      <c r="G3021" s="11">
        <v>0</v>
      </c>
    </row>
    <row r="3022" spans="7:7">
      <c r="G3022" s="11">
        <v>0</v>
      </c>
    </row>
    <row r="3023" spans="7:7">
      <c r="G3023" s="11">
        <v>0</v>
      </c>
    </row>
    <row r="3024" spans="7:7">
      <c r="G3024" s="11">
        <v>0</v>
      </c>
    </row>
    <row r="3025" spans="7:7">
      <c r="G3025" s="11">
        <v>0</v>
      </c>
    </row>
    <row r="3026" spans="7:7">
      <c r="G3026" s="11">
        <v>0</v>
      </c>
    </row>
    <row r="3027" spans="7:7">
      <c r="G3027" s="11">
        <v>0</v>
      </c>
    </row>
    <row r="3028" spans="7:7">
      <c r="G3028" s="11">
        <v>0</v>
      </c>
    </row>
    <row r="3029" spans="7:7">
      <c r="G3029" s="11">
        <v>0</v>
      </c>
    </row>
    <row r="3030" spans="7:7">
      <c r="G3030" s="11">
        <v>0</v>
      </c>
    </row>
    <row r="3031" spans="7:7">
      <c r="G3031" s="11">
        <v>0</v>
      </c>
    </row>
    <row r="3032" spans="7:7">
      <c r="G3032" s="11">
        <v>0</v>
      </c>
    </row>
    <row r="3033" spans="7:7">
      <c r="G3033" s="11">
        <v>0</v>
      </c>
    </row>
    <row r="3034" spans="7:7">
      <c r="G3034" s="11">
        <v>0</v>
      </c>
    </row>
    <row r="3035" spans="7:7">
      <c r="G3035" s="11">
        <v>0</v>
      </c>
    </row>
    <row r="3036" spans="7:7">
      <c r="G3036" s="11">
        <v>0</v>
      </c>
    </row>
    <row r="3037" spans="7:7">
      <c r="G3037" s="11">
        <v>0</v>
      </c>
    </row>
    <row r="3038" spans="7:7">
      <c r="G3038" s="11">
        <v>0</v>
      </c>
    </row>
    <row r="3039" spans="7:7">
      <c r="G3039" s="11">
        <v>0</v>
      </c>
    </row>
    <row r="3040" spans="7:7">
      <c r="G3040" s="11">
        <v>0</v>
      </c>
    </row>
    <row r="3041" spans="7:7">
      <c r="G3041" s="11">
        <v>0</v>
      </c>
    </row>
    <row r="3042" spans="7:7">
      <c r="G3042" s="11">
        <v>0</v>
      </c>
    </row>
    <row r="3043" spans="7:7">
      <c r="G3043" s="11">
        <v>0</v>
      </c>
    </row>
    <row r="3044" spans="7:7">
      <c r="G3044" s="11">
        <v>0</v>
      </c>
    </row>
    <row r="3045" spans="7:7">
      <c r="G3045" s="11">
        <v>0</v>
      </c>
    </row>
    <row r="3046" spans="7:7">
      <c r="G3046" s="11">
        <v>0</v>
      </c>
    </row>
    <row r="3047" spans="7:7">
      <c r="G3047" s="11">
        <v>0</v>
      </c>
    </row>
    <row r="3048" spans="7:7">
      <c r="G3048" s="11">
        <v>0</v>
      </c>
    </row>
    <row r="3049" spans="7:7">
      <c r="G3049" s="11">
        <v>0</v>
      </c>
    </row>
    <row r="3050" spans="7:7">
      <c r="G3050" s="11">
        <v>0</v>
      </c>
    </row>
    <row r="3051" spans="7:7">
      <c r="G3051" s="11">
        <v>0</v>
      </c>
    </row>
    <row r="3052" spans="7:7">
      <c r="G3052" s="11">
        <v>0</v>
      </c>
    </row>
    <row r="3053" spans="7:7">
      <c r="G3053" s="11">
        <v>0</v>
      </c>
    </row>
    <row r="3054" spans="7:7">
      <c r="G3054" s="11">
        <v>0</v>
      </c>
    </row>
    <row r="3055" spans="7:7">
      <c r="G3055" s="11">
        <v>0</v>
      </c>
    </row>
    <row r="3056" spans="7:7">
      <c r="G3056" s="11">
        <v>0</v>
      </c>
    </row>
    <row r="3057" spans="7:7">
      <c r="G3057" s="11">
        <v>0</v>
      </c>
    </row>
    <row r="3058" spans="7:7">
      <c r="G3058" s="11">
        <v>0</v>
      </c>
    </row>
    <row r="3059" spans="7:7">
      <c r="G3059" s="11">
        <v>0</v>
      </c>
    </row>
    <row r="3060" spans="7:7">
      <c r="G3060" s="11">
        <v>0</v>
      </c>
    </row>
    <row r="3061" spans="7:7">
      <c r="G3061" s="11">
        <v>0</v>
      </c>
    </row>
    <row r="3062" spans="7:7">
      <c r="G3062" s="11">
        <v>0</v>
      </c>
    </row>
    <row r="3063" spans="7:7">
      <c r="G3063" s="11">
        <v>0</v>
      </c>
    </row>
    <row r="3064" spans="7:7">
      <c r="G3064" s="11">
        <v>0</v>
      </c>
    </row>
    <row r="3065" spans="7:7">
      <c r="G3065" s="11">
        <v>0</v>
      </c>
    </row>
    <row r="3066" spans="7:7">
      <c r="G3066" s="11">
        <v>0</v>
      </c>
    </row>
    <row r="3067" spans="7:7">
      <c r="G3067" s="11">
        <v>0</v>
      </c>
    </row>
    <row r="3068" spans="7:7">
      <c r="G3068" s="11">
        <v>0</v>
      </c>
    </row>
    <row r="3069" spans="7:7">
      <c r="G3069" s="11">
        <v>0</v>
      </c>
    </row>
    <row r="3070" spans="7:7">
      <c r="G3070" s="11">
        <v>0</v>
      </c>
    </row>
    <row r="3071" spans="7:7">
      <c r="G3071" s="11">
        <v>0</v>
      </c>
    </row>
    <row r="3072" spans="7:7">
      <c r="G3072" s="11">
        <v>0</v>
      </c>
    </row>
    <row r="3073" spans="7:7">
      <c r="G3073" s="11">
        <v>0</v>
      </c>
    </row>
    <row r="3074" spans="7:7">
      <c r="G3074" s="11">
        <v>0</v>
      </c>
    </row>
    <row r="3075" spans="7:7">
      <c r="G3075" s="11">
        <v>0</v>
      </c>
    </row>
    <row r="3076" spans="7:7">
      <c r="G3076" s="11">
        <v>0</v>
      </c>
    </row>
    <row r="3077" spans="7:7">
      <c r="G3077" s="11">
        <v>0</v>
      </c>
    </row>
    <row r="3078" spans="7:7">
      <c r="G3078" s="11">
        <v>0</v>
      </c>
    </row>
    <row r="3079" spans="7:7">
      <c r="G3079" s="11">
        <v>0</v>
      </c>
    </row>
    <row r="3080" spans="7:7">
      <c r="G3080" s="11">
        <v>0</v>
      </c>
    </row>
    <row r="3081" spans="7:7">
      <c r="G3081" s="11">
        <v>0</v>
      </c>
    </row>
    <row r="3082" spans="7:7">
      <c r="G3082" s="11">
        <v>0</v>
      </c>
    </row>
    <row r="3083" spans="7:7">
      <c r="G3083" s="11">
        <v>0</v>
      </c>
    </row>
    <row r="3084" spans="7:7">
      <c r="G3084" s="11">
        <v>0</v>
      </c>
    </row>
    <row r="3085" spans="7:7">
      <c r="G3085" s="11">
        <v>0</v>
      </c>
    </row>
    <row r="3086" spans="7:7">
      <c r="G3086" s="11">
        <v>0</v>
      </c>
    </row>
    <row r="3087" spans="7:7">
      <c r="G3087" s="11">
        <v>0</v>
      </c>
    </row>
    <row r="3088" spans="7:7">
      <c r="G3088" s="11">
        <v>0</v>
      </c>
    </row>
    <row r="3089" spans="7:7">
      <c r="G3089" s="11">
        <v>0</v>
      </c>
    </row>
    <row r="3090" spans="7:7">
      <c r="G3090" s="11">
        <v>0</v>
      </c>
    </row>
    <row r="3091" spans="7:7">
      <c r="G3091" s="11">
        <v>0</v>
      </c>
    </row>
    <row r="3092" spans="7:7">
      <c r="G3092" s="11">
        <v>0</v>
      </c>
    </row>
    <row r="3093" spans="7:7">
      <c r="G3093" s="11">
        <v>0</v>
      </c>
    </row>
    <row r="3094" spans="7:7">
      <c r="G3094" s="11">
        <v>0</v>
      </c>
    </row>
    <row r="3095" spans="7:7">
      <c r="G3095" s="11">
        <v>0</v>
      </c>
    </row>
    <row r="3096" spans="7:7">
      <c r="G3096" s="11">
        <v>0</v>
      </c>
    </row>
    <row r="3097" spans="7:7">
      <c r="G3097" s="11">
        <v>0</v>
      </c>
    </row>
    <row r="3098" spans="7:7">
      <c r="G3098" s="11">
        <v>0</v>
      </c>
    </row>
    <row r="3099" spans="7:7">
      <c r="G3099" s="11">
        <v>0</v>
      </c>
    </row>
    <row r="3100" spans="7:7">
      <c r="G3100" s="11">
        <v>0</v>
      </c>
    </row>
    <row r="3101" spans="7:7">
      <c r="G3101" s="11">
        <v>0</v>
      </c>
    </row>
    <row r="3102" spans="7:7">
      <c r="G3102" s="11">
        <v>0</v>
      </c>
    </row>
    <row r="3103" spans="7:7">
      <c r="G3103" s="11">
        <v>0</v>
      </c>
    </row>
    <row r="3104" spans="7:7">
      <c r="G3104" s="11">
        <v>0</v>
      </c>
    </row>
    <row r="3105" spans="7:7">
      <c r="G3105" s="11">
        <v>0</v>
      </c>
    </row>
    <row r="3106" spans="7:7">
      <c r="G3106" s="11">
        <v>0</v>
      </c>
    </row>
    <row r="3107" spans="7:7">
      <c r="G3107" s="11">
        <v>0</v>
      </c>
    </row>
    <row r="3108" spans="7:7">
      <c r="G3108" s="11">
        <v>0</v>
      </c>
    </row>
    <row r="3109" spans="7:7">
      <c r="G3109" s="11">
        <v>0</v>
      </c>
    </row>
    <row r="3110" spans="7:7">
      <c r="G3110" s="11">
        <v>0</v>
      </c>
    </row>
    <row r="3111" spans="7:7">
      <c r="G3111" s="11">
        <v>0</v>
      </c>
    </row>
    <row r="3112" spans="7:7">
      <c r="G3112" s="11">
        <v>0</v>
      </c>
    </row>
    <row r="3113" spans="7:7">
      <c r="G3113" s="11">
        <v>0</v>
      </c>
    </row>
    <row r="3114" spans="7:7">
      <c r="G3114" s="11">
        <v>0</v>
      </c>
    </row>
    <row r="3115" spans="7:7">
      <c r="G3115" s="11">
        <v>0</v>
      </c>
    </row>
    <row r="3116" spans="7:7">
      <c r="G3116" s="11">
        <v>0</v>
      </c>
    </row>
    <row r="3117" spans="7:7">
      <c r="G3117" s="11">
        <v>0</v>
      </c>
    </row>
    <row r="3118" spans="7:7">
      <c r="G3118" s="11">
        <v>0</v>
      </c>
    </row>
    <row r="3119" spans="7:7">
      <c r="G3119" s="11">
        <v>0</v>
      </c>
    </row>
    <row r="3120" spans="7:7">
      <c r="G3120" s="11">
        <v>0</v>
      </c>
    </row>
    <row r="3121" spans="7:7">
      <c r="G3121" s="11">
        <v>0</v>
      </c>
    </row>
    <row r="3122" spans="7:7">
      <c r="G3122" s="11">
        <v>0</v>
      </c>
    </row>
    <row r="3123" spans="7:7">
      <c r="G3123" s="11">
        <v>0</v>
      </c>
    </row>
    <row r="3124" spans="7:7">
      <c r="G3124" s="11">
        <v>0</v>
      </c>
    </row>
    <row r="3125" spans="7:7">
      <c r="G3125" s="11">
        <v>0</v>
      </c>
    </row>
    <row r="3126" spans="7:7">
      <c r="G3126" s="11">
        <v>0</v>
      </c>
    </row>
    <row r="3127" spans="7:7">
      <c r="G3127" s="11">
        <v>0</v>
      </c>
    </row>
    <row r="3128" spans="7:7">
      <c r="G3128" s="11">
        <v>0</v>
      </c>
    </row>
    <row r="3129" spans="7:7">
      <c r="G3129" s="11">
        <v>0</v>
      </c>
    </row>
    <row r="3130" spans="7:7">
      <c r="G3130" s="11">
        <v>0</v>
      </c>
    </row>
    <row r="3131" spans="7:7">
      <c r="G3131" s="11">
        <v>0</v>
      </c>
    </row>
    <row r="3132" spans="7:7">
      <c r="G3132" s="11">
        <v>0</v>
      </c>
    </row>
    <row r="3133" spans="7:7">
      <c r="G3133" s="11">
        <v>0</v>
      </c>
    </row>
    <row r="3134" spans="7:7">
      <c r="G3134" s="11">
        <v>0</v>
      </c>
    </row>
    <row r="3135" spans="7:7">
      <c r="G3135" s="11">
        <v>0</v>
      </c>
    </row>
    <row r="3136" spans="7:7">
      <c r="G3136" s="11">
        <v>0</v>
      </c>
    </row>
    <row r="3137" spans="7:7">
      <c r="G3137" s="11">
        <v>0</v>
      </c>
    </row>
    <row r="3138" spans="7:7">
      <c r="G3138" s="11">
        <v>0</v>
      </c>
    </row>
    <row r="3139" spans="7:7">
      <c r="G3139" s="11">
        <v>0</v>
      </c>
    </row>
    <row r="3140" spans="7:7">
      <c r="G3140" s="11">
        <v>0</v>
      </c>
    </row>
    <row r="3141" spans="7:7">
      <c r="G3141" s="11">
        <v>0</v>
      </c>
    </row>
    <row r="3142" spans="7:7">
      <c r="G3142" s="11">
        <v>0</v>
      </c>
    </row>
    <row r="3143" spans="7:7">
      <c r="G3143" s="11">
        <v>0</v>
      </c>
    </row>
    <row r="3144" spans="7:7">
      <c r="G3144" s="11">
        <v>0</v>
      </c>
    </row>
    <row r="3145" spans="7:7">
      <c r="G3145" s="11">
        <v>0</v>
      </c>
    </row>
    <row r="3146" spans="7:7">
      <c r="G3146" s="11">
        <v>0</v>
      </c>
    </row>
    <row r="3147" spans="7:7">
      <c r="G3147" s="11">
        <v>0</v>
      </c>
    </row>
    <row r="3148" spans="7:7">
      <c r="G3148" s="11">
        <v>0</v>
      </c>
    </row>
    <row r="3149" spans="7:7">
      <c r="G3149" s="11">
        <v>0</v>
      </c>
    </row>
    <row r="3150" spans="7:7">
      <c r="G3150" s="11">
        <v>0</v>
      </c>
    </row>
    <row r="3151" spans="7:7">
      <c r="G3151" s="11">
        <v>0</v>
      </c>
    </row>
    <row r="3152" spans="7:7">
      <c r="G3152" s="11">
        <v>0</v>
      </c>
    </row>
    <row r="3153" spans="7:7">
      <c r="G3153" s="11">
        <v>0</v>
      </c>
    </row>
    <row r="3154" spans="7:7">
      <c r="G3154" s="11">
        <v>0</v>
      </c>
    </row>
    <row r="3155" spans="7:7">
      <c r="G3155" s="11">
        <v>0</v>
      </c>
    </row>
    <row r="3156" spans="7:7">
      <c r="G3156" s="11">
        <v>0</v>
      </c>
    </row>
    <row r="3157" spans="7:7">
      <c r="G3157" s="11">
        <v>0</v>
      </c>
    </row>
    <row r="3158" spans="7:7">
      <c r="G3158" s="11">
        <v>0</v>
      </c>
    </row>
    <row r="3159" spans="7:7">
      <c r="G3159" s="11">
        <v>0</v>
      </c>
    </row>
    <row r="3160" spans="7:7">
      <c r="G3160" s="11">
        <v>0</v>
      </c>
    </row>
    <row r="3161" spans="7:7">
      <c r="G3161" s="11">
        <v>0</v>
      </c>
    </row>
    <row r="3162" spans="7:7">
      <c r="G3162" s="11">
        <v>0</v>
      </c>
    </row>
    <row r="3163" spans="7:7">
      <c r="G3163" s="11">
        <v>0</v>
      </c>
    </row>
    <row r="3164" spans="7:7">
      <c r="G3164" s="11">
        <v>0</v>
      </c>
    </row>
    <row r="3165" spans="7:7">
      <c r="G3165" s="11">
        <v>0</v>
      </c>
    </row>
    <row r="3166" spans="7:7">
      <c r="G3166" s="11">
        <v>0</v>
      </c>
    </row>
    <row r="3167" spans="7:7">
      <c r="G3167" s="11">
        <v>0</v>
      </c>
    </row>
    <row r="3168" spans="7:7">
      <c r="G3168" s="11">
        <v>0</v>
      </c>
    </row>
    <row r="3169" spans="7:7">
      <c r="G3169" s="11">
        <v>0</v>
      </c>
    </row>
    <row r="3170" spans="7:7">
      <c r="G3170" s="11">
        <v>0</v>
      </c>
    </row>
    <row r="3171" spans="7:7">
      <c r="G3171" s="11">
        <v>0</v>
      </c>
    </row>
    <row r="3172" spans="7:7">
      <c r="G3172" s="11">
        <v>0</v>
      </c>
    </row>
    <row r="3173" spans="7:7">
      <c r="G3173" s="11">
        <v>0</v>
      </c>
    </row>
    <row r="3174" spans="7:7">
      <c r="G3174" s="11">
        <v>0</v>
      </c>
    </row>
    <row r="3175" spans="7:7">
      <c r="G3175" s="11">
        <v>0</v>
      </c>
    </row>
    <row r="3176" spans="7:7">
      <c r="G3176" s="11">
        <v>0</v>
      </c>
    </row>
    <row r="3177" spans="7:7">
      <c r="G3177" s="11">
        <v>0</v>
      </c>
    </row>
    <row r="3178" spans="7:7">
      <c r="G3178" s="11">
        <v>0</v>
      </c>
    </row>
    <row r="3179" spans="7:7">
      <c r="G3179" s="11">
        <v>0</v>
      </c>
    </row>
    <row r="3180" spans="7:7">
      <c r="G3180" s="11">
        <v>0</v>
      </c>
    </row>
    <row r="3181" spans="7:7">
      <c r="G3181" s="11">
        <v>0</v>
      </c>
    </row>
    <row r="3182" spans="7:7">
      <c r="G3182" s="11">
        <v>0</v>
      </c>
    </row>
    <row r="3183" spans="7:7">
      <c r="G3183" s="11">
        <v>0</v>
      </c>
    </row>
    <row r="3184" spans="7:7">
      <c r="G3184" s="11">
        <v>0</v>
      </c>
    </row>
    <row r="3185" spans="7:7">
      <c r="G3185" s="11">
        <v>0</v>
      </c>
    </row>
    <row r="3186" spans="7:7">
      <c r="G3186" s="11">
        <v>0</v>
      </c>
    </row>
    <row r="3187" spans="7:7">
      <c r="G3187" s="11">
        <v>0</v>
      </c>
    </row>
    <row r="3188" spans="7:7">
      <c r="G3188" s="11">
        <v>0</v>
      </c>
    </row>
    <row r="3189" spans="7:7">
      <c r="G3189" s="11">
        <v>0</v>
      </c>
    </row>
    <row r="3190" spans="7:7">
      <c r="G3190" s="11">
        <v>0</v>
      </c>
    </row>
    <row r="3191" spans="7:7">
      <c r="G3191" s="11">
        <v>0</v>
      </c>
    </row>
    <row r="3192" spans="7:7">
      <c r="G3192" s="11">
        <v>0</v>
      </c>
    </row>
    <row r="3193" spans="7:7">
      <c r="G3193" s="11">
        <v>0</v>
      </c>
    </row>
    <row r="3194" spans="7:7">
      <c r="G3194" s="11">
        <v>0</v>
      </c>
    </row>
    <row r="3195" spans="7:7">
      <c r="G3195" s="11">
        <v>0</v>
      </c>
    </row>
    <row r="3196" spans="7:7">
      <c r="G3196" s="11">
        <v>0</v>
      </c>
    </row>
    <row r="3197" spans="7:7">
      <c r="G3197" s="11">
        <v>0</v>
      </c>
    </row>
    <row r="3198" spans="7:7">
      <c r="G3198" s="11">
        <v>0</v>
      </c>
    </row>
    <row r="3199" spans="7:7">
      <c r="G3199" s="11">
        <v>0</v>
      </c>
    </row>
    <row r="3200" spans="7:7">
      <c r="G3200" s="11">
        <v>0</v>
      </c>
    </row>
    <row r="3201" spans="7:7">
      <c r="G3201" s="11">
        <v>0</v>
      </c>
    </row>
    <row r="3202" spans="7:7">
      <c r="G3202" s="11">
        <v>0</v>
      </c>
    </row>
    <row r="3203" spans="7:7">
      <c r="G3203" s="11">
        <v>0</v>
      </c>
    </row>
    <row r="3204" spans="7:7">
      <c r="G3204" s="11">
        <v>0</v>
      </c>
    </row>
    <row r="3205" spans="7:7">
      <c r="G3205" s="11">
        <v>0</v>
      </c>
    </row>
    <row r="3206" spans="7:7">
      <c r="G3206" s="11">
        <v>0</v>
      </c>
    </row>
    <row r="3207" spans="7:7">
      <c r="G3207" s="11">
        <v>0</v>
      </c>
    </row>
    <row r="3208" spans="7:7">
      <c r="G3208" s="11">
        <v>0</v>
      </c>
    </row>
    <row r="3209" spans="7:7">
      <c r="G3209" s="11">
        <v>0</v>
      </c>
    </row>
    <row r="3210" spans="7:7">
      <c r="G3210" s="11">
        <v>0</v>
      </c>
    </row>
    <row r="3211" spans="7:7">
      <c r="G3211" s="11">
        <v>0</v>
      </c>
    </row>
    <row r="3212" spans="7:7">
      <c r="G3212" s="11">
        <v>0</v>
      </c>
    </row>
    <row r="3213" spans="7:7">
      <c r="G3213" s="11">
        <v>0</v>
      </c>
    </row>
    <row r="3214" spans="7:7">
      <c r="G3214" s="11">
        <v>0</v>
      </c>
    </row>
    <row r="3215" spans="7:7">
      <c r="G3215" s="11">
        <v>0</v>
      </c>
    </row>
    <row r="3216" spans="7:7">
      <c r="G3216" s="11">
        <v>0</v>
      </c>
    </row>
    <row r="3217" spans="7:7">
      <c r="G3217" s="11">
        <v>0</v>
      </c>
    </row>
    <row r="3218" spans="7:7">
      <c r="G3218" s="11">
        <v>0</v>
      </c>
    </row>
    <row r="3219" spans="7:7">
      <c r="G3219" s="11">
        <v>0</v>
      </c>
    </row>
    <row r="3220" spans="7:7">
      <c r="G3220" s="11">
        <v>0</v>
      </c>
    </row>
    <row r="3221" spans="7:7">
      <c r="G3221" s="11">
        <v>0</v>
      </c>
    </row>
    <row r="3222" spans="7:7">
      <c r="G3222" s="11">
        <v>0</v>
      </c>
    </row>
    <row r="3223" spans="7:7">
      <c r="G3223" s="11">
        <v>0</v>
      </c>
    </row>
    <row r="3224" spans="7:7">
      <c r="G3224" s="11">
        <v>0</v>
      </c>
    </row>
    <row r="3225" spans="7:7">
      <c r="G3225" s="11">
        <v>0</v>
      </c>
    </row>
    <row r="3226" spans="7:7">
      <c r="G3226" s="11">
        <v>0</v>
      </c>
    </row>
    <row r="3227" spans="7:7">
      <c r="G3227" s="11">
        <v>0</v>
      </c>
    </row>
    <row r="3228" spans="7:7">
      <c r="G3228" s="11">
        <v>0</v>
      </c>
    </row>
    <row r="3229" spans="7:7">
      <c r="G3229" s="11">
        <v>0</v>
      </c>
    </row>
    <row r="3230" spans="7:7">
      <c r="G3230" s="11">
        <v>0</v>
      </c>
    </row>
    <row r="3231" spans="7:7">
      <c r="G3231" s="11">
        <v>0</v>
      </c>
    </row>
    <row r="3232" spans="7:7">
      <c r="G3232" s="11">
        <v>0</v>
      </c>
    </row>
    <row r="3233" spans="7:7">
      <c r="G3233" s="11">
        <v>0</v>
      </c>
    </row>
    <row r="3234" spans="7:7">
      <c r="G3234" s="11">
        <v>0</v>
      </c>
    </row>
    <row r="3235" spans="7:7">
      <c r="G3235" s="11">
        <v>0</v>
      </c>
    </row>
    <row r="3236" spans="7:7">
      <c r="G3236" s="11">
        <v>0</v>
      </c>
    </row>
    <row r="3237" spans="7:7">
      <c r="G3237" s="11">
        <v>0</v>
      </c>
    </row>
    <row r="3238" spans="7:7">
      <c r="G3238" s="11">
        <v>0</v>
      </c>
    </row>
    <row r="3239" spans="7:7">
      <c r="G3239" s="11">
        <v>0</v>
      </c>
    </row>
    <row r="3240" spans="7:7">
      <c r="G3240" s="11">
        <v>0</v>
      </c>
    </row>
    <row r="3241" spans="7:7">
      <c r="G3241" s="11">
        <v>0</v>
      </c>
    </row>
    <row r="3242" spans="7:7">
      <c r="G3242" s="11">
        <v>0</v>
      </c>
    </row>
    <row r="3243" spans="7:7">
      <c r="G3243" s="11">
        <v>0</v>
      </c>
    </row>
    <row r="3244" spans="7:7">
      <c r="G3244" s="11">
        <v>0</v>
      </c>
    </row>
    <row r="3245" spans="7:7">
      <c r="G3245" s="11">
        <v>0</v>
      </c>
    </row>
    <row r="3246" spans="7:7">
      <c r="G3246" s="11">
        <v>0</v>
      </c>
    </row>
    <row r="3247" spans="7:7">
      <c r="G3247" s="11">
        <v>0</v>
      </c>
    </row>
    <row r="3248" spans="7:7">
      <c r="G3248" s="11">
        <v>0</v>
      </c>
    </row>
    <row r="3249" spans="7:7">
      <c r="G3249" s="11">
        <v>0</v>
      </c>
    </row>
    <row r="3250" spans="7:7">
      <c r="G3250" s="11">
        <v>0</v>
      </c>
    </row>
    <row r="3251" spans="7:7">
      <c r="G3251" s="11">
        <v>0</v>
      </c>
    </row>
    <row r="3252" spans="7:7">
      <c r="G3252" s="11">
        <v>0</v>
      </c>
    </row>
    <row r="3253" spans="7:7">
      <c r="G3253" s="11">
        <v>0</v>
      </c>
    </row>
    <row r="3254" spans="7:7">
      <c r="G3254" s="11">
        <v>0</v>
      </c>
    </row>
    <row r="3255" spans="7:7">
      <c r="G3255" s="11">
        <v>0</v>
      </c>
    </row>
    <row r="3256" spans="7:7">
      <c r="G3256" s="11">
        <v>0</v>
      </c>
    </row>
    <row r="3257" spans="7:7">
      <c r="G3257" s="11">
        <v>0</v>
      </c>
    </row>
    <row r="3258" spans="7:7">
      <c r="G3258" s="11">
        <v>0</v>
      </c>
    </row>
    <row r="3259" spans="7:7">
      <c r="G3259" s="11">
        <v>0</v>
      </c>
    </row>
    <row r="3260" spans="7:7">
      <c r="G3260" s="11">
        <v>0</v>
      </c>
    </row>
    <row r="3261" spans="7:7">
      <c r="G3261" s="11">
        <v>0</v>
      </c>
    </row>
    <row r="3262" spans="7:7">
      <c r="G3262" s="11">
        <v>0</v>
      </c>
    </row>
    <row r="3263" spans="7:7">
      <c r="G3263" s="11">
        <v>0</v>
      </c>
    </row>
    <row r="3264" spans="7:7">
      <c r="G3264" s="11">
        <v>0</v>
      </c>
    </row>
    <row r="3265" spans="7:7">
      <c r="G3265" s="11">
        <v>0</v>
      </c>
    </row>
    <row r="3266" spans="7:7">
      <c r="G3266" s="11">
        <v>0</v>
      </c>
    </row>
    <row r="3267" spans="7:7">
      <c r="G3267" s="11">
        <v>0</v>
      </c>
    </row>
    <row r="3268" spans="7:7">
      <c r="G3268" s="11">
        <v>0</v>
      </c>
    </row>
    <row r="3269" spans="7:7">
      <c r="G3269" s="11">
        <v>0</v>
      </c>
    </row>
    <row r="3270" spans="7:7">
      <c r="G3270" s="11">
        <v>0</v>
      </c>
    </row>
    <row r="3271" spans="7:7">
      <c r="G3271" s="11">
        <v>0</v>
      </c>
    </row>
    <row r="3272" spans="7:7">
      <c r="G3272" s="11">
        <v>0</v>
      </c>
    </row>
    <row r="3273" spans="7:7">
      <c r="G3273" s="11">
        <v>0</v>
      </c>
    </row>
    <row r="3274" spans="7:7">
      <c r="G3274" s="11">
        <v>0</v>
      </c>
    </row>
    <row r="3275" spans="7:7">
      <c r="G3275" s="11">
        <v>0</v>
      </c>
    </row>
    <row r="3276" spans="7:7">
      <c r="G3276" s="11">
        <v>0</v>
      </c>
    </row>
    <row r="3277" spans="7:7">
      <c r="G3277" s="11">
        <v>0</v>
      </c>
    </row>
    <row r="3278" spans="7:7">
      <c r="G3278" s="11">
        <v>0</v>
      </c>
    </row>
    <row r="3279" spans="7:7">
      <c r="G3279" s="11">
        <v>0</v>
      </c>
    </row>
    <row r="3280" spans="7:7">
      <c r="G3280" s="11">
        <v>0</v>
      </c>
    </row>
    <row r="3281" spans="7:7">
      <c r="G3281" s="11">
        <v>0</v>
      </c>
    </row>
    <row r="3282" spans="7:7">
      <c r="G3282" s="11">
        <v>0</v>
      </c>
    </row>
    <row r="3283" spans="7:7">
      <c r="G3283" s="11">
        <v>0</v>
      </c>
    </row>
    <row r="3284" spans="7:7">
      <c r="G3284" s="11">
        <v>0</v>
      </c>
    </row>
    <row r="3285" spans="7:7">
      <c r="G3285" s="11">
        <v>0</v>
      </c>
    </row>
    <row r="3286" spans="7:7">
      <c r="G3286" s="11">
        <v>0</v>
      </c>
    </row>
    <row r="3287" spans="7:7">
      <c r="G3287" s="11">
        <v>0</v>
      </c>
    </row>
    <row r="3288" spans="7:7">
      <c r="G3288" s="11">
        <v>0</v>
      </c>
    </row>
    <row r="3289" spans="7:7">
      <c r="G3289" s="11">
        <v>0</v>
      </c>
    </row>
    <row r="3290" spans="7:7">
      <c r="G3290" s="11">
        <v>0</v>
      </c>
    </row>
    <row r="3291" spans="7:7">
      <c r="G3291" s="11">
        <v>0</v>
      </c>
    </row>
    <row r="3292" spans="7:7">
      <c r="G3292" s="11">
        <v>0</v>
      </c>
    </row>
    <row r="3293" spans="7:7">
      <c r="G3293" s="11">
        <v>0</v>
      </c>
    </row>
    <row r="3294" spans="7:7">
      <c r="G3294" s="11">
        <v>0</v>
      </c>
    </row>
    <row r="3295" spans="7:7">
      <c r="G3295" s="11">
        <v>0</v>
      </c>
    </row>
    <row r="3296" spans="7:7">
      <c r="G3296" s="11">
        <v>0</v>
      </c>
    </row>
    <row r="3297" spans="7:7">
      <c r="G3297" s="11">
        <v>0</v>
      </c>
    </row>
    <row r="3298" spans="7:7">
      <c r="G3298" s="11">
        <v>0</v>
      </c>
    </row>
    <row r="3299" spans="7:7">
      <c r="G3299" s="11">
        <v>0</v>
      </c>
    </row>
    <row r="3300" spans="7:7">
      <c r="G3300" s="11">
        <v>0</v>
      </c>
    </row>
    <row r="3301" spans="7:7">
      <c r="G3301" s="11">
        <v>0</v>
      </c>
    </row>
    <row r="3302" spans="7:7">
      <c r="G3302" s="11">
        <v>0</v>
      </c>
    </row>
    <row r="3303" spans="7:7">
      <c r="G3303" s="11">
        <v>0</v>
      </c>
    </row>
    <row r="3304" spans="7:7">
      <c r="G3304" s="11">
        <v>0</v>
      </c>
    </row>
    <row r="3305" spans="7:7">
      <c r="G3305" s="11">
        <v>0</v>
      </c>
    </row>
    <row r="3306" spans="7:7">
      <c r="G3306" s="11">
        <v>0</v>
      </c>
    </row>
    <row r="3307" spans="7:7">
      <c r="G3307" s="11">
        <v>0</v>
      </c>
    </row>
    <row r="3308" spans="7:7">
      <c r="G3308" s="11">
        <v>0</v>
      </c>
    </row>
    <row r="3309" spans="7:7">
      <c r="G3309" s="11">
        <v>0</v>
      </c>
    </row>
    <row r="3310" spans="7:7">
      <c r="G3310" s="11">
        <v>0</v>
      </c>
    </row>
    <row r="3311" spans="7:7">
      <c r="G3311" s="11">
        <v>0</v>
      </c>
    </row>
    <row r="3312" spans="7:7">
      <c r="G3312" s="11">
        <v>0</v>
      </c>
    </row>
    <row r="3313" spans="7:7">
      <c r="G3313" s="11">
        <v>0</v>
      </c>
    </row>
    <row r="3314" spans="7:7">
      <c r="G3314" s="11">
        <v>0</v>
      </c>
    </row>
    <row r="3315" spans="7:7">
      <c r="G3315" s="11">
        <v>0</v>
      </c>
    </row>
    <row r="3316" spans="7:7">
      <c r="G3316" s="11">
        <v>0</v>
      </c>
    </row>
    <row r="3317" spans="7:7">
      <c r="G3317" s="11">
        <v>0</v>
      </c>
    </row>
    <row r="3318" spans="7:7">
      <c r="G3318" s="11">
        <v>0</v>
      </c>
    </row>
    <row r="3319" spans="7:7">
      <c r="G3319" s="11">
        <v>0</v>
      </c>
    </row>
    <row r="3320" spans="7:7">
      <c r="G3320" s="11">
        <v>0</v>
      </c>
    </row>
    <row r="3321" spans="7:7">
      <c r="G3321" s="11">
        <v>0</v>
      </c>
    </row>
    <row r="3322" spans="7:7">
      <c r="G3322" s="11">
        <v>0</v>
      </c>
    </row>
    <row r="3323" spans="7:7">
      <c r="G3323" s="11">
        <v>0</v>
      </c>
    </row>
    <row r="3324" spans="7:7">
      <c r="G3324" s="11">
        <v>0</v>
      </c>
    </row>
    <row r="3325" spans="7:7">
      <c r="G3325" s="11">
        <v>0</v>
      </c>
    </row>
    <row r="3326" spans="7:7">
      <c r="G3326" s="11">
        <v>0</v>
      </c>
    </row>
    <row r="3327" spans="7:7">
      <c r="G3327" s="11">
        <v>0</v>
      </c>
    </row>
    <row r="3328" spans="7:7">
      <c r="G3328" s="11">
        <v>0</v>
      </c>
    </row>
    <row r="3329" spans="7:7">
      <c r="G3329" s="11">
        <v>0</v>
      </c>
    </row>
    <row r="3330" spans="7:7">
      <c r="G3330" s="11">
        <v>0</v>
      </c>
    </row>
    <row r="3331" spans="7:7">
      <c r="G3331" s="11">
        <v>0</v>
      </c>
    </row>
    <row r="3332" spans="7:7">
      <c r="G3332" s="11">
        <v>0</v>
      </c>
    </row>
    <row r="3333" spans="7:7">
      <c r="G3333" s="11">
        <v>0</v>
      </c>
    </row>
    <row r="3334" spans="7:7">
      <c r="G3334" s="11">
        <v>0</v>
      </c>
    </row>
    <row r="3335" spans="7:7">
      <c r="G3335" s="11">
        <v>0</v>
      </c>
    </row>
    <row r="3336" spans="7:7">
      <c r="G3336" s="11">
        <v>0</v>
      </c>
    </row>
    <row r="3337" spans="7:7">
      <c r="G3337" s="11">
        <v>0</v>
      </c>
    </row>
    <row r="3338" spans="7:7">
      <c r="G3338" s="11">
        <v>0</v>
      </c>
    </row>
    <row r="3339" spans="7:7">
      <c r="G3339" s="11">
        <v>0</v>
      </c>
    </row>
    <row r="3340" spans="7:7">
      <c r="G3340" s="11">
        <v>0</v>
      </c>
    </row>
    <row r="3341" spans="7:7">
      <c r="G3341" s="11">
        <v>0</v>
      </c>
    </row>
    <row r="3342" spans="7:7">
      <c r="G3342" s="11">
        <v>0</v>
      </c>
    </row>
    <row r="3343" spans="7:7">
      <c r="G3343" s="11">
        <v>0</v>
      </c>
    </row>
    <row r="3344" spans="7:7">
      <c r="G3344" s="11">
        <v>0</v>
      </c>
    </row>
    <row r="3345" spans="7:7">
      <c r="G3345" s="11">
        <v>0</v>
      </c>
    </row>
    <row r="3346" spans="7:7">
      <c r="G3346" s="11">
        <v>0</v>
      </c>
    </row>
    <row r="3347" spans="7:7">
      <c r="G3347" s="11">
        <v>0</v>
      </c>
    </row>
    <row r="3348" spans="7:7">
      <c r="G3348" s="11">
        <v>0</v>
      </c>
    </row>
    <row r="3349" spans="7:7">
      <c r="G3349" s="11">
        <v>0</v>
      </c>
    </row>
    <row r="3350" spans="7:7">
      <c r="G3350" s="11">
        <v>0</v>
      </c>
    </row>
    <row r="3351" spans="7:7">
      <c r="G3351" s="11">
        <v>0</v>
      </c>
    </row>
    <row r="3352" spans="7:7">
      <c r="G3352" s="11">
        <v>0</v>
      </c>
    </row>
    <row r="3353" spans="7:7">
      <c r="G3353" s="11">
        <v>0</v>
      </c>
    </row>
    <row r="3354" spans="7:7">
      <c r="G3354" s="11">
        <v>0</v>
      </c>
    </row>
    <row r="3355" spans="7:7">
      <c r="G3355" s="11">
        <v>0</v>
      </c>
    </row>
    <row r="3356" spans="7:7">
      <c r="G3356" s="11">
        <v>0</v>
      </c>
    </row>
    <row r="3357" spans="7:7">
      <c r="G3357" s="11">
        <v>0</v>
      </c>
    </row>
    <row r="3358" spans="7:7">
      <c r="G3358" s="11">
        <v>0</v>
      </c>
    </row>
    <row r="3359" spans="7:7">
      <c r="G3359" s="11">
        <v>0</v>
      </c>
    </row>
    <row r="3360" spans="7:7">
      <c r="G3360" s="11">
        <v>0</v>
      </c>
    </row>
    <row r="3361" spans="7:7">
      <c r="G3361" s="11">
        <v>0</v>
      </c>
    </row>
    <row r="3362" spans="7:7">
      <c r="G3362" s="11">
        <v>0</v>
      </c>
    </row>
    <row r="3363" spans="7:7">
      <c r="G3363" s="11">
        <v>0</v>
      </c>
    </row>
    <row r="3364" spans="7:7">
      <c r="G3364" s="11">
        <v>0</v>
      </c>
    </row>
    <row r="3365" spans="7:7">
      <c r="G3365" s="11">
        <v>0</v>
      </c>
    </row>
    <row r="3366" spans="7:7">
      <c r="G3366" s="11">
        <v>0</v>
      </c>
    </row>
    <row r="3367" spans="7:7">
      <c r="G3367" s="11">
        <v>0</v>
      </c>
    </row>
    <row r="3368" spans="7:7">
      <c r="G3368" s="11">
        <v>0</v>
      </c>
    </row>
    <row r="3369" spans="7:7">
      <c r="G3369" s="11">
        <v>0</v>
      </c>
    </row>
    <row r="3370" spans="7:7">
      <c r="G3370" s="11">
        <v>0</v>
      </c>
    </row>
    <row r="3371" spans="7:7">
      <c r="G3371" s="11">
        <v>0</v>
      </c>
    </row>
    <row r="3372" spans="7:7">
      <c r="G3372" s="11">
        <v>0</v>
      </c>
    </row>
    <row r="3373" spans="7:7">
      <c r="G3373" s="11">
        <v>0</v>
      </c>
    </row>
    <row r="3374" spans="7:7">
      <c r="G3374" s="11">
        <v>0</v>
      </c>
    </row>
    <row r="3375" spans="7:7">
      <c r="G3375" s="11">
        <v>0</v>
      </c>
    </row>
    <row r="3376" spans="7:7">
      <c r="G3376" s="11">
        <v>0</v>
      </c>
    </row>
    <row r="3377" spans="7:7">
      <c r="G3377" s="11">
        <v>0</v>
      </c>
    </row>
    <row r="3378" spans="7:7">
      <c r="G3378" s="11">
        <v>0</v>
      </c>
    </row>
    <row r="3379" spans="7:7">
      <c r="G3379" s="11">
        <v>0</v>
      </c>
    </row>
    <row r="3380" spans="7:7">
      <c r="G3380" s="11">
        <v>0</v>
      </c>
    </row>
    <row r="3381" spans="7:7">
      <c r="G3381" s="11">
        <v>0</v>
      </c>
    </row>
    <row r="3382" spans="7:7">
      <c r="G3382" s="11">
        <v>0</v>
      </c>
    </row>
    <row r="3383" spans="7:7">
      <c r="G3383" s="11">
        <v>0</v>
      </c>
    </row>
    <row r="3384" spans="7:7">
      <c r="G3384" s="11">
        <v>0</v>
      </c>
    </row>
    <row r="3385" spans="7:7">
      <c r="G3385" s="11">
        <v>0</v>
      </c>
    </row>
    <row r="3386" spans="7:7">
      <c r="G3386" s="11">
        <v>0</v>
      </c>
    </row>
    <row r="3387" spans="7:7">
      <c r="G3387" s="11">
        <v>0</v>
      </c>
    </row>
    <row r="3388" spans="7:7">
      <c r="G3388" s="11">
        <v>0</v>
      </c>
    </row>
    <row r="3389" spans="7:7">
      <c r="G3389" s="11">
        <v>0</v>
      </c>
    </row>
    <row r="3390" spans="7:7">
      <c r="G3390" s="11">
        <v>0</v>
      </c>
    </row>
    <row r="3391" spans="7:7">
      <c r="G3391" s="11">
        <v>0</v>
      </c>
    </row>
    <row r="3392" spans="7:7">
      <c r="G3392" s="11">
        <v>0</v>
      </c>
    </row>
    <row r="3393" spans="7:7">
      <c r="G3393" s="11">
        <v>0</v>
      </c>
    </row>
    <row r="3394" spans="7:7">
      <c r="G3394" s="11">
        <v>0</v>
      </c>
    </row>
    <row r="3395" spans="7:7">
      <c r="G3395" s="11">
        <v>0</v>
      </c>
    </row>
    <row r="3396" spans="7:7">
      <c r="G3396" s="11">
        <v>0</v>
      </c>
    </row>
    <row r="3397" spans="7:7">
      <c r="G3397" s="11">
        <v>0</v>
      </c>
    </row>
    <row r="3398" spans="7:7">
      <c r="G3398" s="11">
        <v>0</v>
      </c>
    </row>
    <row r="3399" spans="7:7">
      <c r="G3399" s="11">
        <v>0</v>
      </c>
    </row>
    <row r="3400" spans="7:7">
      <c r="G3400" s="11">
        <v>0</v>
      </c>
    </row>
    <row r="3401" spans="7:7">
      <c r="G3401" s="11">
        <v>0</v>
      </c>
    </row>
    <row r="3402" spans="7:7">
      <c r="G3402" s="11">
        <v>0</v>
      </c>
    </row>
    <row r="3403" spans="7:7">
      <c r="G3403" s="11">
        <v>0</v>
      </c>
    </row>
    <row r="3404" spans="7:7">
      <c r="G3404" s="11">
        <v>0</v>
      </c>
    </row>
    <row r="3405" spans="7:7">
      <c r="G3405" s="11">
        <v>0</v>
      </c>
    </row>
    <row r="3406" spans="7:7">
      <c r="G3406" s="11">
        <v>0</v>
      </c>
    </row>
    <row r="3407" spans="7:7">
      <c r="G3407" s="11">
        <v>0</v>
      </c>
    </row>
    <row r="3408" spans="7:7">
      <c r="G3408" s="11">
        <v>0</v>
      </c>
    </row>
    <row r="3409" spans="7:7">
      <c r="G3409" s="11">
        <v>0</v>
      </c>
    </row>
    <row r="3410" spans="7:7">
      <c r="G3410" s="11">
        <v>0</v>
      </c>
    </row>
    <row r="3411" spans="7:7">
      <c r="G3411" s="11">
        <v>0</v>
      </c>
    </row>
    <row r="3412" spans="7:7">
      <c r="G3412" s="11">
        <v>0</v>
      </c>
    </row>
    <row r="3413" spans="7:7">
      <c r="G3413" s="11">
        <v>0</v>
      </c>
    </row>
    <row r="3414" spans="7:7">
      <c r="G3414" s="11">
        <v>0</v>
      </c>
    </row>
    <row r="3415" spans="7:7">
      <c r="G3415" s="11">
        <v>0</v>
      </c>
    </row>
    <row r="3416" spans="7:7">
      <c r="G3416" s="11">
        <v>0</v>
      </c>
    </row>
    <row r="3417" spans="7:7">
      <c r="G3417" s="11">
        <v>0</v>
      </c>
    </row>
    <row r="3418" spans="7:7">
      <c r="G3418" s="11">
        <v>0</v>
      </c>
    </row>
    <row r="3419" spans="7:7">
      <c r="G3419" s="11">
        <v>0</v>
      </c>
    </row>
    <row r="3420" spans="7:7">
      <c r="G3420" s="11">
        <v>0</v>
      </c>
    </row>
    <row r="3421" spans="7:7">
      <c r="G3421" s="11">
        <v>0</v>
      </c>
    </row>
    <row r="3422" spans="7:7">
      <c r="G3422" s="11">
        <v>0</v>
      </c>
    </row>
    <row r="3423" spans="7:7">
      <c r="G3423" s="11">
        <v>0</v>
      </c>
    </row>
    <row r="3424" spans="7:7">
      <c r="G3424" s="11">
        <v>0</v>
      </c>
    </row>
    <row r="3425" spans="7:7">
      <c r="G3425" s="11">
        <v>0</v>
      </c>
    </row>
    <row r="3426" spans="7:7">
      <c r="G3426" s="11">
        <v>0</v>
      </c>
    </row>
    <row r="3427" spans="7:7">
      <c r="G3427" s="11">
        <v>0</v>
      </c>
    </row>
    <row r="3428" spans="7:7">
      <c r="G3428" s="11">
        <v>0</v>
      </c>
    </row>
    <row r="3429" spans="7:7">
      <c r="G3429" s="11">
        <v>0</v>
      </c>
    </row>
    <row r="3430" spans="7:7">
      <c r="G3430" s="11">
        <v>0</v>
      </c>
    </row>
    <row r="3431" spans="7:7">
      <c r="G3431" s="11">
        <v>0</v>
      </c>
    </row>
    <row r="3432" spans="7:7">
      <c r="G3432" s="11">
        <v>0</v>
      </c>
    </row>
    <row r="3433" spans="7:7">
      <c r="G3433" s="11">
        <v>0</v>
      </c>
    </row>
    <row r="3434" spans="7:7">
      <c r="G3434" s="11">
        <v>0</v>
      </c>
    </row>
    <row r="3435" spans="7:7">
      <c r="G3435" s="11">
        <v>0</v>
      </c>
    </row>
    <row r="3436" spans="7:7">
      <c r="G3436" s="11">
        <v>0</v>
      </c>
    </row>
    <row r="3437" spans="7:7">
      <c r="G3437" s="11">
        <v>0</v>
      </c>
    </row>
    <row r="3438" spans="7:7">
      <c r="G3438" s="11">
        <v>0</v>
      </c>
    </row>
    <row r="3439" spans="7:7">
      <c r="G3439" s="11">
        <v>0</v>
      </c>
    </row>
    <row r="3440" spans="7:7">
      <c r="G3440" s="11">
        <v>0</v>
      </c>
    </row>
    <row r="3441" spans="7:7">
      <c r="G3441" s="11">
        <v>0</v>
      </c>
    </row>
    <row r="3442" spans="7:7">
      <c r="G3442" s="11">
        <v>0</v>
      </c>
    </row>
    <row r="3443" spans="7:7">
      <c r="G3443" s="11">
        <v>0</v>
      </c>
    </row>
    <row r="3444" spans="7:7">
      <c r="G3444" s="11">
        <v>0</v>
      </c>
    </row>
    <row r="3445" spans="7:7">
      <c r="G3445" s="11">
        <v>0</v>
      </c>
    </row>
    <row r="3446" spans="7:7">
      <c r="G3446" s="11">
        <v>0</v>
      </c>
    </row>
    <row r="3447" spans="7:7">
      <c r="G3447" s="11">
        <v>0</v>
      </c>
    </row>
    <row r="3448" spans="7:7">
      <c r="G3448" s="11">
        <v>0</v>
      </c>
    </row>
    <row r="3449" spans="7:7">
      <c r="G3449" s="11">
        <v>0</v>
      </c>
    </row>
    <row r="3450" spans="7:7">
      <c r="G3450" s="11">
        <v>0</v>
      </c>
    </row>
    <row r="3451" spans="7:7">
      <c r="G3451" s="11">
        <v>0</v>
      </c>
    </row>
    <row r="3452" spans="7:7">
      <c r="G3452" s="11">
        <v>0</v>
      </c>
    </row>
    <row r="3453" spans="7:7">
      <c r="G3453" s="11">
        <v>0</v>
      </c>
    </row>
    <row r="3454" spans="7:7">
      <c r="G3454" s="11">
        <v>0</v>
      </c>
    </row>
    <row r="3455" spans="7:7">
      <c r="G3455" s="11">
        <v>0</v>
      </c>
    </row>
    <row r="3456" spans="7:7">
      <c r="G3456" s="11">
        <v>0</v>
      </c>
    </row>
    <row r="3457" spans="7:7">
      <c r="G3457" s="11">
        <v>0</v>
      </c>
    </row>
    <row r="3458" spans="7:7">
      <c r="G3458" s="11">
        <v>0</v>
      </c>
    </row>
    <row r="3459" spans="7:7">
      <c r="G3459" s="11">
        <v>0</v>
      </c>
    </row>
    <row r="3460" spans="7:7">
      <c r="G3460" s="11">
        <v>0</v>
      </c>
    </row>
    <row r="3461" spans="7:7">
      <c r="G3461" s="11">
        <v>0</v>
      </c>
    </row>
    <row r="3462" spans="7:7">
      <c r="G3462" s="11">
        <v>0</v>
      </c>
    </row>
    <row r="3463" spans="7:7">
      <c r="G3463" s="11">
        <v>0</v>
      </c>
    </row>
    <row r="3464" spans="7:7">
      <c r="G3464" s="11">
        <v>0</v>
      </c>
    </row>
    <row r="3465" spans="7:7">
      <c r="G3465" s="11">
        <v>0</v>
      </c>
    </row>
    <row r="3466" spans="7:7">
      <c r="G3466" s="11">
        <v>0</v>
      </c>
    </row>
    <row r="3467" spans="7:7">
      <c r="G3467" s="11">
        <v>0</v>
      </c>
    </row>
    <row r="3468" spans="7:7">
      <c r="G3468" s="11">
        <v>0</v>
      </c>
    </row>
    <row r="3469" spans="7:7">
      <c r="G3469" s="11">
        <v>0</v>
      </c>
    </row>
    <row r="3470" spans="7:7">
      <c r="G3470" s="11">
        <v>0</v>
      </c>
    </row>
    <row r="3471" spans="7:7">
      <c r="G3471" s="11">
        <v>0</v>
      </c>
    </row>
    <row r="3472" spans="7:7">
      <c r="G3472" s="11">
        <v>0</v>
      </c>
    </row>
    <row r="3473" spans="7:7">
      <c r="G3473" s="11">
        <v>0</v>
      </c>
    </row>
    <row r="3474" spans="7:7">
      <c r="G3474" s="11">
        <v>0</v>
      </c>
    </row>
    <row r="3475" spans="7:7">
      <c r="G3475" s="11">
        <v>0</v>
      </c>
    </row>
    <row r="3476" spans="7:7">
      <c r="G3476" s="11">
        <v>0</v>
      </c>
    </row>
    <row r="3477" spans="7:7">
      <c r="G3477" s="11">
        <v>0</v>
      </c>
    </row>
    <row r="3478" spans="7:7">
      <c r="G3478" s="11">
        <v>0</v>
      </c>
    </row>
    <row r="3479" spans="7:7">
      <c r="G3479" s="11">
        <v>0</v>
      </c>
    </row>
    <row r="3480" spans="7:7">
      <c r="G3480" s="11">
        <v>0</v>
      </c>
    </row>
    <row r="3481" spans="7:7">
      <c r="G3481" s="11">
        <v>0</v>
      </c>
    </row>
    <row r="3482" spans="7:7">
      <c r="G3482" s="11">
        <v>0</v>
      </c>
    </row>
    <row r="3483" spans="7:7">
      <c r="G3483" s="11">
        <v>0</v>
      </c>
    </row>
    <row r="3484" spans="7:7">
      <c r="G3484" s="11">
        <v>0</v>
      </c>
    </row>
    <row r="3485" spans="7:7">
      <c r="G3485" s="11">
        <v>0</v>
      </c>
    </row>
    <row r="3486" spans="7:7">
      <c r="G3486" s="11">
        <v>0</v>
      </c>
    </row>
    <row r="3487" spans="7:7">
      <c r="G3487" s="11">
        <v>0</v>
      </c>
    </row>
    <row r="3488" spans="7:7">
      <c r="G3488" s="11">
        <v>0</v>
      </c>
    </row>
    <row r="3489" spans="7:7">
      <c r="G3489" s="11">
        <v>0</v>
      </c>
    </row>
    <row r="3490" spans="7:7">
      <c r="G3490" s="11">
        <v>0</v>
      </c>
    </row>
    <row r="3491" spans="7:7">
      <c r="G3491" s="11">
        <v>0</v>
      </c>
    </row>
    <row r="3492" spans="7:7">
      <c r="G3492" s="11">
        <v>0</v>
      </c>
    </row>
    <row r="3493" spans="7:7">
      <c r="G3493" s="11">
        <v>0</v>
      </c>
    </row>
    <row r="3494" spans="7:7">
      <c r="G3494" s="11">
        <v>0</v>
      </c>
    </row>
    <row r="3495" spans="7:7">
      <c r="G3495" s="11">
        <v>0</v>
      </c>
    </row>
    <row r="3496" spans="7:7">
      <c r="G3496" s="11">
        <v>0</v>
      </c>
    </row>
    <row r="3497" spans="7:7">
      <c r="G3497" s="11">
        <v>0</v>
      </c>
    </row>
    <row r="3498" spans="7:7">
      <c r="G3498" s="11">
        <v>0</v>
      </c>
    </row>
    <row r="3499" spans="7:7">
      <c r="G3499" s="11">
        <v>0</v>
      </c>
    </row>
    <row r="3500" spans="7:7">
      <c r="G3500" s="11">
        <v>0</v>
      </c>
    </row>
    <row r="3501" spans="7:7">
      <c r="G3501" s="11">
        <v>0</v>
      </c>
    </row>
    <row r="3502" spans="7:7">
      <c r="G3502" s="11">
        <v>0</v>
      </c>
    </row>
    <row r="3503" spans="7:7">
      <c r="G3503" s="11">
        <v>0</v>
      </c>
    </row>
    <row r="3504" spans="7:7">
      <c r="G3504" s="11">
        <v>0</v>
      </c>
    </row>
    <row r="3505" spans="7:7">
      <c r="G3505" s="11">
        <v>0</v>
      </c>
    </row>
    <row r="3506" spans="7:7">
      <c r="G3506" s="11">
        <v>0</v>
      </c>
    </row>
    <row r="3507" spans="7:7">
      <c r="G3507" s="11">
        <v>0</v>
      </c>
    </row>
    <row r="3508" spans="7:7">
      <c r="G3508" s="11">
        <v>0</v>
      </c>
    </row>
    <row r="3509" spans="7:7">
      <c r="G3509" s="11">
        <v>0</v>
      </c>
    </row>
    <row r="3510" spans="7:7">
      <c r="G3510" s="11">
        <v>0</v>
      </c>
    </row>
    <row r="3511" spans="7:7">
      <c r="G3511" s="11">
        <v>0</v>
      </c>
    </row>
    <row r="3512" spans="7:7">
      <c r="G3512" s="11">
        <v>0</v>
      </c>
    </row>
    <row r="3513" spans="7:7">
      <c r="G3513" s="11">
        <v>0</v>
      </c>
    </row>
    <row r="3514" spans="7:7">
      <c r="G3514" s="11">
        <v>0</v>
      </c>
    </row>
    <row r="3515" spans="7:7">
      <c r="G3515" s="11">
        <v>0</v>
      </c>
    </row>
    <row r="3516" spans="7:7">
      <c r="G3516" s="11">
        <v>0</v>
      </c>
    </row>
    <row r="3517" spans="7:7">
      <c r="G3517" s="11">
        <v>0</v>
      </c>
    </row>
    <row r="3518" spans="7:7">
      <c r="G3518" s="11">
        <v>0</v>
      </c>
    </row>
    <row r="3519" spans="7:7">
      <c r="G3519" s="11">
        <v>0</v>
      </c>
    </row>
    <row r="3520" spans="7:7">
      <c r="G3520" s="11">
        <v>0</v>
      </c>
    </row>
    <row r="3521" spans="7:7">
      <c r="G3521" s="11">
        <v>0</v>
      </c>
    </row>
    <row r="3522" spans="7:7">
      <c r="G3522" s="11">
        <v>0</v>
      </c>
    </row>
    <row r="3523" spans="7:7">
      <c r="G3523" s="11">
        <v>0</v>
      </c>
    </row>
    <row r="3524" spans="7:7">
      <c r="G3524" s="11">
        <v>0</v>
      </c>
    </row>
    <row r="3525" spans="7:7">
      <c r="G3525" s="11">
        <v>0</v>
      </c>
    </row>
    <row r="3526" spans="7:7">
      <c r="G3526" s="11">
        <v>0</v>
      </c>
    </row>
    <row r="3527" spans="7:7">
      <c r="G3527" s="11">
        <v>0</v>
      </c>
    </row>
    <row r="3528" spans="7:7">
      <c r="G3528" s="11">
        <v>0</v>
      </c>
    </row>
    <row r="3529" spans="7:7">
      <c r="G3529" s="11">
        <v>0</v>
      </c>
    </row>
    <row r="3530" spans="7:7">
      <c r="G3530" s="11">
        <v>0</v>
      </c>
    </row>
    <row r="3531" spans="7:7">
      <c r="G3531" s="11">
        <v>0</v>
      </c>
    </row>
    <row r="3532" spans="7:7">
      <c r="G3532" s="11">
        <v>0</v>
      </c>
    </row>
    <row r="3533" spans="7:7">
      <c r="G3533" s="11">
        <v>0</v>
      </c>
    </row>
    <row r="3534" spans="7:7">
      <c r="G3534" s="11">
        <v>0</v>
      </c>
    </row>
    <row r="3535" spans="7:7">
      <c r="G3535" s="11">
        <v>0</v>
      </c>
    </row>
    <row r="3536" spans="7:7">
      <c r="G3536" s="11">
        <v>0</v>
      </c>
    </row>
    <row r="3537" spans="7:7">
      <c r="G3537" s="11">
        <v>0</v>
      </c>
    </row>
    <row r="3538" spans="7:7">
      <c r="G3538" s="11">
        <v>0</v>
      </c>
    </row>
    <row r="3539" spans="7:7">
      <c r="G3539" s="11">
        <v>0</v>
      </c>
    </row>
    <row r="3540" spans="7:7">
      <c r="G3540" s="11">
        <v>0</v>
      </c>
    </row>
    <row r="3541" spans="7:7">
      <c r="G3541" s="11">
        <v>0</v>
      </c>
    </row>
    <row r="3542" spans="7:7">
      <c r="G3542" s="11">
        <v>0</v>
      </c>
    </row>
    <row r="3543" spans="7:7">
      <c r="G3543" s="11">
        <v>0</v>
      </c>
    </row>
    <row r="3544" spans="7:7">
      <c r="G3544" s="11">
        <v>0</v>
      </c>
    </row>
    <row r="3545" spans="7:7">
      <c r="G3545" s="11">
        <v>0</v>
      </c>
    </row>
    <row r="3546" spans="7:7">
      <c r="G3546" s="11">
        <v>0</v>
      </c>
    </row>
    <row r="3547" spans="7:7">
      <c r="G3547" s="11">
        <v>0</v>
      </c>
    </row>
    <row r="3548" spans="7:7">
      <c r="G3548" s="11">
        <v>0</v>
      </c>
    </row>
    <row r="3549" spans="7:7">
      <c r="G3549" s="11">
        <v>0</v>
      </c>
    </row>
    <row r="3550" spans="7:7">
      <c r="G3550" s="11">
        <v>0</v>
      </c>
    </row>
    <row r="3551" spans="7:7">
      <c r="G3551" s="11">
        <v>0</v>
      </c>
    </row>
    <row r="3552" spans="7:7">
      <c r="G3552" s="11">
        <v>0</v>
      </c>
    </row>
    <row r="3553" spans="7:7">
      <c r="G3553" s="11">
        <v>0</v>
      </c>
    </row>
    <row r="3554" spans="7:7">
      <c r="G3554" s="11">
        <v>0</v>
      </c>
    </row>
    <row r="3555" spans="7:7">
      <c r="G3555" s="11">
        <v>0</v>
      </c>
    </row>
    <row r="3556" spans="7:7">
      <c r="G3556" s="11">
        <v>0</v>
      </c>
    </row>
    <row r="3557" spans="7:7">
      <c r="G3557" s="11">
        <v>0</v>
      </c>
    </row>
    <row r="3558" spans="7:7">
      <c r="G3558" s="11">
        <v>0</v>
      </c>
    </row>
    <row r="3559" spans="7:7">
      <c r="G3559" s="11">
        <v>0</v>
      </c>
    </row>
    <row r="3560" spans="7:7">
      <c r="G3560" s="11">
        <v>0</v>
      </c>
    </row>
    <row r="3561" spans="7:7">
      <c r="G3561" s="11">
        <v>0</v>
      </c>
    </row>
    <row r="3562" spans="7:7">
      <c r="G3562" s="11">
        <v>0</v>
      </c>
    </row>
    <row r="3563" spans="7:7">
      <c r="G3563" s="11">
        <v>0</v>
      </c>
    </row>
    <row r="3564" spans="7:7">
      <c r="G3564" s="11">
        <v>0</v>
      </c>
    </row>
    <row r="3565" spans="7:7">
      <c r="G3565" s="11">
        <v>0</v>
      </c>
    </row>
    <row r="3566" spans="7:7">
      <c r="G3566" s="11">
        <v>0</v>
      </c>
    </row>
    <row r="3567" spans="7:7">
      <c r="G3567" s="11">
        <v>0</v>
      </c>
    </row>
    <row r="3568" spans="7:7">
      <c r="G3568" s="11">
        <v>0</v>
      </c>
    </row>
    <row r="3569" spans="7:7">
      <c r="G3569" s="11">
        <v>0</v>
      </c>
    </row>
    <row r="3570" spans="7:7">
      <c r="G3570" s="11">
        <v>0</v>
      </c>
    </row>
    <row r="3571" spans="7:7">
      <c r="G3571" s="11">
        <v>0</v>
      </c>
    </row>
    <row r="3572" spans="7:7">
      <c r="G3572" s="11">
        <v>0</v>
      </c>
    </row>
    <row r="3573" spans="7:7">
      <c r="G3573" s="11">
        <v>0</v>
      </c>
    </row>
    <row r="3574" spans="7:7">
      <c r="G3574" s="11">
        <v>0</v>
      </c>
    </row>
    <row r="3575" spans="7:7">
      <c r="G3575" s="11">
        <v>0</v>
      </c>
    </row>
    <row r="3576" spans="7:7">
      <c r="G3576" s="11">
        <v>0</v>
      </c>
    </row>
    <row r="3577" spans="7:7">
      <c r="G3577" s="11">
        <v>0</v>
      </c>
    </row>
    <row r="3578" spans="7:7">
      <c r="G3578" s="11">
        <v>0</v>
      </c>
    </row>
    <row r="3579" spans="7:7">
      <c r="G3579" s="11">
        <v>0</v>
      </c>
    </row>
    <row r="3580" spans="7:7">
      <c r="G3580" s="11">
        <v>0</v>
      </c>
    </row>
    <row r="3581" spans="7:7">
      <c r="G3581" s="11">
        <v>0</v>
      </c>
    </row>
    <row r="3582" spans="7:7">
      <c r="G3582" s="11">
        <v>0</v>
      </c>
    </row>
    <row r="3583" spans="7:7">
      <c r="G3583" s="11">
        <v>0</v>
      </c>
    </row>
    <row r="3584" spans="7:7">
      <c r="G3584" s="11">
        <v>0</v>
      </c>
    </row>
    <row r="3585" spans="7:7">
      <c r="G3585" s="11">
        <v>0</v>
      </c>
    </row>
    <row r="3586" spans="7:7">
      <c r="G3586" s="11">
        <v>0</v>
      </c>
    </row>
    <row r="3587" spans="7:7">
      <c r="G3587" s="11">
        <v>0</v>
      </c>
    </row>
    <row r="3588" spans="7:7">
      <c r="G3588" s="11">
        <v>0</v>
      </c>
    </row>
    <row r="3589" spans="7:7">
      <c r="G3589" s="11">
        <v>0</v>
      </c>
    </row>
    <row r="3590" spans="7:7">
      <c r="G3590" s="11">
        <v>0</v>
      </c>
    </row>
    <row r="3591" spans="7:7">
      <c r="G3591" s="11">
        <v>0</v>
      </c>
    </row>
    <row r="3592" spans="7:7">
      <c r="G3592" s="11">
        <v>0</v>
      </c>
    </row>
    <row r="3593" spans="7:7">
      <c r="G3593" s="11">
        <v>0</v>
      </c>
    </row>
    <row r="3594" spans="7:7">
      <c r="G3594" s="11">
        <v>0</v>
      </c>
    </row>
    <row r="3595" spans="7:7">
      <c r="G3595" s="11">
        <v>0</v>
      </c>
    </row>
    <row r="3596" spans="7:7">
      <c r="G3596" s="11">
        <v>0</v>
      </c>
    </row>
    <row r="3597" spans="7:7">
      <c r="G3597" s="11">
        <v>0</v>
      </c>
    </row>
    <row r="3598" spans="7:7">
      <c r="G3598" s="11">
        <v>0</v>
      </c>
    </row>
    <row r="3599" spans="7:7">
      <c r="G3599" s="11">
        <v>0</v>
      </c>
    </row>
    <row r="3600" spans="7:7">
      <c r="G3600" s="11">
        <v>0</v>
      </c>
    </row>
    <row r="3601" spans="7:7">
      <c r="G3601" s="11">
        <v>0</v>
      </c>
    </row>
    <row r="3602" spans="7:7">
      <c r="G3602" s="11">
        <v>0</v>
      </c>
    </row>
    <row r="3603" spans="7:7">
      <c r="G3603" s="11">
        <v>0</v>
      </c>
    </row>
    <row r="3604" spans="7:7">
      <c r="G3604" s="11">
        <v>0</v>
      </c>
    </row>
    <row r="3605" spans="7:7">
      <c r="G3605" s="11">
        <v>0</v>
      </c>
    </row>
    <row r="3606" spans="7:7">
      <c r="G3606" s="11">
        <v>0</v>
      </c>
    </row>
    <row r="3607" spans="7:7">
      <c r="G3607" s="11">
        <v>0</v>
      </c>
    </row>
    <row r="3608" spans="7:7">
      <c r="G3608" s="11">
        <v>0</v>
      </c>
    </row>
    <row r="3609" spans="7:7">
      <c r="G3609" s="11">
        <v>0</v>
      </c>
    </row>
    <row r="3610" spans="7:7">
      <c r="G3610" s="11">
        <v>0</v>
      </c>
    </row>
    <row r="3611" spans="7:7">
      <c r="G3611" s="11">
        <v>0</v>
      </c>
    </row>
    <row r="3612" spans="7:7">
      <c r="G3612" s="11">
        <v>0</v>
      </c>
    </row>
    <row r="3613" spans="7:7">
      <c r="G3613" s="11">
        <v>0</v>
      </c>
    </row>
    <row r="3614" spans="7:7">
      <c r="G3614" s="11">
        <v>0</v>
      </c>
    </row>
    <row r="3615" spans="7:7">
      <c r="G3615" s="11">
        <v>0</v>
      </c>
    </row>
    <row r="3616" spans="7:7">
      <c r="G3616" s="11">
        <v>0</v>
      </c>
    </row>
    <row r="3617" spans="7:7">
      <c r="G3617" s="11">
        <v>0</v>
      </c>
    </row>
    <row r="3618" spans="7:7">
      <c r="G3618" s="11">
        <v>0</v>
      </c>
    </row>
    <row r="3619" spans="7:7">
      <c r="G3619" s="11">
        <v>0</v>
      </c>
    </row>
    <row r="3620" spans="7:7">
      <c r="G3620" s="11">
        <v>0</v>
      </c>
    </row>
    <row r="3621" spans="7:7">
      <c r="G3621" s="11">
        <v>0</v>
      </c>
    </row>
    <row r="3622" spans="7:7">
      <c r="G3622" s="11">
        <v>0</v>
      </c>
    </row>
    <row r="3623" spans="7:7">
      <c r="G3623" s="11">
        <v>0</v>
      </c>
    </row>
    <row r="3624" spans="7:7">
      <c r="G3624" s="11">
        <v>0</v>
      </c>
    </row>
    <row r="3625" spans="7:7">
      <c r="G3625" s="11">
        <v>0</v>
      </c>
    </row>
    <row r="3626" spans="7:7">
      <c r="G3626" s="11">
        <v>0</v>
      </c>
    </row>
    <row r="3627" spans="7:7">
      <c r="G3627" s="11">
        <v>0</v>
      </c>
    </row>
    <row r="3628" spans="7:7">
      <c r="G3628" s="11">
        <v>0</v>
      </c>
    </row>
    <row r="3629" spans="7:7">
      <c r="G3629" s="11">
        <v>0</v>
      </c>
    </row>
    <row r="3630" spans="7:7">
      <c r="G3630" s="11">
        <v>0</v>
      </c>
    </row>
    <row r="3631" spans="7:7">
      <c r="G3631" s="11">
        <v>0</v>
      </c>
    </row>
    <row r="3632" spans="7:7">
      <c r="G3632" s="11">
        <v>0</v>
      </c>
    </row>
    <row r="3633" spans="7:7">
      <c r="G3633" s="11">
        <v>0</v>
      </c>
    </row>
    <row r="3634" spans="7:7">
      <c r="G3634" s="11">
        <v>0</v>
      </c>
    </row>
    <row r="3635" spans="7:7">
      <c r="G3635" s="11">
        <v>0</v>
      </c>
    </row>
    <row r="3636" spans="7:7">
      <c r="G3636" s="11">
        <v>0</v>
      </c>
    </row>
    <row r="3637" spans="7:7">
      <c r="G3637" s="11">
        <v>0</v>
      </c>
    </row>
    <row r="3638" spans="7:7">
      <c r="G3638" s="11">
        <v>0</v>
      </c>
    </row>
    <row r="3639" spans="7:7">
      <c r="G3639" s="11">
        <v>0</v>
      </c>
    </row>
    <row r="3640" spans="7:7">
      <c r="G3640" s="11">
        <v>0</v>
      </c>
    </row>
    <row r="3641" spans="7:7">
      <c r="G3641" s="11">
        <v>0</v>
      </c>
    </row>
    <row r="3642" spans="7:7">
      <c r="G3642" s="11">
        <v>0</v>
      </c>
    </row>
    <row r="3643" spans="7:7">
      <c r="G3643" s="11">
        <v>0</v>
      </c>
    </row>
    <row r="3644" spans="7:7">
      <c r="G3644" s="11">
        <v>0</v>
      </c>
    </row>
    <row r="3645" spans="7:7">
      <c r="G3645" s="11">
        <v>0</v>
      </c>
    </row>
    <row r="3646" spans="7:7">
      <c r="G3646" s="11">
        <v>0</v>
      </c>
    </row>
    <row r="3647" spans="7:7">
      <c r="G3647" s="11">
        <v>0</v>
      </c>
    </row>
    <row r="3648" spans="7:7">
      <c r="G3648" s="11">
        <v>0</v>
      </c>
    </row>
    <row r="3649" spans="7:7">
      <c r="G3649" s="11">
        <v>0</v>
      </c>
    </row>
    <row r="3650" spans="7:7">
      <c r="G3650" s="11">
        <v>0</v>
      </c>
    </row>
    <row r="3651" spans="7:7">
      <c r="G3651" s="11">
        <v>0</v>
      </c>
    </row>
    <row r="3652" spans="7:7">
      <c r="G3652" s="11">
        <v>0</v>
      </c>
    </row>
    <row r="3653" spans="7:7">
      <c r="G3653" s="11">
        <v>0</v>
      </c>
    </row>
    <row r="3654" spans="7:7">
      <c r="G3654" s="11">
        <v>0</v>
      </c>
    </row>
    <row r="3655" spans="7:7">
      <c r="G3655" s="11">
        <v>0</v>
      </c>
    </row>
    <row r="3656" spans="7:7">
      <c r="G3656" s="11">
        <v>0</v>
      </c>
    </row>
    <row r="3657" spans="7:7">
      <c r="G3657" s="11">
        <v>0</v>
      </c>
    </row>
    <row r="3658" spans="7:7">
      <c r="G3658" s="11">
        <v>0</v>
      </c>
    </row>
    <row r="3659" spans="7:7">
      <c r="G3659" s="11">
        <v>0</v>
      </c>
    </row>
    <row r="3660" spans="7:7">
      <c r="G3660" s="11">
        <v>0</v>
      </c>
    </row>
    <row r="3661" spans="7:7">
      <c r="G3661" s="11">
        <v>0</v>
      </c>
    </row>
    <row r="3662" spans="7:7">
      <c r="G3662" s="11">
        <v>0</v>
      </c>
    </row>
    <row r="3663" spans="7:7">
      <c r="G3663" s="11">
        <v>0</v>
      </c>
    </row>
    <row r="3664" spans="7:7">
      <c r="G3664" s="11">
        <v>0</v>
      </c>
    </row>
    <row r="3665" spans="7:7">
      <c r="G3665" s="11">
        <v>0</v>
      </c>
    </row>
    <row r="3666" spans="7:7">
      <c r="G3666" s="11">
        <v>0</v>
      </c>
    </row>
    <row r="3667" spans="7:7">
      <c r="G3667" s="11">
        <v>0</v>
      </c>
    </row>
    <row r="3668" spans="7:7">
      <c r="G3668" s="11">
        <v>0</v>
      </c>
    </row>
    <row r="3669" spans="7:7">
      <c r="G3669" s="11">
        <v>0</v>
      </c>
    </row>
    <row r="3670" spans="7:7">
      <c r="G3670" s="11">
        <v>0</v>
      </c>
    </row>
    <row r="3671" spans="7:7">
      <c r="G3671" s="11">
        <v>0</v>
      </c>
    </row>
    <row r="3672" spans="7:7">
      <c r="G3672" s="11">
        <v>0</v>
      </c>
    </row>
    <row r="3673" spans="7:7">
      <c r="G3673" s="11">
        <v>0</v>
      </c>
    </row>
    <row r="3674" spans="7:7">
      <c r="G3674" s="11">
        <v>0</v>
      </c>
    </row>
    <row r="3675" spans="7:7">
      <c r="G3675" s="11">
        <v>0</v>
      </c>
    </row>
    <row r="3676" spans="7:7">
      <c r="G3676" s="11">
        <v>0</v>
      </c>
    </row>
    <row r="3677" spans="7:7">
      <c r="G3677" s="11">
        <v>0</v>
      </c>
    </row>
    <row r="3678" spans="7:7">
      <c r="G3678" s="11">
        <v>0</v>
      </c>
    </row>
    <row r="3679" spans="7:7">
      <c r="G3679" s="11">
        <v>0</v>
      </c>
    </row>
    <row r="3680" spans="7:7">
      <c r="G3680" s="11">
        <v>0</v>
      </c>
    </row>
    <row r="3681" spans="7:7">
      <c r="G3681" s="11">
        <v>0</v>
      </c>
    </row>
    <row r="3682" spans="7:7">
      <c r="G3682" s="11">
        <v>0</v>
      </c>
    </row>
    <row r="3683" spans="7:7">
      <c r="G3683" s="11">
        <v>0</v>
      </c>
    </row>
    <row r="3684" spans="7:7">
      <c r="G3684" s="11">
        <v>0</v>
      </c>
    </row>
    <row r="3685" spans="7:7">
      <c r="G3685" s="11">
        <v>0</v>
      </c>
    </row>
    <row r="3686" spans="7:7">
      <c r="G3686" s="11">
        <v>0</v>
      </c>
    </row>
    <row r="3687" spans="7:7">
      <c r="G3687" s="11">
        <v>0</v>
      </c>
    </row>
    <row r="3688" spans="7:7">
      <c r="G3688" s="11">
        <v>0</v>
      </c>
    </row>
    <row r="3689" spans="7:7">
      <c r="G3689" s="11">
        <v>0</v>
      </c>
    </row>
    <row r="3690" spans="7:7">
      <c r="G3690" s="11">
        <v>0</v>
      </c>
    </row>
    <row r="3691" spans="7:7">
      <c r="G3691" s="11">
        <v>0</v>
      </c>
    </row>
    <row r="3692" spans="7:7">
      <c r="G3692" s="11">
        <v>0</v>
      </c>
    </row>
    <row r="3693" spans="7:7">
      <c r="G3693" s="11">
        <v>0</v>
      </c>
    </row>
    <row r="3694" spans="7:7">
      <c r="G3694" s="11">
        <v>0</v>
      </c>
    </row>
    <row r="3695" spans="7:7">
      <c r="G3695" s="11">
        <v>0</v>
      </c>
    </row>
    <row r="3696" spans="7:7">
      <c r="G3696" s="11">
        <v>0</v>
      </c>
    </row>
    <row r="3697" spans="7:7">
      <c r="G3697" s="11">
        <v>0</v>
      </c>
    </row>
    <row r="3698" spans="7:7">
      <c r="G3698" s="11">
        <v>0</v>
      </c>
    </row>
    <row r="3699" spans="7:7">
      <c r="G3699" s="11">
        <v>0</v>
      </c>
    </row>
    <row r="3700" spans="7:7">
      <c r="G3700" s="11">
        <v>0</v>
      </c>
    </row>
    <row r="3701" spans="7:7">
      <c r="G3701" s="11">
        <v>0</v>
      </c>
    </row>
    <row r="3702" spans="7:7">
      <c r="G3702" s="11">
        <v>0</v>
      </c>
    </row>
    <row r="3703" spans="7:7">
      <c r="G3703" s="11">
        <v>0</v>
      </c>
    </row>
    <row r="3704" spans="7:7">
      <c r="G3704" s="11">
        <v>0</v>
      </c>
    </row>
    <row r="3705" spans="7:7">
      <c r="G3705" s="11">
        <v>0</v>
      </c>
    </row>
    <row r="3706" spans="7:7">
      <c r="G3706" s="11">
        <v>0</v>
      </c>
    </row>
    <row r="3707" spans="7:7">
      <c r="G3707" s="11">
        <v>0</v>
      </c>
    </row>
    <row r="3708" spans="7:7">
      <c r="G3708" s="11">
        <v>0</v>
      </c>
    </row>
    <row r="3709" spans="7:7">
      <c r="G3709" s="11">
        <v>0</v>
      </c>
    </row>
    <row r="3710" spans="7:7">
      <c r="G3710" s="11">
        <v>0</v>
      </c>
    </row>
    <row r="3711" spans="7:7">
      <c r="G3711" s="11">
        <v>0</v>
      </c>
    </row>
    <row r="3712" spans="7:7">
      <c r="G3712" s="11">
        <v>0</v>
      </c>
    </row>
    <row r="3713" spans="7:7">
      <c r="G3713" s="11">
        <v>0</v>
      </c>
    </row>
    <row r="3714" spans="7:7">
      <c r="G3714" s="11">
        <v>0</v>
      </c>
    </row>
    <row r="3715" spans="7:7">
      <c r="G3715" s="11">
        <v>0</v>
      </c>
    </row>
    <row r="3716" spans="7:7">
      <c r="G3716" s="11">
        <v>0</v>
      </c>
    </row>
    <row r="3717" spans="7:7">
      <c r="G3717" s="11">
        <v>0</v>
      </c>
    </row>
    <row r="3718" spans="7:7">
      <c r="G3718" s="11">
        <v>0</v>
      </c>
    </row>
    <row r="3719" spans="7:7">
      <c r="G3719" s="11">
        <v>0</v>
      </c>
    </row>
    <row r="3720" spans="7:7">
      <c r="G3720" s="11">
        <v>0</v>
      </c>
    </row>
    <row r="3721" spans="7:7">
      <c r="G3721" s="11">
        <v>0</v>
      </c>
    </row>
    <row r="3722" spans="7:7">
      <c r="G3722" s="11">
        <v>0</v>
      </c>
    </row>
    <row r="3723" spans="7:7">
      <c r="G3723" s="11">
        <v>0</v>
      </c>
    </row>
    <row r="3724" spans="7:7">
      <c r="G3724" s="11">
        <v>0</v>
      </c>
    </row>
    <row r="3725" spans="7:7">
      <c r="G3725" s="11">
        <v>0</v>
      </c>
    </row>
    <row r="3726" spans="7:7">
      <c r="G3726" s="11">
        <v>0</v>
      </c>
    </row>
    <row r="3727" spans="7:7">
      <c r="G3727" s="11">
        <v>0</v>
      </c>
    </row>
    <row r="3728" spans="7:7">
      <c r="G3728" s="11">
        <v>0</v>
      </c>
    </row>
    <row r="3729" spans="7:7">
      <c r="G3729" s="11">
        <v>0</v>
      </c>
    </row>
    <row r="3730" spans="7:7">
      <c r="G3730" s="11">
        <v>0</v>
      </c>
    </row>
    <row r="3731" spans="7:7">
      <c r="G3731" s="11">
        <v>0</v>
      </c>
    </row>
    <row r="3732" spans="7:7">
      <c r="G3732" s="11">
        <v>0</v>
      </c>
    </row>
    <row r="3733" spans="7:7">
      <c r="G3733" s="11">
        <v>0</v>
      </c>
    </row>
    <row r="3734" spans="7:7">
      <c r="G3734" s="11">
        <v>0</v>
      </c>
    </row>
    <row r="3735" spans="7:7">
      <c r="G3735" s="11">
        <v>0</v>
      </c>
    </row>
    <row r="3736" spans="7:7">
      <c r="G3736" s="11">
        <v>0</v>
      </c>
    </row>
    <row r="3737" spans="7:7">
      <c r="G3737" s="11">
        <v>0</v>
      </c>
    </row>
    <row r="3738" spans="7:7">
      <c r="G3738" s="11">
        <v>0</v>
      </c>
    </row>
    <row r="3739" spans="7:7">
      <c r="G3739" s="11">
        <v>0</v>
      </c>
    </row>
    <row r="3740" spans="7:7">
      <c r="G3740" s="11">
        <v>0</v>
      </c>
    </row>
    <row r="3741" spans="7:7">
      <c r="G3741" s="11">
        <v>0</v>
      </c>
    </row>
    <row r="3742" spans="7:7">
      <c r="G3742" s="11">
        <v>0</v>
      </c>
    </row>
    <row r="3743" spans="7:7">
      <c r="G3743" s="11">
        <v>0</v>
      </c>
    </row>
    <row r="3744" spans="7:7">
      <c r="G3744" s="11">
        <v>0</v>
      </c>
    </row>
    <row r="3745" spans="7:7">
      <c r="G3745" s="11">
        <v>0</v>
      </c>
    </row>
    <row r="3746" spans="7:7">
      <c r="G3746" s="11">
        <v>0</v>
      </c>
    </row>
    <row r="3747" spans="7:7">
      <c r="G3747" s="11">
        <v>0</v>
      </c>
    </row>
    <row r="3748" spans="7:7">
      <c r="G3748" s="11">
        <v>0</v>
      </c>
    </row>
    <row r="3749" spans="7:7">
      <c r="G3749" s="11">
        <v>0</v>
      </c>
    </row>
    <row r="3750" spans="7:7">
      <c r="G3750" s="11">
        <v>0</v>
      </c>
    </row>
    <row r="3751" spans="7:7">
      <c r="G3751" s="11">
        <v>0</v>
      </c>
    </row>
    <row r="3752" spans="7:7">
      <c r="G3752" s="11">
        <v>0</v>
      </c>
    </row>
    <row r="3753" spans="7:7">
      <c r="G3753" s="11">
        <v>0</v>
      </c>
    </row>
    <row r="3754" spans="7:7">
      <c r="G3754" s="11">
        <v>0</v>
      </c>
    </row>
    <row r="3755" spans="7:7">
      <c r="G3755" s="11">
        <v>0</v>
      </c>
    </row>
    <row r="3756" spans="7:7">
      <c r="G3756" s="11">
        <v>0</v>
      </c>
    </row>
    <row r="3757" spans="7:7">
      <c r="G3757" s="11">
        <v>0</v>
      </c>
    </row>
    <row r="3758" spans="7:7">
      <c r="G3758" s="11">
        <v>0</v>
      </c>
    </row>
    <row r="3759" spans="7:7">
      <c r="G3759" s="11">
        <v>0</v>
      </c>
    </row>
    <row r="3760" spans="7:7">
      <c r="G3760" s="11">
        <v>0</v>
      </c>
    </row>
    <row r="3761" spans="7:7">
      <c r="G3761" s="11">
        <v>0</v>
      </c>
    </row>
    <row r="3762" spans="7:7">
      <c r="G3762" s="11">
        <v>0</v>
      </c>
    </row>
    <row r="3763" spans="7:7">
      <c r="G3763" s="11">
        <v>0</v>
      </c>
    </row>
    <row r="3764" spans="7:7">
      <c r="G3764" s="11">
        <v>0</v>
      </c>
    </row>
    <row r="3765" spans="7:7">
      <c r="G3765" s="11">
        <v>0</v>
      </c>
    </row>
    <row r="3766" spans="7:7">
      <c r="G3766" s="11">
        <v>0</v>
      </c>
    </row>
    <row r="3767" spans="7:7">
      <c r="G3767" s="11">
        <v>0</v>
      </c>
    </row>
    <row r="3768" spans="7:7">
      <c r="G3768" s="11">
        <v>0</v>
      </c>
    </row>
    <row r="3769" spans="7:7">
      <c r="G3769" s="11">
        <v>0</v>
      </c>
    </row>
    <row r="3770" spans="7:7">
      <c r="G3770" s="11">
        <v>0</v>
      </c>
    </row>
    <row r="3771" spans="7:7">
      <c r="G3771" s="11">
        <v>0</v>
      </c>
    </row>
    <row r="3772" spans="7:7">
      <c r="G3772" s="11">
        <v>0</v>
      </c>
    </row>
    <row r="3773" spans="7:7">
      <c r="G3773" s="11">
        <v>0</v>
      </c>
    </row>
    <row r="3774" spans="7:7">
      <c r="G3774" s="11">
        <v>0</v>
      </c>
    </row>
    <row r="3775" spans="7:7">
      <c r="G3775" s="11">
        <v>0</v>
      </c>
    </row>
    <row r="3776" spans="7:7">
      <c r="G3776" s="11">
        <v>0</v>
      </c>
    </row>
    <row r="3777" spans="7:7">
      <c r="G3777" s="11">
        <v>0</v>
      </c>
    </row>
    <row r="3778" spans="7:7">
      <c r="G3778" s="11">
        <v>0</v>
      </c>
    </row>
    <row r="3779" spans="7:7">
      <c r="G3779" s="11">
        <v>0</v>
      </c>
    </row>
    <row r="3780" spans="7:7">
      <c r="G3780" s="11">
        <v>0</v>
      </c>
    </row>
    <row r="3781" spans="7:7">
      <c r="G3781" s="11">
        <v>0</v>
      </c>
    </row>
    <row r="3782" spans="7:7">
      <c r="G3782" s="11">
        <v>0</v>
      </c>
    </row>
    <row r="3783" spans="7:7">
      <c r="G3783" s="11">
        <v>0</v>
      </c>
    </row>
    <row r="3784" spans="7:7">
      <c r="G3784" s="11">
        <v>0</v>
      </c>
    </row>
    <row r="3785" spans="7:7">
      <c r="G3785" s="11">
        <v>0</v>
      </c>
    </row>
    <row r="3786" spans="7:7">
      <c r="G3786" s="11">
        <v>0</v>
      </c>
    </row>
    <row r="3787" spans="7:7">
      <c r="G3787" s="11">
        <v>0</v>
      </c>
    </row>
    <row r="3788" spans="7:7">
      <c r="G3788" s="11">
        <v>0</v>
      </c>
    </row>
    <row r="3789" spans="7:7">
      <c r="G3789" s="11">
        <v>0</v>
      </c>
    </row>
    <row r="3790" spans="7:7">
      <c r="G3790" s="11">
        <v>0</v>
      </c>
    </row>
    <row r="3791" spans="7:7">
      <c r="G3791" s="11">
        <v>0</v>
      </c>
    </row>
    <row r="3792" spans="7:7">
      <c r="G3792" s="11">
        <v>0</v>
      </c>
    </row>
    <row r="3793" spans="7:7">
      <c r="G3793" s="11">
        <v>0</v>
      </c>
    </row>
    <row r="3794" spans="7:7">
      <c r="G3794" s="11">
        <v>0</v>
      </c>
    </row>
    <row r="3795" spans="7:7">
      <c r="G3795" s="11">
        <v>0</v>
      </c>
    </row>
    <row r="3796" spans="7:7">
      <c r="G3796" s="11">
        <v>0</v>
      </c>
    </row>
    <row r="3797" spans="7:7">
      <c r="G3797" s="11">
        <v>0</v>
      </c>
    </row>
    <row r="3798" spans="7:7">
      <c r="G3798" s="11">
        <v>0</v>
      </c>
    </row>
    <row r="3799" spans="7:7">
      <c r="G3799" s="11">
        <v>0</v>
      </c>
    </row>
    <row r="3800" spans="7:7">
      <c r="G3800" s="11">
        <v>0</v>
      </c>
    </row>
    <row r="3801" spans="7:7">
      <c r="G3801" s="11">
        <v>0</v>
      </c>
    </row>
    <row r="3802" spans="7:7">
      <c r="G3802" s="11">
        <v>0</v>
      </c>
    </row>
    <row r="3803" spans="7:7">
      <c r="G3803" s="11">
        <v>0</v>
      </c>
    </row>
    <row r="3804" spans="7:7">
      <c r="G3804" s="11">
        <v>0</v>
      </c>
    </row>
    <row r="3805" spans="7:7">
      <c r="G3805" s="11">
        <v>0</v>
      </c>
    </row>
    <row r="3806" spans="7:7">
      <c r="G3806" s="11">
        <v>0</v>
      </c>
    </row>
    <row r="3807" spans="7:7">
      <c r="G3807" s="11">
        <v>0</v>
      </c>
    </row>
    <row r="3808" spans="7:7">
      <c r="G3808" s="11">
        <v>0</v>
      </c>
    </row>
    <row r="3809" spans="7:7">
      <c r="G3809" s="11">
        <v>0</v>
      </c>
    </row>
    <row r="3810" spans="7:7">
      <c r="G3810" s="11">
        <v>0</v>
      </c>
    </row>
    <row r="3811" spans="7:7">
      <c r="G3811" s="11">
        <v>0</v>
      </c>
    </row>
    <row r="3812" spans="7:7">
      <c r="G3812" s="11">
        <v>0</v>
      </c>
    </row>
    <row r="3813" spans="7:7">
      <c r="G3813" s="11">
        <v>0</v>
      </c>
    </row>
    <row r="3814" spans="7:7">
      <c r="G3814" s="11">
        <v>0</v>
      </c>
    </row>
    <row r="3815" spans="7:7">
      <c r="G3815" s="11">
        <v>0</v>
      </c>
    </row>
    <row r="3816" spans="7:7">
      <c r="G3816" s="11">
        <v>0</v>
      </c>
    </row>
    <row r="3817" spans="7:7">
      <c r="G3817" s="11">
        <v>0</v>
      </c>
    </row>
    <row r="3818" spans="7:7">
      <c r="G3818" s="11">
        <v>0</v>
      </c>
    </row>
    <row r="3819" spans="7:7">
      <c r="G3819" s="11">
        <v>0</v>
      </c>
    </row>
    <row r="3820" spans="7:7">
      <c r="G3820" s="11">
        <v>0</v>
      </c>
    </row>
    <row r="3821" spans="7:7">
      <c r="G3821" s="11">
        <v>0</v>
      </c>
    </row>
    <row r="3822" spans="7:7">
      <c r="G3822" s="11">
        <v>0</v>
      </c>
    </row>
    <row r="3823" spans="7:7">
      <c r="G3823" s="11">
        <v>0</v>
      </c>
    </row>
    <row r="3824" spans="7:7">
      <c r="G3824" s="11">
        <v>0</v>
      </c>
    </row>
    <row r="3825" spans="7:7">
      <c r="G3825" s="11">
        <v>0</v>
      </c>
    </row>
    <row r="3826" spans="7:7">
      <c r="G3826" s="11">
        <v>0</v>
      </c>
    </row>
    <row r="3827" spans="7:7">
      <c r="G3827" s="11">
        <v>0</v>
      </c>
    </row>
    <row r="3828" spans="7:7">
      <c r="G3828" s="11">
        <v>0</v>
      </c>
    </row>
    <row r="3829" spans="7:7">
      <c r="G3829" s="11">
        <v>0</v>
      </c>
    </row>
    <row r="3830" spans="7:7">
      <c r="G3830" s="11">
        <v>0</v>
      </c>
    </row>
    <row r="3831" spans="7:7">
      <c r="G3831" s="11">
        <v>0</v>
      </c>
    </row>
    <row r="3832" spans="7:7">
      <c r="G3832" s="11">
        <v>0</v>
      </c>
    </row>
    <row r="3833" spans="7:7">
      <c r="G3833" s="11">
        <v>0</v>
      </c>
    </row>
    <row r="3834" spans="7:7">
      <c r="G3834" s="11">
        <v>0</v>
      </c>
    </row>
    <row r="3835" spans="7:7">
      <c r="G3835" s="11">
        <v>0</v>
      </c>
    </row>
    <row r="3836" spans="7:7">
      <c r="G3836" s="11">
        <v>0</v>
      </c>
    </row>
    <row r="3837" spans="7:7">
      <c r="G3837" s="11">
        <v>0</v>
      </c>
    </row>
    <row r="3838" spans="7:7">
      <c r="G3838" s="11">
        <v>0</v>
      </c>
    </row>
    <row r="3839" spans="7:7">
      <c r="G3839" s="11">
        <v>0</v>
      </c>
    </row>
    <row r="3840" spans="7:7">
      <c r="G3840" s="11">
        <v>0</v>
      </c>
    </row>
    <row r="3841" spans="7:7">
      <c r="G3841" s="11">
        <v>0</v>
      </c>
    </row>
    <row r="3842" spans="7:7">
      <c r="G3842" s="11">
        <v>0</v>
      </c>
    </row>
    <row r="3843" spans="7:7">
      <c r="G3843" s="11">
        <v>0</v>
      </c>
    </row>
    <row r="3844" spans="7:7">
      <c r="G3844" s="11">
        <v>0</v>
      </c>
    </row>
    <row r="3845" spans="7:7">
      <c r="G3845" s="11">
        <v>0</v>
      </c>
    </row>
    <row r="3846" spans="7:7">
      <c r="G3846" s="11">
        <v>0</v>
      </c>
    </row>
    <row r="3847" spans="7:7">
      <c r="G3847" s="11">
        <v>0</v>
      </c>
    </row>
    <row r="3848" spans="7:7">
      <c r="G3848" s="11">
        <v>0</v>
      </c>
    </row>
    <row r="3849" spans="7:7">
      <c r="G3849" s="11">
        <v>0</v>
      </c>
    </row>
    <row r="3850" spans="7:7">
      <c r="G3850" s="11">
        <v>0</v>
      </c>
    </row>
    <row r="3851" spans="7:7">
      <c r="G3851" s="11">
        <v>0</v>
      </c>
    </row>
    <row r="3852" spans="7:7">
      <c r="G3852" s="11">
        <v>0</v>
      </c>
    </row>
    <row r="3853" spans="7:7">
      <c r="G3853" s="11">
        <v>0</v>
      </c>
    </row>
    <row r="3854" spans="7:7">
      <c r="G3854" s="11">
        <v>0</v>
      </c>
    </row>
    <row r="3855" spans="7:7">
      <c r="G3855" s="11">
        <v>0</v>
      </c>
    </row>
    <row r="3856" spans="7:7">
      <c r="G3856" s="11">
        <v>0</v>
      </c>
    </row>
    <row r="3857" spans="7:7">
      <c r="G3857" s="11">
        <v>0</v>
      </c>
    </row>
    <row r="3858" spans="7:7">
      <c r="G3858" s="11">
        <v>0</v>
      </c>
    </row>
    <row r="3859" spans="7:7">
      <c r="G3859" s="11">
        <v>0</v>
      </c>
    </row>
    <row r="3860" spans="7:7">
      <c r="G3860" s="11">
        <v>0</v>
      </c>
    </row>
    <row r="3861" spans="7:7">
      <c r="G3861" s="11">
        <v>0</v>
      </c>
    </row>
    <row r="3862" spans="7:7">
      <c r="G3862" s="11">
        <v>0</v>
      </c>
    </row>
    <row r="3863" spans="7:7">
      <c r="G3863" s="11">
        <v>0</v>
      </c>
    </row>
    <row r="3864" spans="7:7">
      <c r="G3864" s="11">
        <v>0</v>
      </c>
    </row>
    <row r="3865" spans="7:7">
      <c r="G3865" s="11">
        <v>0</v>
      </c>
    </row>
    <row r="3866" spans="7:7">
      <c r="G3866" s="11">
        <v>0</v>
      </c>
    </row>
    <row r="3867" spans="7:7">
      <c r="G3867" s="11">
        <v>0</v>
      </c>
    </row>
    <row r="3868" spans="7:7">
      <c r="G3868" s="11">
        <v>0</v>
      </c>
    </row>
    <row r="3869" spans="7:7">
      <c r="G3869" s="11">
        <v>0</v>
      </c>
    </row>
    <row r="3870" spans="7:7">
      <c r="G3870" s="11">
        <v>0</v>
      </c>
    </row>
    <row r="3871" spans="7:7">
      <c r="G3871" s="11">
        <v>0</v>
      </c>
    </row>
    <row r="3872" spans="7:7">
      <c r="G3872" s="11">
        <v>0</v>
      </c>
    </row>
    <row r="3873" spans="7:7">
      <c r="G3873" s="11">
        <v>0</v>
      </c>
    </row>
    <row r="3874" spans="7:7">
      <c r="G3874" s="11">
        <v>0</v>
      </c>
    </row>
    <row r="3875" spans="7:7">
      <c r="G3875" s="11">
        <v>0</v>
      </c>
    </row>
    <row r="3876" spans="7:7">
      <c r="G3876" s="11">
        <v>0</v>
      </c>
    </row>
    <row r="3877" spans="7:7">
      <c r="G3877" s="11">
        <v>0</v>
      </c>
    </row>
    <row r="3878" spans="7:7">
      <c r="G3878" s="11">
        <v>0</v>
      </c>
    </row>
    <row r="3879" spans="7:7">
      <c r="G3879" s="11">
        <v>0</v>
      </c>
    </row>
    <row r="3880" spans="7:7">
      <c r="G3880" s="11">
        <v>0</v>
      </c>
    </row>
    <row r="3881" spans="7:7">
      <c r="G3881" s="11">
        <v>0</v>
      </c>
    </row>
    <row r="3882" spans="7:7">
      <c r="G3882" s="11">
        <v>0</v>
      </c>
    </row>
    <row r="3883" spans="7:7">
      <c r="G3883" s="11">
        <v>0</v>
      </c>
    </row>
    <row r="3884" spans="7:7">
      <c r="G3884" s="11">
        <v>0</v>
      </c>
    </row>
    <row r="3885" spans="7:7">
      <c r="G3885" s="11">
        <v>0</v>
      </c>
    </row>
    <row r="3886" spans="7:7">
      <c r="G3886" s="11">
        <v>0</v>
      </c>
    </row>
    <row r="3887" spans="7:7">
      <c r="G3887" s="11">
        <v>0</v>
      </c>
    </row>
    <row r="3888" spans="7:7">
      <c r="G3888" s="11">
        <v>0</v>
      </c>
    </row>
    <row r="3889" spans="7:7">
      <c r="G3889" s="11">
        <v>0</v>
      </c>
    </row>
    <row r="3890" spans="7:7">
      <c r="G3890" s="11">
        <v>0</v>
      </c>
    </row>
    <row r="3891" spans="7:7">
      <c r="G3891" s="11">
        <v>0</v>
      </c>
    </row>
    <row r="3892" spans="7:7">
      <c r="G3892" s="11">
        <v>0</v>
      </c>
    </row>
    <row r="3893" spans="7:7">
      <c r="G3893" s="11">
        <v>0</v>
      </c>
    </row>
    <row r="3894" spans="7:7">
      <c r="G3894" s="11">
        <v>0</v>
      </c>
    </row>
    <row r="3895" spans="7:7">
      <c r="G3895" s="11">
        <v>0</v>
      </c>
    </row>
    <row r="3896" spans="7:7">
      <c r="G3896" s="11">
        <v>0</v>
      </c>
    </row>
    <row r="3897" spans="7:7">
      <c r="G3897" s="11">
        <v>0</v>
      </c>
    </row>
    <row r="3898" spans="7:7">
      <c r="G3898" s="11">
        <v>0</v>
      </c>
    </row>
    <row r="3899" spans="7:7">
      <c r="G3899" s="11">
        <v>0</v>
      </c>
    </row>
    <row r="3900" spans="7:7">
      <c r="G3900" s="11">
        <v>0</v>
      </c>
    </row>
    <row r="3901" spans="7:7">
      <c r="G3901" s="11">
        <v>0</v>
      </c>
    </row>
    <row r="3902" spans="7:7">
      <c r="G3902" s="11">
        <v>0</v>
      </c>
    </row>
    <row r="3903" spans="7:7">
      <c r="G3903" s="11">
        <v>0</v>
      </c>
    </row>
    <row r="3904" spans="7:7">
      <c r="G3904" s="11">
        <v>0</v>
      </c>
    </row>
    <row r="3905" spans="7:7">
      <c r="G3905" s="11">
        <v>0</v>
      </c>
    </row>
    <row r="3906" spans="7:7">
      <c r="G3906" s="11">
        <v>0</v>
      </c>
    </row>
    <row r="3907" spans="7:7">
      <c r="G3907" s="11">
        <v>0</v>
      </c>
    </row>
    <row r="3908" spans="7:7">
      <c r="G3908" s="11">
        <v>0</v>
      </c>
    </row>
    <row r="3909" spans="7:7">
      <c r="G3909" s="11">
        <v>0</v>
      </c>
    </row>
    <row r="3910" spans="7:7">
      <c r="G3910" s="11">
        <v>0</v>
      </c>
    </row>
    <row r="3911" spans="7:7">
      <c r="G3911" s="11">
        <v>0</v>
      </c>
    </row>
    <row r="3912" spans="7:7">
      <c r="G3912" s="11">
        <v>0</v>
      </c>
    </row>
    <row r="3913" spans="7:7">
      <c r="G3913" s="11">
        <v>0</v>
      </c>
    </row>
    <row r="3914" spans="7:7">
      <c r="G3914" s="11">
        <v>0</v>
      </c>
    </row>
    <row r="3915" spans="7:7">
      <c r="G3915" s="11">
        <v>0</v>
      </c>
    </row>
    <row r="3916" spans="7:7">
      <c r="G3916" s="11">
        <v>0</v>
      </c>
    </row>
    <row r="3917" spans="7:7">
      <c r="G3917" s="11">
        <v>0</v>
      </c>
    </row>
    <row r="3918" spans="7:7">
      <c r="G3918" s="11">
        <v>0</v>
      </c>
    </row>
    <row r="3919" spans="7:7">
      <c r="G3919" s="11">
        <v>0</v>
      </c>
    </row>
    <row r="3920" spans="7:7">
      <c r="G3920" s="11">
        <v>0</v>
      </c>
    </row>
    <row r="3921" spans="7:7">
      <c r="G3921" s="11">
        <v>0</v>
      </c>
    </row>
    <row r="3922" spans="7:7">
      <c r="G3922" s="11">
        <v>0</v>
      </c>
    </row>
    <row r="3923" spans="7:7">
      <c r="G3923" s="11">
        <v>0</v>
      </c>
    </row>
    <row r="3924" spans="7:7">
      <c r="G3924" s="11">
        <v>0</v>
      </c>
    </row>
    <row r="3925" spans="7:7">
      <c r="G3925" s="11">
        <v>0</v>
      </c>
    </row>
    <row r="3926" spans="7:7">
      <c r="G3926" s="11">
        <v>0</v>
      </c>
    </row>
    <row r="3927" spans="7:7">
      <c r="G3927" s="11">
        <v>0</v>
      </c>
    </row>
    <row r="3928" spans="7:7">
      <c r="G3928" s="11">
        <v>0</v>
      </c>
    </row>
    <row r="3929" spans="7:7">
      <c r="G3929" s="11">
        <v>0</v>
      </c>
    </row>
    <row r="3930" spans="7:7">
      <c r="G3930" s="11">
        <v>0</v>
      </c>
    </row>
    <row r="3931" spans="7:7">
      <c r="G3931" s="11">
        <v>0</v>
      </c>
    </row>
    <row r="3932" spans="7:7">
      <c r="G3932" s="11">
        <v>0</v>
      </c>
    </row>
    <row r="3933" spans="7:7">
      <c r="G3933" s="11">
        <v>0</v>
      </c>
    </row>
    <row r="3934" spans="7:7">
      <c r="G3934" s="11">
        <v>0</v>
      </c>
    </row>
    <row r="3935" spans="7:7">
      <c r="G3935" s="11">
        <v>0</v>
      </c>
    </row>
    <row r="3936" spans="7:7">
      <c r="G3936" s="11">
        <v>0</v>
      </c>
    </row>
    <row r="3937" spans="7:7">
      <c r="G3937" s="11">
        <v>0</v>
      </c>
    </row>
    <row r="3938" spans="7:7">
      <c r="G3938" s="11">
        <v>0</v>
      </c>
    </row>
    <row r="3939" spans="7:7">
      <c r="G3939" s="11">
        <v>0</v>
      </c>
    </row>
    <row r="3940" spans="7:7">
      <c r="G3940" s="11">
        <v>0</v>
      </c>
    </row>
    <row r="3941" spans="7:7">
      <c r="G3941" s="11">
        <v>0</v>
      </c>
    </row>
    <row r="3942" spans="7:7">
      <c r="G3942" s="11">
        <v>0</v>
      </c>
    </row>
    <row r="3943" spans="7:7">
      <c r="G3943" s="11">
        <v>0</v>
      </c>
    </row>
    <row r="3944" spans="7:7">
      <c r="G3944" s="11">
        <v>0</v>
      </c>
    </row>
    <row r="3945" spans="7:7">
      <c r="G3945" s="11">
        <v>0</v>
      </c>
    </row>
    <row r="3946" spans="7:7">
      <c r="G3946" s="11">
        <v>0</v>
      </c>
    </row>
    <row r="3947" spans="7:7">
      <c r="G3947" s="11">
        <v>0</v>
      </c>
    </row>
    <row r="3948" spans="7:7">
      <c r="G3948" s="11">
        <v>0</v>
      </c>
    </row>
    <row r="3949" spans="7:7">
      <c r="G3949" s="11">
        <v>0</v>
      </c>
    </row>
    <row r="3950" spans="7:7">
      <c r="G3950" s="11">
        <v>0</v>
      </c>
    </row>
    <row r="3951" spans="7:7">
      <c r="G3951" s="11">
        <v>0</v>
      </c>
    </row>
    <row r="3952" spans="7:7">
      <c r="G3952" s="11">
        <v>0</v>
      </c>
    </row>
    <row r="3953" spans="7:7">
      <c r="G3953" s="11">
        <v>0</v>
      </c>
    </row>
    <row r="3954" spans="7:7">
      <c r="G3954" s="11">
        <v>0</v>
      </c>
    </row>
    <row r="3955" spans="7:7">
      <c r="G3955" s="11">
        <v>0</v>
      </c>
    </row>
    <row r="3956" spans="7:7">
      <c r="G3956" s="11">
        <v>0</v>
      </c>
    </row>
    <row r="3957" spans="7:7">
      <c r="G3957" s="11">
        <v>0</v>
      </c>
    </row>
    <row r="3958" spans="7:7">
      <c r="G3958" s="11">
        <v>0</v>
      </c>
    </row>
    <row r="3959" spans="7:7">
      <c r="G3959" s="11">
        <v>0</v>
      </c>
    </row>
    <row r="3960" spans="7:7">
      <c r="G3960" s="11">
        <v>0</v>
      </c>
    </row>
    <row r="3961" spans="7:7">
      <c r="G3961" s="11">
        <v>0</v>
      </c>
    </row>
    <row r="3962" spans="7:7">
      <c r="G3962" s="11">
        <v>0</v>
      </c>
    </row>
    <row r="3963" spans="7:7">
      <c r="G3963" s="11">
        <v>0</v>
      </c>
    </row>
    <row r="3964" spans="7:7">
      <c r="G3964" s="11">
        <v>0</v>
      </c>
    </row>
    <row r="3965" spans="7:7">
      <c r="G3965" s="11">
        <v>0</v>
      </c>
    </row>
    <row r="3966" spans="7:7">
      <c r="G3966" s="11">
        <v>0</v>
      </c>
    </row>
    <row r="3967" spans="7:7">
      <c r="G3967" s="11">
        <v>0</v>
      </c>
    </row>
    <row r="3968" spans="7:7">
      <c r="G3968" s="11">
        <v>0</v>
      </c>
    </row>
    <row r="3969" spans="7:7">
      <c r="G3969" s="11">
        <v>0</v>
      </c>
    </row>
    <row r="3970" spans="7:7">
      <c r="G3970" s="11">
        <v>0</v>
      </c>
    </row>
    <row r="3971" spans="7:7">
      <c r="G3971" s="11">
        <v>0</v>
      </c>
    </row>
    <row r="3972" spans="7:7">
      <c r="G3972" s="11">
        <v>0</v>
      </c>
    </row>
    <row r="3973" spans="7:7">
      <c r="G3973" s="11">
        <v>0</v>
      </c>
    </row>
    <row r="3974" spans="7:7">
      <c r="G3974" s="11">
        <v>0</v>
      </c>
    </row>
    <row r="3975" spans="7:7">
      <c r="G3975" s="11">
        <v>0</v>
      </c>
    </row>
    <row r="3976" spans="7:7">
      <c r="G3976" s="11">
        <v>0</v>
      </c>
    </row>
    <row r="3977" spans="7:7">
      <c r="G3977" s="11">
        <v>0</v>
      </c>
    </row>
    <row r="3978" spans="7:7">
      <c r="G3978" s="11">
        <v>0</v>
      </c>
    </row>
    <row r="3979" spans="7:7">
      <c r="G3979" s="11">
        <v>0</v>
      </c>
    </row>
    <row r="3980" spans="7:7">
      <c r="G3980" s="11">
        <v>0</v>
      </c>
    </row>
    <row r="3981" spans="7:7">
      <c r="G3981" s="11">
        <v>0</v>
      </c>
    </row>
    <row r="3982" spans="7:7">
      <c r="G3982" s="11">
        <v>0</v>
      </c>
    </row>
    <row r="3983" spans="7:7">
      <c r="G3983" s="11">
        <v>0</v>
      </c>
    </row>
    <row r="3984" spans="7:7">
      <c r="G3984" s="11">
        <v>0</v>
      </c>
    </row>
    <row r="3985" spans="7:7">
      <c r="G3985" s="11">
        <v>0</v>
      </c>
    </row>
    <row r="3986" spans="7:7">
      <c r="G3986" s="11">
        <v>0</v>
      </c>
    </row>
    <row r="3987" spans="7:7">
      <c r="G3987" s="11">
        <v>0</v>
      </c>
    </row>
    <row r="3988" spans="7:7">
      <c r="G3988" s="11">
        <v>0</v>
      </c>
    </row>
    <row r="3989" spans="7:7">
      <c r="G3989" s="11">
        <v>0</v>
      </c>
    </row>
    <row r="3990" spans="7:7">
      <c r="G3990" s="11">
        <v>0</v>
      </c>
    </row>
    <row r="3991" spans="7:7">
      <c r="G3991" s="11">
        <v>0</v>
      </c>
    </row>
    <row r="3992" spans="7:7">
      <c r="G3992" s="11">
        <v>0</v>
      </c>
    </row>
    <row r="3993" spans="7:7">
      <c r="G3993" s="11">
        <v>0</v>
      </c>
    </row>
    <row r="3994" spans="7:7">
      <c r="G3994" s="11">
        <v>0</v>
      </c>
    </row>
    <row r="3995" spans="7:7">
      <c r="G3995" s="11">
        <v>0</v>
      </c>
    </row>
    <row r="3996" spans="7:7">
      <c r="G3996" s="11">
        <v>0</v>
      </c>
    </row>
    <row r="3997" spans="7:7">
      <c r="G3997" s="11">
        <v>0</v>
      </c>
    </row>
    <row r="3998" spans="7:7">
      <c r="G3998" s="11">
        <v>0</v>
      </c>
    </row>
    <row r="3999" spans="7:7">
      <c r="G3999" s="11">
        <v>0</v>
      </c>
    </row>
    <row r="4000" spans="7:7">
      <c r="G4000" s="11">
        <v>0</v>
      </c>
    </row>
    <row r="4001" spans="7:7">
      <c r="G4001" s="11">
        <v>0</v>
      </c>
    </row>
    <row r="4002" spans="7:7">
      <c r="G4002" s="11">
        <v>0</v>
      </c>
    </row>
    <row r="4003" spans="7:7">
      <c r="G4003" s="11">
        <v>0</v>
      </c>
    </row>
    <row r="4004" spans="7:7">
      <c r="G4004" s="11">
        <v>0</v>
      </c>
    </row>
    <row r="4005" spans="7:7">
      <c r="G4005" s="11">
        <v>0</v>
      </c>
    </row>
    <row r="4006" spans="7:7">
      <c r="G4006" s="11">
        <v>0</v>
      </c>
    </row>
    <row r="4007" spans="7:7">
      <c r="G4007" s="11">
        <v>0</v>
      </c>
    </row>
    <row r="4008" spans="7:7">
      <c r="G4008" s="11">
        <v>0</v>
      </c>
    </row>
    <row r="4009" spans="7:7">
      <c r="G4009" s="11">
        <v>0</v>
      </c>
    </row>
    <row r="4010" spans="7:7">
      <c r="G4010" s="11">
        <v>0</v>
      </c>
    </row>
    <row r="4011" spans="7:7">
      <c r="G4011" s="11">
        <v>0</v>
      </c>
    </row>
    <row r="4012" spans="7:7">
      <c r="G4012" s="11">
        <v>0</v>
      </c>
    </row>
    <row r="4013" spans="7:7">
      <c r="G4013" s="11">
        <v>0</v>
      </c>
    </row>
    <row r="4014" spans="7:7">
      <c r="G4014" s="11">
        <v>0</v>
      </c>
    </row>
    <row r="4015" spans="7:7">
      <c r="G4015" s="11">
        <v>0</v>
      </c>
    </row>
    <row r="4016" spans="7:7">
      <c r="G4016" s="11">
        <v>0</v>
      </c>
    </row>
    <row r="4017" spans="7:7">
      <c r="G4017" s="11">
        <v>0</v>
      </c>
    </row>
    <row r="4018" spans="7:7">
      <c r="G4018" s="11">
        <v>0</v>
      </c>
    </row>
    <row r="4019" spans="7:7">
      <c r="G4019" s="11">
        <v>0</v>
      </c>
    </row>
    <row r="4020" spans="7:7">
      <c r="G4020" s="11">
        <v>0</v>
      </c>
    </row>
    <row r="4021" spans="7:7">
      <c r="G4021" s="11">
        <v>0</v>
      </c>
    </row>
    <row r="4022" spans="7:7">
      <c r="G4022" s="11">
        <v>0</v>
      </c>
    </row>
    <row r="4023" spans="7:7">
      <c r="G4023" s="11">
        <v>0</v>
      </c>
    </row>
    <row r="4024" spans="7:7">
      <c r="G4024" s="11">
        <v>0</v>
      </c>
    </row>
    <row r="4025" spans="7:7">
      <c r="G4025" s="11">
        <v>0</v>
      </c>
    </row>
    <row r="4026" spans="7:7">
      <c r="G4026" s="11">
        <v>0</v>
      </c>
    </row>
    <row r="4027" spans="7:7">
      <c r="G4027" s="11">
        <v>0</v>
      </c>
    </row>
    <row r="4028" spans="7:7">
      <c r="G4028" s="11">
        <v>0</v>
      </c>
    </row>
    <row r="4029" spans="7:7">
      <c r="G4029" s="11">
        <v>0</v>
      </c>
    </row>
    <row r="4030" spans="7:7">
      <c r="G4030" s="11">
        <v>0</v>
      </c>
    </row>
    <row r="4031" spans="7:7">
      <c r="G4031" s="11">
        <v>0</v>
      </c>
    </row>
    <row r="4032" spans="7:7">
      <c r="G4032" s="11">
        <v>0</v>
      </c>
    </row>
    <row r="4033" spans="7:7">
      <c r="G4033" s="11">
        <v>0</v>
      </c>
    </row>
    <row r="4034" spans="7:7">
      <c r="G4034" s="11">
        <v>0</v>
      </c>
    </row>
    <row r="4035" spans="7:7">
      <c r="G4035" s="11">
        <v>0</v>
      </c>
    </row>
    <row r="4036" spans="7:7">
      <c r="G4036" s="11">
        <v>0</v>
      </c>
    </row>
    <row r="4037" spans="7:7">
      <c r="G4037" s="11">
        <v>0</v>
      </c>
    </row>
    <row r="4038" spans="7:7">
      <c r="G4038" s="11">
        <v>0</v>
      </c>
    </row>
    <row r="4039" spans="7:7">
      <c r="G4039" s="11">
        <v>0</v>
      </c>
    </row>
    <row r="4040" spans="7:7">
      <c r="G4040" s="11">
        <v>0</v>
      </c>
    </row>
    <row r="4041" spans="7:7">
      <c r="G4041" s="11">
        <v>0</v>
      </c>
    </row>
    <row r="4042" spans="7:7">
      <c r="G4042" s="11">
        <v>0</v>
      </c>
    </row>
    <row r="4043" spans="7:7">
      <c r="G4043" s="11">
        <v>0</v>
      </c>
    </row>
    <row r="4044" spans="7:7">
      <c r="G4044" s="11">
        <v>0</v>
      </c>
    </row>
    <row r="4045" spans="7:7">
      <c r="G4045" s="11">
        <v>0</v>
      </c>
    </row>
    <row r="4046" spans="7:7">
      <c r="G4046" s="11">
        <v>0</v>
      </c>
    </row>
    <row r="4047" spans="7:7">
      <c r="G4047" s="11">
        <v>0</v>
      </c>
    </row>
    <row r="4048" spans="7:7">
      <c r="G4048" s="11">
        <v>0</v>
      </c>
    </row>
    <row r="4049" spans="7:7">
      <c r="G4049" s="11">
        <v>0</v>
      </c>
    </row>
    <row r="4050" spans="7:7">
      <c r="G4050" s="11">
        <v>0</v>
      </c>
    </row>
    <row r="4051" spans="7:7">
      <c r="G4051" s="11">
        <v>0</v>
      </c>
    </row>
    <row r="4052" spans="7:7">
      <c r="G4052" s="11">
        <v>0</v>
      </c>
    </row>
    <row r="4053" spans="7:7">
      <c r="G4053" s="11">
        <v>0</v>
      </c>
    </row>
    <row r="4054" spans="7:7">
      <c r="G4054" s="11">
        <v>0</v>
      </c>
    </row>
    <row r="4055" spans="7:7">
      <c r="G4055" s="11">
        <v>0</v>
      </c>
    </row>
    <row r="4056" spans="7:7">
      <c r="G4056" s="11">
        <v>0</v>
      </c>
    </row>
    <row r="4057" spans="7:7">
      <c r="G4057" s="11">
        <v>0</v>
      </c>
    </row>
    <row r="4058" spans="7:7">
      <c r="G4058" s="11">
        <v>0</v>
      </c>
    </row>
    <row r="4059" spans="7:7">
      <c r="G4059" s="11">
        <v>0</v>
      </c>
    </row>
    <row r="4060" spans="7:7">
      <c r="G4060" s="11">
        <v>0</v>
      </c>
    </row>
    <row r="4061" spans="7:7">
      <c r="G4061" s="11">
        <v>0</v>
      </c>
    </row>
    <row r="4062" spans="7:7">
      <c r="G4062" s="11">
        <v>0</v>
      </c>
    </row>
    <row r="4063" spans="7:7">
      <c r="G4063" s="11">
        <v>0</v>
      </c>
    </row>
    <row r="4064" spans="7:7">
      <c r="G4064" s="11">
        <v>0</v>
      </c>
    </row>
    <row r="4065" spans="7:7">
      <c r="G4065" s="11">
        <v>0</v>
      </c>
    </row>
    <row r="4066" spans="7:7">
      <c r="G4066" s="11">
        <v>0</v>
      </c>
    </row>
    <row r="4067" spans="7:7">
      <c r="G4067" s="11">
        <v>0</v>
      </c>
    </row>
    <row r="4068" spans="7:7">
      <c r="G4068" s="11">
        <v>0</v>
      </c>
    </row>
    <row r="4069" spans="7:7">
      <c r="G4069" s="11">
        <v>0</v>
      </c>
    </row>
    <row r="4070" spans="7:7">
      <c r="G4070" s="11">
        <v>0</v>
      </c>
    </row>
    <row r="4071" spans="7:7">
      <c r="G4071" s="11">
        <v>0</v>
      </c>
    </row>
    <row r="4072" spans="7:7">
      <c r="G4072" s="11">
        <v>0</v>
      </c>
    </row>
    <row r="4073" spans="7:7">
      <c r="G4073" s="11">
        <v>0</v>
      </c>
    </row>
    <row r="4074" spans="7:7">
      <c r="G4074" s="11">
        <v>0</v>
      </c>
    </row>
    <row r="4075" spans="7:7">
      <c r="G4075" s="11">
        <v>0</v>
      </c>
    </row>
    <row r="4076" spans="7:7">
      <c r="G4076" s="11">
        <v>0</v>
      </c>
    </row>
    <row r="4077" spans="7:7">
      <c r="G4077" s="11">
        <v>0</v>
      </c>
    </row>
    <row r="4078" spans="7:7">
      <c r="G4078" s="11">
        <v>0</v>
      </c>
    </row>
    <row r="4079" spans="7:7">
      <c r="G4079" s="11">
        <v>0</v>
      </c>
    </row>
    <row r="4080" spans="7:7">
      <c r="G4080" s="11">
        <v>0</v>
      </c>
    </row>
    <row r="4081" spans="7:7">
      <c r="G4081" s="11">
        <v>0</v>
      </c>
    </row>
    <row r="4082" spans="7:7">
      <c r="G4082" s="11">
        <v>0</v>
      </c>
    </row>
    <row r="4083" spans="7:7">
      <c r="G4083" s="11">
        <v>0</v>
      </c>
    </row>
    <row r="4084" spans="7:7">
      <c r="G4084" s="11">
        <v>0</v>
      </c>
    </row>
    <row r="4085" spans="7:7">
      <c r="G4085" s="11">
        <v>0</v>
      </c>
    </row>
    <row r="4086" spans="7:7">
      <c r="G4086" s="11">
        <v>0</v>
      </c>
    </row>
    <row r="4087" spans="7:7">
      <c r="G4087" s="11">
        <v>0</v>
      </c>
    </row>
    <row r="4088" spans="7:7">
      <c r="G4088" s="11">
        <v>0</v>
      </c>
    </row>
    <row r="4089" spans="7:7">
      <c r="G4089" s="11">
        <v>0</v>
      </c>
    </row>
    <row r="4090" spans="7:7">
      <c r="G4090" s="11">
        <v>0</v>
      </c>
    </row>
    <row r="4091" spans="7:7">
      <c r="G4091" s="11">
        <v>0</v>
      </c>
    </row>
    <row r="4092" spans="7:7">
      <c r="G4092" s="11">
        <v>0</v>
      </c>
    </row>
    <row r="4093" spans="7:7">
      <c r="G4093" s="11">
        <v>0</v>
      </c>
    </row>
    <row r="4094" spans="7:7">
      <c r="G4094" s="11">
        <v>0</v>
      </c>
    </row>
    <row r="4095" spans="7:7">
      <c r="G4095" s="11">
        <v>0</v>
      </c>
    </row>
    <row r="4096" spans="7:7">
      <c r="G4096" s="11">
        <v>0</v>
      </c>
    </row>
    <row r="4097" spans="7:7">
      <c r="G4097" s="11">
        <v>0</v>
      </c>
    </row>
    <row r="4098" spans="7:7">
      <c r="G4098" s="11">
        <v>0</v>
      </c>
    </row>
    <row r="4099" spans="7:7">
      <c r="G4099" s="11">
        <v>0</v>
      </c>
    </row>
    <row r="4100" spans="7:7">
      <c r="G4100" s="11">
        <v>0</v>
      </c>
    </row>
    <row r="4101" spans="7:7">
      <c r="G4101" s="11">
        <v>0</v>
      </c>
    </row>
    <row r="4102" spans="7:7">
      <c r="G4102" s="11">
        <v>0</v>
      </c>
    </row>
    <row r="4103" spans="7:7">
      <c r="G4103" s="11">
        <v>0</v>
      </c>
    </row>
    <row r="4104" spans="7:7">
      <c r="G4104" s="11">
        <v>0</v>
      </c>
    </row>
    <row r="4105" spans="7:7">
      <c r="G4105" s="11">
        <v>0</v>
      </c>
    </row>
    <row r="4106" spans="7:7">
      <c r="G4106" s="11">
        <v>0</v>
      </c>
    </row>
    <row r="4107" spans="7:7">
      <c r="G4107" s="11">
        <v>0</v>
      </c>
    </row>
    <row r="4108" spans="7:7">
      <c r="G4108" s="11">
        <v>0</v>
      </c>
    </row>
    <row r="4109" spans="7:7">
      <c r="G4109" s="11">
        <v>0</v>
      </c>
    </row>
    <row r="4110" spans="7:7">
      <c r="G4110" s="11">
        <v>0</v>
      </c>
    </row>
    <row r="4111" spans="7:7">
      <c r="G4111" s="11">
        <v>0</v>
      </c>
    </row>
    <row r="4112" spans="7:7">
      <c r="G4112" s="11">
        <v>0</v>
      </c>
    </row>
    <row r="4113" spans="7:7">
      <c r="G4113" s="11">
        <v>0</v>
      </c>
    </row>
    <row r="4114" spans="7:7">
      <c r="G4114" s="11">
        <v>0</v>
      </c>
    </row>
    <row r="4115" spans="7:7">
      <c r="G4115" s="11">
        <v>0</v>
      </c>
    </row>
    <row r="4116" spans="7:7">
      <c r="G4116" s="11">
        <v>0</v>
      </c>
    </row>
    <row r="4117" spans="7:7">
      <c r="G4117" s="11">
        <v>0</v>
      </c>
    </row>
    <row r="4118" spans="7:7">
      <c r="G4118" s="11">
        <v>0</v>
      </c>
    </row>
    <row r="4119" spans="7:7">
      <c r="G4119" s="11">
        <v>0</v>
      </c>
    </row>
    <row r="4120" spans="7:7">
      <c r="G4120" s="11">
        <v>0</v>
      </c>
    </row>
    <row r="4121" spans="7:7">
      <c r="G4121" s="11">
        <v>0</v>
      </c>
    </row>
    <row r="4122" spans="7:7">
      <c r="G4122" s="11">
        <v>0</v>
      </c>
    </row>
    <row r="4123" spans="7:7">
      <c r="G4123" s="11">
        <v>0</v>
      </c>
    </row>
    <row r="4124" spans="7:7">
      <c r="G4124" s="11">
        <v>0</v>
      </c>
    </row>
    <row r="4125" spans="7:7">
      <c r="G4125" s="11">
        <v>0</v>
      </c>
    </row>
    <row r="4126" spans="7:7">
      <c r="G4126" s="11">
        <v>0</v>
      </c>
    </row>
    <row r="4127" spans="7:7">
      <c r="G4127" s="11">
        <v>0</v>
      </c>
    </row>
    <row r="4128" spans="7:7">
      <c r="G4128" s="11">
        <v>0</v>
      </c>
    </row>
    <row r="4129" spans="7:7">
      <c r="G4129" s="11">
        <v>0</v>
      </c>
    </row>
    <row r="4130" spans="7:7">
      <c r="G4130" s="11">
        <v>0</v>
      </c>
    </row>
    <row r="4131" spans="7:7">
      <c r="G4131" s="11">
        <v>0</v>
      </c>
    </row>
    <row r="4132" spans="7:7">
      <c r="G4132" s="11">
        <v>0</v>
      </c>
    </row>
    <row r="4133" spans="7:7">
      <c r="G4133" s="11">
        <v>0</v>
      </c>
    </row>
    <row r="4134" spans="7:7">
      <c r="G4134" s="11">
        <v>0</v>
      </c>
    </row>
    <row r="4135" spans="7:7">
      <c r="G4135" s="11">
        <v>0</v>
      </c>
    </row>
    <row r="4136" spans="7:7">
      <c r="G4136" s="11">
        <v>0</v>
      </c>
    </row>
    <row r="4137" spans="7:7">
      <c r="G4137" s="11">
        <v>0</v>
      </c>
    </row>
    <row r="4138" spans="7:7">
      <c r="G4138" s="11">
        <v>0</v>
      </c>
    </row>
    <row r="4139" spans="7:7">
      <c r="G4139" s="11">
        <v>0</v>
      </c>
    </row>
    <row r="4140" spans="7:7">
      <c r="G4140" s="11">
        <v>0</v>
      </c>
    </row>
    <row r="4141" spans="7:7">
      <c r="G4141" s="11">
        <v>0</v>
      </c>
    </row>
    <row r="4142" spans="7:7">
      <c r="G4142" s="11">
        <v>0</v>
      </c>
    </row>
    <row r="4143" spans="7:7">
      <c r="G4143" s="11">
        <v>0</v>
      </c>
    </row>
    <row r="4144" spans="7:7">
      <c r="G4144" s="11">
        <v>0</v>
      </c>
    </row>
    <row r="4145" spans="7:7">
      <c r="G4145" s="11">
        <v>0</v>
      </c>
    </row>
    <row r="4146" spans="7:7">
      <c r="G4146" s="11">
        <v>0</v>
      </c>
    </row>
    <row r="4147" spans="7:7">
      <c r="G4147" s="11">
        <v>0</v>
      </c>
    </row>
    <row r="4148" spans="7:7">
      <c r="G4148" s="11">
        <v>0</v>
      </c>
    </row>
    <row r="4149" spans="7:7">
      <c r="G4149" s="11">
        <v>0</v>
      </c>
    </row>
    <row r="4150" spans="7:7">
      <c r="G4150" s="11">
        <v>0</v>
      </c>
    </row>
    <row r="4151" spans="7:7">
      <c r="G4151" s="11">
        <v>0</v>
      </c>
    </row>
    <row r="4152" spans="7:7">
      <c r="G4152" s="11">
        <v>0</v>
      </c>
    </row>
    <row r="4153" spans="7:7">
      <c r="G4153" s="11">
        <v>0</v>
      </c>
    </row>
    <row r="4154" spans="7:7">
      <c r="G4154" s="11">
        <v>0</v>
      </c>
    </row>
    <row r="4155" spans="7:7">
      <c r="G4155" s="11">
        <v>0</v>
      </c>
    </row>
    <row r="4156" spans="7:7">
      <c r="G4156" s="11">
        <v>0</v>
      </c>
    </row>
    <row r="4157" spans="7:7">
      <c r="G4157" s="11">
        <v>0</v>
      </c>
    </row>
    <row r="4158" spans="7:7">
      <c r="G4158" s="11">
        <v>0</v>
      </c>
    </row>
    <row r="4159" spans="7:7">
      <c r="G4159" s="11">
        <v>0</v>
      </c>
    </row>
    <row r="4160" spans="7:7">
      <c r="G4160" s="11">
        <v>0</v>
      </c>
    </row>
    <row r="4161" spans="7:7">
      <c r="G4161" s="11">
        <v>0</v>
      </c>
    </row>
    <row r="4162" spans="7:7">
      <c r="G4162" s="11">
        <v>0</v>
      </c>
    </row>
    <row r="4163" spans="7:7">
      <c r="G4163" s="11">
        <v>0</v>
      </c>
    </row>
    <row r="4164" spans="7:7">
      <c r="G4164" s="11">
        <v>0</v>
      </c>
    </row>
    <row r="4165" spans="7:7">
      <c r="G4165" s="11">
        <v>0</v>
      </c>
    </row>
    <row r="4166" spans="7:7">
      <c r="G4166" s="11">
        <v>0</v>
      </c>
    </row>
    <row r="4167" spans="7:7">
      <c r="G4167" s="11">
        <v>0</v>
      </c>
    </row>
    <row r="4168" spans="7:7">
      <c r="G4168" s="11">
        <v>0</v>
      </c>
    </row>
    <row r="4169" spans="7:7">
      <c r="G4169" s="11">
        <v>0</v>
      </c>
    </row>
    <row r="4170" spans="7:7">
      <c r="G4170" s="11">
        <v>0</v>
      </c>
    </row>
    <row r="4171" spans="7:7">
      <c r="G4171" s="11">
        <v>0</v>
      </c>
    </row>
    <row r="4172" spans="7:7">
      <c r="G4172" s="11">
        <v>0</v>
      </c>
    </row>
    <row r="4173" spans="7:7">
      <c r="G4173" s="11">
        <v>0</v>
      </c>
    </row>
    <row r="4174" spans="7:7">
      <c r="G4174" s="11">
        <v>0</v>
      </c>
    </row>
    <row r="4175" spans="7:7">
      <c r="G4175" s="11">
        <v>0</v>
      </c>
    </row>
    <row r="4176" spans="7:7">
      <c r="G4176" s="11">
        <v>0</v>
      </c>
    </row>
    <row r="4177" spans="7:7">
      <c r="G4177" s="11">
        <v>0</v>
      </c>
    </row>
    <row r="4178" spans="7:7">
      <c r="G4178" s="11">
        <v>0</v>
      </c>
    </row>
    <row r="4179" spans="7:7">
      <c r="G4179" s="11">
        <v>0</v>
      </c>
    </row>
    <row r="4180" spans="7:7">
      <c r="G4180" s="11">
        <v>0</v>
      </c>
    </row>
    <row r="4181" spans="7:7">
      <c r="G4181" s="11">
        <v>0</v>
      </c>
    </row>
    <row r="4182" spans="7:7">
      <c r="G4182" s="11">
        <v>0</v>
      </c>
    </row>
    <row r="4183" spans="7:7">
      <c r="G4183" s="11">
        <v>0</v>
      </c>
    </row>
    <row r="4184" spans="7:7">
      <c r="G4184" s="11">
        <v>0</v>
      </c>
    </row>
    <row r="4185" spans="7:7">
      <c r="G4185" s="11">
        <v>0</v>
      </c>
    </row>
    <row r="4186" spans="7:7">
      <c r="G4186" s="11">
        <v>0</v>
      </c>
    </row>
    <row r="4187" spans="7:7">
      <c r="G4187" s="11">
        <v>0</v>
      </c>
    </row>
    <row r="4188" spans="7:7">
      <c r="G4188" s="11">
        <v>0</v>
      </c>
    </row>
    <row r="4189" spans="7:7">
      <c r="G4189" s="11">
        <v>0</v>
      </c>
    </row>
    <row r="4190" spans="7:7">
      <c r="G4190" s="11">
        <v>0</v>
      </c>
    </row>
    <row r="4191" spans="7:7">
      <c r="G4191" s="11">
        <v>0</v>
      </c>
    </row>
    <row r="4192" spans="7:7">
      <c r="G4192" s="11">
        <v>0</v>
      </c>
    </row>
    <row r="4193" spans="7:7">
      <c r="G4193" s="11">
        <v>0</v>
      </c>
    </row>
    <row r="4194" spans="7:7">
      <c r="G4194" s="11">
        <v>0</v>
      </c>
    </row>
    <row r="4195" spans="7:7">
      <c r="G4195" s="11">
        <v>0</v>
      </c>
    </row>
    <row r="4196" spans="7:7">
      <c r="G4196" s="11">
        <v>0</v>
      </c>
    </row>
    <row r="4197" spans="7:7">
      <c r="G4197" s="11">
        <v>0</v>
      </c>
    </row>
    <row r="4198" spans="7:7">
      <c r="G4198" s="11">
        <v>0</v>
      </c>
    </row>
    <row r="4199" spans="7:7">
      <c r="G4199" s="11">
        <v>0</v>
      </c>
    </row>
    <row r="4200" spans="7:7">
      <c r="G4200" s="11">
        <v>0</v>
      </c>
    </row>
    <row r="4201" spans="7:7">
      <c r="G4201" s="11">
        <v>0</v>
      </c>
    </row>
    <row r="4202" spans="7:7">
      <c r="G4202" s="11">
        <v>0</v>
      </c>
    </row>
    <row r="4203" spans="7:7">
      <c r="G4203" s="11">
        <v>0</v>
      </c>
    </row>
    <row r="4204" spans="7:7">
      <c r="G4204" s="11">
        <v>0</v>
      </c>
    </row>
    <row r="4205" spans="7:7">
      <c r="G4205" s="11">
        <v>0</v>
      </c>
    </row>
    <row r="4206" spans="7:7">
      <c r="G4206" s="11">
        <v>0</v>
      </c>
    </row>
    <row r="4207" spans="7:7">
      <c r="G4207" s="11">
        <v>0</v>
      </c>
    </row>
    <row r="4208" spans="7:7">
      <c r="G4208" s="11">
        <v>0</v>
      </c>
    </row>
    <row r="4209" spans="7:7">
      <c r="G4209" s="11">
        <v>0</v>
      </c>
    </row>
    <row r="4210" spans="7:7">
      <c r="G4210" s="11">
        <v>0</v>
      </c>
    </row>
    <row r="4211" spans="7:7">
      <c r="G4211" s="11">
        <v>0</v>
      </c>
    </row>
    <row r="4212" spans="7:7">
      <c r="G4212" s="11">
        <v>0</v>
      </c>
    </row>
    <row r="4213" spans="7:7">
      <c r="G4213" s="11">
        <v>0</v>
      </c>
    </row>
    <row r="4214" spans="7:7">
      <c r="G4214" s="11">
        <v>0</v>
      </c>
    </row>
    <row r="4215" spans="7:7">
      <c r="G4215" s="11">
        <v>0</v>
      </c>
    </row>
    <row r="4216" spans="7:7">
      <c r="G4216" s="11">
        <v>0</v>
      </c>
    </row>
    <row r="4217" spans="7:7">
      <c r="G4217" s="11">
        <v>0</v>
      </c>
    </row>
    <row r="4218" spans="7:7">
      <c r="G4218" s="11">
        <v>0</v>
      </c>
    </row>
    <row r="4219" spans="7:7">
      <c r="G4219" s="11">
        <v>0</v>
      </c>
    </row>
    <row r="4220" spans="7:7">
      <c r="G4220" s="11">
        <v>0</v>
      </c>
    </row>
    <row r="4221" spans="7:7">
      <c r="G4221" s="11">
        <v>0</v>
      </c>
    </row>
    <row r="4222" spans="7:7">
      <c r="G4222" s="11">
        <v>0</v>
      </c>
    </row>
    <row r="4223" spans="7:7">
      <c r="G4223" s="11">
        <v>0</v>
      </c>
    </row>
    <row r="4224" spans="7:7">
      <c r="G4224" s="11">
        <v>0</v>
      </c>
    </row>
    <row r="4225" spans="7:7">
      <c r="G4225" s="11">
        <v>0</v>
      </c>
    </row>
    <row r="4226" spans="7:7">
      <c r="G4226" s="11">
        <v>0</v>
      </c>
    </row>
    <row r="4227" spans="7:7">
      <c r="G4227" s="11">
        <v>0</v>
      </c>
    </row>
    <row r="4228" spans="7:7">
      <c r="G4228" s="11">
        <v>0</v>
      </c>
    </row>
    <row r="4229" spans="7:7">
      <c r="G4229" s="11">
        <v>0</v>
      </c>
    </row>
    <row r="4230" spans="7:7">
      <c r="G4230" s="11">
        <v>0</v>
      </c>
    </row>
    <row r="4231" spans="7:7">
      <c r="G4231" s="11">
        <v>0</v>
      </c>
    </row>
    <row r="4232" spans="7:7">
      <c r="G4232" s="11">
        <v>0</v>
      </c>
    </row>
    <row r="4233" spans="7:7">
      <c r="G4233" s="11">
        <v>0</v>
      </c>
    </row>
    <row r="4234" spans="7:7">
      <c r="G4234" s="11">
        <v>0</v>
      </c>
    </row>
    <row r="4235" spans="7:7">
      <c r="G4235" s="11">
        <v>0</v>
      </c>
    </row>
    <row r="4236" spans="7:7">
      <c r="G4236" s="11">
        <v>0</v>
      </c>
    </row>
    <row r="4237" spans="7:7">
      <c r="G4237" s="11">
        <v>0</v>
      </c>
    </row>
    <row r="4238" spans="7:7">
      <c r="G4238" s="11">
        <v>0</v>
      </c>
    </row>
    <row r="4239" spans="7:7">
      <c r="G4239" s="11">
        <v>0</v>
      </c>
    </row>
    <row r="4240" spans="7:7">
      <c r="G4240" s="11">
        <v>0</v>
      </c>
    </row>
    <row r="4241" spans="7:7">
      <c r="G4241" s="11">
        <v>0</v>
      </c>
    </row>
    <row r="4242" spans="7:7">
      <c r="G4242" s="11">
        <v>0</v>
      </c>
    </row>
    <row r="4243" spans="7:7">
      <c r="G4243" s="11">
        <v>0</v>
      </c>
    </row>
    <row r="4244" spans="7:7">
      <c r="G4244" s="11">
        <v>0</v>
      </c>
    </row>
    <row r="4245" spans="7:7">
      <c r="G4245" s="11">
        <v>0</v>
      </c>
    </row>
    <row r="4246" spans="7:7">
      <c r="G4246" s="11">
        <v>0</v>
      </c>
    </row>
    <row r="4247" spans="7:7">
      <c r="G4247" s="11">
        <v>0</v>
      </c>
    </row>
    <row r="4248" spans="7:7">
      <c r="G4248" s="11">
        <v>0</v>
      </c>
    </row>
    <row r="4249" spans="7:7">
      <c r="G4249" s="11">
        <v>0</v>
      </c>
    </row>
    <row r="4250" spans="7:7">
      <c r="G4250" s="11">
        <v>0</v>
      </c>
    </row>
    <row r="4251" spans="7:7">
      <c r="G4251" s="11">
        <v>0</v>
      </c>
    </row>
    <row r="4252" spans="7:7">
      <c r="G4252" s="11">
        <v>0</v>
      </c>
    </row>
    <row r="4253" spans="7:7">
      <c r="G4253" s="11">
        <v>0</v>
      </c>
    </row>
    <row r="4254" spans="7:7">
      <c r="G4254" s="11">
        <v>0</v>
      </c>
    </row>
    <row r="4255" spans="7:7">
      <c r="G4255" s="11">
        <v>0</v>
      </c>
    </row>
    <row r="4256" spans="7:7">
      <c r="G4256" s="11">
        <v>0</v>
      </c>
    </row>
    <row r="4257" spans="7:7">
      <c r="G4257" s="11">
        <v>0</v>
      </c>
    </row>
    <row r="4258" spans="7:7">
      <c r="G4258" s="11">
        <v>0</v>
      </c>
    </row>
    <row r="4259" spans="7:7">
      <c r="G4259" s="11">
        <v>0</v>
      </c>
    </row>
    <row r="4260" spans="7:7">
      <c r="G4260" s="11">
        <v>0</v>
      </c>
    </row>
    <row r="4261" spans="7:7">
      <c r="G4261" s="11">
        <v>0</v>
      </c>
    </row>
    <row r="4262" spans="7:7">
      <c r="G4262" s="11">
        <v>0</v>
      </c>
    </row>
    <row r="4263" spans="7:7">
      <c r="G4263" s="11">
        <v>0</v>
      </c>
    </row>
    <row r="4264" spans="7:7">
      <c r="G4264" s="11">
        <v>0</v>
      </c>
    </row>
    <row r="4265" spans="7:7">
      <c r="G4265" s="11">
        <v>0</v>
      </c>
    </row>
    <row r="4266" spans="7:7">
      <c r="G4266" s="11">
        <v>0</v>
      </c>
    </row>
    <row r="4267" spans="7:7">
      <c r="G4267" s="11">
        <v>0</v>
      </c>
    </row>
    <row r="4268" spans="7:7">
      <c r="G4268" s="11">
        <v>0</v>
      </c>
    </row>
    <row r="4269" spans="7:7">
      <c r="G4269" s="11">
        <v>0</v>
      </c>
    </row>
    <row r="4270" spans="7:7">
      <c r="G4270" s="11">
        <v>0</v>
      </c>
    </row>
    <row r="4271" spans="7:7">
      <c r="G4271" s="11">
        <v>0</v>
      </c>
    </row>
    <row r="4272" spans="7:7">
      <c r="G4272" s="11">
        <v>0</v>
      </c>
    </row>
    <row r="4273" spans="7:7">
      <c r="G4273" s="11">
        <v>0</v>
      </c>
    </row>
    <row r="4274" spans="7:7">
      <c r="G4274" s="11">
        <v>0</v>
      </c>
    </row>
    <row r="4275" spans="7:7">
      <c r="G4275" s="11">
        <v>0</v>
      </c>
    </row>
    <row r="4276" spans="7:7">
      <c r="G4276" s="11">
        <v>0</v>
      </c>
    </row>
    <row r="4277" spans="7:7">
      <c r="G4277" s="11">
        <v>0</v>
      </c>
    </row>
    <row r="4278" spans="7:7">
      <c r="G4278" s="11">
        <v>0</v>
      </c>
    </row>
    <row r="4279" spans="7:7">
      <c r="G4279" s="11">
        <v>0</v>
      </c>
    </row>
    <row r="4280" spans="7:7">
      <c r="G4280" s="11">
        <v>0</v>
      </c>
    </row>
    <row r="4281" spans="7:7">
      <c r="G4281" s="11">
        <v>0</v>
      </c>
    </row>
    <row r="4282" spans="7:7">
      <c r="G4282" s="11">
        <v>0</v>
      </c>
    </row>
    <row r="4283" spans="7:7">
      <c r="G4283" s="11">
        <v>0</v>
      </c>
    </row>
    <row r="4284" spans="7:7">
      <c r="G4284" s="11">
        <v>0</v>
      </c>
    </row>
    <row r="4285" spans="7:7">
      <c r="G4285" s="11">
        <v>0</v>
      </c>
    </row>
    <row r="4286" spans="7:7">
      <c r="G4286" s="11">
        <v>0</v>
      </c>
    </row>
    <row r="4287" spans="7:7">
      <c r="G4287" s="11">
        <v>0</v>
      </c>
    </row>
    <row r="4288" spans="7:7">
      <c r="G4288" s="11">
        <v>0</v>
      </c>
    </row>
    <row r="4289" spans="7:7">
      <c r="G4289" s="11">
        <v>0</v>
      </c>
    </row>
    <row r="4290" spans="7:7">
      <c r="G4290" s="11">
        <v>0</v>
      </c>
    </row>
    <row r="4291" spans="7:7">
      <c r="G4291" s="11">
        <v>0</v>
      </c>
    </row>
    <row r="4292" spans="7:7">
      <c r="G4292" s="11">
        <v>0</v>
      </c>
    </row>
    <row r="4293" spans="7:7">
      <c r="G4293" s="11">
        <v>0</v>
      </c>
    </row>
    <row r="4294" spans="7:7">
      <c r="G4294" s="11">
        <v>0</v>
      </c>
    </row>
    <row r="4295" spans="7:7">
      <c r="G4295" s="11">
        <v>0</v>
      </c>
    </row>
    <row r="4296" spans="7:7">
      <c r="G4296" s="11">
        <v>0</v>
      </c>
    </row>
    <row r="4297" spans="7:7">
      <c r="G4297" s="11">
        <v>0</v>
      </c>
    </row>
    <row r="4298" spans="7:7">
      <c r="G4298" s="11">
        <v>0</v>
      </c>
    </row>
    <row r="4299" spans="7:7">
      <c r="G4299" s="11">
        <v>0</v>
      </c>
    </row>
    <row r="4300" spans="7:7">
      <c r="G4300" s="11">
        <v>0</v>
      </c>
    </row>
    <row r="4301" spans="7:7">
      <c r="G4301" s="11">
        <v>0</v>
      </c>
    </row>
    <row r="4302" spans="7:7">
      <c r="G4302" s="11">
        <v>0</v>
      </c>
    </row>
    <row r="4303" spans="7:7">
      <c r="G4303" s="11">
        <v>0</v>
      </c>
    </row>
    <row r="4304" spans="7:7">
      <c r="G4304" s="11">
        <v>0</v>
      </c>
    </row>
    <row r="4305" spans="7:7">
      <c r="G4305" s="11">
        <v>0</v>
      </c>
    </row>
    <row r="4306" spans="7:7">
      <c r="G4306" s="11">
        <v>0</v>
      </c>
    </row>
    <row r="4307" spans="7:7">
      <c r="G4307" s="11">
        <v>0</v>
      </c>
    </row>
    <row r="4308" spans="7:7">
      <c r="G4308" s="11">
        <v>0</v>
      </c>
    </row>
    <row r="4309" spans="7:7">
      <c r="G4309" s="11">
        <v>0</v>
      </c>
    </row>
    <row r="4310" spans="7:7">
      <c r="G4310" s="11">
        <v>0</v>
      </c>
    </row>
    <row r="4311" spans="7:7">
      <c r="G4311" s="11">
        <v>0</v>
      </c>
    </row>
    <row r="4312" spans="7:7">
      <c r="G4312" s="11">
        <v>0</v>
      </c>
    </row>
    <row r="4313" spans="7:7">
      <c r="G4313" s="11">
        <v>0</v>
      </c>
    </row>
    <row r="4314" spans="7:7">
      <c r="G4314" s="11">
        <v>0</v>
      </c>
    </row>
    <row r="4315" spans="7:7">
      <c r="G4315" s="11">
        <v>0</v>
      </c>
    </row>
    <row r="4316" spans="7:7">
      <c r="G4316" s="11">
        <v>0</v>
      </c>
    </row>
    <row r="4317" spans="7:7">
      <c r="G4317" s="11">
        <v>0</v>
      </c>
    </row>
    <row r="4318" spans="7:7">
      <c r="G4318" s="11">
        <v>0</v>
      </c>
    </row>
    <row r="4319" spans="7:7">
      <c r="G4319" s="11">
        <v>0</v>
      </c>
    </row>
    <row r="4320" spans="7:7">
      <c r="G4320" s="11">
        <v>0</v>
      </c>
    </row>
    <row r="4321" spans="7:7">
      <c r="G4321" s="11">
        <v>0</v>
      </c>
    </row>
    <row r="4322" spans="7:7">
      <c r="G4322" s="11">
        <v>0</v>
      </c>
    </row>
    <row r="4323" spans="7:7">
      <c r="G4323" s="11">
        <v>0</v>
      </c>
    </row>
    <row r="4324" spans="7:7">
      <c r="G4324" s="11">
        <v>0</v>
      </c>
    </row>
    <row r="4325" spans="7:7">
      <c r="G4325" s="11">
        <v>0</v>
      </c>
    </row>
    <row r="4326" spans="7:7">
      <c r="G4326" s="11">
        <v>0</v>
      </c>
    </row>
    <row r="4327" spans="7:7">
      <c r="G4327" s="11">
        <v>0</v>
      </c>
    </row>
    <row r="4328" spans="7:7">
      <c r="G4328" s="11">
        <v>0</v>
      </c>
    </row>
    <row r="4329" spans="7:7">
      <c r="G4329" s="11">
        <v>0</v>
      </c>
    </row>
    <row r="4330" spans="7:7">
      <c r="G4330" s="11">
        <v>0</v>
      </c>
    </row>
    <row r="4331" spans="7:7">
      <c r="G4331" s="11">
        <v>0</v>
      </c>
    </row>
    <row r="4332" spans="7:7">
      <c r="G4332" s="11">
        <v>0</v>
      </c>
    </row>
    <row r="4333" spans="7:7">
      <c r="G4333" s="11">
        <v>0</v>
      </c>
    </row>
    <row r="4334" spans="7:7">
      <c r="G4334" s="11">
        <v>0</v>
      </c>
    </row>
    <row r="4335" spans="7:7">
      <c r="G4335" s="11">
        <v>0</v>
      </c>
    </row>
    <row r="4336" spans="7:7">
      <c r="G4336" s="11">
        <v>0</v>
      </c>
    </row>
    <row r="4337" spans="7:7">
      <c r="G4337" s="11">
        <v>0</v>
      </c>
    </row>
    <row r="4338" spans="7:7">
      <c r="G4338" s="11">
        <v>0</v>
      </c>
    </row>
    <row r="4339" spans="7:7">
      <c r="G4339" s="11">
        <v>0</v>
      </c>
    </row>
    <row r="4340" spans="7:7">
      <c r="G4340" s="11">
        <v>0</v>
      </c>
    </row>
    <row r="4341" spans="7:7">
      <c r="G4341" s="11">
        <v>0</v>
      </c>
    </row>
    <row r="4342" spans="7:7">
      <c r="G4342" s="11">
        <v>0</v>
      </c>
    </row>
    <row r="4343" spans="7:7">
      <c r="G4343" s="11">
        <v>0</v>
      </c>
    </row>
    <row r="4344" spans="7:7">
      <c r="G4344" s="11">
        <v>0</v>
      </c>
    </row>
    <row r="4345" spans="7:7">
      <c r="G4345" s="11">
        <v>0</v>
      </c>
    </row>
    <row r="4346" spans="7:7">
      <c r="G4346" s="11">
        <v>0</v>
      </c>
    </row>
    <row r="4347" spans="7:7">
      <c r="G4347" s="11">
        <v>0</v>
      </c>
    </row>
    <row r="4348" spans="7:7">
      <c r="G4348" s="11">
        <v>0</v>
      </c>
    </row>
    <row r="4349" spans="7:7">
      <c r="G4349" s="11">
        <v>0</v>
      </c>
    </row>
    <row r="4350" spans="7:7">
      <c r="G4350" s="11">
        <v>0</v>
      </c>
    </row>
    <row r="4351" spans="7:7">
      <c r="G4351" s="11">
        <v>0</v>
      </c>
    </row>
    <row r="4352" spans="7:7">
      <c r="G4352" s="11">
        <v>0</v>
      </c>
    </row>
    <row r="4353" spans="7:7">
      <c r="G4353" s="11">
        <v>0</v>
      </c>
    </row>
    <row r="4354" spans="7:7">
      <c r="G4354" s="11">
        <v>0</v>
      </c>
    </row>
    <row r="4355" spans="7:7">
      <c r="G4355" s="11">
        <v>0</v>
      </c>
    </row>
    <row r="4356" spans="7:7">
      <c r="G4356" s="11">
        <v>0</v>
      </c>
    </row>
    <row r="4357" spans="7:7">
      <c r="G4357" s="11">
        <v>0</v>
      </c>
    </row>
    <row r="4358" spans="7:7">
      <c r="G4358" s="11">
        <v>0</v>
      </c>
    </row>
    <row r="4359" spans="7:7">
      <c r="G4359" s="11">
        <v>0</v>
      </c>
    </row>
    <row r="4360" spans="7:7">
      <c r="G4360" s="11">
        <v>0</v>
      </c>
    </row>
    <row r="4361" spans="7:7">
      <c r="G4361" s="11">
        <v>0</v>
      </c>
    </row>
    <row r="4362" spans="7:7">
      <c r="G4362" s="11">
        <v>0</v>
      </c>
    </row>
    <row r="4363" spans="7:7">
      <c r="G4363" s="11">
        <v>0</v>
      </c>
    </row>
    <row r="4364" spans="7:7">
      <c r="G4364" s="11">
        <v>0</v>
      </c>
    </row>
    <row r="4365" spans="7:7">
      <c r="G4365" s="11">
        <v>0</v>
      </c>
    </row>
    <row r="4366" spans="7:7">
      <c r="G4366" s="11">
        <v>0</v>
      </c>
    </row>
    <row r="4367" spans="7:7">
      <c r="G4367" s="11">
        <v>0</v>
      </c>
    </row>
    <row r="4368" spans="7:7">
      <c r="G4368" s="11">
        <v>0</v>
      </c>
    </row>
    <row r="4369" spans="7:7">
      <c r="G4369" s="11">
        <v>0</v>
      </c>
    </row>
    <row r="4370" spans="7:7">
      <c r="G4370" s="11">
        <v>0</v>
      </c>
    </row>
    <row r="4371" spans="7:7">
      <c r="G4371" s="11">
        <v>0</v>
      </c>
    </row>
    <row r="4372" spans="7:7">
      <c r="G4372" s="11">
        <v>0</v>
      </c>
    </row>
    <row r="4373" spans="7:7">
      <c r="G4373" s="11">
        <v>0</v>
      </c>
    </row>
    <row r="4374" spans="7:7">
      <c r="G4374" s="11">
        <v>0</v>
      </c>
    </row>
    <row r="4375" spans="7:7">
      <c r="G4375" s="11">
        <v>0</v>
      </c>
    </row>
    <row r="4376" spans="7:7">
      <c r="G4376" s="11">
        <v>0</v>
      </c>
    </row>
    <row r="4377" spans="7:7">
      <c r="G4377" s="11">
        <v>0</v>
      </c>
    </row>
    <row r="4378" spans="7:7">
      <c r="G4378" s="11">
        <v>0</v>
      </c>
    </row>
    <row r="4379" spans="7:7">
      <c r="G4379" s="11">
        <v>0</v>
      </c>
    </row>
    <row r="4380" spans="7:7">
      <c r="G4380" s="11">
        <v>0</v>
      </c>
    </row>
    <row r="4381" spans="7:7">
      <c r="G4381" s="11">
        <v>0</v>
      </c>
    </row>
    <row r="4382" spans="7:7">
      <c r="G4382" s="11">
        <v>0</v>
      </c>
    </row>
    <row r="4383" spans="7:7">
      <c r="G4383" s="11">
        <v>0</v>
      </c>
    </row>
    <row r="4384" spans="7:7">
      <c r="G4384" s="11">
        <v>0</v>
      </c>
    </row>
    <row r="4385" spans="7:7">
      <c r="G4385" s="11">
        <v>0</v>
      </c>
    </row>
    <row r="4386" spans="7:7">
      <c r="G4386" s="11">
        <v>0</v>
      </c>
    </row>
    <row r="4387" spans="7:7">
      <c r="G4387" s="11">
        <v>0</v>
      </c>
    </row>
    <row r="4388" spans="7:7">
      <c r="G4388" s="11">
        <v>0</v>
      </c>
    </row>
    <row r="4389" spans="7:7">
      <c r="G4389" s="11">
        <v>0</v>
      </c>
    </row>
    <row r="4390" spans="7:7">
      <c r="G4390" s="11">
        <v>0</v>
      </c>
    </row>
    <row r="4391" spans="7:7">
      <c r="G4391" s="11">
        <v>0</v>
      </c>
    </row>
    <row r="4392" spans="7:7">
      <c r="G4392" s="11">
        <v>0</v>
      </c>
    </row>
    <row r="4393" spans="7:7">
      <c r="G4393" s="11">
        <v>0</v>
      </c>
    </row>
    <row r="4394" spans="7:7">
      <c r="G4394" s="11">
        <v>0</v>
      </c>
    </row>
    <row r="4395" spans="7:7">
      <c r="G4395" s="11">
        <v>0</v>
      </c>
    </row>
    <row r="4396" spans="7:7">
      <c r="G4396" s="11">
        <v>0</v>
      </c>
    </row>
    <row r="4397" spans="7:7">
      <c r="G4397" s="11">
        <v>0</v>
      </c>
    </row>
    <row r="4398" spans="7:7">
      <c r="G4398" s="11">
        <v>0</v>
      </c>
    </row>
    <row r="4399" spans="7:7">
      <c r="G4399" s="11">
        <v>0</v>
      </c>
    </row>
    <row r="4400" spans="7:7">
      <c r="G4400" s="11">
        <v>0</v>
      </c>
    </row>
    <row r="4401" spans="7:7">
      <c r="G4401" s="11">
        <v>0</v>
      </c>
    </row>
    <row r="4402" spans="7:7">
      <c r="G4402" s="11">
        <v>0</v>
      </c>
    </row>
    <row r="4403" spans="7:7">
      <c r="G4403" s="11">
        <v>0</v>
      </c>
    </row>
    <row r="4404" spans="7:7">
      <c r="G4404" s="11">
        <v>0</v>
      </c>
    </row>
    <row r="4405" spans="7:7">
      <c r="G4405" s="11">
        <v>0</v>
      </c>
    </row>
    <row r="4406" spans="7:7">
      <c r="G4406" s="11">
        <v>0</v>
      </c>
    </row>
    <row r="4407" spans="7:7">
      <c r="G4407" s="11">
        <v>0</v>
      </c>
    </row>
    <row r="4408" spans="7:7">
      <c r="G4408" s="11">
        <v>0</v>
      </c>
    </row>
    <row r="4409" spans="7:7">
      <c r="G4409" s="11">
        <v>0</v>
      </c>
    </row>
    <row r="4410" spans="7:7">
      <c r="G4410" s="11">
        <v>0</v>
      </c>
    </row>
    <row r="4411" spans="7:7">
      <c r="G4411" s="11">
        <v>0</v>
      </c>
    </row>
    <row r="4412" spans="7:7">
      <c r="G4412" s="11">
        <v>0</v>
      </c>
    </row>
    <row r="4413" spans="7:7">
      <c r="G4413" s="11">
        <v>0</v>
      </c>
    </row>
    <row r="4414" spans="7:7">
      <c r="G4414" s="11">
        <v>0</v>
      </c>
    </row>
    <row r="4415" spans="7:7">
      <c r="G4415" s="11">
        <v>0</v>
      </c>
    </row>
    <row r="4416" spans="7:7">
      <c r="G4416" s="11">
        <v>0</v>
      </c>
    </row>
    <row r="4417" spans="7:7">
      <c r="G4417" s="11">
        <v>0</v>
      </c>
    </row>
    <row r="4418" spans="7:7">
      <c r="G4418" s="11">
        <v>0</v>
      </c>
    </row>
    <row r="4419" spans="7:7">
      <c r="G4419" s="11">
        <v>0</v>
      </c>
    </row>
    <row r="4420" spans="7:7">
      <c r="G4420" s="11">
        <v>0</v>
      </c>
    </row>
    <row r="4421" spans="7:7">
      <c r="G4421" s="11">
        <v>0</v>
      </c>
    </row>
    <row r="4422" spans="7:7">
      <c r="G4422" s="11">
        <v>0</v>
      </c>
    </row>
    <row r="4423" spans="7:7">
      <c r="G4423" s="11">
        <v>0</v>
      </c>
    </row>
    <row r="4424" spans="7:7">
      <c r="G4424" s="11">
        <v>0</v>
      </c>
    </row>
    <row r="4425" spans="7:7">
      <c r="G4425" s="11">
        <v>0</v>
      </c>
    </row>
    <row r="4426" spans="7:7">
      <c r="G4426" s="11">
        <v>0</v>
      </c>
    </row>
    <row r="4427" spans="7:7">
      <c r="G4427" s="11">
        <v>0</v>
      </c>
    </row>
    <row r="4428" spans="7:7">
      <c r="G4428" s="11">
        <v>0</v>
      </c>
    </row>
    <row r="4429" spans="7:7">
      <c r="G4429" s="11">
        <v>0</v>
      </c>
    </row>
    <row r="4430" spans="7:7">
      <c r="G4430" s="11">
        <v>0</v>
      </c>
    </row>
    <row r="4431" spans="7:7">
      <c r="G4431" s="11">
        <v>0</v>
      </c>
    </row>
    <row r="4432" spans="7:7">
      <c r="G4432" s="11">
        <v>0</v>
      </c>
    </row>
    <row r="4433" spans="7:7">
      <c r="G4433" s="11">
        <v>0</v>
      </c>
    </row>
    <row r="4434" spans="7:7">
      <c r="G4434" s="11">
        <v>0</v>
      </c>
    </row>
    <row r="4435" spans="7:7">
      <c r="G4435" s="11">
        <v>0</v>
      </c>
    </row>
    <row r="4436" spans="7:7">
      <c r="G4436" s="11">
        <v>0</v>
      </c>
    </row>
    <row r="4437" spans="7:7">
      <c r="G4437" s="11">
        <v>0</v>
      </c>
    </row>
    <row r="4438" spans="7:7">
      <c r="G4438" s="11">
        <v>0</v>
      </c>
    </row>
    <row r="4439" spans="7:7">
      <c r="G4439" s="11">
        <v>0</v>
      </c>
    </row>
    <row r="4440" spans="7:7">
      <c r="G4440" s="11">
        <v>0</v>
      </c>
    </row>
    <row r="4441" spans="7:7">
      <c r="G4441" s="11">
        <v>0</v>
      </c>
    </row>
    <row r="4442" spans="7:7">
      <c r="G4442" s="11">
        <v>0</v>
      </c>
    </row>
    <row r="4443" spans="7:7">
      <c r="G4443" s="11">
        <v>0</v>
      </c>
    </row>
    <row r="4444" spans="7:7">
      <c r="G4444" s="11">
        <v>0</v>
      </c>
    </row>
    <row r="4445" spans="7:7">
      <c r="G4445" s="11">
        <v>0</v>
      </c>
    </row>
    <row r="4446" spans="7:7">
      <c r="G4446" s="11">
        <v>0</v>
      </c>
    </row>
    <row r="4447" spans="7:7">
      <c r="G4447" s="11">
        <v>0</v>
      </c>
    </row>
    <row r="4448" spans="7:7">
      <c r="G4448" s="11">
        <v>0</v>
      </c>
    </row>
    <row r="4449" spans="7:7">
      <c r="G4449" s="11">
        <v>0</v>
      </c>
    </row>
    <row r="4450" spans="7:7">
      <c r="G4450" s="11">
        <v>0</v>
      </c>
    </row>
    <row r="4451" spans="7:7">
      <c r="G4451" s="11">
        <v>0</v>
      </c>
    </row>
    <row r="4452" spans="7:7">
      <c r="G4452" s="11">
        <v>0</v>
      </c>
    </row>
    <row r="4453" spans="7:7">
      <c r="G4453" s="11">
        <v>0</v>
      </c>
    </row>
    <row r="4454" spans="7:7">
      <c r="G4454" s="11">
        <v>0</v>
      </c>
    </row>
    <row r="4455" spans="7:7">
      <c r="G4455" s="11">
        <v>0</v>
      </c>
    </row>
    <row r="4456" spans="7:7">
      <c r="G4456" s="11">
        <v>0</v>
      </c>
    </row>
    <row r="4457" spans="7:7">
      <c r="G4457" s="11">
        <v>0</v>
      </c>
    </row>
    <row r="4458" spans="7:7">
      <c r="G4458" s="11">
        <v>0</v>
      </c>
    </row>
    <row r="4459" spans="7:7">
      <c r="G4459" s="11">
        <v>0</v>
      </c>
    </row>
    <row r="4460" spans="7:7">
      <c r="G4460" s="11">
        <v>0</v>
      </c>
    </row>
    <row r="4461" spans="7:7">
      <c r="G4461" s="11">
        <v>0</v>
      </c>
    </row>
    <row r="4462" spans="7:7">
      <c r="G4462" s="11">
        <v>0</v>
      </c>
    </row>
    <row r="4463" spans="7:7">
      <c r="G4463" s="11">
        <v>0</v>
      </c>
    </row>
    <row r="4464" spans="7:7">
      <c r="G4464" s="11">
        <v>0</v>
      </c>
    </row>
    <row r="4465" spans="7:7">
      <c r="G4465" s="11">
        <v>0</v>
      </c>
    </row>
    <row r="4466" spans="7:7">
      <c r="G4466" s="11">
        <v>0</v>
      </c>
    </row>
    <row r="4467" spans="7:7">
      <c r="G4467" s="11">
        <v>0</v>
      </c>
    </row>
    <row r="4468" spans="7:7">
      <c r="G4468" s="11">
        <v>0</v>
      </c>
    </row>
    <row r="4469" spans="7:7">
      <c r="G4469" s="11">
        <v>0</v>
      </c>
    </row>
    <row r="4470" spans="7:7">
      <c r="G4470" s="11">
        <v>0</v>
      </c>
    </row>
    <row r="4471" spans="7:7">
      <c r="G4471" s="11">
        <v>0</v>
      </c>
    </row>
    <row r="4472" spans="7:7">
      <c r="G4472" s="11">
        <v>0</v>
      </c>
    </row>
    <row r="4473" spans="7:7">
      <c r="G4473" s="11">
        <v>0</v>
      </c>
    </row>
    <row r="4474" spans="7:7">
      <c r="G4474" s="11">
        <v>0</v>
      </c>
    </row>
    <row r="4475" spans="7:7">
      <c r="G4475" s="11">
        <v>0</v>
      </c>
    </row>
    <row r="4476" spans="7:7">
      <c r="G4476" s="11">
        <v>0</v>
      </c>
    </row>
    <row r="4477" spans="7:7">
      <c r="G4477" s="11">
        <v>0</v>
      </c>
    </row>
    <row r="4478" spans="7:7">
      <c r="G4478" s="11">
        <v>0</v>
      </c>
    </row>
    <row r="4479" spans="7:7">
      <c r="G4479" s="11">
        <v>0</v>
      </c>
    </row>
    <row r="4480" spans="7:7">
      <c r="G4480" s="11">
        <v>0</v>
      </c>
    </row>
    <row r="4481" spans="7:7">
      <c r="G4481" s="11">
        <v>0</v>
      </c>
    </row>
    <row r="4482" spans="7:7">
      <c r="G4482" s="11">
        <v>0</v>
      </c>
    </row>
    <row r="4483" spans="7:7">
      <c r="G4483" s="11">
        <v>0</v>
      </c>
    </row>
    <row r="4484" spans="7:7">
      <c r="G4484" s="11">
        <v>0</v>
      </c>
    </row>
    <row r="4485" spans="7:7">
      <c r="G4485" s="11">
        <v>0</v>
      </c>
    </row>
    <row r="4486" spans="7:7">
      <c r="G4486" s="11">
        <v>0</v>
      </c>
    </row>
    <row r="4487" spans="7:7">
      <c r="G4487" s="11">
        <v>0</v>
      </c>
    </row>
    <row r="4488" spans="7:7">
      <c r="G4488" s="11">
        <v>0</v>
      </c>
    </row>
    <row r="4489" spans="7:7">
      <c r="G4489" s="11">
        <v>0</v>
      </c>
    </row>
    <row r="4490" spans="7:7">
      <c r="G4490" s="11">
        <v>0</v>
      </c>
    </row>
    <row r="4491" spans="7:7">
      <c r="G4491" s="11">
        <v>0</v>
      </c>
    </row>
    <row r="4492" spans="7:7">
      <c r="G4492" s="11">
        <v>0</v>
      </c>
    </row>
    <row r="4493" spans="7:7">
      <c r="G4493" s="11">
        <v>0</v>
      </c>
    </row>
    <row r="4494" spans="7:7">
      <c r="G4494" s="11">
        <v>0</v>
      </c>
    </row>
    <row r="4495" spans="7:7">
      <c r="G4495" s="11">
        <v>0</v>
      </c>
    </row>
    <row r="4496" spans="7:7">
      <c r="G4496" s="11">
        <v>0</v>
      </c>
    </row>
    <row r="4497" spans="7:7">
      <c r="G4497" s="11">
        <v>0</v>
      </c>
    </row>
    <row r="4498" spans="7:7">
      <c r="G4498" s="11">
        <v>0</v>
      </c>
    </row>
    <row r="4499" spans="7:7">
      <c r="G4499" s="11">
        <v>0</v>
      </c>
    </row>
    <row r="4500" spans="7:7">
      <c r="G4500" s="11">
        <v>0</v>
      </c>
    </row>
    <row r="4501" spans="7:7">
      <c r="G4501" s="11">
        <v>0</v>
      </c>
    </row>
    <row r="4502" spans="7:7">
      <c r="G4502" s="11">
        <v>0</v>
      </c>
    </row>
    <row r="4503" spans="7:7">
      <c r="G4503" s="11">
        <v>0</v>
      </c>
    </row>
    <row r="4504" spans="7:7">
      <c r="G4504" s="11">
        <v>0</v>
      </c>
    </row>
    <row r="4505" spans="7:7">
      <c r="G4505" s="11">
        <v>0</v>
      </c>
    </row>
    <row r="4506" spans="7:7">
      <c r="G4506" s="11">
        <v>0</v>
      </c>
    </row>
    <row r="4507" spans="7:7">
      <c r="G4507" s="11">
        <v>0</v>
      </c>
    </row>
    <row r="4508" spans="7:7">
      <c r="G4508" s="11">
        <v>0</v>
      </c>
    </row>
    <row r="4509" spans="7:7">
      <c r="G4509" s="11">
        <v>0</v>
      </c>
    </row>
    <row r="4510" spans="7:7">
      <c r="G4510" s="11">
        <v>0</v>
      </c>
    </row>
    <row r="4511" spans="7:7">
      <c r="G4511" s="11">
        <v>0</v>
      </c>
    </row>
    <row r="4512" spans="7:7">
      <c r="G4512" s="11">
        <v>0</v>
      </c>
    </row>
    <row r="4513" spans="7:7">
      <c r="G4513" s="11">
        <v>0</v>
      </c>
    </row>
    <row r="4514" spans="7:7">
      <c r="G4514" s="11">
        <v>0</v>
      </c>
    </row>
    <row r="4515" spans="7:7">
      <c r="G4515" s="11">
        <v>0</v>
      </c>
    </row>
    <row r="4516" spans="7:7">
      <c r="G4516" s="11">
        <v>0</v>
      </c>
    </row>
    <row r="4517" spans="7:7">
      <c r="G4517" s="11">
        <v>0</v>
      </c>
    </row>
    <row r="4518" spans="7:7">
      <c r="G4518" s="11">
        <v>0</v>
      </c>
    </row>
    <row r="4519" spans="7:7">
      <c r="G4519" s="11">
        <v>0</v>
      </c>
    </row>
    <row r="4520" spans="7:7">
      <c r="G4520" s="11">
        <v>0</v>
      </c>
    </row>
    <row r="4521" spans="7:7">
      <c r="G4521" s="11">
        <v>0</v>
      </c>
    </row>
    <row r="4522" spans="7:7">
      <c r="G4522" s="11">
        <v>0</v>
      </c>
    </row>
    <row r="4523" spans="7:7">
      <c r="G4523" s="11">
        <v>0</v>
      </c>
    </row>
    <row r="4524" spans="7:7">
      <c r="G4524" s="11">
        <v>0</v>
      </c>
    </row>
    <row r="4525" spans="7:7">
      <c r="G4525" s="11">
        <v>0</v>
      </c>
    </row>
    <row r="4526" spans="7:7">
      <c r="G4526" s="11">
        <v>0</v>
      </c>
    </row>
    <row r="4527" spans="7:7">
      <c r="G4527" s="11">
        <v>0</v>
      </c>
    </row>
    <row r="4528" spans="7:7">
      <c r="G4528" s="11">
        <v>0</v>
      </c>
    </row>
    <row r="4529" spans="7:7">
      <c r="G4529" s="11">
        <v>0</v>
      </c>
    </row>
    <row r="4530" spans="7:7">
      <c r="G4530" s="11">
        <v>0</v>
      </c>
    </row>
    <row r="4531" spans="7:7">
      <c r="G4531" s="11">
        <v>0</v>
      </c>
    </row>
    <row r="4532" spans="7:7">
      <c r="G4532" s="11">
        <v>0</v>
      </c>
    </row>
    <row r="4533" spans="7:7">
      <c r="G4533" s="11">
        <v>0</v>
      </c>
    </row>
    <row r="4534" spans="7:7">
      <c r="G4534" s="11">
        <v>0</v>
      </c>
    </row>
    <row r="4535" spans="7:7">
      <c r="G4535" s="11">
        <v>0</v>
      </c>
    </row>
    <row r="4536" spans="7:7">
      <c r="G4536" s="11">
        <v>0</v>
      </c>
    </row>
    <row r="4537" spans="7:7">
      <c r="G4537" s="11">
        <v>0</v>
      </c>
    </row>
    <row r="4538" spans="7:7">
      <c r="G4538" s="11">
        <v>0</v>
      </c>
    </row>
    <row r="4539" spans="7:7">
      <c r="G4539" s="11">
        <v>0</v>
      </c>
    </row>
    <row r="4540" spans="7:7">
      <c r="G4540" s="11">
        <v>0</v>
      </c>
    </row>
    <row r="4541" spans="7:7">
      <c r="G4541" s="11">
        <v>0</v>
      </c>
    </row>
    <row r="4542" spans="7:7">
      <c r="G4542" s="11">
        <v>0</v>
      </c>
    </row>
    <row r="4543" spans="7:7">
      <c r="G4543" s="11">
        <v>0</v>
      </c>
    </row>
    <row r="4544" spans="7:7">
      <c r="G4544" s="11">
        <v>0</v>
      </c>
    </row>
    <row r="4545" spans="7:7">
      <c r="G4545" s="11">
        <v>0</v>
      </c>
    </row>
    <row r="4546" spans="7:7">
      <c r="G4546" s="11">
        <v>0</v>
      </c>
    </row>
    <row r="4547" spans="7:7">
      <c r="G4547" s="11">
        <v>0</v>
      </c>
    </row>
    <row r="4548" spans="7:7">
      <c r="G4548" s="11">
        <v>0</v>
      </c>
    </row>
    <row r="4549" spans="7:7">
      <c r="G4549" s="11">
        <v>0</v>
      </c>
    </row>
    <row r="4550" spans="7:7">
      <c r="G4550" s="11">
        <v>0</v>
      </c>
    </row>
    <row r="4551" spans="7:7">
      <c r="G4551" s="11">
        <v>0</v>
      </c>
    </row>
    <row r="4552" spans="7:7">
      <c r="G4552" s="11">
        <v>0</v>
      </c>
    </row>
    <row r="4553" spans="7:7">
      <c r="G4553" s="11">
        <v>0</v>
      </c>
    </row>
    <row r="4554" spans="7:7">
      <c r="G4554" s="11">
        <v>0</v>
      </c>
    </row>
    <row r="4555" spans="7:7">
      <c r="G4555" s="11">
        <v>0</v>
      </c>
    </row>
    <row r="4556" spans="7:7">
      <c r="G4556" s="11">
        <v>0</v>
      </c>
    </row>
    <row r="4557" spans="7:7">
      <c r="G4557" s="11">
        <v>0</v>
      </c>
    </row>
    <row r="4558" spans="7:7">
      <c r="G4558" s="11">
        <v>0</v>
      </c>
    </row>
    <row r="4559" spans="7:7">
      <c r="G4559" s="11">
        <v>0</v>
      </c>
    </row>
    <row r="4560" spans="7:7">
      <c r="G4560" s="11">
        <v>0</v>
      </c>
    </row>
    <row r="4561" spans="7:7">
      <c r="G4561" s="11">
        <v>0</v>
      </c>
    </row>
    <row r="4562" spans="7:7">
      <c r="G4562" s="11">
        <v>0</v>
      </c>
    </row>
    <row r="4563" spans="7:7">
      <c r="G4563" s="11">
        <v>0</v>
      </c>
    </row>
    <row r="4564" spans="7:7">
      <c r="G4564" s="11">
        <v>0</v>
      </c>
    </row>
    <row r="4565" spans="7:7">
      <c r="G4565" s="11">
        <v>0</v>
      </c>
    </row>
    <row r="4566" spans="7:7">
      <c r="G4566" s="11">
        <v>0</v>
      </c>
    </row>
    <row r="4567" spans="7:7">
      <c r="G4567" s="11">
        <v>0</v>
      </c>
    </row>
    <row r="4568" spans="7:7">
      <c r="G4568" s="11">
        <v>0</v>
      </c>
    </row>
    <row r="4569" spans="7:7">
      <c r="G4569" s="11">
        <v>0</v>
      </c>
    </row>
    <row r="4570" spans="7:7">
      <c r="G4570" s="11">
        <v>0</v>
      </c>
    </row>
    <row r="4571" spans="7:7">
      <c r="G4571" s="11">
        <v>0</v>
      </c>
    </row>
    <row r="4572" spans="7:7">
      <c r="G4572" s="11">
        <v>0</v>
      </c>
    </row>
    <row r="4573" spans="7:7">
      <c r="G4573" s="11">
        <v>0</v>
      </c>
    </row>
    <row r="4574" spans="7:7">
      <c r="G4574" s="11">
        <v>0</v>
      </c>
    </row>
    <row r="4575" spans="7:7">
      <c r="G4575" s="11">
        <v>0</v>
      </c>
    </row>
    <row r="4576" spans="7:7">
      <c r="G4576" s="11">
        <v>0</v>
      </c>
    </row>
    <row r="4577" spans="7:7">
      <c r="G4577" s="11">
        <v>0</v>
      </c>
    </row>
    <row r="4578" spans="7:7">
      <c r="G4578" s="11">
        <v>0</v>
      </c>
    </row>
    <row r="4579" spans="7:7">
      <c r="G4579" s="11">
        <v>0</v>
      </c>
    </row>
    <row r="4580" spans="7:7">
      <c r="G4580" s="11">
        <v>0</v>
      </c>
    </row>
    <row r="4581" spans="7:7">
      <c r="G4581" s="11">
        <v>0</v>
      </c>
    </row>
    <row r="4582" spans="7:7">
      <c r="G4582" s="11">
        <v>0</v>
      </c>
    </row>
    <row r="4583" spans="7:7">
      <c r="G4583" s="11">
        <v>0</v>
      </c>
    </row>
    <row r="4584" spans="7:7">
      <c r="G4584" s="11">
        <v>0</v>
      </c>
    </row>
    <row r="4585" spans="7:7">
      <c r="G4585" s="11">
        <v>0</v>
      </c>
    </row>
    <row r="4586" spans="7:7">
      <c r="G4586" s="11">
        <v>0</v>
      </c>
    </row>
    <row r="4587" spans="7:7">
      <c r="G4587" s="11">
        <v>0</v>
      </c>
    </row>
    <row r="4588" spans="7:7">
      <c r="G4588" s="11">
        <v>0</v>
      </c>
    </row>
    <row r="4589" spans="7:7">
      <c r="G4589" s="11">
        <v>0</v>
      </c>
    </row>
    <row r="4590" spans="7:7">
      <c r="G4590" s="11">
        <v>0</v>
      </c>
    </row>
    <row r="4591" spans="7:7">
      <c r="G4591" s="11">
        <v>0</v>
      </c>
    </row>
    <row r="4592" spans="7:7">
      <c r="G4592" s="11">
        <v>0</v>
      </c>
    </row>
    <row r="4593" spans="7:7">
      <c r="G4593" s="11">
        <v>0</v>
      </c>
    </row>
    <row r="4594" spans="7:7">
      <c r="G4594" s="11">
        <v>0</v>
      </c>
    </row>
    <row r="4595" spans="7:7">
      <c r="G4595" s="11">
        <v>0</v>
      </c>
    </row>
    <row r="4596" spans="7:7">
      <c r="G4596" s="11">
        <v>0</v>
      </c>
    </row>
    <row r="4597" spans="7:7">
      <c r="G4597" s="11">
        <v>0</v>
      </c>
    </row>
    <row r="4598" spans="7:7">
      <c r="G4598" s="11">
        <v>0</v>
      </c>
    </row>
    <row r="4599" spans="7:7">
      <c r="G4599" s="11">
        <v>0</v>
      </c>
    </row>
    <row r="4600" spans="7:7">
      <c r="G4600" s="11">
        <v>0</v>
      </c>
    </row>
    <row r="4601" spans="7:7">
      <c r="G4601" s="11">
        <v>0</v>
      </c>
    </row>
    <row r="4602" spans="7:7">
      <c r="G4602" s="11">
        <v>0</v>
      </c>
    </row>
    <row r="4603" spans="7:7">
      <c r="G4603" s="11">
        <v>0</v>
      </c>
    </row>
    <row r="4604" spans="7:7">
      <c r="G4604" s="11">
        <v>0</v>
      </c>
    </row>
    <row r="4605" spans="7:7">
      <c r="G4605" s="11">
        <v>0</v>
      </c>
    </row>
    <row r="4606" spans="7:7">
      <c r="G4606" s="11">
        <v>0</v>
      </c>
    </row>
    <row r="4607" spans="7:7">
      <c r="G4607" s="11">
        <v>0</v>
      </c>
    </row>
    <row r="4608" spans="7:7">
      <c r="G4608" s="11">
        <v>0</v>
      </c>
    </row>
    <row r="4609" spans="7:7">
      <c r="G4609" s="11">
        <v>0</v>
      </c>
    </row>
    <row r="4610" spans="7:7">
      <c r="G4610" s="11">
        <v>0</v>
      </c>
    </row>
    <row r="4611" spans="7:7">
      <c r="G4611" s="11">
        <v>0</v>
      </c>
    </row>
    <row r="4612" spans="7:7">
      <c r="G4612" s="11">
        <v>0</v>
      </c>
    </row>
    <row r="4613" spans="7:7">
      <c r="G4613" s="11">
        <v>0</v>
      </c>
    </row>
    <row r="4614" spans="7:7">
      <c r="G4614" s="11">
        <v>0</v>
      </c>
    </row>
    <row r="4615" spans="7:7">
      <c r="G4615" s="11">
        <v>0</v>
      </c>
    </row>
    <row r="4616" spans="7:7">
      <c r="G4616" s="11">
        <v>0</v>
      </c>
    </row>
    <row r="4617" spans="7:7">
      <c r="G4617" s="11">
        <v>0</v>
      </c>
    </row>
    <row r="4618" spans="7:7">
      <c r="G4618" s="11">
        <v>0</v>
      </c>
    </row>
    <row r="4619" spans="7:7">
      <c r="G4619" s="11">
        <v>0</v>
      </c>
    </row>
    <row r="4620" spans="7:7">
      <c r="G4620" s="11">
        <v>0</v>
      </c>
    </row>
    <row r="4621" spans="7:7">
      <c r="G4621" s="11">
        <v>0</v>
      </c>
    </row>
    <row r="4622" spans="7:7">
      <c r="G4622" s="11">
        <v>0</v>
      </c>
    </row>
    <row r="4623" spans="7:7">
      <c r="G4623" s="11">
        <v>0</v>
      </c>
    </row>
    <row r="4624" spans="7:7">
      <c r="G4624" s="11">
        <v>0</v>
      </c>
    </row>
    <row r="4625" spans="7:7">
      <c r="G4625" s="11">
        <v>0</v>
      </c>
    </row>
    <row r="4626" spans="7:7">
      <c r="G4626" s="11">
        <v>0</v>
      </c>
    </row>
    <row r="4627" spans="7:7">
      <c r="G4627" s="11">
        <v>0</v>
      </c>
    </row>
    <row r="4628" spans="7:7">
      <c r="G4628" s="11">
        <v>0</v>
      </c>
    </row>
    <row r="4629" spans="7:7">
      <c r="G4629" s="11">
        <v>0</v>
      </c>
    </row>
    <row r="4630" spans="7:7">
      <c r="G4630" s="11">
        <v>0</v>
      </c>
    </row>
    <row r="4631" spans="7:7">
      <c r="G4631" s="11">
        <v>0</v>
      </c>
    </row>
    <row r="4632" spans="7:7">
      <c r="G4632" s="11">
        <v>0</v>
      </c>
    </row>
    <row r="4633" spans="7:7">
      <c r="G4633" s="11">
        <v>0</v>
      </c>
    </row>
    <row r="4634" spans="7:7">
      <c r="G4634" s="11">
        <v>0</v>
      </c>
    </row>
    <row r="4635" spans="7:7">
      <c r="G4635" s="11">
        <v>0</v>
      </c>
    </row>
    <row r="4636" spans="7:7">
      <c r="G4636" s="11">
        <v>0</v>
      </c>
    </row>
    <row r="4637" spans="7:7">
      <c r="G4637" s="11">
        <v>0</v>
      </c>
    </row>
    <row r="4638" spans="7:7">
      <c r="G4638" s="11">
        <v>0</v>
      </c>
    </row>
    <row r="4639" spans="7:7">
      <c r="G4639" s="11">
        <v>0</v>
      </c>
    </row>
    <row r="4640" spans="7:7">
      <c r="G4640" s="11">
        <v>0</v>
      </c>
    </row>
    <row r="4641" spans="7:7">
      <c r="G4641" s="11">
        <v>0</v>
      </c>
    </row>
    <row r="4642" spans="7:7">
      <c r="G4642" s="11">
        <v>0</v>
      </c>
    </row>
    <row r="4643" spans="7:7">
      <c r="G4643" s="11">
        <v>0</v>
      </c>
    </row>
    <row r="4644" spans="7:7">
      <c r="G4644" s="11">
        <v>0</v>
      </c>
    </row>
    <row r="4645" spans="7:7">
      <c r="G4645" s="11">
        <v>0</v>
      </c>
    </row>
    <row r="4646" spans="7:7">
      <c r="G4646" s="11">
        <v>0</v>
      </c>
    </row>
    <row r="4647" spans="7:7">
      <c r="G4647" s="11">
        <v>0</v>
      </c>
    </row>
    <row r="4648" spans="7:7">
      <c r="G4648" s="11">
        <v>0</v>
      </c>
    </row>
    <row r="4649" spans="7:7">
      <c r="G4649" s="11">
        <v>0</v>
      </c>
    </row>
    <row r="4650" spans="7:7">
      <c r="G4650" s="11">
        <v>0</v>
      </c>
    </row>
    <row r="4651" spans="7:7">
      <c r="G4651" s="11">
        <v>0</v>
      </c>
    </row>
    <row r="4652" spans="7:7">
      <c r="G4652" s="11">
        <v>0</v>
      </c>
    </row>
    <row r="4653" spans="7:7">
      <c r="G4653" s="11">
        <v>0</v>
      </c>
    </row>
    <row r="4654" spans="7:7">
      <c r="G4654" s="11">
        <v>0</v>
      </c>
    </row>
    <row r="4655" spans="7:7">
      <c r="G4655" s="11">
        <v>0</v>
      </c>
    </row>
    <row r="4656" spans="7:7">
      <c r="G4656" s="11">
        <v>0</v>
      </c>
    </row>
    <row r="4657" spans="7:7">
      <c r="G4657" s="11">
        <v>0</v>
      </c>
    </row>
    <row r="4658" spans="7:7">
      <c r="G4658" s="11">
        <v>0</v>
      </c>
    </row>
    <row r="4659" spans="7:7">
      <c r="G4659" s="11">
        <v>0</v>
      </c>
    </row>
    <row r="4660" spans="7:7">
      <c r="G4660" s="11">
        <v>0</v>
      </c>
    </row>
    <row r="4661" spans="7:7">
      <c r="G4661" s="11">
        <v>0</v>
      </c>
    </row>
    <row r="4662" spans="7:7">
      <c r="G4662" s="11">
        <v>0</v>
      </c>
    </row>
    <row r="4663" spans="7:7">
      <c r="G4663" s="11">
        <v>0</v>
      </c>
    </row>
    <row r="4664" spans="7:7">
      <c r="G4664" s="11">
        <v>0</v>
      </c>
    </row>
    <row r="4665" spans="7:7">
      <c r="G4665" s="11">
        <v>0</v>
      </c>
    </row>
    <row r="4666" spans="7:7">
      <c r="G4666" s="11">
        <v>0</v>
      </c>
    </row>
    <row r="4667" spans="7:7">
      <c r="G4667" s="11">
        <v>0</v>
      </c>
    </row>
    <row r="4668" spans="7:7">
      <c r="G4668" s="11">
        <v>0</v>
      </c>
    </row>
    <row r="4669" spans="7:7">
      <c r="G4669" s="11">
        <v>0</v>
      </c>
    </row>
    <row r="4670" spans="7:7">
      <c r="G4670" s="11">
        <v>0</v>
      </c>
    </row>
    <row r="4671" spans="7:7">
      <c r="G4671" s="11">
        <v>0</v>
      </c>
    </row>
    <row r="4672" spans="7:7">
      <c r="G4672" s="11">
        <v>0</v>
      </c>
    </row>
    <row r="4673" spans="7:7">
      <c r="G4673" s="11">
        <v>0</v>
      </c>
    </row>
    <row r="4674" spans="7:7">
      <c r="G4674" s="11">
        <v>0</v>
      </c>
    </row>
    <row r="4675" spans="7:7">
      <c r="G4675" s="11">
        <v>0</v>
      </c>
    </row>
    <row r="4676" spans="7:7">
      <c r="G4676" s="11">
        <v>0</v>
      </c>
    </row>
    <row r="4677" spans="7:7">
      <c r="G4677" s="11">
        <v>0</v>
      </c>
    </row>
    <row r="4678" spans="7:7">
      <c r="G4678" s="11">
        <v>0</v>
      </c>
    </row>
    <row r="4679" spans="7:7">
      <c r="G4679" s="11">
        <v>0</v>
      </c>
    </row>
    <row r="4680" spans="7:7">
      <c r="G4680" s="11">
        <v>0</v>
      </c>
    </row>
    <row r="4681" spans="7:7">
      <c r="G4681" s="11">
        <v>0</v>
      </c>
    </row>
    <row r="4682" spans="7:7">
      <c r="G4682" s="11">
        <v>0</v>
      </c>
    </row>
    <row r="4683" spans="7:7">
      <c r="G4683" s="11">
        <v>0</v>
      </c>
    </row>
    <row r="4684" spans="7:7">
      <c r="G4684" s="11">
        <v>0</v>
      </c>
    </row>
    <row r="4685" spans="7:7">
      <c r="G4685" s="11">
        <v>0</v>
      </c>
    </row>
    <row r="4686" spans="7:7">
      <c r="G4686" s="11">
        <v>0</v>
      </c>
    </row>
    <row r="4687" spans="7:7">
      <c r="G4687" s="11">
        <v>0</v>
      </c>
    </row>
    <row r="4688" spans="7:7">
      <c r="G4688" s="11">
        <v>0</v>
      </c>
    </row>
    <row r="4689" spans="7:7">
      <c r="G4689" s="11">
        <v>0</v>
      </c>
    </row>
    <row r="4690" spans="7:7">
      <c r="G4690" s="11">
        <v>0</v>
      </c>
    </row>
    <row r="4691" spans="7:7">
      <c r="G4691" s="11">
        <v>0</v>
      </c>
    </row>
    <row r="4692" spans="7:7">
      <c r="G4692" s="11">
        <v>0</v>
      </c>
    </row>
    <row r="4693" spans="7:7">
      <c r="G4693" s="11">
        <v>0</v>
      </c>
    </row>
    <row r="4694" spans="7:7">
      <c r="G4694" s="11">
        <v>0</v>
      </c>
    </row>
    <row r="4695" spans="7:7">
      <c r="G4695" s="11">
        <v>0</v>
      </c>
    </row>
    <row r="4696" spans="7:7">
      <c r="G4696" s="11">
        <v>0</v>
      </c>
    </row>
    <row r="4697" spans="7:7">
      <c r="G4697" s="11">
        <v>0</v>
      </c>
    </row>
    <row r="4698" spans="7:7">
      <c r="G4698" s="11">
        <v>0</v>
      </c>
    </row>
    <row r="4699" spans="7:7">
      <c r="G4699" s="11">
        <v>0</v>
      </c>
    </row>
    <row r="4700" spans="7:7">
      <c r="G4700" s="11">
        <v>0</v>
      </c>
    </row>
    <row r="4701" spans="7:7">
      <c r="G4701" s="11">
        <v>0</v>
      </c>
    </row>
    <row r="4702" spans="7:7">
      <c r="G4702" s="11">
        <v>0</v>
      </c>
    </row>
    <row r="4703" spans="7:7">
      <c r="G4703" s="11">
        <v>0</v>
      </c>
    </row>
    <row r="4704" spans="7:7">
      <c r="G4704" s="11">
        <v>0</v>
      </c>
    </row>
    <row r="4705" spans="7:7">
      <c r="G4705" s="11">
        <v>0</v>
      </c>
    </row>
    <row r="4706" spans="7:7">
      <c r="G4706" s="11">
        <v>0</v>
      </c>
    </row>
    <row r="4707" spans="7:7">
      <c r="G4707" s="11">
        <v>0</v>
      </c>
    </row>
    <row r="4708" spans="7:7">
      <c r="G4708" s="11">
        <v>0</v>
      </c>
    </row>
    <row r="4709" spans="7:7">
      <c r="G4709" s="11">
        <v>0</v>
      </c>
    </row>
    <row r="4710" spans="7:7">
      <c r="G4710" s="11">
        <v>0</v>
      </c>
    </row>
    <row r="4711" spans="7:7">
      <c r="G4711" s="11">
        <v>0</v>
      </c>
    </row>
    <row r="4712" spans="7:7">
      <c r="G4712" s="11">
        <v>0</v>
      </c>
    </row>
    <row r="4713" spans="7:7">
      <c r="G4713" s="11">
        <v>0</v>
      </c>
    </row>
    <row r="4714" spans="7:7">
      <c r="G4714" s="11">
        <v>0</v>
      </c>
    </row>
    <row r="4715" spans="7:7">
      <c r="G4715" s="11">
        <v>0</v>
      </c>
    </row>
    <row r="4716" spans="7:7">
      <c r="G4716" s="11">
        <v>0</v>
      </c>
    </row>
    <row r="4717" spans="7:7">
      <c r="G4717" s="11">
        <v>0</v>
      </c>
    </row>
    <row r="4718" spans="7:7">
      <c r="G4718" s="11">
        <v>0</v>
      </c>
    </row>
    <row r="4719" spans="7:7">
      <c r="G4719" s="11">
        <v>0</v>
      </c>
    </row>
    <row r="4720" spans="7:7">
      <c r="G4720" s="11">
        <v>0</v>
      </c>
    </row>
    <row r="4721" spans="7:7">
      <c r="G4721" s="11">
        <v>0</v>
      </c>
    </row>
    <row r="4722" spans="7:7">
      <c r="G4722" s="11">
        <v>0</v>
      </c>
    </row>
    <row r="4723" spans="7:7">
      <c r="G4723" s="11">
        <v>0</v>
      </c>
    </row>
    <row r="4724" spans="7:7">
      <c r="G4724" s="11">
        <v>0</v>
      </c>
    </row>
    <row r="4725" spans="7:7">
      <c r="G4725" s="11">
        <v>0</v>
      </c>
    </row>
    <row r="4726" spans="7:7">
      <c r="G4726" s="11">
        <v>0</v>
      </c>
    </row>
    <row r="4727" spans="7:7">
      <c r="G4727" s="11">
        <v>0</v>
      </c>
    </row>
    <row r="4728" spans="7:7">
      <c r="G4728" s="11">
        <v>0</v>
      </c>
    </row>
    <row r="4729" spans="7:7">
      <c r="G4729" s="11">
        <v>0</v>
      </c>
    </row>
    <row r="4730" spans="7:7">
      <c r="G4730" s="11">
        <v>0</v>
      </c>
    </row>
    <row r="4731" spans="7:7">
      <c r="G4731" s="11">
        <v>0</v>
      </c>
    </row>
    <row r="4732" spans="7:7">
      <c r="G4732" s="11">
        <v>0</v>
      </c>
    </row>
    <row r="4733" spans="7:7">
      <c r="G4733" s="11">
        <v>0</v>
      </c>
    </row>
    <row r="4734" spans="7:7">
      <c r="G4734" s="11">
        <v>0</v>
      </c>
    </row>
    <row r="4735" spans="7:7">
      <c r="G4735" s="11">
        <v>0</v>
      </c>
    </row>
    <row r="4736" spans="7:7">
      <c r="G4736" s="11">
        <v>0</v>
      </c>
    </row>
    <row r="4737" spans="7:7">
      <c r="G4737" s="11">
        <v>0</v>
      </c>
    </row>
    <row r="4738" spans="7:7">
      <c r="G4738" s="11">
        <v>0</v>
      </c>
    </row>
    <row r="4739" spans="7:7">
      <c r="G4739" s="11">
        <v>0</v>
      </c>
    </row>
    <row r="4740" spans="7:7">
      <c r="G4740" s="11">
        <v>0</v>
      </c>
    </row>
    <row r="4741" spans="7:7">
      <c r="G4741" s="11">
        <v>0</v>
      </c>
    </row>
    <row r="4742" spans="7:7">
      <c r="G4742" s="11">
        <v>0</v>
      </c>
    </row>
    <row r="4743" spans="7:7">
      <c r="G4743" s="11">
        <v>0</v>
      </c>
    </row>
    <row r="4744" spans="7:7">
      <c r="G4744" s="11">
        <v>0</v>
      </c>
    </row>
    <row r="4745" spans="7:7">
      <c r="G4745" s="11">
        <v>0</v>
      </c>
    </row>
    <row r="4746" spans="7:7">
      <c r="G4746" s="11">
        <v>0</v>
      </c>
    </row>
    <row r="4747" spans="7:7">
      <c r="G4747" s="11">
        <v>0</v>
      </c>
    </row>
    <row r="4748" spans="7:7">
      <c r="G4748" s="11">
        <v>0</v>
      </c>
    </row>
    <row r="4749" spans="7:7">
      <c r="G4749" s="11">
        <v>0</v>
      </c>
    </row>
    <row r="4750" spans="7:7">
      <c r="G4750" s="11">
        <v>0</v>
      </c>
    </row>
    <row r="4751" spans="7:7">
      <c r="G4751" s="11">
        <v>0</v>
      </c>
    </row>
    <row r="4752" spans="7:7">
      <c r="G4752" s="11">
        <v>0</v>
      </c>
    </row>
    <row r="4753" spans="7:7">
      <c r="G4753" s="11">
        <v>0</v>
      </c>
    </row>
    <row r="4754" spans="7:7">
      <c r="G4754" s="11">
        <v>0</v>
      </c>
    </row>
    <row r="4755" spans="7:7">
      <c r="G4755" s="11">
        <v>0</v>
      </c>
    </row>
    <row r="4756" spans="7:7">
      <c r="G4756" s="11">
        <v>0</v>
      </c>
    </row>
    <row r="4757" spans="7:7">
      <c r="G4757" s="11">
        <v>0</v>
      </c>
    </row>
    <row r="4758" spans="7:7">
      <c r="G4758" s="11">
        <v>0</v>
      </c>
    </row>
    <row r="4759" spans="7:7">
      <c r="G4759" s="11">
        <v>0</v>
      </c>
    </row>
    <row r="4760" spans="7:7">
      <c r="G4760" s="11">
        <v>0</v>
      </c>
    </row>
    <row r="4761" spans="7:7">
      <c r="G4761" s="11">
        <v>0</v>
      </c>
    </row>
    <row r="4762" spans="7:7">
      <c r="G4762" s="11">
        <v>0</v>
      </c>
    </row>
    <row r="4763" spans="7:7">
      <c r="G4763" s="11">
        <v>0</v>
      </c>
    </row>
    <row r="4764" spans="7:7">
      <c r="G4764" s="11">
        <v>0</v>
      </c>
    </row>
    <row r="4765" spans="7:7">
      <c r="G4765" s="11">
        <v>0</v>
      </c>
    </row>
    <row r="4766" spans="7:7">
      <c r="G4766" s="11">
        <v>0</v>
      </c>
    </row>
    <row r="4767" spans="7:7">
      <c r="G4767" s="11">
        <v>0</v>
      </c>
    </row>
    <row r="4768" spans="7:7">
      <c r="G4768" s="11">
        <v>0</v>
      </c>
    </row>
    <row r="4769" spans="7:7">
      <c r="G4769" s="11">
        <v>0</v>
      </c>
    </row>
    <row r="4770" spans="7:7">
      <c r="G4770" s="11">
        <v>0</v>
      </c>
    </row>
    <row r="4771" spans="7:7">
      <c r="G4771" s="11">
        <v>0</v>
      </c>
    </row>
    <row r="4772" spans="7:7">
      <c r="G4772" s="11">
        <v>0</v>
      </c>
    </row>
    <row r="4773" spans="7:7">
      <c r="G4773" s="11">
        <v>0</v>
      </c>
    </row>
    <row r="4774" spans="7:7">
      <c r="G4774" s="11">
        <v>0</v>
      </c>
    </row>
    <row r="4775" spans="7:7">
      <c r="G4775" s="11">
        <v>0</v>
      </c>
    </row>
    <row r="4776" spans="7:7">
      <c r="G4776" s="11">
        <v>0</v>
      </c>
    </row>
    <row r="4777" spans="7:7">
      <c r="G4777" s="11">
        <v>0</v>
      </c>
    </row>
    <row r="4778" spans="7:7">
      <c r="G4778" s="11">
        <v>0</v>
      </c>
    </row>
    <row r="4779" spans="7:7">
      <c r="G4779" s="11">
        <v>0</v>
      </c>
    </row>
    <row r="4780" spans="7:7">
      <c r="G4780" s="11">
        <v>0</v>
      </c>
    </row>
    <row r="4781" spans="7:7">
      <c r="G4781" s="11">
        <v>0</v>
      </c>
    </row>
    <row r="4782" spans="7:7">
      <c r="G4782" s="11">
        <v>0</v>
      </c>
    </row>
    <row r="4783" spans="7:7">
      <c r="G4783" s="11">
        <v>0</v>
      </c>
    </row>
    <row r="4784" spans="7:7">
      <c r="G4784" s="11">
        <v>0</v>
      </c>
    </row>
    <row r="4785" spans="7:7">
      <c r="G4785" s="11">
        <v>0</v>
      </c>
    </row>
    <row r="4786" spans="7:7">
      <c r="G4786" s="11">
        <v>0</v>
      </c>
    </row>
    <row r="4787" spans="7:7">
      <c r="G4787" s="11">
        <v>0</v>
      </c>
    </row>
    <row r="4788" spans="7:7">
      <c r="G4788" s="11">
        <v>0</v>
      </c>
    </row>
    <row r="4789" spans="7:7">
      <c r="G4789" s="11">
        <v>0</v>
      </c>
    </row>
    <row r="4790" spans="7:7">
      <c r="G4790" s="11">
        <v>0</v>
      </c>
    </row>
    <row r="4791" spans="7:7">
      <c r="G4791" s="11">
        <v>0</v>
      </c>
    </row>
    <row r="4792" spans="7:7">
      <c r="G4792" s="11">
        <v>0</v>
      </c>
    </row>
    <row r="4793" spans="7:7">
      <c r="G4793" s="11">
        <v>0</v>
      </c>
    </row>
    <row r="4794" spans="7:7">
      <c r="G4794" s="11">
        <v>0</v>
      </c>
    </row>
    <row r="4795" spans="7:7">
      <c r="G4795" s="11">
        <v>0</v>
      </c>
    </row>
    <row r="4796" spans="7:7">
      <c r="G4796" s="11">
        <v>0</v>
      </c>
    </row>
    <row r="4797" spans="7:7">
      <c r="G4797" s="11">
        <v>0</v>
      </c>
    </row>
    <row r="4798" spans="7:7">
      <c r="G4798" s="11">
        <v>0</v>
      </c>
    </row>
    <row r="4799" spans="7:7">
      <c r="G4799" s="11">
        <v>0</v>
      </c>
    </row>
    <row r="4800" spans="7:7">
      <c r="G4800" s="11">
        <v>0</v>
      </c>
    </row>
    <row r="4801" spans="7:7">
      <c r="G4801" s="11">
        <v>0</v>
      </c>
    </row>
    <row r="4802" spans="7:7">
      <c r="G4802" s="11">
        <v>0</v>
      </c>
    </row>
    <row r="4803" spans="7:7">
      <c r="G4803" s="11">
        <v>0</v>
      </c>
    </row>
    <row r="4804" spans="7:7">
      <c r="G4804" s="11">
        <v>0</v>
      </c>
    </row>
    <row r="4805" spans="7:7">
      <c r="G4805" s="11">
        <v>0</v>
      </c>
    </row>
    <row r="4806" spans="7:7">
      <c r="G4806" s="11">
        <v>0</v>
      </c>
    </row>
    <row r="4807" spans="7:7">
      <c r="G4807" s="11">
        <v>0</v>
      </c>
    </row>
    <row r="4808" spans="7:7">
      <c r="G4808" s="11">
        <v>0</v>
      </c>
    </row>
    <row r="4809" spans="7:7">
      <c r="G4809" s="11">
        <v>0</v>
      </c>
    </row>
    <row r="4810" spans="7:7">
      <c r="G4810" s="11">
        <v>0</v>
      </c>
    </row>
    <row r="4811" spans="7:7">
      <c r="G4811" s="11">
        <v>0</v>
      </c>
    </row>
    <row r="4812" spans="7:7">
      <c r="G4812" s="11">
        <v>0</v>
      </c>
    </row>
    <row r="4813" spans="7:7">
      <c r="G4813" s="11">
        <v>0</v>
      </c>
    </row>
    <row r="4814" spans="7:7">
      <c r="G4814" s="11">
        <v>0</v>
      </c>
    </row>
    <row r="4815" spans="7:7">
      <c r="G4815" s="11">
        <v>0</v>
      </c>
    </row>
    <row r="4816" spans="7:7">
      <c r="G4816" s="11">
        <v>0</v>
      </c>
    </row>
    <row r="4817" spans="7:7">
      <c r="G4817" s="11">
        <v>0</v>
      </c>
    </row>
    <row r="4818" spans="7:7">
      <c r="G4818" s="11">
        <v>0</v>
      </c>
    </row>
    <row r="4819" spans="7:7">
      <c r="G4819" s="11">
        <v>0</v>
      </c>
    </row>
    <row r="4820" spans="7:7">
      <c r="G4820" s="11">
        <v>0</v>
      </c>
    </row>
    <row r="4821" spans="7:7">
      <c r="G4821" s="11">
        <v>0</v>
      </c>
    </row>
    <row r="4822" spans="7:7">
      <c r="G4822" s="11">
        <v>0</v>
      </c>
    </row>
    <row r="4823" spans="7:7">
      <c r="G4823" s="11">
        <v>0</v>
      </c>
    </row>
    <row r="4824" spans="7:7">
      <c r="G4824" s="11">
        <v>0</v>
      </c>
    </row>
    <row r="4825" spans="7:7">
      <c r="G4825" s="11">
        <v>0</v>
      </c>
    </row>
    <row r="4826" spans="7:7">
      <c r="G4826" s="11">
        <v>0</v>
      </c>
    </row>
    <row r="4827" spans="7:7">
      <c r="G4827" s="11">
        <v>0</v>
      </c>
    </row>
    <row r="4828" spans="7:7">
      <c r="G4828" s="11">
        <v>0</v>
      </c>
    </row>
    <row r="4829" spans="7:7">
      <c r="G4829" s="11">
        <v>0</v>
      </c>
    </row>
    <row r="4830" spans="7:7">
      <c r="G4830" s="11">
        <v>0</v>
      </c>
    </row>
    <row r="4831" spans="7:7">
      <c r="G4831" s="11">
        <v>0</v>
      </c>
    </row>
    <row r="4832" spans="7:7">
      <c r="G4832" s="11">
        <v>0</v>
      </c>
    </row>
    <row r="4833" spans="7:7">
      <c r="G4833" s="11">
        <v>0</v>
      </c>
    </row>
    <row r="4834" spans="7:7">
      <c r="G4834" s="11">
        <v>0</v>
      </c>
    </row>
    <row r="4835" spans="7:7">
      <c r="G4835" s="11">
        <v>0</v>
      </c>
    </row>
    <row r="4836" spans="7:7">
      <c r="G4836" s="11">
        <v>0</v>
      </c>
    </row>
    <row r="4837" spans="7:7">
      <c r="G4837" s="11">
        <v>0</v>
      </c>
    </row>
    <row r="4838" spans="7:7">
      <c r="G4838" s="11">
        <v>0</v>
      </c>
    </row>
    <row r="4839" spans="7:7">
      <c r="G4839" s="11">
        <v>0</v>
      </c>
    </row>
    <row r="4840" spans="7:7">
      <c r="G4840" s="11">
        <v>0</v>
      </c>
    </row>
    <row r="4841" spans="7:7">
      <c r="G4841" s="11">
        <v>0</v>
      </c>
    </row>
    <row r="4842" spans="7:7">
      <c r="G4842" s="11">
        <v>0</v>
      </c>
    </row>
    <row r="4843" spans="7:7">
      <c r="G4843" s="11">
        <v>0</v>
      </c>
    </row>
    <row r="4844" spans="7:7">
      <c r="G4844" s="11">
        <v>0</v>
      </c>
    </row>
    <row r="4845" spans="7:7">
      <c r="G4845" s="11">
        <v>0</v>
      </c>
    </row>
    <row r="4846" spans="7:7">
      <c r="G4846" s="11">
        <v>0</v>
      </c>
    </row>
    <row r="4847" spans="7:7">
      <c r="G4847" s="11">
        <v>0</v>
      </c>
    </row>
    <row r="4848" spans="7:7">
      <c r="G4848" s="11">
        <v>0</v>
      </c>
    </row>
    <row r="4849" spans="7:7">
      <c r="G4849" s="11">
        <v>0</v>
      </c>
    </row>
    <row r="4850" spans="7:7">
      <c r="G4850" s="11">
        <v>0</v>
      </c>
    </row>
    <row r="4851" spans="7:7">
      <c r="G4851" s="11">
        <v>0</v>
      </c>
    </row>
    <row r="4852" spans="7:7">
      <c r="G4852" s="11">
        <v>0</v>
      </c>
    </row>
    <row r="4853" spans="7:7">
      <c r="G4853" s="11">
        <v>0</v>
      </c>
    </row>
    <row r="4854" spans="7:7">
      <c r="G4854" s="11">
        <v>0</v>
      </c>
    </row>
    <row r="4855" spans="7:7">
      <c r="G4855" s="11">
        <v>0</v>
      </c>
    </row>
    <row r="4856" spans="7:7">
      <c r="G4856" s="11">
        <v>0</v>
      </c>
    </row>
    <row r="4857" spans="7:7">
      <c r="G4857" s="11">
        <v>0</v>
      </c>
    </row>
    <row r="4858" spans="7:7">
      <c r="G4858" s="11">
        <v>0</v>
      </c>
    </row>
    <row r="4859" spans="7:7">
      <c r="G4859" s="11">
        <v>0</v>
      </c>
    </row>
    <row r="4860" spans="7:7">
      <c r="G4860" s="11">
        <v>0</v>
      </c>
    </row>
    <row r="4861" spans="7:7">
      <c r="G4861" s="11">
        <v>0</v>
      </c>
    </row>
    <row r="4862" spans="7:7">
      <c r="G4862" s="11">
        <v>0</v>
      </c>
    </row>
    <row r="4863" spans="7:7">
      <c r="G4863" s="11">
        <v>0</v>
      </c>
    </row>
    <row r="4864" spans="7:7">
      <c r="G4864" s="11">
        <v>0</v>
      </c>
    </row>
    <row r="4865" spans="7:7">
      <c r="G4865" s="11">
        <v>0</v>
      </c>
    </row>
    <row r="4866" spans="7:7">
      <c r="G4866" s="11">
        <v>0</v>
      </c>
    </row>
    <row r="4867" spans="7:7">
      <c r="G4867" s="11">
        <v>0</v>
      </c>
    </row>
    <row r="4868" spans="7:7">
      <c r="G4868" s="11">
        <v>0</v>
      </c>
    </row>
    <row r="4869" spans="7:7">
      <c r="G4869" s="11">
        <v>0</v>
      </c>
    </row>
    <row r="4870" spans="7:7">
      <c r="G4870" s="11">
        <v>0</v>
      </c>
    </row>
    <row r="4871" spans="7:7">
      <c r="G4871" s="11">
        <v>0</v>
      </c>
    </row>
    <row r="4872" spans="7:7">
      <c r="G4872" s="11">
        <v>0</v>
      </c>
    </row>
    <row r="4873" spans="7:7">
      <c r="G4873" s="11">
        <v>0</v>
      </c>
    </row>
    <row r="4874" spans="7:7">
      <c r="G4874" s="11">
        <v>0</v>
      </c>
    </row>
    <row r="4875" spans="7:7">
      <c r="G4875" s="11">
        <v>0</v>
      </c>
    </row>
    <row r="4876" spans="7:7">
      <c r="G4876" s="11">
        <v>0</v>
      </c>
    </row>
    <row r="4877" spans="7:7">
      <c r="G4877" s="11">
        <v>0</v>
      </c>
    </row>
    <row r="4878" spans="7:7">
      <c r="G4878" s="11">
        <v>0</v>
      </c>
    </row>
    <row r="4879" spans="7:7">
      <c r="G4879" s="11">
        <v>0</v>
      </c>
    </row>
    <row r="4880" spans="7:7">
      <c r="G4880" s="11">
        <v>0</v>
      </c>
    </row>
    <row r="4881" spans="7:7">
      <c r="G4881" s="11">
        <v>0</v>
      </c>
    </row>
    <row r="4882" spans="7:7">
      <c r="G4882" s="11">
        <v>0</v>
      </c>
    </row>
    <row r="4883" spans="7:7">
      <c r="G4883" s="11">
        <v>0</v>
      </c>
    </row>
    <row r="4884" spans="7:7">
      <c r="G4884" s="11">
        <v>0</v>
      </c>
    </row>
    <row r="4885" spans="7:7">
      <c r="G4885" s="11">
        <v>0</v>
      </c>
    </row>
    <row r="4886" spans="7:7">
      <c r="G4886" s="11">
        <v>0</v>
      </c>
    </row>
    <row r="4887" spans="7:7">
      <c r="G4887" s="11">
        <v>0</v>
      </c>
    </row>
    <row r="4888" spans="7:7">
      <c r="G4888" s="11">
        <v>0</v>
      </c>
    </row>
    <row r="4889" spans="7:7">
      <c r="G4889" s="11">
        <v>0</v>
      </c>
    </row>
    <row r="4890" spans="7:7">
      <c r="G4890" s="11">
        <v>0</v>
      </c>
    </row>
    <row r="4891" spans="7:7">
      <c r="G4891" s="11">
        <v>0</v>
      </c>
    </row>
    <row r="4892" spans="7:7">
      <c r="G4892" s="11">
        <v>0</v>
      </c>
    </row>
    <row r="4893" spans="7:7">
      <c r="G4893" s="11">
        <v>0</v>
      </c>
    </row>
    <row r="4894" spans="7:7">
      <c r="G4894" s="11">
        <v>0</v>
      </c>
    </row>
    <row r="4895" spans="7:7">
      <c r="G4895" s="11">
        <v>0</v>
      </c>
    </row>
    <row r="4896" spans="7:7">
      <c r="G4896" s="11">
        <v>0</v>
      </c>
    </row>
    <row r="4897" spans="7:7">
      <c r="G4897" s="11">
        <v>0</v>
      </c>
    </row>
    <row r="4898" spans="7:7">
      <c r="G4898" s="11">
        <v>0</v>
      </c>
    </row>
    <row r="4899" spans="7:7">
      <c r="G4899" s="11">
        <v>0</v>
      </c>
    </row>
    <row r="4900" spans="7:7">
      <c r="G4900" s="11">
        <v>0</v>
      </c>
    </row>
    <row r="4901" spans="7:7">
      <c r="G4901" s="11">
        <v>0</v>
      </c>
    </row>
    <row r="4902" spans="7:7">
      <c r="G4902" s="11">
        <v>0</v>
      </c>
    </row>
    <row r="4903" spans="7:7">
      <c r="G4903" s="11">
        <v>0</v>
      </c>
    </row>
    <row r="4904" spans="7:7">
      <c r="G4904" s="11">
        <v>0</v>
      </c>
    </row>
    <row r="4905" spans="7:7">
      <c r="G4905" s="11">
        <v>0</v>
      </c>
    </row>
    <row r="4906" spans="7:7">
      <c r="G4906" s="11">
        <v>0</v>
      </c>
    </row>
    <row r="4907" spans="7:7">
      <c r="G4907" s="11">
        <v>0</v>
      </c>
    </row>
    <row r="4908" spans="7:7">
      <c r="G4908" s="11">
        <v>0</v>
      </c>
    </row>
    <row r="4909" spans="7:7">
      <c r="G4909" s="11">
        <v>0</v>
      </c>
    </row>
    <row r="4910" spans="7:7">
      <c r="G4910" s="11">
        <v>0</v>
      </c>
    </row>
    <row r="4911" spans="7:7">
      <c r="G4911" s="11">
        <v>0</v>
      </c>
    </row>
    <row r="4912" spans="7:7">
      <c r="G4912" s="11">
        <v>0</v>
      </c>
    </row>
    <row r="4913" spans="7:7">
      <c r="G4913" s="11">
        <v>0</v>
      </c>
    </row>
    <row r="4914" spans="7:7">
      <c r="G4914" s="11">
        <v>0</v>
      </c>
    </row>
    <row r="4915" spans="7:7">
      <c r="G4915" s="11">
        <v>0</v>
      </c>
    </row>
    <row r="4916" spans="7:7">
      <c r="G4916" s="11">
        <v>0</v>
      </c>
    </row>
    <row r="4917" spans="7:7">
      <c r="G4917" s="11">
        <v>0</v>
      </c>
    </row>
    <row r="4918" spans="7:7">
      <c r="G4918" s="11">
        <v>0</v>
      </c>
    </row>
    <row r="4919" spans="7:7">
      <c r="G4919" s="11">
        <v>0</v>
      </c>
    </row>
    <row r="4920" spans="7:7">
      <c r="G4920" s="11">
        <v>0</v>
      </c>
    </row>
    <row r="4921" spans="7:7">
      <c r="G4921" s="11">
        <v>0</v>
      </c>
    </row>
    <row r="4922" spans="7:7">
      <c r="G4922" s="11">
        <v>0</v>
      </c>
    </row>
    <row r="4923" spans="7:7">
      <c r="G4923" s="11">
        <v>0</v>
      </c>
    </row>
    <row r="4924" spans="7:7">
      <c r="G4924" s="11">
        <v>0</v>
      </c>
    </row>
    <row r="4925" spans="7:7">
      <c r="G4925" s="11">
        <v>0</v>
      </c>
    </row>
    <row r="4926" spans="7:7">
      <c r="G4926" s="11">
        <v>0</v>
      </c>
    </row>
    <row r="4927" spans="7:7">
      <c r="G4927" s="11">
        <v>0</v>
      </c>
    </row>
    <row r="4928" spans="7:7">
      <c r="G4928" s="11">
        <v>0</v>
      </c>
    </row>
    <row r="4929" spans="7:7">
      <c r="G4929" s="11">
        <v>0</v>
      </c>
    </row>
    <row r="4930" spans="7:7">
      <c r="G4930" s="11">
        <v>0</v>
      </c>
    </row>
    <row r="4931" spans="7:7">
      <c r="G4931" s="11">
        <v>0</v>
      </c>
    </row>
    <row r="4932" spans="7:7">
      <c r="G4932" s="11">
        <v>0</v>
      </c>
    </row>
    <row r="4933" spans="7:7">
      <c r="G4933" s="11">
        <v>0</v>
      </c>
    </row>
    <row r="4934" spans="7:7">
      <c r="G4934" s="11">
        <v>0</v>
      </c>
    </row>
    <row r="4935" spans="7:7">
      <c r="G4935" s="11">
        <v>0</v>
      </c>
    </row>
    <row r="4936" spans="7:7">
      <c r="G4936" s="11">
        <v>0</v>
      </c>
    </row>
    <row r="4937" spans="7:7">
      <c r="G4937" s="11">
        <v>0</v>
      </c>
    </row>
    <row r="4938" spans="7:7">
      <c r="G4938" s="11">
        <v>0</v>
      </c>
    </row>
    <row r="4939" spans="7:7">
      <c r="G4939" s="11">
        <v>0</v>
      </c>
    </row>
    <row r="4940" spans="7:7">
      <c r="G4940" s="11">
        <v>0</v>
      </c>
    </row>
    <row r="4941" spans="7:7">
      <c r="G4941" s="11">
        <v>0</v>
      </c>
    </row>
    <row r="4942" spans="7:7">
      <c r="G4942" s="11">
        <v>0</v>
      </c>
    </row>
    <row r="4943" spans="7:7">
      <c r="G4943" s="11">
        <v>0</v>
      </c>
    </row>
    <row r="4944" spans="7:7">
      <c r="G4944" s="11">
        <v>0</v>
      </c>
    </row>
    <row r="4945" spans="7:7">
      <c r="G4945" s="11">
        <v>0</v>
      </c>
    </row>
    <row r="4946" spans="7:7">
      <c r="G4946" s="11">
        <v>0</v>
      </c>
    </row>
    <row r="4947" spans="7:7">
      <c r="G4947" s="11">
        <v>0</v>
      </c>
    </row>
    <row r="4948" spans="7:7">
      <c r="G4948" s="11">
        <v>0</v>
      </c>
    </row>
    <row r="4949" spans="7:7">
      <c r="G4949" s="11">
        <v>0</v>
      </c>
    </row>
    <row r="4950" spans="7:7">
      <c r="G4950" s="11">
        <v>0</v>
      </c>
    </row>
    <row r="4951" spans="7:7">
      <c r="G4951" s="11">
        <v>0</v>
      </c>
    </row>
    <row r="4952" spans="7:7">
      <c r="G4952" s="11">
        <v>0</v>
      </c>
    </row>
    <row r="4953" spans="7:7">
      <c r="G4953" s="11">
        <v>0</v>
      </c>
    </row>
    <row r="4954" spans="7:7">
      <c r="G4954" s="11">
        <v>0</v>
      </c>
    </row>
    <row r="4955" spans="7:7">
      <c r="G4955" s="11">
        <v>0</v>
      </c>
    </row>
    <row r="4956" spans="7:7">
      <c r="G4956" s="11">
        <v>0</v>
      </c>
    </row>
    <row r="4957" spans="7:7">
      <c r="G4957" s="11">
        <v>0</v>
      </c>
    </row>
    <row r="4958" spans="7:7">
      <c r="G4958" s="11">
        <v>0</v>
      </c>
    </row>
    <row r="4959" spans="7:7">
      <c r="G4959" s="11">
        <v>0</v>
      </c>
    </row>
    <row r="4960" spans="7:7">
      <c r="G4960" s="11">
        <v>0</v>
      </c>
    </row>
    <row r="4961" spans="7:7">
      <c r="G4961" s="11">
        <v>0</v>
      </c>
    </row>
    <row r="4962" spans="7:7">
      <c r="G4962" s="11">
        <v>0</v>
      </c>
    </row>
    <row r="4963" spans="7:7">
      <c r="G4963" s="11">
        <v>0</v>
      </c>
    </row>
    <row r="4964" spans="7:7">
      <c r="G4964" s="11">
        <v>0</v>
      </c>
    </row>
    <row r="4965" spans="7:7">
      <c r="G4965" s="11">
        <v>0</v>
      </c>
    </row>
    <row r="4966" spans="7:7">
      <c r="G4966" s="11">
        <v>0</v>
      </c>
    </row>
    <row r="4967" spans="7:7">
      <c r="G4967" s="11">
        <v>0</v>
      </c>
    </row>
    <row r="4968" spans="7:7">
      <c r="G4968" s="11">
        <v>0</v>
      </c>
    </row>
    <row r="4969" spans="7:7">
      <c r="G4969" s="11">
        <v>0</v>
      </c>
    </row>
    <row r="4970" spans="7:7">
      <c r="G4970" s="11">
        <v>0</v>
      </c>
    </row>
    <row r="4971" spans="7:7">
      <c r="G4971" s="11">
        <v>0</v>
      </c>
    </row>
    <row r="4972" spans="7:7">
      <c r="G4972" s="11">
        <v>0</v>
      </c>
    </row>
    <row r="4973" spans="7:7">
      <c r="G4973" s="11">
        <v>0</v>
      </c>
    </row>
    <row r="4974" spans="7:7">
      <c r="G4974" s="11">
        <v>0</v>
      </c>
    </row>
    <row r="4975" spans="7:7">
      <c r="G4975" s="11">
        <v>0</v>
      </c>
    </row>
    <row r="4976" spans="7:7">
      <c r="G4976" s="11">
        <v>0</v>
      </c>
    </row>
    <row r="4977" spans="7:7">
      <c r="G4977" s="11">
        <v>0</v>
      </c>
    </row>
    <row r="4978" spans="7:7">
      <c r="G4978" s="11">
        <v>0</v>
      </c>
    </row>
    <row r="4979" spans="7:7">
      <c r="G4979" s="11">
        <v>0</v>
      </c>
    </row>
    <row r="4980" spans="7:7">
      <c r="G4980" s="11">
        <v>0</v>
      </c>
    </row>
    <row r="4981" spans="7:7">
      <c r="G4981" s="11">
        <v>0</v>
      </c>
    </row>
    <row r="4982" spans="7:7">
      <c r="G4982" s="11">
        <v>0</v>
      </c>
    </row>
    <row r="4983" spans="7:7">
      <c r="G4983" s="11">
        <v>0</v>
      </c>
    </row>
    <row r="4984" spans="7:7">
      <c r="G4984" s="11">
        <v>0</v>
      </c>
    </row>
    <row r="4985" spans="7:7">
      <c r="G4985" s="11">
        <v>0</v>
      </c>
    </row>
    <row r="4986" spans="7:7">
      <c r="G4986" s="11">
        <v>0</v>
      </c>
    </row>
    <row r="4987" spans="7:7">
      <c r="G4987" s="11">
        <v>0</v>
      </c>
    </row>
    <row r="4988" spans="7:7">
      <c r="G4988" s="11">
        <v>0</v>
      </c>
    </row>
    <row r="4989" spans="7:7">
      <c r="G4989" s="11">
        <v>0</v>
      </c>
    </row>
    <row r="4990" spans="7:7">
      <c r="G4990" s="11">
        <v>0</v>
      </c>
    </row>
    <row r="4991" spans="7:7">
      <c r="G4991" s="11">
        <v>0</v>
      </c>
    </row>
    <row r="4992" spans="7:7">
      <c r="G4992" s="11">
        <v>0</v>
      </c>
    </row>
    <row r="4993" spans="7:7">
      <c r="G4993" s="11">
        <v>0</v>
      </c>
    </row>
    <row r="4994" spans="7:7">
      <c r="G4994" s="11">
        <v>0</v>
      </c>
    </row>
    <row r="4995" spans="7:7">
      <c r="G4995" s="11">
        <v>0</v>
      </c>
    </row>
    <row r="4996" spans="7:7">
      <c r="G4996" s="11">
        <v>0</v>
      </c>
    </row>
    <row r="4997" spans="7:7">
      <c r="G4997" s="11">
        <v>0</v>
      </c>
    </row>
    <row r="4998" spans="7:7">
      <c r="G4998" s="11">
        <v>0</v>
      </c>
    </row>
    <row r="4999" spans="7:7">
      <c r="G4999" s="11">
        <v>0</v>
      </c>
    </row>
    <row r="5000" spans="7:7">
      <c r="G5000" s="11"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R4450"/>
  <sheetViews>
    <sheetView zoomScaleNormal="100" workbookViewId="0">
      <selection activeCell="H13" sqref="H13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" customWidth="1"/>
    <col min="5" max="5" width="12.85546875" style="13" bestFit="1" customWidth="1"/>
    <col min="6" max="6" width="7.28515625" customWidth="1"/>
    <col min="7" max="7" width="15.7109375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18">
      <c r="A1" t="s">
        <v>2053</v>
      </c>
    </row>
    <row r="2" spans="1:18">
      <c r="B2" s="1" t="s">
        <v>2328</v>
      </c>
    </row>
    <row r="3" spans="1:18">
      <c r="B3" s="1" t="s">
        <v>912</v>
      </c>
    </row>
    <row r="4" spans="1:18">
      <c r="B4" s="1" t="s">
        <v>913</v>
      </c>
    </row>
    <row r="5" spans="1:18">
      <c r="B5" s="1" t="s">
        <v>1027</v>
      </c>
    </row>
    <row r="6" spans="1:18">
      <c r="B6" s="1" t="s">
        <v>914</v>
      </c>
    </row>
    <row r="7" spans="1:18">
      <c r="B7" s="1" t="s">
        <v>915</v>
      </c>
    </row>
    <row r="8" spans="1:18">
      <c r="B8" s="1" t="s">
        <v>916</v>
      </c>
    </row>
    <row r="9" spans="1:18">
      <c r="B9" s="1" t="s">
        <v>917</v>
      </c>
    </row>
    <row r="10" spans="1:18">
      <c r="B10" s="173" t="s">
        <v>2329</v>
      </c>
    </row>
    <row r="11" spans="1:18" ht="15">
      <c r="A11" s="24"/>
      <c r="B11" s="24"/>
      <c r="C11" s="24"/>
      <c r="D11" s="24"/>
      <c r="E11" s="24"/>
      <c r="F11" s="24" t="s">
        <v>922</v>
      </c>
      <c r="G11" s="24" t="s">
        <v>923</v>
      </c>
      <c r="H11" s="24" t="s">
        <v>924</v>
      </c>
      <c r="I11" s="24" t="s">
        <v>925</v>
      </c>
      <c r="J11" s="25" t="s">
        <v>926</v>
      </c>
      <c r="K11" s="25" t="s">
        <v>927</v>
      </c>
      <c r="L11" s="25" t="s">
        <v>928</v>
      </c>
      <c r="M11" s="21"/>
      <c r="N11" s="21"/>
      <c r="O11" s="21"/>
      <c r="P11" s="21"/>
      <c r="Q11" s="21"/>
      <c r="R11" s="21"/>
    </row>
    <row r="12" spans="1:18" ht="45">
      <c r="A12" s="26">
        <v>10020101</v>
      </c>
      <c r="B12" s="26" t="s">
        <v>1164</v>
      </c>
      <c r="C12" s="26" t="s">
        <v>1028</v>
      </c>
      <c r="D12" s="27">
        <v>416121.67</v>
      </c>
      <c r="E12" s="27">
        <v>0</v>
      </c>
      <c r="F12" s="26" t="s">
        <v>1028</v>
      </c>
      <c r="G12" s="22">
        <f t="shared" ref="G12:G75" si="0">+D12-E12</f>
        <v>416121.67</v>
      </c>
      <c r="H12" s="26" t="s">
        <v>329</v>
      </c>
      <c r="I12" s="26" t="s">
        <v>1086</v>
      </c>
      <c r="J12" s="21" t="str">
        <f t="shared" ref="J12:J75" si="1">LEFT(A12,2)</f>
        <v>10</v>
      </c>
      <c r="K12" s="21" t="str">
        <f t="shared" ref="K12:K75" si="2">LEFT(A12,4)</f>
        <v>1002</v>
      </c>
      <c r="L12" s="21" t="str">
        <f t="shared" ref="L12:L75" si="3">LEFT(A12,6)</f>
        <v>100201</v>
      </c>
      <c r="M12" s="21"/>
      <c r="N12" s="21"/>
      <c r="O12" s="21"/>
      <c r="P12" s="21"/>
      <c r="Q12" s="21"/>
      <c r="R12" s="21"/>
    </row>
    <row r="13" spans="1:18" ht="75">
      <c r="A13" s="26">
        <v>11010301</v>
      </c>
      <c r="B13" s="26" t="s">
        <v>1166</v>
      </c>
      <c r="C13" s="26" t="s">
        <v>1028</v>
      </c>
      <c r="D13" s="27">
        <v>1328747.8899999999</v>
      </c>
      <c r="E13" s="28">
        <v>0</v>
      </c>
      <c r="F13" s="26" t="s">
        <v>1028</v>
      </c>
      <c r="G13" s="22">
        <f t="shared" si="0"/>
        <v>1328747.8899999999</v>
      </c>
      <c r="H13" s="26" t="s">
        <v>329</v>
      </c>
      <c r="I13" s="26" t="s">
        <v>1086</v>
      </c>
      <c r="J13" s="21" t="str">
        <f t="shared" si="1"/>
        <v>11</v>
      </c>
      <c r="K13" s="21" t="str">
        <f t="shared" si="2"/>
        <v>1101</v>
      </c>
      <c r="L13" s="21" t="str">
        <f t="shared" si="3"/>
        <v>110103</v>
      </c>
      <c r="M13" s="21"/>
      <c r="N13" s="21"/>
      <c r="O13" s="21"/>
      <c r="P13" s="21"/>
      <c r="Q13" s="21"/>
      <c r="R13" s="21"/>
    </row>
    <row r="14" spans="1:18" ht="105">
      <c r="A14" s="26">
        <v>11010351</v>
      </c>
      <c r="B14" s="26" t="s">
        <v>1167</v>
      </c>
      <c r="C14" s="26" t="s">
        <v>1028</v>
      </c>
      <c r="D14" s="28">
        <v>0</v>
      </c>
      <c r="E14" s="27">
        <v>928417.37</v>
      </c>
      <c r="F14" s="26" t="s">
        <v>1028</v>
      </c>
      <c r="G14" s="22">
        <f t="shared" si="0"/>
        <v>-928417.37</v>
      </c>
      <c r="H14" s="26" t="s">
        <v>329</v>
      </c>
      <c r="I14" s="26" t="s">
        <v>1086</v>
      </c>
      <c r="J14" s="21" t="str">
        <f t="shared" si="1"/>
        <v>11</v>
      </c>
      <c r="K14" s="21" t="str">
        <f t="shared" si="2"/>
        <v>1101</v>
      </c>
      <c r="L14" s="21" t="str">
        <f t="shared" si="3"/>
        <v>110103</v>
      </c>
      <c r="M14" s="21"/>
      <c r="N14" s="21"/>
      <c r="O14" s="21"/>
      <c r="P14" s="21"/>
      <c r="Q14" s="21"/>
      <c r="R14" s="21"/>
    </row>
    <row r="15" spans="1:18" ht="45">
      <c r="A15" s="26">
        <v>11010501</v>
      </c>
      <c r="B15" s="26" t="s">
        <v>1030</v>
      </c>
      <c r="C15" s="26" t="s">
        <v>1028</v>
      </c>
      <c r="D15" s="27">
        <v>1041.9000000000001</v>
      </c>
      <c r="E15" s="28">
        <v>0</v>
      </c>
      <c r="F15" s="26" t="s">
        <v>1028</v>
      </c>
      <c r="G15" s="22">
        <f t="shared" si="0"/>
        <v>1041.9000000000001</v>
      </c>
      <c r="H15" s="26" t="s">
        <v>329</v>
      </c>
      <c r="I15" s="26" t="s">
        <v>1087</v>
      </c>
      <c r="J15" s="21" t="str">
        <f t="shared" si="1"/>
        <v>11</v>
      </c>
      <c r="K15" s="21" t="str">
        <f t="shared" si="2"/>
        <v>1101</v>
      </c>
      <c r="L15" s="21" t="str">
        <f t="shared" si="3"/>
        <v>110105</v>
      </c>
      <c r="M15" s="21"/>
      <c r="N15" s="21"/>
      <c r="O15" s="21"/>
      <c r="P15" s="21"/>
      <c r="Q15" s="21"/>
      <c r="R15" s="21"/>
    </row>
    <row r="16" spans="1:18" ht="30">
      <c r="A16" s="26">
        <v>11010503</v>
      </c>
      <c r="B16" s="26" t="s">
        <v>1031</v>
      </c>
      <c r="C16" s="26" t="s">
        <v>1028</v>
      </c>
      <c r="D16" s="27">
        <v>7344.68</v>
      </c>
      <c r="E16" s="27">
        <v>0</v>
      </c>
      <c r="F16" s="26" t="s">
        <v>1028</v>
      </c>
      <c r="G16" s="22">
        <f t="shared" si="0"/>
        <v>7344.68</v>
      </c>
      <c r="H16" s="26" t="s">
        <v>329</v>
      </c>
      <c r="I16" s="26" t="s">
        <v>1086</v>
      </c>
      <c r="J16" s="21" t="str">
        <f t="shared" si="1"/>
        <v>11</v>
      </c>
      <c r="K16" s="21" t="str">
        <f t="shared" si="2"/>
        <v>1101</v>
      </c>
      <c r="L16" s="21" t="str">
        <f t="shared" si="3"/>
        <v>110105</v>
      </c>
      <c r="M16" s="21"/>
      <c r="N16" s="21"/>
      <c r="O16" s="21"/>
      <c r="P16" s="21"/>
      <c r="Q16" s="21"/>
      <c r="R16" s="21"/>
    </row>
    <row r="17" spans="1:18" ht="75">
      <c r="A17" s="26">
        <v>11010551</v>
      </c>
      <c r="B17" s="26" t="s">
        <v>1168</v>
      </c>
      <c r="C17" s="26" t="s">
        <v>1028</v>
      </c>
      <c r="D17" s="27">
        <v>0</v>
      </c>
      <c r="E17" s="27">
        <v>1041.9000000000001</v>
      </c>
      <c r="F17" s="26" t="s">
        <v>1028</v>
      </c>
      <c r="G17" s="22">
        <f t="shared" si="0"/>
        <v>-1041.9000000000001</v>
      </c>
      <c r="H17" s="26" t="s">
        <v>329</v>
      </c>
      <c r="I17" s="26" t="s">
        <v>1086</v>
      </c>
      <c r="J17" s="21" t="str">
        <f t="shared" si="1"/>
        <v>11</v>
      </c>
      <c r="K17" s="21" t="str">
        <f t="shared" si="2"/>
        <v>1101</v>
      </c>
      <c r="L17" s="21" t="str">
        <f t="shared" si="3"/>
        <v>110105</v>
      </c>
      <c r="M17" s="21"/>
      <c r="N17" s="21"/>
      <c r="O17" s="21"/>
      <c r="P17" s="21"/>
      <c r="Q17" s="21"/>
      <c r="R17" s="21"/>
    </row>
    <row r="18" spans="1:18" ht="60">
      <c r="A18" s="26">
        <v>11010553</v>
      </c>
      <c r="B18" s="26" t="s">
        <v>1169</v>
      </c>
      <c r="C18" s="26" t="s">
        <v>1028</v>
      </c>
      <c r="D18" s="27">
        <v>0</v>
      </c>
      <c r="E18" s="27">
        <v>7344.68</v>
      </c>
      <c r="F18" s="26" t="s">
        <v>1028</v>
      </c>
      <c r="G18" s="22">
        <f t="shared" si="0"/>
        <v>-7344.68</v>
      </c>
      <c r="H18" s="26" t="s">
        <v>329</v>
      </c>
      <c r="I18" s="26" t="s">
        <v>1086</v>
      </c>
      <c r="J18" s="21" t="str">
        <f t="shared" si="1"/>
        <v>11</v>
      </c>
      <c r="K18" s="21" t="str">
        <f t="shared" si="2"/>
        <v>1101</v>
      </c>
      <c r="L18" s="21" t="str">
        <f t="shared" si="3"/>
        <v>110105</v>
      </c>
      <c r="M18" s="21"/>
      <c r="N18" s="21"/>
      <c r="O18" s="21"/>
      <c r="P18" s="21"/>
      <c r="Q18" s="21"/>
      <c r="R18" s="21"/>
    </row>
    <row r="19" spans="1:18" ht="60">
      <c r="A19" s="26">
        <v>11010601</v>
      </c>
      <c r="B19" s="26" t="s">
        <v>1170</v>
      </c>
      <c r="C19" s="26" t="s">
        <v>1028</v>
      </c>
      <c r="D19" s="27">
        <v>281006.55</v>
      </c>
      <c r="E19" s="27">
        <v>145220.04999999999</v>
      </c>
      <c r="F19" s="26" t="s">
        <v>1028</v>
      </c>
      <c r="G19" s="22">
        <f t="shared" si="0"/>
        <v>135786.5</v>
      </c>
      <c r="H19" s="26" t="s">
        <v>329</v>
      </c>
      <c r="I19" s="26" t="s">
        <v>1088</v>
      </c>
      <c r="J19" s="21" t="str">
        <f t="shared" si="1"/>
        <v>11</v>
      </c>
      <c r="K19" s="21" t="str">
        <f t="shared" si="2"/>
        <v>1101</v>
      </c>
      <c r="L19" s="21" t="str">
        <f t="shared" si="3"/>
        <v>110106</v>
      </c>
      <c r="M19" s="21"/>
      <c r="N19" s="21"/>
      <c r="O19" s="21"/>
      <c r="P19" s="21"/>
      <c r="Q19" s="21"/>
      <c r="R19" s="21"/>
    </row>
    <row r="20" spans="1:18" ht="45">
      <c r="A20" s="26">
        <v>11010702</v>
      </c>
      <c r="B20" s="26" t="s">
        <v>786</v>
      </c>
      <c r="C20" s="26" t="s">
        <v>1028</v>
      </c>
      <c r="D20" s="27">
        <v>826469.53</v>
      </c>
      <c r="E20" s="27">
        <v>0</v>
      </c>
      <c r="F20" s="26" t="s">
        <v>1028</v>
      </c>
      <c r="G20" s="22">
        <f t="shared" si="0"/>
        <v>826469.53</v>
      </c>
      <c r="H20" s="26" t="s">
        <v>329</v>
      </c>
      <c r="I20" s="26" t="s">
        <v>1088</v>
      </c>
      <c r="J20" s="21" t="str">
        <f t="shared" si="1"/>
        <v>11</v>
      </c>
      <c r="K20" s="21" t="str">
        <f t="shared" si="2"/>
        <v>1101</v>
      </c>
      <c r="L20" s="21" t="str">
        <f t="shared" si="3"/>
        <v>110107</v>
      </c>
      <c r="M20" s="21"/>
      <c r="N20" s="21"/>
      <c r="O20" s="21"/>
      <c r="P20" s="21"/>
      <c r="Q20" s="21"/>
      <c r="R20" s="21"/>
    </row>
    <row r="21" spans="1:18" ht="45">
      <c r="A21" s="26">
        <v>11010708</v>
      </c>
      <c r="B21" s="26" t="s">
        <v>1032</v>
      </c>
      <c r="C21" s="26" t="s">
        <v>1028</v>
      </c>
      <c r="D21" s="27">
        <v>16510</v>
      </c>
      <c r="E21" s="27">
        <v>0</v>
      </c>
      <c r="F21" s="26" t="s">
        <v>1028</v>
      </c>
      <c r="G21" s="22">
        <f t="shared" si="0"/>
        <v>16510</v>
      </c>
      <c r="H21" s="26" t="s">
        <v>329</v>
      </c>
      <c r="I21" s="26" t="s">
        <v>1089</v>
      </c>
      <c r="J21" s="21" t="str">
        <f t="shared" si="1"/>
        <v>11</v>
      </c>
      <c r="K21" s="21" t="str">
        <f t="shared" si="2"/>
        <v>1101</v>
      </c>
      <c r="L21" s="21" t="str">
        <f t="shared" si="3"/>
        <v>110107</v>
      </c>
      <c r="M21" s="21"/>
      <c r="N21" s="21"/>
      <c r="O21" s="21"/>
      <c r="P21" s="21"/>
      <c r="Q21" s="21"/>
      <c r="R21" s="21"/>
    </row>
    <row r="22" spans="1:18" ht="45">
      <c r="A22" s="26">
        <v>11010709</v>
      </c>
      <c r="B22" s="26" t="s">
        <v>787</v>
      </c>
      <c r="C22" s="26" t="s">
        <v>1028</v>
      </c>
      <c r="D22" s="27">
        <v>741969.03</v>
      </c>
      <c r="E22" s="28">
        <v>0</v>
      </c>
      <c r="F22" s="26" t="s">
        <v>1028</v>
      </c>
      <c r="G22" s="22">
        <f t="shared" si="0"/>
        <v>741969.03</v>
      </c>
      <c r="H22" s="26" t="s">
        <v>329</v>
      </c>
      <c r="I22" s="26" t="s">
        <v>1087</v>
      </c>
      <c r="J22" s="21" t="str">
        <f t="shared" si="1"/>
        <v>11</v>
      </c>
      <c r="K22" s="21" t="str">
        <f t="shared" si="2"/>
        <v>1101</v>
      </c>
      <c r="L22" s="21" t="str">
        <f t="shared" si="3"/>
        <v>110107</v>
      </c>
      <c r="M22" s="21"/>
      <c r="N22" s="21"/>
      <c r="O22" s="21"/>
      <c r="P22" s="21"/>
      <c r="Q22" s="21"/>
      <c r="R22" s="21"/>
    </row>
    <row r="23" spans="1:18" ht="75">
      <c r="A23" s="26">
        <v>11010752</v>
      </c>
      <c r="B23" s="26" t="s">
        <v>1173</v>
      </c>
      <c r="C23" s="26" t="s">
        <v>1028</v>
      </c>
      <c r="D23" s="27">
        <v>0</v>
      </c>
      <c r="E23" s="27">
        <v>579320.71</v>
      </c>
      <c r="F23" s="26" t="s">
        <v>1028</v>
      </c>
      <c r="G23" s="22">
        <f t="shared" si="0"/>
        <v>-579320.71</v>
      </c>
      <c r="H23" s="26" t="s">
        <v>329</v>
      </c>
      <c r="I23" s="26" t="s">
        <v>1087</v>
      </c>
      <c r="J23" s="21" t="str">
        <f t="shared" si="1"/>
        <v>11</v>
      </c>
      <c r="K23" s="21" t="str">
        <f t="shared" si="2"/>
        <v>1101</v>
      </c>
      <c r="L23" s="21" t="str">
        <f t="shared" si="3"/>
        <v>110107</v>
      </c>
      <c r="M23" s="21"/>
      <c r="N23" s="21"/>
      <c r="O23" s="21"/>
      <c r="P23" s="21"/>
      <c r="Q23" s="21"/>
      <c r="R23" s="21"/>
    </row>
    <row r="24" spans="1:18" ht="75">
      <c r="A24" s="26">
        <v>11010758</v>
      </c>
      <c r="B24" s="26" t="s">
        <v>1174</v>
      </c>
      <c r="C24" s="26" t="s">
        <v>1028</v>
      </c>
      <c r="D24" s="27">
        <v>0</v>
      </c>
      <c r="E24" s="27">
        <v>12529.5</v>
      </c>
      <c r="F24" s="26" t="s">
        <v>1028</v>
      </c>
      <c r="G24" s="22">
        <f t="shared" si="0"/>
        <v>-12529.5</v>
      </c>
      <c r="H24" s="26" t="s">
        <v>329</v>
      </c>
      <c r="I24" s="26" t="s">
        <v>1086</v>
      </c>
      <c r="J24" s="21" t="str">
        <f t="shared" si="1"/>
        <v>11</v>
      </c>
      <c r="K24" s="21" t="str">
        <f t="shared" si="2"/>
        <v>1101</v>
      </c>
      <c r="L24" s="21" t="str">
        <f t="shared" si="3"/>
        <v>110107</v>
      </c>
      <c r="M24" s="21"/>
      <c r="N24" s="21"/>
      <c r="O24" s="21"/>
      <c r="P24" s="21"/>
      <c r="Q24" s="21"/>
      <c r="R24" s="21"/>
    </row>
    <row r="25" spans="1:18" ht="75">
      <c r="A25" s="26">
        <v>11010759</v>
      </c>
      <c r="B25" s="26" t="s">
        <v>1175</v>
      </c>
      <c r="C25" s="26" t="s">
        <v>1028</v>
      </c>
      <c r="D25" s="27">
        <v>0</v>
      </c>
      <c r="E25" s="27">
        <v>573108.31999999995</v>
      </c>
      <c r="F25" s="26" t="s">
        <v>1028</v>
      </c>
      <c r="G25" s="22">
        <f t="shared" si="0"/>
        <v>-573108.31999999995</v>
      </c>
      <c r="H25" s="26" t="s">
        <v>329</v>
      </c>
      <c r="I25" s="26" t="s">
        <v>1087</v>
      </c>
      <c r="J25" s="21" t="str">
        <f t="shared" si="1"/>
        <v>11</v>
      </c>
      <c r="K25" s="21" t="str">
        <f t="shared" si="2"/>
        <v>1101</v>
      </c>
      <c r="L25" s="21" t="str">
        <f t="shared" si="3"/>
        <v>110107</v>
      </c>
      <c r="M25" s="21"/>
      <c r="N25" s="21"/>
      <c r="O25" s="21"/>
      <c r="P25" s="21"/>
      <c r="Q25" s="21"/>
      <c r="R25" s="21"/>
    </row>
    <row r="26" spans="1:18" ht="45">
      <c r="A26" s="26">
        <v>11020101</v>
      </c>
      <c r="B26" s="26" t="s">
        <v>1176</v>
      </c>
      <c r="C26" s="26" t="s">
        <v>1028</v>
      </c>
      <c r="D26" s="27">
        <v>4845896.21</v>
      </c>
      <c r="E26" s="27">
        <v>0</v>
      </c>
      <c r="F26" s="26" t="s">
        <v>1028</v>
      </c>
      <c r="G26" s="22">
        <f t="shared" si="0"/>
        <v>4845896.21</v>
      </c>
      <c r="H26" s="26" t="s">
        <v>329</v>
      </c>
      <c r="I26" s="26" t="s">
        <v>1086</v>
      </c>
      <c r="J26" s="21" t="str">
        <f t="shared" si="1"/>
        <v>11</v>
      </c>
      <c r="K26" s="21" t="str">
        <f t="shared" si="2"/>
        <v>1102</v>
      </c>
      <c r="L26" s="21" t="str">
        <f t="shared" si="3"/>
        <v>110201</v>
      </c>
      <c r="M26" s="21"/>
      <c r="N26" s="21"/>
      <c r="O26" s="21"/>
      <c r="P26" s="21"/>
      <c r="Q26" s="21"/>
      <c r="R26" s="21"/>
    </row>
    <row r="27" spans="1:18" ht="45">
      <c r="A27" s="26">
        <v>11020201</v>
      </c>
      <c r="B27" s="26" t="s">
        <v>788</v>
      </c>
      <c r="C27" s="26" t="s">
        <v>1028</v>
      </c>
      <c r="D27" s="27">
        <v>20329322.98</v>
      </c>
      <c r="E27" s="27">
        <v>160620</v>
      </c>
      <c r="F27" s="26" t="s">
        <v>1028</v>
      </c>
      <c r="G27" s="22">
        <f t="shared" si="0"/>
        <v>20168702.98</v>
      </c>
      <c r="H27" s="26" t="s">
        <v>329</v>
      </c>
      <c r="I27" s="26" t="s">
        <v>1086</v>
      </c>
      <c r="J27" s="21" t="str">
        <f t="shared" si="1"/>
        <v>11</v>
      </c>
      <c r="K27" s="21" t="str">
        <f t="shared" si="2"/>
        <v>1102</v>
      </c>
      <c r="L27" s="21" t="str">
        <f t="shared" si="3"/>
        <v>110202</v>
      </c>
      <c r="M27" s="21"/>
      <c r="N27" s="21"/>
      <c r="O27" s="21"/>
      <c r="P27" s="21"/>
      <c r="Q27" s="21"/>
      <c r="R27" s="21"/>
    </row>
    <row r="28" spans="1:18" ht="45">
      <c r="A28" s="26">
        <v>11020301</v>
      </c>
      <c r="B28" s="26" t="s">
        <v>1177</v>
      </c>
      <c r="C28" s="26" t="s">
        <v>1028</v>
      </c>
      <c r="D28" s="27">
        <v>60730878.149999999</v>
      </c>
      <c r="E28" s="27">
        <v>0</v>
      </c>
      <c r="F28" s="26" t="s">
        <v>1028</v>
      </c>
      <c r="G28" s="22">
        <f t="shared" si="0"/>
        <v>60730878.149999999</v>
      </c>
      <c r="H28" s="26" t="s">
        <v>329</v>
      </c>
      <c r="I28" s="26" t="s">
        <v>1090</v>
      </c>
      <c r="J28" s="21" t="str">
        <f t="shared" si="1"/>
        <v>11</v>
      </c>
      <c r="K28" s="21" t="str">
        <f t="shared" si="2"/>
        <v>1102</v>
      </c>
      <c r="L28" s="21" t="str">
        <f t="shared" si="3"/>
        <v>110203</v>
      </c>
      <c r="M28" s="21"/>
      <c r="N28" s="21"/>
      <c r="O28" s="21"/>
      <c r="P28" s="21"/>
      <c r="Q28" s="21"/>
      <c r="R28" s="21"/>
    </row>
    <row r="29" spans="1:18" ht="75">
      <c r="A29" s="26">
        <v>11020351</v>
      </c>
      <c r="B29" s="26" t="s">
        <v>1178</v>
      </c>
      <c r="C29" s="26" t="s">
        <v>1028</v>
      </c>
      <c r="D29" s="28">
        <v>0</v>
      </c>
      <c r="E29" s="27">
        <v>25236370.5</v>
      </c>
      <c r="F29" s="26" t="s">
        <v>1028</v>
      </c>
      <c r="G29" s="22">
        <f t="shared" si="0"/>
        <v>-25236370.5</v>
      </c>
      <c r="H29" s="26" t="s">
        <v>329</v>
      </c>
      <c r="I29" s="26" t="s">
        <v>1091</v>
      </c>
      <c r="J29" s="21" t="str">
        <f t="shared" si="1"/>
        <v>11</v>
      </c>
      <c r="K29" s="21" t="str">
        <f t="shared" si="2"/>
        <v>1102</v>
      </c>
      <c r="L29" s="21" t="str">
        <f t="shared" si="3"/>
        <v>110203</v>
      </c>
      <c r="M29" s="21"/>
      <c r="N29" s="21"/>
      <c r="O29" s="21"/>
      <c r="P29" s="21"/>
      <c r="Q29" s="21"/>
      <c r="R29" s="21"/>
    </row>
    <row r="30" spans="1:18" ht="45">
      <c r="A30" s="26">
        <v>11020401</v>
      </c>
      <c r="B30" s="26" t="s">
        <v>1179</v>
      </c>
      <c r="C30" s="26" t="s">
        <v>1028</v>
      </c>
      <c r="D30" s="27">
        <v>101728805.34999999</v>
      </c>
      <c r="E30" s="27">
        <v>467272.87</v>
      </c>
      <c r="F30" s="26" t="s">
        <v>1028</v>
      </c>
      <c r="G30" s="22">
        <f t="shared" si="0"/>
        <v>101261532.47999999</v>
      </c>
      <c r="H30" s="26" t="s">
        <v>329</v>
      </c>
      <c r="I30" s="26" t="s">
        <v>1092</v>
      </c>
      <c r="J30" s="21" t="str">
        <f t="shared" si="1"/>
        <v>11</v>
      </c>
      <c r="K30" s="21" t="str">
        <f t="shared" si="2"/>
        <v>1102</v>
      </c>
      <c r="L30" s="21" t="str">
        <f t="shared" si="3"/>
        <v>110204</v>
      </c>
      <c r="M30" s="21"/>
      <c r="N30" s="21"/>
      <c r="O30" s="21"/>
      <c r="P30" s="21"/>
      <c r="Q30" s="21"/>
      <c r="R30" s="21"/>
    </row>
    <row r="31" spans="1:18" ht="75">
      <c r="A31" s="26">
        <v>11020451</v>
      </c>
      <c r="B31" s="26" t="s">
        <v>1180</v>
      </c>
      <c r="C31" s="26" t="s">
        <v>1028</v>
      </c>
      <c r="D31" s="27">
        <v>209537.96</v>
      </c>
      <c r="E31" s="27">
        <v>48174919.060000002</v>
      </c>
      <c r="F31" s="26" t="s">
        <v>1028</v>
      </c>
      <c r="G31" s="22">
        <f t="shared" si="0"/>
        <v>-47965381.100000001</v>
      </c>
      <c r="H31" s="26" t="s">
        <v>329</v>
      </c>
      <c r="I31" s="26" t="s">
        <v>1092</v>
      </c>
      <c r="J31" s="21" t="str">
        <f t="shared" si="1"/>
        <v>11</v>
      </c>
      <c r="K31" s="21" t="str">
        <f t="shared" si="2"/>
        <v>1102</v>
      </c>
      <c r="L31" s="21" t="str">
        <f t="shared" si="3"/>
        <v>110204</v>
      </c>
      <c r="M31" s="21"/>
      <c r="N31" s="21"/>
      <c r="O31" s="21"/>
      <c r="P31" s="21"/>
      <c r="Q31" s="21"/>
      <c r="R31" s="21"/>
    </row>
    <row r="32" spans="1:18" ht="60">
      <c r="A32" s="26">
        <v>11020501</v>
      </c>
      <c r="B32" s="26" t="s">
        <v>789</v>
      </c>
      <c r="C32" s="26" t="s">
        <v>1028</v>
      </c>
      <c r="D32" s="27">
        <v>4080844.79</v>
      </c>
      <c r="E32" s="28">
        <v>0</v>
      </c>
      <c r="F32" s="26" t="s">
        <v>1028</v>
      </c>
      <c r="G32" s="22">
        <f t="shared" si="0"/>
        <v>4080844.79</v>
      </c>
      <c r="H32" s="26" t="s">
        <v>329</v>
      </c>
      <c r="I32" s="26" t="s">
        <v>1090</v>
      </c>
      <c r="J32" s="21" t="str">
        <f t="shared" si="1"/>
        <v>11</v>
      </c>
      <c r="K32" s="21" t="str">
        <f t="shared" si="2"/>
        <v>1102</v>
      </c>
      <c r="L32" s="21" t="str">
        <f t="shared" si="3"/>
        <v>110205</v>
      </c>
      <c r="M32" s="21"/>
      <c r="N32" s="21"/>
      <c r="O32" s="21"/>
      <c r="P32" s="21"/>
      <c r="Q32" s="21"/>
      <c r="R32" s="21"/>
    </row>
    <row r="33" spans="1:18" ht="90">
      <c r="A33" s="26">
        <v>11020551</v>
      </c>
      <c r="B33" s="26" t="s">
        <v>1181</v>
      </c>
      <c r="C33" s="26" t="s">
        <v>1028</v>
      </c>
      <c r="D33" s="28">
        <v>0</v>
      </c>
      <c r="E33" s="27">
        <v>1604461.04</v>
      </c>
      <c r="F33" s="26" t="s">
        <v>1028</v>
      </c>
      <c r="G33" s="22">
        <f t="shared" si="0"/>
        <v>-1604461.04</v>
      </c>
      <c r="H33" s="26" t="s">
        <v>329</v>
      </c>
      <c r="I33" s="26" t="s">
        <v>1092</v>
      </c>
      <c r="J33" s="21" t="str">
        <f t="shared" si="1"/>
        <v>11</v>
      </c>
      <c r="K33" s="21" t="str">
        <f t="shared" si="2"/>
        <v>1102</v>
      </c>
      <c r="L33" s="21" t="str">
        <f t="shared" si="3"/>
        <v>110205</v>
      </c>
      <c r="M33" s="21"/>
      <c r="N33" s="21"/>
      <c r="O33" s="21"/>
      <c r="P33" s="21"/>
      <c r="Q33" s="21"/>
      <c r="R33" s="21"/>
    </row>
    <row r="34" spans="1:18" ht="60">
      <c r="A34" s="26">
        <v>11020601</v>
      </c>
      <c r="B34" s="26" t="s">
        <v>790</v>
      </c>
      <c r="C34" s="26" t="s">
        <v>1028</v>
      </c>
      <c r="D34" s="27">
        <v>10174292.98</v>
      </c>
      <c r="E34" s="28">
        <v>0</v>
      </c>
      <c r="F34" s="26" t="s">
        <v>1028</v>
      </c>
      <c r="G34" s="22">
        <f t="shared" si="0"/>
        <v>10174292.98</v>
      </c>
      <c r="H34" s="26" t="s">
        <v>329</v>
      </c>
      <c r="I34" s="26" t="s">
        <v>1092</v>
      </c>
      <c r="J34" s="21" t="str">
        <f t="shared" si="1"/>
        <v>11</v>
      </c>
      <c r="K34" s="21" t="str">
        <f t="shared" si="2"/>
        <v>1102</v>
      </c>
      <c r="L34" s="21" t="str">
        <f t="shared" si="3"/>
        <v>110206</v>
      </c>
      <c r="M34" s="21"/>
      <c r="N34" s="21"/>
      <c r="O34" s="21"/>
      <c r="P34" s="21"/>
      <c r="Q34" s="21"/>
      <c r="R34" s="21"/>
    </row>
    <row r="35" spans="1:18" ht="90">
      <c r="A35" s="26">
        <v>11020651</v>
      </c>
      <c r="B35" s="26" t="s">
        <v>1182</v>
      </c>
      <c r="C35" s="26" t="s">
        <v>1028</v>
      </c>
      <c r="D35" s="28">
        <v>0</v>
      </c>
      <c r="E35" s="27">
        <v>5231319.21</v>
      </c>
      <c r="F35" s="26" t="s">
        <v>1028</v>
      </c>
      <c r="G35" s="22">
        <f t="shared" si="0"/>
        <v>-5231319.21</v>
      </c>
      <c r="H35" s="26" t="s">
        <v>329</v>
      </c>
      <c r="I35" s="26" t="s">
        <v>1092</v>
      </c>
      <c r="J35" s="21" t="str">
        <f t="shared" si="1"/>
        <v>11</v>
      </c>
      <c r="K35" s="21" t="str">
        <f t="shared" si="2"/>
        <v>1102</v>
      </c>
      <c r="L35" s="21" t="str">
        <f t="shared" si="3"/>
        <v>110206</v>
      </c>
      <c r="M35" s="21"/>
      <c r="N35" s="21"/>
      <c r="O35" s="21"/>
      <c r="P35" s="21"/>
      <c r="Q35" s="21"/>
      <c r="R35" s="21"/>
    </row>
    <row r="36" spans="1:18" ht="30">
      <c r="A36" s="26">
        <v>11020701</v>
      </c>
      <c r="B36" s="26" t="s">
        <v>791</v>
      </c>
      <c r="C36" s="26" t="s">
        <v>1028</v>
      </c>
      <c r="D36" s="27">
        <v>3298623.17</v>
      </c>
      <c r="E36" s="27">
        <v>2742.56</v>
      </c>
      <c r="F36" s="26" t="s">
        <v>1028</v>
      </c>
      <c r="G36" s="22">
        <f t="shared" si="0"/>
        <v>3295880.61</v>
      </c>
      <c r="H36" s="26" t="s">
        <v>329</v>
      </c>
      <c r="I36" s="26" t="s">
        <v>1093</v>
      </c>
      <c r="J36" s="21" t="str">
        <f t="shared" si="1"/>
        <v>11</v>
      </c>
      <c r="K36" s="21" t="str">
        <f t="shared" si="2"/>
        <v>1102</v>
      </c>
      <c r="L36" s="21" t="str">
        <f t="shared" si="3"/>
        <v>110207</v>
      </c>
      <c r="M36" s="21"/>
      <c r="N36" s="21"/>
      <c r="O36" s="21"/>
      <c r="P36" s="21"/>
      <c r="Q36" s="21"/>
      <c r="R36" s="21"/>
    </row>
    <row r="37" spans="1:18" ht="60">
      <c r="A37" s="26">
        <v>11020740</v>
      </c>
      <c r="B37" s="26" t="s">
        <v>1183</v>
      </c>
      <c r="C37" s="26" t="s">
        <v>1028</v>
      </c>
      <c r="D37" s="27">
        <v>95946.44</v>
      </c>
      <c r="E37" s="27">
        <v>0</v>
      </c>
      <c r="F37" s="26" t="s">
        <v>1028</v>
      </c>
      <c r="G37" s="22">
        <f t="shared" si="0"/>
        <v>95946.44</v>
      </c>
      <c r="H37" s="26" t="s">
        <v>329</v>
      </c>
      <c r="I37" s="26" t="s">
        <v>1093</v>
      </c>
      <c r="J37" s="21" t="str">
        <f t="shared" si="1"/>
        <v>11</v>
      </c>
      <c r="K37" s="21" t="str">
        <f t="shared" si="2"/>
        <v>1102</v>
      </c>
      <c r="L37" s="21" t="str">
        <f t="shared" si="3"/>
        <v>110207</v>
      </c>
      <c r="M37" s="21"/>
      <c r="N37" s="21"/>
      <c r="O37" s="21"/>
      <c r="P37" s="21"/>
      <c r="Q37" s="21"/>
      <c r="R37" s="21"/>
    </row>
    <row r="38" spans="1:18" ht="60">
      <c r="A38" s="26">
        <v>11020751</v>
      </c>
      <c r="B38" s="26" t="s">
        <v>1184</v>
      </c>
      <c r="C38" s="26" t="s">
        <v>1028</v>
      </c>
      <c r="D38" s="27">
        <v>0</v>
      </c>
      <c r="E38" s="27">
        <v>2619586.15</v>
      </c>
      <c r="F38" s="26" t="s">
        <v>1028</v>
      </c>
      <c r="G38" s="22">
        <f t="shared" si="0"/>
        <v>-2619586.15</v>
      </c>
      <c r="H38" s="26" t="s">
        <v>329</v>
      </c>
      <c r="I38" s="26" t="s">
        <v>1093</v>
      </c>
      <c r="J38" s="21" t="str">
        <f t="shared" si="1"/>
        <v>11</v>
      </c>
      <c r="K38" s="21" t="str">
        <f t="shared" si="2"/>
        <v>1102</v>
      </c>
      <c r="L38" s="21" t="str">
        <f t="shared" si="3"/>
        <v>110207</v>
      </c>
      <c r="M38" s="21"/>
      <c r="N38" s="21"/>
      <c r="O38" s="21"/>
      <c r="P38" s="21"/>
      <c r="Q38" s="21"/>
      <c r="R38" s="21"/>
    </row>
    <row r="39" spans="1:18" ht="90">
      <c r="A39" s="26">
        <v>11020790</v>
      </c>
      <c r="B39" s="26" t="s">
        <v>1185</v>
      </c>
      <c r="C39" s="26" t="s">
        <v>1028</v>
      </c>
      <c r="D39" s="28">
        <v>0</v>
      </c>
      <c r="E39" s="27">
        <v>95946.44</v>
      </c>
      <c r="F39" s="26" t="s">
        <v>1028</v>
      </c>
      <c r="G39" s="22">
        <f t="shared" si="0"/>
        <v>-95946.44</v>
      </c>
      <c r="H39" s="26" t="s">
        <v>329</v>
      </c>
      <c r="I39" s="26" t="s">
        <v>1090</v>
      </c>
      <c r="J39" s="21" t="str">
        <f t="shared" si="1"/>
        <v>11</v>
      </c>
      <c r="K39" s="21" t="str">
        <f t="shared" si="2"/>
        <v>1102</v>
      </c>
      <c r="L39" s="21" t="str">
        <f t="shared" si="3"/>
        <v>110207</v>
      </c>
      <c r="M39" s="21"/>
      <c r="N39" s="21"/>
      <c r="O39" s="21"/>
      <c r="P39" s="21"/>
      <c r="Q39" s="21"/>
      <c r="R39" s="21"/>
    </row>
    <row r="40" spans="1:18" ht="75">
      <c r="A40" s="26">
        <v>11020801</v>
      </c>
      <c r="B40" s="26" t="s">
        <v>1186</v>
      </c>
      <c r="C40" s="26" t="s">
        <v>1028</v>
      </c>
      <c r="D40" s="27">
        <v>1606701.4</v>
      </c>
      <c r="E40" s="27">
        <v>7771.86</v>
      </c>
      <c r="F40" s="26" t="s">
        <v>1028</v>
      </c>
      <c r="G40" s="22">
        <f t="shared" si="0"/>
        <v>1598929.5399999998</v>
      </c>
      <c r="H40" s="26" t="s">
        <v>329</v>
      </c>
      <c r="I40" s="26" t="s">
        <v>1090</v>
      </c>
      <c r="J40" s="21" t="str">
        <f t="shared" si="1"/>
        <v>11</v>
      </c>
      <c r="K40" s="21" t="str">
        <f t="shared" si="2"/>
        <v>1102</v>
      </c>
      <c r="L40" s="21" t="str">
        <f t="shared" si="3"/>
        <v>110208</v>
      </c>
      <c r="M40" s="21"/>
      <c r="N40" s="21"/>
      <c r="O40" s="21"/>
      <c r="P40" s="21"/>
      <c r="Q40" s="21"/>
      <c r="R40" s="21"/>
    </row>
    <row r="41" spans="1:18" ht="105">
      <c r="A41" s="26">
        <v>11020851</v>
      </c>
      <c r="B41" s="26" t="s">
        <v>1187</v>
      </c>
      <c r="C41" s="26" t="s">
        <v>1028</v>
      </c>
      <c r="D41" s="27">
        <v>5687.24</v>
      </c>
      <c r="E41" s="27">
        <v>1394926.15</v>
      </c>
      <c r="F41" s="26" t="s">
        <v>1028</v>
      </c>
      <c r="G41" s="22">
        <f t="shared" si="0"/>
        <v>-1389238.91</v>
      </c>
      <c r="H41" s="26" t="s">
        <v>329</v>
      </c>
      <c r="I41" s="26" t="s">
        <v>1092</v>
      </c>
      <c r="J41" s="21" t="str">
        <f t="shared" si="1"/>
        <v>11</v>
      </c>
      <c r="K41" s="21" t="str">
        <f t="shared" si="2"/>
        <v>1102</v>
      </c>
      <c r="L41" s="21" t="str">
        <f t="shared" si="3"/>
        <v>110208</v>
      </c>
      <c r="M41" s="21"/>
      <c r="N41" s="21"/>
      <c r="O41" s="21"/>
      <c r="P41" s="21"/>
      <c r="Q41" s="21"/>
      <c r="R41" s="21"/>
    </row>
    <row r="42" spans="1:18" ht="15">
      <c r="A42" s="26">
        <v>11020901</v>
      </c>
      <c r="B42" s="26" t="s">
        <v>792</v>
      </c>
      <c r="C42" s="26" t="s">
        <v>1028</v>
      </c>
      <c r="D42" s="27">
        <v>4337042.13</v>
      </c>
      <c r="E42" s="27">
        <v>1179.81</v>
      </c>
      <c r="F42" s="26" t="s">
        <v>1028</v>
      </c>
      <c r="G42" s="22">
        <f t="shared" si="0"/>
        <v>4335862.32</v>
      </c>
      <c r="H42" s="26" t="s">
        <v>329</v>
      </c>
      <c r="I42" s="26" t="s">
        <v>1091</v>
      </c>
      <c r="J42" s="21" t="str">
        <f t="shared" si="1"/>
        <v>11</v>
      </c>
      <c r="K42" s="21" t="str">
        <f t="shared" si="2"/>
        <v>1102</v>
      </c>
      <c r="L42" s="21" t="str">
        <f t="shared" si="3"/>
        <v>110209</v>
      </c>
      <c r="M42" s="21"/>
      <c r="N42" s="21"/>
      <c r="O42" s="21"/>
      <c r="P42" s="21"/>
      <c r="Q42" s="21"/>
      <c r="R42" s="21"/>
    </row>
    <row r="43" spans="1:18" ht="45">
      <c r="A43" s="26">
        <v>11020951</v>
      </c>
      <c r="B43" s="26" t="s">
        <v>793</v>
      </c>
      <c r="C43" s="26" t="s">
        <v>1028</v>
      </c>
      <c r="D43" s="27">
        <v>1179.81</v>
      </c>
      <c r="E43" s="27">
        <v>4184801.86</v>
      </c>
      <c r="F43" s="26" t="s">
        <v>1028</v>
      </c>
      <c r="G43" s="22">
        <f t="shared" si="0"/>
        <v>-4183622.05</v>
      </c>
      <c r="H43" s="26" t="s">
        <v>329</v>
      </c>
      <c r="I43" s="26" t="s">
        <v>1092</v>
      </c>
      <c r="J43" s="21" t="str">
        <f t="shared" si="1"/>
        <v>11</v>
      </c>
      <c r="K43" s="21" t="str">
        <f t="shared" si="2"/>
        <v>1102</v>
      </c>
      <c r="L43" s="21" t="str">
        <f t="shared" si="3"/>
        <v>110209</v>
      </c>
      <c r="M43" s="21"/>
      <c r="N43" s="21"/>
      <c r="O43" s="21"/>
      <c r="P43" s="21"/>
      <c r="Q43" s="21"/>
      <c r="R43" s="21"/>
    </row>
    <row r="44" spans="1:18" ht="45">
      <c r="A44" s="26">
        <v>11021001</v>
      </c>
      <c r="B44" s="26" t="s">
        <v>794</v>
      </c>
      <c r="C44" s="26" t="s">
        <v>1028</v>
      </c>
      <c r="D44" s="27">
        <v>11368950.699999999</v>
      </c>
      <c r="E44" s="27">
        <v>0</v>
      </c>
      <c r="F44" s="26" t="s">
        <v>1028</v>
      </c>
      <c r="G44" s="22">
        <f t="shared" si="0"/>
        <v>11368950.699999999</v>
      </c>
      <c r="H44" s="26" t="s">
        <v>329</v>
      </c>
      <c r="I44" s="26" t="s">
        <v>1092</v>
      </c>
      <c r="J44" s="21" t="str">
        <f t="shared" si="1"/>
        <v>11</v>
      </c>
      <c r="K44" s="21" t="str">
        <f t="shared" si="2"/>
        <v>1102</v>
      </c>
      <c r="L44" s="21" t="str">
        <f t="shared" si="3"/>
        <v>110210</v>
      </c>
      <c r="M44" s="21"/>
      <c r="N44" s="21"/>
      <c r="O44" s="21"/>
      <c r="P44" s="21"/>
      <c r="Q44" s="21"/>
      <c r="R44" s="21"/>
    </row>
    <row r="45" spans="1:18" ht="120">
      <c r="A45" s="26">
        <v>11021101</v>
      </c>
      <c r="B45" s="26" t="s">
        <v>1188</v>
      </c>
      <c r="C45" s="26" t="s">
        <v>1028</v>
      </c>
      <c r="D45" s="27">
        <v>874932.36</v>
      </c>
      <c r="E45" s="27">
        <v>13903.35</v>
      </c>
      <c r="F45" s="26" t="s">
        <v>1028</v>
      </c>
      <c r="G45" s="22">
        <f t="shared" si="0"/>
        <v>861029.01</v>
      </c>
      <c r="H45" s="26" t="s">
        <v>329</v>
      </c>
      <c r="I45" s="26" t="s">
        <v>1090</v>
      </c>
      <c r="J45" s="21" t="str">
        <f t="shared" si="1"/>
        <v>11</v>
      </c>
      <c r="K45" s="21" t="str">
        <f t="shared" si="2"/>
        <v>1102</v>
      </c>
      <c r="L45" s="21" t="str">
        <f t="shared" si="3"/>
        <v>110211</v>
      </c>
      <c r="M45" s="21"/>
      <c r="N45" s="21"/>
      <c r="O45" s="21"/>
      <c r="P45" s="21"/>
      <c r="Q45" s="21"/>
      <c r="R45" s="21"/>
    </row>
    <row r="46" spans="1:18" ht="135">
      <c r="A46" s="26">
        <v>11021151</v>
      </c>
      <c r="B46" s="26" t="s">
        <v>1189</v>
      </c>
      <c r="C46" s="26" t="s">
        <v>1028</v>
      </c>
      <c r="D46" s="27">
        <v>13903.35</v>
      </c>
      <c r="E46" s="27">
        <v>799957.14</v>
      </c>
      <c r="F46" s="26" t="s">
        <v>1028</v>
      </c>
      <c r="G46" s="22">
        <f t="shared" si="0"/>
        <v>-786053.79</v>
      </c>
      <c r="H46" s="26" t="s">
        <v>329</v>
      </c>
      <c r="I46" s="26" t="s">
        <v>1090</v>
      </c>
      <c r="J46" s="21" t="str">
        <f t="shared" si="1"/>
        <v>11</v>
      </c>
      <c r="K46" s="21" t="str">
        <f t="shared" si="2"/>
        <v>1102</v>
      </c>
      <c r="L46" s="21" t="str">
        <f t="shared" si="3"/>
        <v>110211</v>
      </c>
      <c r="M46" s="21"/>
      <c r="N46" s="21"/>
      <c r="O46" s="21"/>
      <c r="P46" s="21"/>
      <c r="Q46" s="21"/>
      <c r="R46" s="21"/>
    </row>
    <row r="47" spans="1:18" ht="15">
      <c r="A47" s="26">
        <v>11021201</v>
      </c>
      <c r="B47" s="26" t="s">
        <v>795</v>
      </c>
      <c r="C47" s="26" t="s">
        <v>1028</v>
      </c>
      <c r="D47" s="27">
        <v>618222.4</v>
      </c>
      <c r="E47" s="27">
        <v>1859.24</v>
      </c>
      <c r="F47" s="26" t="s">
        <v>1028</v>
      </c>
      <c r="G47" s="22">
        <f t="shared" si="0"/>
        <v>616363.16</v>
      </c>
      <c r="H47" s="26" t="s">
        <v>329</v>
      </c>
      <c r="I47" s="26" t="s">
        <v>1090</v>
      </c>
      <c r="J47" s="21" t="str">
        <f t="shared" si="1"/>
        <v>11</v>
      </c>
      <c r="K47" s="21" t="str">
        <f t="shared" si="2"/>
        <v>1102</v>
      </c>
      <c r="L47" s="21" t="str">
        <f t="shared" si="3"/>
        <v>110212</v>
      </c>
      <c r="M47" s="21"/>
      <c r="N47" s="21"/>
      <c r="O47" s="21"/>
      <c r="P47" s="21"/>
      <c r="Q47" s="21"/>
      <c r="R47" s="21"/>
    </row>
    <row r="48" spans="1:18" ht="45">
      <c r="A48" s="26">
        <v>11021240</v>
      </c>
      <c r="B48" s="26" t="s">
        <v>1033</v>
      </c>
      <c r="C48" s="26" t="s">
        <v>1028</v>
      </c>
      <c r="D48" s="27">
        <v>76704.2</v>
      </c>
      <c r="E48" s="28">
        <v>0</v>
      </c>
      <c r="F48" s="26" t="s">
        <v>1028</v>
      </c>
      <c r="G48" s="22">
        <f t="shared" si="0"/>
        <v>76704.2</v>
      </c>
      <c r="H48" s="26" t="s">
        <v>329</v>
      </c>
      <c r="I48" s="26" t="s">
        <v>1090</v>
      </c>
      <c r="J48" s="21" t="str">
        <f t="shared" si="1"/>
        <v>11</v>
      </c>
      <c r="K48" s="21" t="str">
        <f t="shared" si="2"/>
        <v>1102</v>
      </c>
      <c r="L48" s="21" t="str">
        <f t="shared" si="3"/>
        <v>110212</v>
      </c>
      <c r="M48" s="21"/>
      <c r="N48" s="21"/>
      <c r="O48" s="21"/>
      <c r="P48" s="21"/>
      <c r="Q48" s="21"/>
      <c r="R48" s="21"/>
    </row>
    <row r="49" spans="1:18" ht="45">
      <c r="A49" s="26">
        <v>11021251</v>
      </c>
      <c r="B49" s="26" t="s">
        <v>796</v>
      </c>
      <c r="C49" s="26" t="s">
        <v>1028</v>
      </c>
      <c r="D49" s="27">
        <v>1859.24</v>
      </c>
      <c r="E49" s="27">
        <v>576279.22</v>
      </c>
      <c r="F49" s="26" t="s">
        <v>1028</v>
      </c>
      <c r="G49" s="22">
        <f t="shared" si="0"/>
        <v>-574419.98</v>
      </c>
      <c r="H49" s="26" t="s">
        <v>329</v>
      </c>
      <c r="I49" s="26" t="s">
        <v>1091</v>
      </c>
      <c r="J49" s="21" t="str">
        <f t="shared" si="1"/>
        <v>11</v>
      </c>
      <c r="K49" s="21" t="str">
        <f t="shared" si="2"/>
        <v>1102</v>
      </c>
      <c r="L49" s="21" t="str">
        <f t="shared" si="3"/>
        <v>110212</v>
      </c>
      <c r="M49" s="21"/>
      <c r="N49" s="21"/>
      <c r="O49" s="21"/>
      <c r="P49" s="21"/>
      <c r="Q49" s="21"/>
      <c r="R49" s="21"/>
    </row>
    <row r="50" spans="1:18" ht="75">
      <c r="A50" s="26">
        <v>11021290</v>
      </c>
      <c r="B50" s="26" t="s">
        <v>1190</v>
      </c>
      <c r="C50" s="26" t="s">
        <v>1028</v>
      </c>
      <c r="D50" s="27">
        <v>0</v>
      </c>
      <c r="E50" s="27">
        <v>76704.2</v>
      </c>
      <c r="F50" s="26" t="s">
        <v>1028</v>
      </c>
      <c r="G50" s="22">
        <f t="shared" si="0"/>
        <v>-76704.2</v>
      </c>
      <c r="H50" s="26" t="s">
        <v>329</v>
      </c>
      <c r="I50" s="26" t="s">
        <v>1090</v>
      </c>
      <c r="J50" s="21" t="str">
        <f t="shared" si="1"/>
        <v>11</v>
      </c>
      <c r="K50" s="21" t="str">
        <f t="shared" si="2"/>
        <v>1102</v>
      </c>
      <c r="L50" s="21" t="str">
        <f t="shared" si="3"/>
        <v>110212</v>
      </c>
      <c r="M50" s="21"/>
      <c r="N50" s="21"/>
      <c r="O50" s="21"/>
      <c r="P50" s="21"/>
      <c r="Q50" s="21"/>
      <c r="R50" s="21"/>
    </row>
    <row r="51" spans="1:18" ht="45">
      <c r="A51" s="26">
        <v>11021301</v>
      </c>
      <c r="B51" s="26" t="s">
        <v>797</v>
      </c>
      <c r="C51" s="26" t="s">
        <v>1028</v>
      </c>
      <c r="D51" s="27">
        <v>1372709.81</v>
      </c>
      <c r="E51" s="28">
        <v>307.44</v>
      </c>
      <c r="F51" s="26" t="s">
        <v>1028</v>
      </c>
      <c r="G51" s="22">
        <f t="shared" si="0"/>
        <v>1372402.37</v>
      </c>
      <c r="H51" s="26" t="s">
        <v>329</v>
      </c>
      <c r="I51" s="26" t="s">
        <v>1091</v>
      </c>
      <c r="J51" s="21" t="str">
        <f t="shared" si="1"/>
        <v>11</v>
      </c>
      <c r="K51" s="21" t="str">
        <f t="shared" si="2"/>
        <v>1102</v>
      </c>
      <c r="L51" s="21" t="str">
        <f t="shared" si="3"/>
        <v>110213</v>
      </c>
      <c r="M51" s="21"/>
      <c r="N51" s="21"/>
      <c r="O51" s="21"/>
      <c r="P51" s="21"/>
      <c r="Q51" s="21"/>
      <c r="R51" s="21"/>
    </row>
    <row r="52" spans="1:18" ht="120">
      <c r="A52" s="26">
        <v>11021340</v>
      </c>
      <c r="B52" s="26" t="s">
        <v>1191</v>
      </c>
      <c r="C52" s="26" t="s">
        <v>1028</v>
      </c>
      <c r="D52" s="27">
        <v>22054.67</v>
      </c>
      <c r="E52" s="28">
        <v>0</v>
      </c>
      <c r="F52" s="26" t="s">
        <v>1028</v>
      </c>
      <c r="G52" s="22">
        <f t="shared" si="0"/>
        <v>22054.67</v>
      </c>
      <c r="H52" s="26" t="s">
        <v>329</v>
      </c>
      <c r="I52" s="26" t="s">
        <v>1086</v>
      </c>
      <c r="J52" s="21" t="str">
        <f t="shared" si="1"/>
        <v>11</v>
      </c>
      <c r="K52" s="21" t="str">
        <f t="shared" si="2"/>
        <v>1102</v>
      </c>
      <c r="L52" s="21" t="str">
        <f t="shared" si="3"/>
        <v>110213</v>
      </c>
      <c r="M52" s="21"/>
      <c r="N52" s="21"/>
      <c r="O52" s="21"/>
      <c r="P52" s="21"/>
      <c r="Q52" s="21"/>
      <c r="R52" s="21"/>
    </row>
    <row r="53" spans="1:18" ht="45">
      <c r="A53" s="26">
        <v>11021343</v>
      </c>
      <c r="B53" s="26" t="s">
        <v>1034</v>
      </c>
      <c r="C53" s="26" t="s">
        <v>1028</v>
      </c>
      <c r="D53" s="27">
        <v>8552.51</v>
      </c>
      <c r="E53" s="27">
        <v>0</v>
      </c>
      <c r="F53" s="26" t="s">
        <v>1028</v>
      </c>
      <c r="G53" s="22">
        <f t="shared" si="0"/>
        <v>8552.51</v>
      </c>
      <c r="H53" s="26" t="s">
        <v>329</v>
      </c>
      <c r="I53" s="26" t="s">
        <v>1086</v>
      </c>
      <c r="J53" s="21" t="str">
        <f t="shared" si="1"/>
        <v>11</v>
      </c>
      <c r="K53" s="21" t="str">
        <f t="shared" si="2"/>
        <v>1102</v>
      </c>
      <c r="L53" s="21" t="str">
        <f t="shared" si="3"/>
        <v>110213</v>
      </c>
      <c r="M53" s="21"/>
      <c r="N53" s="21"/>
      <c r="O53" s="21"/>
      <c r="P53" s="21"/>
      <c r="Q53" s="21"/>
      <c r="R53" s="21"/>
    </row>
    <row r="54" spans="1:18" ht="75">
      <c r="A54" s="26">
        <v>11021351</v>
      </c>
      <c r="B54" s="26" t="s">
        <v>1194</v>
      </c>
      <c r="C54" s="26" t="s">
        <v>1028</v>
      </c>
      <c r="D54" s="27">
        <v>307.44</v>
      </c>
      <c r="E54" s="27">
        <v>1282612.3799999999</v>
      </c>
      <c r="F54" s="26" t="s">
        <v>1028</v>
      </c>
      <c r="G54" s="22">
        <f t="shared" si="0"/>
        <v>-1282304.94</v>
      </c>
      <c r="H54" s="26" t="s">
        <v>329</v>
      </c>
      <c r="I54" s="26" t="s">
        <v>1086</v>
      </c>
      <c r="J54" s="21" t="str">
        <f t="shared" si="1"/>
        <v>11</v>
      </c>
      <c r="K54" s="21" t="str">
        <f t="shared" si="2"/>
        <v>1102</v>
      </c>
      <c r="L54" s="21" t="str">
        <f t="shared" si="3"/>
        <v>110213</v>
      </c>
      <c r="M54" s="21"/>
      <c r="N54" s="21"/>
      <c r="O54" s="21"/>
      <c r="P54" s="21"/>
      <c r="Q54" s="21"/>
      <c r="R54" s="21"/>
    </row>
    <row r="55" spans="1:18" ht="120">
      <c r="A55" s="26">
        <v>11021390</v>
      </c>
      <c r="B55" s="26" t="s">
        <v>1195</v>
      </c>
      <c r="C55" s="26" t="s">
        <v>1028</v>
      </c>
      <c r="D55" s="27">
        <v>0</v>
      </c>
      <c r="E55" s="27">
        <v>22054.67</v>
      </c>
      <c r="F55" s="26" t="s">
        <v>1028</v>
      </c>
      <c r="G55" s="22">
        <f t="shared" si="0"/>
        <v>-22054.67</v>
      </c>
      <c r="H55" s="26" t="s">
        <v>329</v>
      </c>
      <c r="I55" s="26" t="s">
        <v>1086</v>
      </c>
      <c r="J55" s="21" t="str">
        <f t="shared" si="1"/>
        <v>11</v>
      </c>
      <c r="K55" s="21" t="str">
        <f t="shared" si="2"/>
        <v>1102</v>
      </c>
      <c r="L55" s="21" t="str">
        <f t="shared" si="3"/>
        <v>110213</v>
      </c>
      <c r="M55" s="21"/>
      <c r="N55" s="21"/>
      <c r="O55" s="21"/>
      <c r="P55" s="21"/>
      <c r="Q55" s="21"/>
      <c r="R55" s="21"/>
    </row>
    <row r="56" spans="1:18" ht="75">
      <c r="A56" s="26">
        <v>11021393</v>
      </c>
      <c r="B56" s="26" t="s">
        <v>1198</v>
      </c>
      <c r="C56" s="26" t="s">
        <v>1028</v>
      </c>
      <c r="D56" s="27">
        <v>0</v>
      </c>
      <c r="E56" s="27">
        <v>8552.51</v>
      </c>
      <c r="F56" s="26" t="s">
        <v>1028</v>
      </c>
      <c r="G56" s="22">
        <f t="shared" si="0"/>
        <v>-8552.51</v>
      </c>
      <c r="H56" s="26" t="s">
        <v>329</v>
      </c>
      <c r="I56" s="26" t="s">
        <v>1086</v>
      </c>
      <c r="J56" s="21" t="str">
        <f t="shared" si="1"/>
        <v>11</v>
      </c>
      <c r="K56" s="21" t="str">
        <f t="shared" si="2"/>
        <v>1102</v>
      </c>
      <c r="L56" s="21" t="str">
        <f t="shared" si="3"/>
        <v>110213</v>
      </c>
      <c r="M56" s="21"/>
      <c r="N56" s="21"/>
      <c r="O56" s="21"/>
      <c r="P56" s="21"/>
      <c r="Q56" s="21"/>
      <c r="R56" s="21"/>
    </row>
    <row r="57" spans="1:18" ht="60">
      <c r="A57" s="26">
        <v>11021401</v>
      </c>
      <c r="B57" s="26" t="s">
        <v>1199</v>
      </c>
      <c r="C57" s="26" t="s">
        <v>1028</v>
      </c>
      <c r="D57" s="27">
        <v>9714778.4800000004</v>
      </c>
      <c r="E57" s="27">
        <v>753327.68</v>
      </c>
      <c r="F57" s="26" t="s">
        <v>1028</v>
      </c>
      <c r="G57" s="22">
        <f t="shared" si="0"/>
        <v>8961450.8000000007</v>
      </c>
      <c r="H57" s="26" t="s">
        <v>329</v>
      </c>
      <c r="I57" s="26" t="s">
        <v>1086</v>
      </c>
      <c r="J57" s="21" t="str">
        <f t="shared" si="1"/>
        <v>11</v>
      </c>
      <c r="K57" s="21" t="str">
        <f t="shared" si="2"/>
        <v>1102</v>
      </c>
      <c r="L57" s="21" t="str">
        <f t="shared" si="3"/>
        <v>110214</v>
      </c>
      <c r="M57" s="21"/>
      <c r="N57" s="21"/>
      <c r="O57" s="21"/>
      <c r="P57" s="21"/>
      <c r="Q57" s="21"/>
      <c r="R57" s="21"/>
    </row>
    <row r="58" spans="1:18" ht="60">
      <c r="A58" s="26">
        <v>11021402</v>
      </c>
      <c r="B58" s="26" t="s">
        <v>1200</v>
      </c>
      <c r="C58" s="26" t="s">
        <v>1028</v>
      </c>
      <c r="D58" s="27">
        <v>569052.94999999995</v>
      </c>
      <c r="E58" s="27">
        <v>361389.54</v>
      </c>
      <c r="F58" s="26" t="s">
        <v>1028</v>
      </c>
      <c r="G58" s="22">
        <f t="shared" si="0"/>
        <v>207663.40999999997</v>
      </c>
      <c r="H58" s="26" t="s">
        <v>329</v>
      </c>
      <c r="I58" s="26" t="s">
        <v>1086</v>
      </c>
      <c r="J58" s="21" t="str">
        <f t="shared" si="1"/>
        <v>11</v>
      </c>
      <c r="K58" s="21" t="str">
        <f t="shared" si="2"/>
        <v>1102</v>
      </c>
      <c r="L58" s="21" t="str">
        <f t="shared" si="3"/>
        <v>110214</v>
      </c>
      <c r="M58" s="21"/>
      <c r="N58" s="21"/>
      <c r="O58" s="21"/>
      <c r="P58" s="21"/>
      <c r="Q58" s="21"/>
      <c r="R58" s="21"/>
    </row>
    <row r="59" spans="1:18" ht="45">
      <c r="A59" s="26">
        <v>11030101</v>
      </c>
      <c r="B59" s="26" t="s">
        <v>1201</v>
      </c>
      <c r="C59" s="26" t="s">
        <v>1028</v>
      </c>
      <c r="D59" s="27">
        <v>1000</v>
      </c>
      <c r="E59" s="28">
        <v>0</v>
      </c>
      <c r="F59" s="26" t="s">
        <v>1028</v>
      </c>
      <c r="G59" s="22">
        <f t="shared" si="0"/>
        <v>1000</v>
      </c>
      <c r="H59" s="26" t="s">
        <v>329</v>
      </c>
      <c r="I59" s="26" t="s">
        <v>1092</v>
      </c>
      <c r="J59" s="21" t="str">
        <f t="shared" si="1"/>
        <v>11</v>
      </c>
      <c r="K59" s="21" t="str">
        <f t="shared" si="2"/>
        <v>1103</v>
      </c>
      <c r="L59" s="21" t="str">
        <f t="shared" si="3"/>
        <v>110301</v>
      </c>
      <c r="M59" s="21"/>
      <c r="N59" s="21"/>
      <c r="O59" s="21"/>
      <c r="P59" s="21"/>
      <c r="Q59" s="21"/>
      <c r="R59" s="21"/>
    </row>
    <row r="60" spans="1:18" ht="45">
      <c r="A60" s="26">
        <v>11030202</v>
      </c>
      <c r="B60" s="26" t="s">
        <v>1035</v>
      </c>
      <c r="C60" s="26" t="s">
        <v>1028</v>
      </c>
      <c r="D60" s="27">
        <v>6076.56</v>
      </c>
      <c r="E60" s="27">
        <v>0</v>
      </c>
      <c r="F60" s="26" t="s">
        <v>1028</v>
      </c>
      <c r="G60" s="22">
        <f t="shared" si="0"/>
        <v>6076.56</v>
      </c>
      <c r="H60" s="26" t="s">
        <v>329</v>
      </c>
      <c r="I60" s="26" t="s">
        <v>1092</v>
      </c>
      <c r="J60" s="21" t="str">
        <f t="shared" si="1"/>
        <v>11</v>
      </c>
      <c r="K60" s="21" t="str">
        <f t="shared" si="2"/>
        <v>1103</v>
      </c>
      <c r="L60" s="21" t="str">
        <f t="shared" si="3"/>
        <v>110302</v>
      </c>
      <c r="M60" s="21"/>
      <c r="N60" s="21"/>
      <c r="O60" s="21"/>
      <c r="P60" s="21"/>
      <c r="Q60" s="21"/>
      <c r="R60" s="21"/>
    </row>
    <row r="61" spans="1:18" ht="30">
      <c r="A61" s="26">
        <v>12010101</v>
      </c>
      <c r="B61" s="26" t="s">
        <v>798</v>
      </c>
      <c r="C61" s="26" t="s">
        <v>1028</v>
      </c>
      <c r="D61" s="27">
        <v>310971.09999999998</v>
      </c>
      <c r="E61" s="27">
        <v>221633.44</v>
      </c>
      <c r="F61" s="26" t="s">
        <v>1028</v>
      </c>
      <c r="G61" s="22">
        <f t="shared" si="0"/>
        <v>89337.659999999974</v>
      </c>
      <c r="H61" s="26" t="s">
        <v>329</v>
      </c>
      <c r="I61" s="26" t="s">
        <v>1094</v>
      </c>
      <c r="J61" s="21" t="str">
        <f t="shared" si="1"/>
        <v>12</v>
      </c>
      <c r="K61" s="21" t="str">
        <f t="shared" si="2"/>
        <v>1201</v>
      </c>
      <c r="L61" s="21" t="str">
        <f t="shared" si="3"/>
        <v>120101</v>
      </c>
      <c r="M61" s="21"/>
      <c r="N61" s="21"/>
      <c r="O61" s="21"/>
      <c r="P61" s="21"/>
      <c r="Q61" s="21"/>
      <c r="R61" s="21"/>
    </row>
    <row r="62" spans="1:18" ht="45">
      <c r="A62" s="26">
        <v>12010201</v>
      </c>
      <c r="B62" s="26" t="s">
        <v>799</v>
      </c>
      <c r="C62" s="26" t="s">
        <v>1028</v>
      </c>
      <c r="D62" s="27">
        <v>137319.95000000001</v>
      </c>
      <c r="E62" s="27">
        <v>75781.7</v>
      </c>
      <c r="F62" s="26" t="s">
        <v>1028</v>
      </c>
      <c r="G62" s="22">
        <f t="shared" si="0"/>
        <v>61538.250000000015</v>
      </c>
      <c r="H62" s="26" t="s">
        <v>329</v>
      </c>
      <c r="I62" s="26" t="s">
        <v>1086</v>
      </c>
      <c r="J62" s="21" t="str">
        <f t="shared" si="1"/>
        <v>12</v>
      </c>
      <c r="K62" s="21" t="str">
        <f t="shared" si="2"/>
        <v>1201</v>
      </c>
      <c r="L62" s="21" t="str">
        <f t="shared" si="3"/>
        <v>120102</v>
      </c>
      <c r="M62" s="21"/>
      <c r="N62" s="21"/>
      <c r="O62" s="21"/>
      <c r="P62" s="21"/>
      <c r="Q62" s="21"/>
      <c r="R62" s="21"/>
    </row>
    <row r="63" spans="1:18" ht="30">
      <c r="A63" s="26">
        <v>12020101</v>
      </c>
      <c r="B63" s="26" t="s">
        <v>800</v>
      </c>
      <c r="C63" s="26" t="s">
        <v>1028</v>
      </c>
      <c r="D63" s="27">
        <v>14268695.4</v>
      </c>
      <c r="E63" s="27">
        <v>12025158.49</v>
      </c>
      <c r="F63" s="26" t="s">
        <v>1028</v>
      </c>
      <c r="G63" s="22">
        <f t="shared" si="0"/>
        <v>2243536.91</v>
      </c>
      <c r="H63" s="26" t="s">
        <v>329</v>
      </c>
      <c r="I63" s="26" t="s">
        <v>1086</v>
      </c>
      <c r="J63" s="21" t="str">
        <f t="shared" si="1"/>
        <v>12</v>
      </c>
      <c r="K63" s="21" t="str">
        <f t="shared" si="2"/>
        <v>1202</v>
      </c>
      <c r="L63" s="21" t="str">
        <f t="shared" si="3"/>
        <v>120201</v>
      </c>
      <c r="M63" s="21"/>
      <c r="N63" s="21"/>
      <c r="O63" s="21"/>
      <c r="P63" s="21"/>
      <c r="Q63" s="21"/>
      <c r="R63" s="21"/>
    </row>
    <row r="64" spans="1:18" ht="60">
      <c r="A64" s="26">
        <v>12020141</v>
      </c>
      <c r="B64" s="26" t="s">
        <v>1202</v>
      </c>
      <c r="C64" s="26" t="s">
        <v>1028</v>
      </c>
      <c r="D64" s="27">
        <v>34309.5</v>
      </c>
      <c r="E64" s="27">
        <v>422228.67</v>
      </c>
      <c r="F64" s="26" t="s">
        <v>1028</v>
      </c>
      <c r="G64" s="22">
        <f t="shared" si="0"/>
        <v>-387919.17</v>
      </c>
      <c r="H64" s="26" t="s">
        <v>329</v>
      </c>
      <c r="I64" s="26" t="s">
        <v>1086</v>
      </c>
      <c r="J64" s="21" t="str">
        <f t="shared" si="1"/>
        <v>12</v>
      </c>
      <c r="K64" s="21" t="str">
        <f t="shared" si="2"/>
        <v>1202</v>
      </c>
      <c r="L64" s="21" t="str">
        <f t="shared" si="3"/>
        <v>120201</v>
      </c>
      <c r="M64" s="21"/>
      <c r="N64" s="21"/>
      <c r="O64" s="21"/>
      <c r="P64" s="21"/>
      <c r="Q64" s="21"/>
      <c r="R64" s="21"/>
    </row>
    <row r="65" spans="1:18" ht="45">
      <c r="A65" s="26">
        <v>12020201</v>
      </c>
      <c r="B65" s="26" t="s">
        <v>1687</v>
      </c>
      <c r="C65" s="26" t="s">
        <v>1028</v>
      </c>
      <c r="D65" s="27">
        <v>791019.83</v>
      </c>
      <c r="E65" s="27">
        <v>407858.83</v>
      </c>
      <c r="F65" s="26" t="s">
        <v>1028</v>
      </c>
      <c r="G65" s="22">
        <f t="shared" si="0"/>
        <v>383160.99999999994</v>
      </c>
      <c r="H65" s="26" t="s">
        <v>329</v>
      </c>
      <c r="I65" s="26" t="s">
        <v>1086</v>
      </c>
      <c r="J65" s="21" t="str">
        <f t="shared" si="1"/>
        <v>12</v>
      </c>
      <c r="K65" s="21" t="str">
        <f t="shared" si="2"/>
        <v>1202</v>
      </c>
      <c r="L65" s="21" t="str">
        <f t="shared" si="3"/>
        <v>120202</v>
      </c>
      <c r="M65" s="21"/>
      <c r="N65" s="21"/>
      <c r="O65" s="21"/>
      <c r="P65" s="21"/>
      <c r="Q65" s="21"/>
      <c r="R65" s="21"/>
    </row>
    <row r="66" spans="1:18" ht="45">
      <c r="A66" s="26">
        <v>12020401</v>
      </c>
      <c r="B66" s="26" t="s">
        <v>801</v>
      </c>
      <c r="C66" s="26" t="s">
        <v>1028</v>
      </c>
      <c r="D66" s="27">
        <v>56638637.109999999</v>
      </c>
      <c r="E66" s="27">
        <v>53254567.600000001</v>
      </c>
      <c r="F66" s="26" t="s">
        <v>1028</v>
      </c>
      <c r="G66" s="22">
        <f t="shared" si="0"/>
        <v>3384069.5099999979</v>
      </c>
      <c r="H66" s="26" t="s">
        <v>329</v>
      </c>
      <c r="I66" s="26" t="s">
        <v>1094</v>
      </c>
      <c r="J66" s="21" t="str">
        <f t="shared" si="1"/>
        <v>12</v>
      </c>
      <c r="K66" s="21" t="str">
        <f t="shared" si="2"/>
        <v>1202</v>
      </c>
      <c r="L66" s="21" t="str">
        <f t="shared" si="3"/>
        <v>120204</v>
      </c>
      <c r="M66" s="21"/>
      <c r="N66" s="21"/>
      <c r="O66" s="21"/>
      <c r="P66" s="21"/>
      <c r="Q66" s="21"/>
      <c r="R66" s="21"/>
    </row>
    <row r="67" spans="1:18" ht="30">
      <c r="A67" s="26">
        <v>12020402</v>
      </c>
      <c r="B67" s="26" t="s">
        <v>1203</v>
      </c>
      <c r="C67" s="26" t="s">
        <v>1028</v>
      </c>
      <c r="D67" s="27">
        <v>14188.45</v>
      </c>
      <c r="E67" s="27">
        <v>11444.49</v>
      </c>
      <c r="F67" s="26" t="s">
        <v>1028</v>
      </c>
      <c r="G67" s="22">
        <f t="shared" si="0"/>
        <v>2743.9600000000009</v>
      </c>
      <c r="H67" s="26" t="s">
        <v>329</v>
      </c>
      <c r="I67" s="26" t="s">
        <v>1086</v>
      </c>
      <c r="J67" s="21" t="str">
        <f t="shared" si="1"/>
        <v>12</v>
      </c>
      <c r="K67" s="21" t="str">
        <f t="shared" si="2"/>
        <v>1202</v>
      </c>
      <c r="L67" s="21" t="str">
        <f t="shared" si="3"/>
        <v>120204</v>
      </c>
      <c r="M67" s="21"/>
      <c r="N67" s="21"/>
      <c r="O67" s="21"/>
      <c r="P67" s="21"/>
      <c r="Q67" s="21"/>
      <c r="R67" s="21"/>
    </row>
    <row r="68" spans="1:18" ht="45">
      <c r="A68" s="26">
        <v>12020501</v>
      </c>
      <c r="B68" s="26" t="s">
        <v>802</v>
      </c>
      <c r="C68" s="26" t="s">
        <v>1028</v>
      </c>
      <c r="D68" s="27">
        <v>14102699.050000001</v>
      </c>
      <c r="E68" s="27">
        <v>11690423.33</v>
      </c>
      <c r="F68" s="26" t="s">
        <v>1028</v>
      </c>
      <c r="G68" s="22">
        <f t="shared" si="0"/>
        <v>2412275.7200000007</v>
      </c>
      <c r="H68" s="26" t="s">
        <v>329</v>
      </c>
      <c r="I68" s="26" t="s">
        <v>1086</v>
      </c>
      <c r="J68" s="21" t="str">
        <f t="shared" si="1"/>
        <v>12</v>
      </c>
      <c r="K68" s="21" t="str">
        <f t="shared" si="2"/>
        <v>1202</v>
      </c>
      <c r="L68" s="21" t="str">
        <f t="shared" si="3"/>
        <v>120205</v>
      </c>
      <c r="M68" s="21"/>
      <c r="N68" s="21"/>
      <c r="O68" s="21"/>
      <c r="P68" s="21"/>
      <c r="Q68" s="21"/>
      <c r="R68" s="21"/>
    </row>
    <row r="69" spans="1:18" ht="45">
      <c r="A69" s="26">
        <v>12020601</v>
      </c>
      <c r="B69" s="26" t="s">
        <v>1205</v>
      </c>
      <c r="C69" s="26" t="s">
        <v>1028</v>
      </c>
      <c r="D69" s="27">
        <v>2789303.47</v>
      </c>
      <c r="E69" s="27">
        <v>1645220.98</v>
      </c>
      <c r="F69" s="26" t="s">
        <v>1028</v>
      </c>
      <c r="G69" s="22">
        <f t="shared" si="0"/>
        <v>1144082.4900000002</v>
      </c>
      <c r="H69" s="26" t="s">
        <v>329</v>
      </c>
      <c r="I69" s="26" t="s">
        <v>1086</v>
      </c>
      <c r="J69" s="21" t="str">
        <f t="shared" si="1"/>
        <v>12</v>
      </c>
      <c r="K69" s="21" t="str">
        <f t="shared" si="2"/>
        <v>1202</v>
      </c>
      <c r="L69" s="21" t="str">
        <f t="shared" si="3"/>
        <v>120206</v>
      </c>
      <c r="M69" s="21"/>
      <c r="N69" s="21"/>
      <c r="O69" s="21"/>
      <c r="P69" s="21"/>
      <c r="Q69" s="21"/>
      <c r="R69" s="21"/>
    </row>
    <row r="70" spans="1:18" ht="75">
      <c r="A70" s="26">
        <v>12020641</v>
      </c>
      <c r="B70" s="26" t="s">
        <v>1206</v>
      </c>
      <c r="C70" s="26" t="s">
        <v>1028</v>
      </c>
      <c r="D70" s="27">
        <v>0</v>
      </c>
      <c r="E70" s="27">
        <v>1241.5</v>
      </c>
      <c r="F70" s="26" t="s">
        <v>1028</v>
      </c>
      <c r="G70" s="22">
        <f t="shared" si="0"/>
        <v>-1241.5</v>
      </c>
      <c r="H70" s="26" t="s">
        <v>329</v>
      </c>
      <c r="I70" s="26" t="s">
        <v>1092</v>
      </c>
      <c r="J70" s="21" t="str">
        <f t="shared" si="1"/>
        <v>12</v>
      </c>
      <c r="K70" s="21" t="str">
        <f t="shared" si="2"/>
        <v>1202</v>
      </c>
      <c r="L70" s="21" t="str">
        <f t="shared" si="3"/>
        <v>120206</v>
      </c>
      <c r="M70" s="21"/>
      <c r="N70" s="21"/>
      <c r="O70" s="21"/>
      <c r="P70" s="21"/>
      <c r="Q70" s="21"/>
      <c r="R70" s="21"/>
    </row>
    <row r="71" spans="1:18" ht="60">
      <c r="A71" s="26">
        <v>12020801</v>
      </c>
      <c r="B71" s="26" t="s">
        <v>1207</v>
      </c>
      <c r="C71" s="26" t="s">
        <v>1028</v>
      </c>
      <c r="D71" s="27">
        <v>9520.01</v>
      </c>
      <c r="E71" s="27">
        <v>4596.74</v>
      </c>
      <c r="F71" s="26" t="s">
        <v>1028</v>
      </c>
      <c r="G71" s="22">
        <f t="shared" si="0"/>
        <v>4923.2700000000004</v>
      </c>
      <c r="H71" s="26" t="s">
        <v>329</v>
      </c>
      <c r="I71" s="26" t="s">
        <v>1094</v>
      </c>
      <c r="J71" s="21" t="str">
        <f t="shared" si="1"/>
        <v>12</v>
      </c>
      <c r="K71" s="21" t="str">
        <f t="shared" si="2"/>
        <v>1202</v>
      </c>
      <c r="L71" s="21" t="str">
        <f t="shared" si="3"/>
        <v>120208</v>
      </c>
      <c r="M71" s="21"/>
      <c r="N71" s="21"/>
      <c r="O71" s="21"/>
      <c r="P71" s="21"/>
      <c r="Q71" s="21"/>
      <c r="R71" s="21"/>
    </row>
    <row r="72" spans="1:18" ht="15">
      <c r="A72" s="26">
        <v>12020802</v>
      </c>
      <c r="B72" s="26" t="s">
        <v>2330</v>
      </c>
      <c r="C72" s="26" t="s">
        <v>1028</v>
      </c>
      <c r="D72" s="27">
        <v>239658.4</v>
      </c>
      <c r="E72" s="27">
        <v>239658.4</v>
      </c>
      <c r="F72" s="26" t="s">
        <v>1028</v>
      </c>
      <c r="G72" s="22">
        <f t="shared" si="0"/>
        <v>0</v>
      </c>
      <c r="H72" s="26" t="s">
        <v>329</v>
      </c>
      <c r="I72" s="26" t="s">
        <v>1091</v>
      </c>
      <c r="J72" s="21" t="str">
        <f t="shared" si="1"/>
        <v>12</v>
      </c>
      <c r="K72" s="21" t="str">
        <f t="shared" si="2"/>
        <v>1202</v>
      </c>
      <c r="L72" s="21" t="str">
        <f t="shared" si="3"/>
        <v>120208</v>
      </c>
      <c r="M72" s="21"/>
      <c r="N72" s="21"/>
      <c r="O72" s="21"/>
      <c r="P72" s="21"/>
      <c r="Q72" s="21"/>
      <c r="R72" s="21"/>
    </row>
    <row r="73" spans="1:18" ht="15">
      <c r="A73" s="26">
        <v>12020803</v>
      </c>
      <c r="B73" s="26" t="s">
        <v>2331</v>
      </c>
      <c r="C73" s="26" t="s">
        <v>1028</v>
      </c>
      <c r="D73" s="27">
        <v>1434212.76</v>
      </c>
      <c r="E73" s="27">
        <v>671525.44</v>
      </c>
      <c r="F73" s="26" t="s">
        <v>1028</v>
      </c>
      <c r="G73" s="22">
        <f t="shared" si="0"/>
        <v>762687.32000000007</v>
      </c>
      <c r="H73" s="26" t="s">
        <v>329</v>
      </c>
      <c r="I73" s="26" t="s">
        <v>1091</v>
      </c>
      <c r="J73" s="21" t="str">
        <f t="shared" si="1"/>
        <v>12</v>
      </c>
      <c r="K73" s="21" t="str">
        <f t="shared" si="2"/>
        <v>1202</v>
      </c>
      <c r="L73" s="21" t="str">
        <f t="shared" si="3"/>
        <v>120208</v>
      </c>
      <c r="M73" s="21"/>
      <c r="N73" s="21"/>
      <c r="O73" s="21"/>
      <c r="P73" s="21"/>
      <c r="Q73" s="21"/>
      <c r="R73" s="21"/>
    </row>
    <row r="74" spans="1:18" ht="45">
      <c r="A74" s="26">
        <v>12020804</v>
      </c>
      <c r="B74" s="26" t="s">
        <v>2332</v>
      </c>
      <c r="C74" s="26" t="s">
        <v>1028</v>
      </c>
      <c r="D74" s="27">
        <v>4738.3100000000004</v>
      </c>
      <c r="E74" s="27">
        <v>2648.39</v>
      </c>
      <c r="F74" s="26" t="s">
        <v>1028</v>
      </c>
      <c r="G74" s="22">
        <f t="shared" si="0"/>
        <v>2089.9200000000005</v>
      </c>
      <c r="H74" s="26" t="s">
        <v>329</v>
      </c>
      <c r="I74" s="26" t="s">
        <v>1091</v>
      </c>
      <c r="J74" s="21" t="str">
        <f t="shared" si="1"/>
        <v>12</v>
      </c>
      <c r="K74" s="21" t="str">
        <f t="shared" si="2"/>
        <v>1202</v>
      </c>
      <c r="L74" s="21" t="str">
        <f t="shared" si="3"/>
        <v>120208</v>
      </c>
      <c r="M74" s="21"/>
      <c r="N74" s="21"/>
      <c r="O74" s="21"/>
      <c r="P74" s="21"/>
      <c r="Q74" s="21"/>
      <c r="R74" s="21"/>
    </row>
    <row r="75" spans="1:18" ht="45">
      <c r="A75" s="26">
        <v>12021001</v>
      </c>
      <c r="B75" s="26" t="s">
        <v>804</v>
      </c>
      <c r="C75" s="26" t="s">
        <v>1028</v>
      </c>
      <c r="D75" s="27">
        <v>13751637.75</v>
      </c>
      <c r="E75" s="27">
        <v>10498816.470000001</v>
      </c>
      <c r="F75" s="26" t="s">
        <v>1028</v>
      </c>
      <c r="G75" s="22">
        <f t="shared" si="0"/>
        <v>3252821.2799999993</v>
      </c>
      <c r="H75" s="26" t="s">
        <v>329</v>
      </c>
      <c r="I75" s="26" t="s">
        <v>1086</v>
      </c>
      <c r="J75" s="21" t="str">
        <f t="shared" si="1"/>
        <v>12</v>
      </c>
      <c r="K75" s="21" t="str">
        <f t="shared" si="2"/>
        <v>1202</v>
      </c>
      <c r="L75" s="21" t="str">
        <f t="shared" si="3"/>
        <v>120210</v>
      </c>
      <c r="M75" s="21"/>
      <c r="N75" s="21"/>
      <c r="O75" s="21"/>
      <c r="P75" s="21"/>
      <c r="Q75" s="21"/>
      <c r="R75" s="21"/>
    </row>
    <row r="76" spans="1:18" ht="45">
      <c r="A76" s="26">
        <v>12021002</v>
      </c>
      <c r="B76" s="26" t="s">
        <v>929</v>
      </c>
      <c r="C76" s="26" t="s">
        <v>1028</v>
      </c>
      <c r="D76" s="27">
        <v>39274.339999999997</v>
      </c>
      <c r="E76" s="27">
        <v>28418.12</v>
      </c>
      <c r="F76" s="26" t="s">
        <v>1028</v>
      </c>
      <c r="G76" s="22">
        <f t="shared" ref="G76:G139" si="4">+D76-E76</f>
        <v>10856.219999999998</v>
      </c>
      <c r="H76" s="26" t="s">
        <v>329</v>
      </c>
      <c r="I76" s="26" t="s">
        <v>1087</v>
      </c>
      <c r="J76" s="21" t="str">
        <f t="shared" ref="J76:J139" si="5">LEFT(A76,2)</f>
        <v>12</v>
      </c>
      <c r="K76" s="21" t="str">
        <f t="shared" ref="K76:K139" si="6">LEFT(A76,4)</f>
        <v>1202</v>
      </c>
      <c r="L76" s="21" t="str">
        <f t="shared" ref="L76:L139" si="7">LEFT(A76,6)</f>
        <v>120210</v>
      </c>
      <c r="M76" s="21"/>
      <c r="N76" s="21"/>
      <c r="O76" s="21"/>
      <c r="P76" s="21"/>
      <c r="Q76" s="21"/>
      <c r="R76" s="21"/>
    </row>
    <row r="77" spans="1:18" ht="75">
      <c r="A77" s="26">
        <v>12021003</v>
      </c>
      <c r="B77" s="26" t="s">
        <v>2333</v>
      </c>
      <c r="C77" s="26" t="s">
        <v>1028</v>
      </c>
      <c r="D77" s="27">
        <v>4496609.2699999996</v>
      </c>
      <c r="E77" s="27">
        <v>3835511.58</v>
      </c>
      <c r="F77" s="26" t="s">
        <v>1028</v>
      </c>
      <c r="G77" s="22">
        <f t="shared" si="4"/>
        <v>661097.68999999948</v>
      </c>
      <c r="H77" s="26" t="s">
        <v>329</v>
      </c>
      <c r="I77" s="26" t="s">
        <v>1087</v>
      </c>
      <c r="J77" s="21" t="str">
        <f t="shared" si="5"/>
        <v>12</v>
      </c>
      <c r="K77" s="21" t="str">
        <f t="shared" si="6"/>
        <v>1202</v>
      </c>
      <c r="L77" s="21" t="str">
        <f t="shared" si="7"/>
        <v>120210</v>
      </c>
      <c r="M77" s="21"/>
      <c r="N77" s="21"/>
      <c r="O77" s="21"/>
      <c r="P77" s="21"/>
      <c r="Q77" s="21"/>
      <c r="R77" s="21"/>
    </row>
    <row r="78" spans="1:18" ht="45">
      <c r="A78" s="26">
        <v>12021009</v>
      </c>
      <c r="B78" s="26" t="s">
        <v>2065</v>
      </c>
      <c r="C78" s="26" t="s">
        <v>1028</v>
      </c>
      <c r="D78" s="27">
        <v>1367466.65</v>
      </c>
      <c r="E78" s="27">
        <v>7283.31</v>
      </c>
      <c r="F78" s="26" t="s">
        <v>1028</v>
      </c>
      <c r="G78" s="22">
        <f t="shared" si="4"/>
        <v>1360183.3399999999</v>
      </c>
      <c r="H78" s="26" t="s">
        <v>329</v>
      </c>
      <c r="I78" s="26" t="s">
        <v>1088</v>
      </c>
      <c r="J78" s="21" t="str">
        <f t="shared" si="5"/>
        <v>12</v>
      </c>
      <c r="K78" s="21" t="str">
        <f t="shared" si="6"/>
        <v>1202</v>
      </c>
      <c r="L78" s="21" t="str">
        <f t="shared" si="7"/>
        <v>120210</v>
      </c>
      <c r="M78" s="21"/>
      <c r="N78" s="21"/>
      <c r="O78" s="21"/>
      <c r="P78" s="21"/>
      <c r="Q78" s="21"/>
      <c r="R78" s="21"/>
    </row>
    <row r="79" spans="1:18" ht="30">
      <c r="A79" s="26">
        <v>12021011</v>
      </c>
      <c r="B79" s="26" t="s">
        <v>1045</v>
      </c>
      <c r="C79" s="26" t="s">
        <v>1028</v>
      </c>
      <c r="D79" s="27">
        <v>5790.38</v>
      </c>
      <c r="E79" s="27">
        <v>3000.7</v>
      </c>
      <c r="F79" s="26" t="s">
        <v>1028</v>
      </c>
      <c r="G79" s="22">
        <f t="shared" si="4"/>
        <v>2789.6800000000003</v>
      </c>
      <c r="H79" s="26" t="s">
        <v>329</v>
      </c>
      <c r="I79" s="26" t="s">
        <v>1088</v>
      </c>
      <c r="J79" s="21" t="str">
        <f t="shared" si="5"/>
        <v>12</v>
      </c>
      <c r="K79" s="21" t="str">
        <f t="shared" si="6"/>
        <v>1202</v>
      </c>
      <c r="L79" s="21" t="str">
        <f t="shared" si="7"/>
        <v>120210</v>
      </c>
      <c r="M79" s="21"/>
      <c r="N79" s="21"/>
      <c r="O79" s="21"/>
      <c r="P79" s="21"/>
      <c r="Q79" s="21"/>
      <c r="R79" s="21"/>
    </row>
    <row r="80" spans="1:18" ht="45">
      <c r="A80" s="26">
        <v>12021012</v>
      </c>
      <c r="B80" s="26" t="s">
        <v>1208</v>
      </c>
      <c r="C80" s="26" t="s">
        <v>1028</v>
      </c>
      <c r="D80" s="27">
        <v>686000.14</v>
      </c>
      <c r="E80" s="27">
        <v>479280.98</v>
      </c>
      <c r="F80" s="26" t="s">
        <v>1028</v>
      </c>
      <c r="G80" s="22">
        <f t="shared" si="4"/>
        <v>206719.16000000003</v>
      </c>
      <c r="H80" s="26" t="s">
        <v>329</v>
      </c>
      <c r="I80" s="26" t="s">
        <v>1088</v>
      </c>
      <c r="J80" s="21" t="str">
        <f t="shared" si="5"/>
        <v>12</v>
      </c>
      <c r="K80" s="21" t="str">
        <f t="shared" si="6"/>
        <v>1202</v>
      </c>
      <c r="L80" s="21" t="str">
        <f t="shared" si="7"/>
        <v>120210</v>
      </c>
      <c r="M80" s="21"/>
      <c r="N80" s="21"/>
      <c r="O80" s="21"/>
      <c r="P80" s="21"/>
      <c r="Q80" s="21"/>
      <c r="R80" s="21"/>
    </row>
    <row r="81" spans="1:18" ht="75">
      <c r="A81" s="26">
        <v>12021041</v>
      </c>
      <c r="B81" s="26" t="s">
        <v>1209</v>
      </c>
      <c r="C81" s="26" t="s">
        <v>1028</v>
      </c>
      <c r="D81" s="27">
        <v>23814.63</v>
      </c>
      <c r="E81" s="27">
        <v>1883074.25</v>
      </c>
      <c r="F81" s="26" t="s">
        <v>1028</v>
      </c>
      <c r="G81" s="22">
        <f t="shared" si="4"/>
        <v>-1859259.62</v>
      </c>
      <c r="H81" s="26" t="s">
        <v>329</v>
      </c>
      <c r="I81" s="26" t="s">
        <v>1089</v>
      </c>
      <c r="J81" s="21" t="str">
        <f t="shared" si="5"/>
        <v>12</v>
      </c>
      <c r="K81" s="21" t="str">
        <f t="shared" si="6"/>
        <v>1202</v>
      </c>
      <c r="L81" s="21" t="str">
        <f t="shared" si="7"/>
        <v>120210</v>
      </c>
      <c r="M81" s="21"/>
      <c r="N81" s="21"/>
      <c r="O81" s="21"/>
      <c r="P81" s="21"/>
      <c r="Q81" s="21"/>
      <c r="R81" s="21"/>
    </row>
    <row r="82" spans="1:18" ht="75">
      <c r="A82" s="26">
        <v>12021043</v>
      </c>
      <c r="B82" s="26" t="s">
        <v>1211</v>
      </c>
      <c r="C82" s="26" t="s">
        <v>1028</v>
      </c>
      <c r="D82" s="27">
        <v>70175.149999999994</v>
      </c>
      <c r="E82" s="27">
        <v>87928.88</v>
      </c>
      <c r="F82" s="26" t="s">
        <v>1028</v>
      </c>
      <c r="G82" s="22">
        <f t="shared" si="4"/>
        <v>-17753.73000000001</v>
      </c>
      <c r="H82" s="26" t="s">
        <v>329</v>
      </c>
      <c r="I82" s="26" t="s">
        <v>1093</v>
      </c>
      <c r="J82" s="21" t="str">
        <f t="shared" si="5"/>
        <v>12</v>
      </c>
      <c r="K82" s="21" t="str">
        <f t="shared" si="6"/>
        <v>1202</v>
      </c>
      <c r="L82" s="21" t="str">
        <f t="shared" si="7"/>
        <v>120210</v>
      </c>
      <c r="M82" s="21"/>
      <c r="N82" s="21"/>
      <c r="O82" s="21"/>
      <c r="P82" s="21"/>
      <c r="Q82" s="21"/>
      <c r="R82" s="21"/>
    </row>
    <row r="83" spans="1:18" ht="75">
      <c r="A83" s="26">
        <v>12021044</v>
      </c>
      <c r="B83" s="26" t="s">
        <v>1212</v>
      </c>
      <c r="C83" s="26" t="s">
        <v>1028</v>
      </c>
      <c r="D83" s="27">
        <v>0</v>
      </c>
      <c r="E83" s="27">
        <v>73129.039999999994</v>
      </c>
      <c r="F83" s="26" t="s">
        <v>1028</v>
      </c>
      <c r="G83" s="22">
        <f t="shared" si="4"/>
        <v>-73129.039999999994</v>
      </c>
      <c r="H83" s="26" t="s">
        <v>329</v>
      </c>
      <c r="I83" s="26" t="s">
        <v>1091</v>
      </c>
      <c r="J83" s="21" t="str">
        <f t="shared" si="5"/>
        <v>12</v>
      </c>
      <c r="K83" s="21" t="str">
        <f t="shared" si="6"/>
        <v>1202</v>
      </c>
      <c r="L83" s="21" t="str">
        <f t="shared" si="7"/>
        <v>120210</v>
      </c>
      <c r="M83" s="21"/>
      <c r="N83" s="21"/>
      <c r="O83" s="21"/>
      <c r="P83" s="21"/>
      <c r="Q83" s="21"/>
      <c r="R83" s="21"/>
    </row>
    <row r="84" spans="1:18" ht="75">
      <c r="A84" s="26">
        <v>12021045</v>
      </c>
      <c r="B84" s="26" t="s">
        <v>1213</v>
      </c>
      <c r="C84" s="26" t="s">
        <v>1028</v>
      </c>
      <c r="D84" s="27">
        <v>300</v>
      </c>
      <c r="E84" s="27">
        <v>32582.31</v>
      </c>
      <c r="F84" s="26" t="s">
        <v>1028</v>
      </c>
      <c r="G84" s="22">
        <f t="shared" si="4"/>
        <v>-32282.31</v>
      </c>
      <c r="H84" s="26" t="s">
        <v>329</v>
      </c>
      <c r="I84" s="26" t="s">
        <v>1086</v>
      </c>
      <c r="J84" s="21" t="str">
        <f t="shared" si="5"/>
        <v>12</v>
      </c>
      <c r="K84" s="21" t="str">
        <f t="shared" si="6"/>
        <v>1202</v>
      </c>
      <c r="L84" s="21" t="str">
        <f t="shared" si="7"/>
        <v>120210</v>
      </c>
      <c r="M84" s="21"/>
      <c r="N84" s="21"/>
      <c r="O84" s="21"/>
      <c r="P84" s="21"/>
      <c r="Q84" s="21"/>
      <c r="R84" s="21"/>
    </row>
    <row r="85" spans="1:18" ht="90">
      <c r="A85" s="26">
        <v>12021046</v>
      </c>
      <c r="B85" s="26" t="s">
        <v>1214</v>
      </c>
      <c r="C85" s="26" t="s">
        <v>1028</v>
      </c>
      <c r="D85" s="27">
        <v>15401.37</v>
      </c>
      <c r="E85" s="27">
        <v>118683.69</v>
      </c>
      <c r="F85" s="26" t="s">
        <v>1028</v>
      </c>
      <c r="G85" s="22">
        <f t="shared" si="4"/>
        <v>-103282.32</v>
      </c>
      <c r="H85" s="26" t="s">
        <v>329</v>
      </c>
      <c r="I85" s="26" t="s">
        <v>1086</v>
      </c>
      <c r="J85" s="21" t="str">
        <f t="shared" si="5"/>
        <v>12</v>
      </c>
      <c r="K85" s="21" t="str">
        <f t="shared" si="6"/>
        <v>1202</v>
      </c>
      <c r="L85" s="21" t="str">
        <f t="shared" si="7"/>
        <v>120210</v>
      </c>
      <c r="M85" s="21"/>
      <c r="N85" s="21"/>
      <c r="O85" s="21"/>
      <c r="P85" s="21"/>
      <c r="Q85" s="21"/>
      <c r="R85" s="21"/>
    </row>
    <row r="86" spans="1:18" ht="45">
      <c r="A86" s="26">
        <v>12021047</v>
      </c>
      <c r="B86" s="26" t="s">
        <v>1351</v>
      </c>
      <c r="C86" s="26" t="s">
        <v>1028</v>
      </c>
      <c r="D86" s="27">
        <v>3819.97</v>
      </c>
      <c r="E86" s="27">
        <v>38066.54</v>
      </c>
      <c r="F86" s="26" t="s">
        <v>1028</v>
      </c>
      <c r="G86" s="22">
        <f t="shared" si="4"/>
        <v>-34246.57</v>
      </c>
      <c r="H86" s="26" t="s">
        <v>329</v>
      </c>
      <c r="I86" s="26" t="s">
        <v>1088</v>
      </c>
      <c r="J86" s="21" t="str">
        <f t="shared" si="5"/>
        <v>12</v>
      </c>
      <c r="K86" s="21" t="str">
        <f t="shared" si="6"/>
        <v>1202</v>
      </c>
      <c r="L86" s="21" t="str">
        <f t="shared" si="7"/>
        <v>120210</v>
      </c>
      <c r="M86" s="21"/>
      <c r="N86" s="21"/>
      <c r="O86" s="21"/>
      <c r="P86" s="21"/>
      <c r="Q86" s="21"/>
      <c r="R86" s="21"/>
    </row>
    <row r="87" spans="1:18" ht="90">
      <c r="A87" s="26">
        <v>12021048</v>
      </c>
      <c r="B87" s="26" t="s">
        <v>1530</v>
      </c>
      <c r="C87" s="26" t="s">
        <v>1028</v>
      </c>
      <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 s="26" t="s">
        <v>329</v>
      </c>
      <c r="I87" s="26" t="s">
        <v>1092</v>
      </c>
      <c r="J87" s="21" t="str">
        <f t="shared" si="5"/>
        <v>12</v>
      </c>
      <c r="K87" s="21" t="str">
        <f t="shared" si="6"/>
        <v>1202</v>
      </c>
      <c r="L87" s="21" t="str">
        <f t="shared" si="7"/>
        <v>120210</v>
      </c>
      <c r="M87" s="21"/>
      <c r="N87" s="21"/>
      <c r="O87" s="21"/>
      <c r="P87" s="21"/>
      <c r="Q87" s="21"/>
      <c r="R87" s="21"/>
    </row>
    <row r="88" spans="1:18" ht="90">
      <c r="A88" s="26">
        <v>12021049</v>
      </c>
      <c r="B88" s="26" t="s">
        <v>1531</v>
      </c>
      <c r="C88" s="26" t="s">
        <v>1028</v>
      </c>
      <c r="D88" s="28">
        <v>0</v>
      </c>
      <c r="E88" s="27">
        <v>4581.66</v>
      </c>
      <c r="F88" s="26" t="s">
        <v>1028</v>
      </c>
      <c r="G88" s="22">
        <f t="shared" si="4"/>
        <v>-4581.66</v>
      </c>
      <c r="H88" s="26" t="s">
        <v>329</v>
      </c>
      <c r="I88" s="26" t="s">
        <v>1086</v>
      </c>
      <c r="J88" s="21" t="str">
        <f t="shared" si="5"/>
        <v>12</v>
      </c>
      <c r="K88" s="21" t="str">
        <f t="shared" si="6"/>
        <v>1202</v>
      </c>
      <c r="L88" s="21" t="str">
        <f t="shared" si="7"/>
        <v>120210</v>
      </c>
      <c r="M88" s="21"/>
      <c r="N88" s="21"/>
      <c r="O88" s="21"/>
      <c r="P88" s="21"/>
      <c r="Q88" s="21"/>
      <c r="R88" s="21"/>
    </row>
    <row r="89" spans="1:18" ht="75">
      <c r="A89" s="26">
        <v>12021050</v>
      </c>
      <c r="B89" s="26" t="s">
        <v>1532</v>
      </c>
      <c r="C89" s="26" t="s">
        <v>1028</v>
      </c>
      <c r="D89" s="27">
        <v>5153.1000000000004</v>
      </c>
      <c r="E89" s="27">
        <v>20285.52</v>
      </c>
      <c r="F89" s="26" t="s">
        <v>1028</v>
      </c>
      <c r="G89" s="22">
        <f t="shared" si="4"/>
        <v>-15132.42</v>
      </c>
      <c r="H89" s="26" t="s">
        <v>329</v>
      </c>
      <c r="I89" s="26" t="s">
        <v>1086</v>
      </c>
      <c r="J89" s="21" t="str">
        <f t="shared" si="5"/>
        <v>12</v>
      </c>
      <c r="K89" s="21" t="str">
        <f t="shared" si="6"/>
        <v>1202</v>
      </c>
      <c r="L89" s="21" t="str">
        <f t="shared" si="7"/>
        <v>120210</v>
      </c>
      <c r="M89" s="21"/>
      <c r="N89" s="21"/>
      <c r="O89" s="21"/>
      <c r="P89" s="21"/>
      <c r="Q89" s="21"/>
      <c r="R89" s="21"/>
    </row>
    <row r="90" spans="1:18" ht="105">
      <c r="A90" s="26">
        <v>12021051</v>
      </c>
      <c r="B90" s="26" t="s">
        <v>1688</v>
      </c>
      <c r="C90" s="26" t="s">
        <v>1028</v>
      </c>
      <c r="D90" s="27">
        <v>3993.23</v>
      </c>
      <c r="E90" s="27">
        <v>11237.15</v>
      </c>
      <c r="F90" s="26" t="s">
        <v>1028</v>
      </c>
      <c r="G90" s="22">
        <f t="shared" si="4"/>
        <v>-7243.92</v>
      </c>
      <c r="H90" s="26" t="s">
        <v>329</v>
      </c>
      <c r="I90" s="26" t="s">
        <v>1092</v>
      </c>
      <c r="J90" s="21" t="str">
        <f t="shared" si="5"/>
        <v>12</v>
      </c>
      <c r="K90" s="21" t="str">
        <f t="shared" si="6"/>
        <v>1202</v>
      </c>
      <c r="L90" s="21" t="str">
        <f t="shared" si="7"/>
        <v>120210</v>
      </c>
      <c r="M90" s="21"/>
      <c r="N90" s="21"/>
      <c r="O90" s="21"/>
      <c r="P90" s="21"/>
      <c r="Q90" s="21"/>
      <c r="R90" s="21"/>
    </row>
    <row r="91" spans="1:18" ht="60">
      <c r="A91" s="26">
        <v>12021101</v>
      </c>
      <c r="B91" s="26" t="s">
        <v>2334</v>
      </c>
      <c r="C91" s="26" t="s">
        <v>1028</v>
      </c>
      <c r="D91" s="27">
        <v>10416118.27</v>
      </c>
      <c r="E91" s="27">
        <v>10339168.83</v>
      </c>
      <c r="F91" s="26" t="s">
        <v>1028</v>
      </c>
      <c r="G91" s="22">
        <f t="shared" si="4"/>
        <v>76949.439999999478</v>
      </c>
      <c r="H91" s="26" t="s">
        <v>329</v>
      </c>
      <c r="I91" s="26" t="s">
        <v>1091</v>
      </c>
      <c r="J91" s="21" t="str">
        <f t="shared" si="5"/>
        <v>12</v>
      </c>
      <c r="K91" s="21" t="str">
        <f t="shared" si="6"/>
        <v>1202</v>
      </c>
      <c r="L91" s="21" t="str">
        <f t="shared" si="7"/>
        <v>120211</v>
      </c>
      <c r="M91" s="21"/>
      <c r="N91" s="21"/>
      <c r="O91" s="21"/>
      <c r="P91" s="21"/>
      <c r="Q91" s="21"/>
      <c r="R91" s="21"/>
    </row>
    <row r="92" spans="1:18" ht="45">
      <c r="A92" s="26">
        <v>12021102</v>
      </c>
      <c r="B92" s="26" t="s">
        <v>805</v>
      </c>
      <c r="C92" s="26" t="s">
        <v>1028</v>
      </c>
      <c r="D92" s="27">
        <v>860226.39</v>
      </c>
      <c r="E92" s="27">
        <v>331628.96999999997</v>
      </c>
      <c r="F92" s="26" t="s">
        <v>1028</v>
      </c>
      <c r="G92" s="22">
        <f t="shared" si="4"/>
        <v>528597.42000000004</v>
      </c>
      <c r="H92" s="26" t="s">
        <v>329</v>
      </c>
      <c r="I92" s="26" t="s">
        <v>1093</v>
      </c>
      <c r="J92" s="21" t="str">
        <f t="shared" si="5"/>
        <v>12</v>
      </c>
      <c r="K92" s="21" t="str">
        <f t="shared" si="6"/>
        <v>1202</v>
      </c>
      <c r="L92" s="21" t="str">
        <f t="shared" si="7"/>
        <v>120211</v>
      </c>
      <c r="M92" s="21"/>
      <c r="N92" s="21"/>
      <c r="O92" s="21"/>
      <c r="P92" s="21"/>
      <c r="Q92" s="21"/>
      <c r="R92" s="21"/>
    </row>
    <row r="93" spans="1:18" ht="60">
      <c r="A93" s="26">
        <v>12021103</v>
      </c>
      <c r="B93" s="26" t="s">
        <v>2335</v>
      </c>
      <c r="C93" s="26" t="s">
        <v>1028</v>
      </c>
      <c r="D93" s="27">
        <v>120656.43</v>
      </c>
      <c r="E93" s="27">
        <v>19957.03</v>
      </c>
      <c r="F93" s="26" t="s">
        <v>1028</v>
      </c>
      <c r="G93" s="22">
        <f t="shared" si="4"/>
        <v>100699.4</v>
      </c>
      <c r="H93" s="26" t="s">
        <v>329</v>
      </c>
      <c r="I93" s="26" t="s">
        <v>1091</v>
      </c>
      <c r="J93" s="21" t="str">
        <f t="shared" si="5"/>
        <v>12</v>
      </c>
      <c r="K93" s="21" t="str">
        <f t="shared" si="6"/>
        <v>1202</v>
      </c>
      <c r="L93" s="21" t="str">
        <f t="shared" si="7"/>
        <v>120211</v>
      </c>
      <c r="M93" s="21"/>
      <c r="N93" s="21"/>
      <c r="O93" s="21"/>
      <c r="P93" s="21"/>
      <c r="Q93" s="21"/>
      <c r="R93" s="21"/>
    </row>
    <row r="94" spans="1:18" ht="60">
      <c r="A94" s="26">
        <v>12021104</v>
      </c>
      <c r="B94" s="26" t="s">
        <v>2336</v>
      </c>
      <c r="C94" s="26" t="s">
        <v>1028</v>
      </c>
      <c r="D94" s="27">
        <v>3822.89</v>
      </c>
      <c r="E94" s="27">
        <v>0</v>
      </c>
      <c r="F94" s="26" t="s">
        <v>1028</v>
      </c>
      <c r="G94" s="22">
        <f t="shared" si="4"/>
        <v>3822.89</v>
      </c>
      <c r="H94" s="26" t="s">
        <v>329</v>
      </c>
      <c r="I94" s="26" t="s">
        <v>1086</v>
      </c>
      <c r="J94" s="21" t="str">
        <f t="shared" si="5"/>
        <v>12</v>
      </c>
      <c r="K94" s="21" t="str">
        <f t="shared" si="6"/>
        <v>1202</v>
      </c>
      <c r="L94" s="21" t="str">
        <f t="shared" si="7"/>
        <v>120211</v>
      </c>
      <c r="M94" s="21"/>
      <c r="N94" s="21"/>
      <c r="O94" s="21"/>
      <c r="P94" s="21"/>
      <c r="Q94" s="21"/>
      <c r="R94" s="21"/>
    </row>
    <row r="95" spans="1:18" ht="60">
      <c r="A95" s="26">
        <v>12021105</v>
      </c>
      <c r="B95" s="26" t="s">
        <v>2337</v>
      </c>
      <c r="C95" s="26" t="s">
        <v>1028</v>
      </c>
      <c r="D95" s="27">
        <v>14994967.5</v>
      </c>
      <c r="E95" s="27">
        <v>0</v>
      </c>
      <c r="F95" s="26" t="s">
        <v>1028</v>
      </c>
      <c r="G95" s="22">
        <f t="shared" si="4"/>
        <v>14994967.5</v>
      </c>
      <c r="H95" s="26" t="s">
        <v>329</v>
      </c>
      <c r="I95" s="26" t="s">
        <v>1086</v>
      </c>
      <c r="J95" s="21" t="str">
        <f t="shared" si="5"/>
        <v>12</v>
      </c>
      <c r="K95" s="21" t="str">
        <f t="shared" si="6"/>
        <v>1202</v>
      </c>
      <c r="L95" s="21" t="str">
        <f t="shared" si="7"/>
        <v>120211</v>
      </c>
      <c r="M95" s="21"/>
      <c r="N95" s="21"/>
      <c r="O95" s="21"/>
      <c r="P95" s="21"/>
      <c r="Q95" s="21"/>
      <c r="R95" s="21"/>
    </row>
    <row r="96" spans="1:18" ht="15">
      <c r="A96" s="26">
        <v>12030203</v>
      </c>
      <c r="B96" s="26" t="s">
        <v>806</v>
      </c>
      <c r="C96" s="26" t="s">
        <v>1028</v>
      </c>
      <c r="D96" s="27">
        <v>1546999.17</v>
      </c>
      <c r="E96" s="27">
        <v>1543283.37</v>
      </c>
      <c r="F96" s="26" t="s">
        <v>1028</v>
      </c>
      <c r="G96" s="22">
        <f t="shared" si="4"/>
        <v>3715.7999999998137</v>
      </c>
      <c r="H96" s="26" t="s">
        <v>329</v>
      </c>
      <c r="I96" s="26" t="s">
        <v>1092</v>
      </c>
      <c r="J96" s="21" t="str">
        <f t="shared" si="5"/>
        <v>12</v>
      </c>
      <c r="K96" s="21" t="str">
        <f t="shared" si="6"/>
        <v>1203</v>
      </c>
      <c r="L96" s="21" t="str">
        <f t="shared" si="7"/>
        <v>120302</v>
      </c>
      <c r="M96" s="21"/>
      <c r="N96" s="21"/>
      <c r="O96" s="21"/>
      <c r="P96" s="21"/>
      <c r="Q96" s="21"/>
      <c r="R96" s="21"/>
    </row>
    <row r="97" spans="1:18" ht="45">
      <c r="A97" s="26">
        <v>12030241</v>
      </c>
      <c r="B97" s="26" t="s">
        <v>1534</v>
      </c>
      <c r="C97" s="26" t="s">
        <v>1028</v>
      </c>
      <c r="D97" s="28">
        <v>0</v>
      </c>
      <c r="E97" s="27">
        <v>3365.8</v>
      </c>
      <c r="F97" s="26" t="s">
        <v>1028</v>
      </c>
      <c r="G97" s="22">
        <f t="shared" si="4"/>
        <v>-3365.8</v>
      </c>
      <c r="H97" s="26" t="s">
        <v>329</v>
      </c>
      <c r="I97" s="26" t="s">
        <v>1091</v>
      </c>
      <c r="J97" s="21" t="str">
        <f t="shared" si="5"/>
        <v>12</v>
      </c>
      <c r="K97" s="21" t="str">
        <f t="shared" si="6"/>
        <v>1203</v>
      </c>
      <c r="L97" s="21" t="str">
        <f t="shared" si="7"/>
        <v>120302</v>
      </c>
      <c r="M97" s="21"/>
      <c r="N97" s="21"/>
      <c r="O97" s="21"/>
      <c r="P97" s="21"/>
      <c r="Q97" s="21"/>
      <c r="R97" s="21"/>
    </row>
    <row r="98" spans="1:18" ht="30">
      <c r="A98" s="26">
        <v>12040101</v>
      </c>
      <c r="B98" s="26" t="s">
        <v>807</v>
      </c>
      <c r="C98" s="26" t="s">
        <v>1028</v>
      </c>
      <c r="D98" s="27">
        <v>53962.1</v>
      </c>
      <c r="E98" s="27">
        <v>50640.89</v>
      </c>
      <c r="F98" s="26" t="s">
        <v>1028</v>
      </c>
      <c r="G98" s="22">
        <f t="shared" si="4"/>
        <v>3321.2099999999991</v>
      </c>
      <c r="H98" s="26" t="s">
        <v>329</v>
      </c>
      <c r="I98" s="26" t="s">
        <v>1086</v>
      </c>
      <c r="J98" s="21" t="str">
        <f t="shared" si="5"/>
        <v>12</v>
      </c>
      <c r="K98" s="21" t="str">
        <f t="shared" si="6"/>
        <v>1204</v>
      </c>
      <c r="L98" s="21" t="str">
        <f t="shared" si="7"/>
        <v>120401</v>
      </c>
      <c r="M98" s="21"/>
      <c r="N98" s="21"/>
      <c r="O98" s="21"/>
      <c r="P98" s="21"/>
      <c r="Q98" s="21"/>
      <c r="R98" s="21"/>
    </row>
    <row r="99" spans="1:18" ht="30">
      <c r="A99" s="26">
        <v>12040102</v>
      </c>
      <c r="B99" s="26" t="s">
        <v>1036</v>
      </c>
      <c r="C99" s="26" t="s">
        <v>1028</v>
      </c>
      <c r="D99" s="27">
        <v>2250.7800000000002</v>
      </c>
      <c r="E99" s="27">
        <v>2250.7800000000002</v>
      </c>
      <c r="F99" s="26" t="s">
        <v>1028</v>
      </c>
      <c r="G99" s="22">
        <f t="shared" si="4"/>
        <v>0</v>
      </c>
      <c r="H99" s="26" t="s">
        <v>329</v>
      </c>
      <c r="I99" s="26" t="s">
        <v>1087</v>
      </c>
      <c r="J99" s="21" t="str">
        <f t="shared" si="5"/>
        <v>12</v>
      </c>
      <c r="K99" s="21" t="str">
        <f t="shared" si="6"/>
        <v>1204</v>
      </c>
      <c r="L99" s="21" t="str">
        <f t="shared" si="7"/>
        <v>120401</v>
      </c>
      <c r="M99" s="21"/>
      <c r="N99" s="21"/>
      <c r="O99" s="21"/>
      <c r="P99" s="21"/>
      <c r="Q99" s="21"/>
      <c r="R99" s="21"/>
    </row>
    <row r="100" spans="1:18" ht="30">
      <c r="A100" s="26">
        <v>12040112</v>
      </c>
      <c r="B100" s="26" t="s">
        <v>808</v>
      </c>
      <c r="C100" s="26" t="s">
        <v>1028</v>
      </c>
      <c r="D100" s="27">
        <v>79052.820000000007</v>
      </c>
      <c r="E100" s="27">
        <v>70658.2</v>
      </c>
      <c r="F100" s="26" t="s">
        <v>1028</v>
      </c>
      <c r="G100" s="22">
        <f t="shared" si="4"/>
        <v>8394.6200000000099</v>
      </c>
      <c r="H100" s="26" t="s">
        <v>329</v>
      </c>
      <c r="I100" s="26" t="s">
        <v>1086</v>
      </c>
      <c r="J100" s="21" t="str">
        <f t="shared" si="5"/>
        <v>12</v>
      </c>
      <c r="K100" s="21" t="str">
        <f t="shared" si="6"/>
        <v>1204</v>
      </c>
      <c r="L100" s="21" t="str">
        <f t="shared" si="7"/>
        <v>120401</v>
      </c>
      <c r="M100" s="21"/>
      <c r="N100" s="21"/>
      <c r="O100" s="21"/>
      <c r="P100" s="21"/>
      <c r="Q100" s="21"/>
      <c r="R100" s="21"/>
    </row>
    <row r="101" spans="1:18" ht="30">
      <c r="A101" s="26">
        <v>12040201</v>
      </c>
      <c r="B101" s="26" t="s">
        <v>1037</v>
      </c>
      <c r="C101" s="26" t="s">
        <v>1028</v>
      </c>
      <c r="D101" s="27">
        <v>94073384.239999995</v>
      </c>
      <c r="E101" s="27">
        <v>94073384.239999995</v>
      </c>
      <c r="F101" s="26" t="s">
        <v>1028</v>
      </c>
      <c r="G101" s="22">
        <f t="shared" si="4"/>
        <v>0</v>
      </c>
      <c r="H101" s="26" t="s">
        <v>329</v>
      </c>
      <c r="I101" s="26" t="s">
        <v>1086</v>
      </c>
      <c r="J101" s="21" t="str">
        <f t="shared" si="5"/>
        <v>12</v>
      </c>
      <c r="K101" s="21" t="str">
        <f t="shared" si="6"/>
        <v>1204</v>
      </c>
      <c r="L101" s="21" t="str">
        <f t="shared" si="7"/>
        <v>120402</v>
      </c>
      <c r="M101" s="21"/>
      <c r="N101" s="21"/>
      <c r="O101" s="21"/>
      <c r="P101" s="21"/>
      <c r="Q101" s="21"/>
      <c r="R101" s="21"/>
    </row>
    <row r="102" spans="1:18" ht="30">
      <c r="A102" s="26">
        <v>12040205</v>
      </c>
      <c r="B102" s="26" t="s">
        <v>1038</v>
      </c>
      <c r="C102" s="26" t="s">
        <v>1028</v>
      </c>
      <c r="D102" s="27">
        <v>56288.81</v>
      </c>
      <c r="E102" s="27">
        <v>51023.93</v>
      </c>
      <c r="F102" s="26" t="s">
        <v>1028</v>
      </c>
      <c r="G102" s="22">
        <f t="shared" si="4"/>
        <v>5264.8799999999974</v>
      </c>
      <c r="H102" s="26" t="s">
        <v>329</v>
      </c>
      <c r="I102" s="26" t="s">
        <v>1093</v>
      </c>
      <c r="J102" s="21" t="str">
        <f t="shared" si="5"/>
        <v>12</v>
      </c>
      <c r="K102" s="21" t="str">
        <f t="shared" si="6"/>
        <v>1204</v>
      </c>
      <c r="L102" s="21" t="str">
        <f t="shared" si="7"/>
        <v>120402</v>
      </c>
      <c r="M102" s="21"/>
      <c r="N102" s="21"/>
      <c r="O102" s="21"/>
      <c r="P102" s="21"/>
      <c r="Q102" s="21"/>
      <c r="R102" s="21"/>
    </row>
    <row r="103" spans="1:18" ht="30">
      <c r="A103" s="26">
        <v>12040210</v>
      </c>
      <c r="B103" s="26" t="s">
        <v>809</v>
      </c>
      <c r="C103" s="26" t="s">
        <v>1028</v>
      </c>
      <c r="D103" s="27">
        <v>91922079.390000001</v>
      </c>
      <c r="E103" s="27">
        <v>91922079.390000001</v>
      </c>
      <c r="F103" s="26" t="s">
        <v>1028</v>
      </c>
      <c r="G103" s="22">
        <f t="shared" si="4"/>
        <v>0</v>
      </c>
      <c r="H103" s="26" t="s">
        <v>329</v>
      </c>
      <c r="I103" s="26" t="s">
        <v>1086</v>
      </c>
      <c r="J103" s="21" t="str">
        <f t="shared" si="5"/>
        <v>12</v>
      </c>
      <c r="K103" s="21" t="str">
        <f t="shared" si="6"/>
        <v>1204</v>
      </c>
      <c r="L103" s="21" t="str">
        <f t="shared" si="7"/>
        <v>120402</v>
      </c>
      <c r="M103" s="21"/>
      <c r="N103" s="21"/>
      <c r="O103" s="21"/>
      <c r="P103" s="21"/>
      <c r="Q103" s="21"/>
      <c r="R103" s="21"/>
    </row>
    <row r="104" spans="1:18" ht="30">
      <c r="A104" s="26">
        <v>12040220</v>
      </c>
      <c r="B104" s="26" t="s">
        <v>810</v>
      </c>
      <c r="C104" s="26" t="s">
        <v>1028</v>
      </c>
      <c r="D104" s="27">
        <v>97580219.590000004</v>
      </c>
      <c r="E104" s="27">
        <v>97580219.590000004</v>
      </c>
      <c r="F104" s="26" t="s">
        <v>1028</v>
      </c>
      <c r="G104" s="22">
        <f t="shared" si="4"/>
        <v>0</v>
      </c>
      <c r="H104" s="26" t="s">
        <v>329</v>
      </c>
      <c r="I104" s="26" t="s">
        <v>1091</v>
      </c>
      <c r="J104" s="21" t="str">
        <f t="shared" si="5"/>
        <v>12</v>
      </c>
      <c r="K104" s="21" t="str">
        <f t="shared" si="6"/>
        <v>1204</v>
      </c>
      <c r="L104" s="21" t="str">
        <f t="shared" si="7"/>
        <v>120402</v>
      </c>
      <c r="M104" s="21"/>
      <c r="N104" s="21"/>
      <c r="O104" s="21"/>
      <c r="P104" s="21"/>
      <c r="Q104" s="21"/>
      <c r="R104" s="21"/>
    </row>
    <row r="105" spans="1:18" ht="30">
      <c r="A105" s="26">
        <v>12040230</v>
      </c>
      <c r="B105" s="26" t="s">
        <v>811</v>
      </c>
      <c r="C105" s="26" t="s">
        <v>1028</v>
      </c>
      <c r="D105" s="27">
        <v>768424.12</v>
      </c>
      <c r="E105" s="27">
        <v>768424.12</v>
      </c>
      <c r="F105" s="26" t="s">
        <v>1028</v>
      </c>
      <c r="G105" s="22">
        <f t="shared" si="4"/>
        <v>0</v>
      </c>
      <c r="H105" s="26" t="s">
        <v>329</v>
      </c>
      <c r="I105" s="26" t="s">
        <v>1090</v>
      </c>
      <c r="J105" s="21" t="str">
        <f t="shared" si="5"/>
        <v>12</v>
      </c>
      <c r="K105" s="21" t="str">
        <f t="shared" si="6"/>
        <v>1204</v>
      </c>
      <c r="L105" s="21" t="str">
        <f t="shared" si="7"/>
        <v>120402</v>
      </c>
      <c r="M105" s="21"/>
      <c r="N105" s="21"/>
      <c r="O105" s="21"/>
      <c r="P105" s="21"/>
      <c r="Q105" s="21"/>
      <c r="R105" s="21"/>
    </row>
    <row r="106" spans="1:18" ht="30">
      <c r="A106" s="26">
        <v>12040301</v>
      </c>
      <c r="B106" s="26" t="s">
        <v>812</v>
      </c>
      <c r="C106" s="26" t="s">
        <v>1028</v>
      </c>
      <c r="D106" s="27">
        <v>122315.66</v>
      </c>
      <c r="E106" s="27">
        <v>88645.07</v>
      </c>
      <c r="F106" s="26" t="s">
        <v>1028</v>
      </c>
      <c r="G106" s="22">
        <f t="shared" si="4"/>
        <v>33670.589999999997</v>
      </c>
      <c r="H106" s="26" t="s">
        <v>329</v>
      </c>
      <c r="I106" s="26" t="s">
        <v>1093</v>
      </c>
      <c r="J106" s="21" t="str">
        <f t="shared" si="5"/>
        <v>12</v>
      </c>
      <c r="K106" s="21" t="str">
        <f t="shared" si="6"/>
        <v>1204</v>
      </c>
      <c r="L106" s="21" t="str">
        <f t="shared" si="7"/>
        <v>120403</v>
      </c>
      <c r="M106" s="21"/>
      <c r="N106" s="21"/>
      <c r="O106" s="21"/>
      <c r="P106" s="21"/>
      <c r="Q106" s="21"/>
      <c r="R106" s="21"/>
    </row>
    <row r="107" spans="1:18" ht="30">
      <c r="A107" s="26">
        <v>12040303</v>
      </c>
      <c r="B107" s="26" t="s">
        <v>1128</v>
      </c>
      <c r="C107" s="26" t="s">
        <v>1028</v>
      </c>
      <c r="D107" s="27">
        <v>7419.58</v>
      </c>
      <c r="E107" s="27">
        <v>2201.96</v>
      </c>
      <c r="F107" s="26" t="s">
        <v>1028</v>
      </c>
      <c r="G107" s="22">
        <f t="shared" si="4"/>
        <v>5217.62</v>
      </c>
      <c r="H107" s="26" t="s">
        <v>329</v>
      </c>
      <c r="I107" s="26" t="s">
        <v>1092</v>
      </c>
      <c r="J107" s="21" t="str">
        <f t="shared" si="5"/>
        <v>12</v>
      </c>
      <c r="K107" s="21" t="str">
        <f t="shared" si="6"/>
        <v>1204</v>
      </c>
      <c r="L107" s="21" t="str">
        <f t="shared" si="7"/>
        <v>120403</v>
      </c>
      <c r="M107" s="21"/>
      <c r="N107" s="21"/>
      <c r="O107" s="21"/>
      <c r="P107" s="21"/>
      <c r="Q107" s="21"/>
      <c r="R107" s="21"/>
    </row>
    <row r="108" spans="1:18" ht="15">
      <c r="A108" s="26">
        <v>13010101</v>
      </c>
      <c r="B108" s="26" t="s">
        <v>1039</v>
      </c>
      <c r="C108" s="26" t="s">
        <v>1028</v>
      </c>
      <c r="D108" s="27">
        <v>1535383.95</v>
      </c>
      <c r="E108" s="27">
        <v>880747.79</v>
      </c>
      <c r="F108" s="26" t="s">
        <v>1028</v>
      </c>
      <c r="G108" s="22">
        <f t="shared" si="4"/>
        <v>654636.15999999992</v>
      </c>
      <c r="H108" s="26" t="s">
        <v>329</v>
      </c>
      <c r="I108" s="26" t="s">
        <v>1091</v>
      </c>
      <c r="J108" s="21" t="str">
        <f t="shared" si="5"/>
        <v>13</v>
      </c>
      <c r="K108" s="21" t="str">
        <f t="shared" si="6"/>
        <v>1301</v>
      </c>
      <c r="L108" s="21" t="str">
        <f t="shared" si="7"/>
        <v>130101</v>
      </c>
      <c r="M108" s="21"/>
      <c r="N108" s="21"/>
      <c r="O108" s="21"/>
      <c r="P108" s="21"/>
      <c r="Q108" s="21"/>
      <c r="R108" s="21"/>
    </row>
    <row r="109" spans="1:18" ht="15">
      <c r="A109" s="26">
        <v>13020101</v>
      </c>
      <c r="B109" s="26" t="s">
        <v>813</v>
      </c>
      <c r="C109" s="26" t="s">
        <v>1028</v>
      </c>
      <c r="D109" s="27">
        <v>272580.46999999997</v>
      </c>
      <c r="E109" s="27">
        <v>142514.45000000001</v>
      </c>
      <c r="F109" s="26" t="s">
        <v>1028</v>
      </c>
      <c r="G109" s="22">
        <f t="shared" si="4"/>
        <v>130066.01999999996</v>
      </c>
      <c r="H109" s="26" t="s">
        <v>329</v>
      </c>
      <c r="I109" s="26" t="s">
        <v>1093</v>
      </c>
      <c r="J109" s="21" t="str">
        <f t="shared" si="5"/>
        <v>13</v>
      </c>
      <c r="K109" s="21" t="str">
        <f t="shared" si="6"/>
        <v>1302</v>
      </c>
      <c r="L109" s="21" t="str">
        <f t="shared" si="7"/>
        <v>130201</v>
      </c>
      <c r="M109" s="21"/>
      <c r="N109" s="21"/>
      <c r="O109" s="21"/>
      <c r="P109" s="21"/>
      <c r="Q109" s="21"/>
      <c r="R109" s="21"/>
    </row>
    <row r="110" spans="1:18" ht="45">
      <c r="A110" s="26">
        <v>20010101</v>
      </c>
      <c r="B110" s="26" t="s">
        <v>1040</v>
      </c>
      <c r="C110" s="26" t="s">
        <v>1028</v>
      </c>
      <c r="D110" s="27">
        <v>0</v>
      </c>
      <c r="E110" s="27">
        <v>46727128.729999997</v>
      </c>
      <c r="F110" s="26" t="s">
        <v>1028</v>
      </c>
      <c r="G110" s="22">
        <f t="shared" si="4"/>
        <v>-46727128.729999997</v>
      </c>
      <c r="H110" s="26" t="s">
        <v>329</v>
      </c>
      <c r="I110" s="26" t="s">
        <v>1087</v>
      </c>
      <c r="J110" s="21" t="str">
        <f t="shared" si="5"/>
        <v>20</v>
      </c>
      <c r="K110" s="21" t="str">
        <f t="shared" si="6"/>
        <v>2001</v>
      </c>
      <c r="L110" s="21" t="str">
        <f t="shared" si="7"/>
        <v>200101</v>
      </c>
      <c r="M110" s="21"/>
      <c r="N110" s="21"/>
      <c r="O110" s="21"/>
      <c r="P110" s="21"/>
      <c r="Q110" s="21"/>
      <c r="R110" s="21"/>
    </row>
    <row r="111" spans="1:18" ht="45">
      <c r="A111" s="26">
        <v>20010201</v>
      </c>
      <c r="B111" s="26" t="s">
        <v>814</v>
      </c>
      <c r="C111" s="26" t="s">
        <v>1028</v>
      </c>
      <c r="D111" s="27">
        <v>9487579.7699999996</v>
      </c>
      <c r="E111" s="27">
        <v>508900</v>
      </c>
      <c r="F111" s="26" t="s">
        <v>1028</v>
      </c>
      <c r="G111" s="22">
        <f t="shared" si="4"/>
        <v>8978679.7699999996</v>
      </c>
      <c r="H111" s="26" t="s">
        <v>329</v>
      </c>
      <c r="I111" s="26" t="s">
        <v>1095</v>
      </c>
      <c r="J111" s="21" t="str">
        <f t="shared" si="5"/>
        <v>20</v>
      </c>
      <c r="K111" s="21" t="str">
        <f t="shared" si="6"/>
        <v>2001</v>
      </c>
      <c r="L111" s="21" t="str">
        <f t="shared" si="7"/>
        <v>200102</v>
      </c>
      <c r="M111" s="21"/>
      <c r="N111" s="21"/>
      <c r="O111" s="21"/>
      <c r="P111" s="21"/>
      <c r="Q111" s="21"/>
      <c r="R111" s="21"/>
    </row>
    <row r="112" spans="1:18" ht="60">
      <c r="A112" s="26">
        <v>20020101</v>
      </c>
      <c r="B112" s="26" t="s">
        <v>1217</v>
      </c>
      <c r="C112" s="26" t="s">
        <v>1028</v>
      </c>
      <c r="D112" s="27">
        <v>4159771.11</v>
      </c>
      <c r="E112" s="27">
        <v>71431346.290000007</v>
      </c>
      <c r="F112" s="26" t="s">
        <v>1028</v>
      </c>
      <c r="G112" s="22">
        <f t="shared" si="4"/>
        <v>-67271575.180000007</v>
      </c>
      <c r="H112" s="26" t="s">
        <v>329</v>
      </c>
      <c r="I112" s="26" t="s">
        <v>1095</v>
      </c>
      <c r="J112" s="21" t="str">
        <f t="shared" si="5"/>
        <v>20</v>
      </c>
      <c r="K112" s="21" t="str">
        <f t="shared" si="6"/>
        <v>2002</v>
      </c>
      <c r="L112" s="21" t="str">
        <f t="shared" si="7"/>
        <v>200201</v>
      </c>
      <c r="M112" s="21"/>
      <c r="N112" s="21"/>
      <c r="O112" s="21"/>
      <c r="P112" s="21"/>
      <c r="Q112" s="21"/>
      <c r="R112" s="21"/>
    </row>
    <row r="113" spans="1:18" ht="45">
      <c r="A113" s="26">
        <v>20030102</v>
      </c>
      <c r="B113" s="26" t="s">
        <v>2066</v>
      </c>
      <c r="C113" s="26" t="s">
        <v>1028</v>
      </c>
      <c r="D113" s="27">
        <v>510000</v>
      </c>
      <c r="E113" s="27">
        <v>510000</v>
      </c>
      <c r="F113" s="26" t="s">
        <v>1028</v>
      </c>
      <c r="G113" s="22">
        <f t="shared" si="4"/>
        <v>0</v>
      </c>
      <c r="H113" s="26" t="s">
        <v>329</v>
      </c>
      <c r="I113" s="26" t="s">
        <v>1090</v>
      </c>
      <c r="J113" s="21" t="str">
        <f t="shared" si="5"/>
        <v>20</v>
      </c>
      <c r="K113" s="21" t="str">
        <f t="shared" si="6"/>
        <v>2003</v>
      </c>
      <c r="L113" s="21" t="str">
        <f t="shared" si="7"/>
        <v>200301</v>
      </c>
      <c r="M113" s="21"/>
      <c r="N113" s="21"/>
      <c r="O113" s="21"/>
      <c r="P113" s="21"/>
      <c r="Q113" s="21"/>
      <c r="R113" s="21"/>
    </row>
    <row r="114" spans="1:18" ht="45">
      <c r="A114" s="26">
        <v>20030103</v>
      </c>
      <c r="B114" s="26" t="s">
        <v>1218</v>
      </c>
      <c r="C114" s="26" t="s">
        <v>1028</v>
      </c>
      <c r="D114" s="27">
        <v>37963.67</v>
      </c>
      <c r="E114" s="27">
        <v>1074280.6399999999</v>
      </c>
      <c r="F114" s="26" t="s">
        <v>1028</v>
      </c>
      <c r="G114" s="22">
        <f t="shared" si="4"/>
        <v>-1036316.9699999999</v>
      </c>
      <c r="H114" s="26" t="s">
        <v>329</v>
      </c>
      <c r="I114" s="26" t="s">
        <v>1086</v>
      </c>
      <c r="J114" s="21" t="str">
        <f t="shared" si="5"/>
        <v>20</v>
      </c>
      <c r="K114" s="21" t="str">
        <f t="shared" si="6"/>
        <v>2003</v>
      </c>
      <c r="L114" s="21" t="str">
        <f t="shared" si="7"/>
        <v>200301</v>
      </c>
      <c r="M114" s="21"/>
      <c r="N114" s="21"/>
      <c r="O114" s="21"/>
      <c r="P114" s="21"/>
      <c r="Q114" s="21"/>
      <c r="R114" s="21"/>
    </row>
    <row r="115" spans="1:18" ht="30">
      <c r="A115" s="26">
        <v>20030105</v>
      </c>
      <c r="B115" s="26" t="s">
        <v>2338</v>
      </c>
      <c r="C115" s="26" t="s">
        <v>1028</v>
      </c>
      <c r="D115" s="27">
        <v>18613.53</v>
      </c>
      <c r="E115" s="27">
        <v>386706.83</v>
      </c>
      <c r="F115" s="26" t="s">
        <v>1028</v>
      </c>
      <c r="G115" s="22">
        <f t="shared" si="4"/>
        <v>-368093.30000000005</v>
      </c>
      <c r="H115" s="26" t="s">
        <v>329</v>
      </c>
      <c r="I115" s="26" t="s">
        <v>1088</v>
      </c>
      <c r="J115" s="21" t="str">
        <f t="shared" si="5"/>
        <v>20</v>
      </c>
      <c r="K115" s="21" t="str">
        <f t="shared" si="6"/>
        <v>2003</v>
      </c>
      <c r="L115" s="21" t="str">
        <f t="shared" si="7"/>
        <v>200301</v>
      </c>
      <c r="M115" s="21"/>
      <c r="N115" s="21"/>
      <c r="O115" s="21"/>
      <c r="P115" s="21"/>
      <c r="Q115" s="21"/>
      <c r="R115" s="21"/>
    </row>
    <row r="116" spans="1:18" ht="30">
      <c r="A116" s="26">
        <v>20030106</v>
      </c>
      <c r="B116" s="26" t="s">
        <v>2339</v>
      </c>
      <c r="C116" s="26" t="s">
        <v>1028</v>
      </c>
      <c r="D116" s="27">
        <v>386706.83</v>
      </c>
      <c r="E116" s="27">
        <v>3286652.83</v>
      </c>
      <c r="F116" s="26" t="s">
        <v>1028</v>
      </c>
      <c r="G116" s="22">
        <f t="shared" si="4"/>
        <v>-2899946</v>
      </c>
      <c r="H116" s="26" t="s">
        <v>329</v>
      </c>
      <c r="I116" s="26" t="s">
        <v>1086</v>
      </c>
      <c r="J116" s="21" t="str">
        <f t="shared" si="5"/>
        <v>20</v>
      </c>
      <c r="K116" s="21" t="str">
        <f t="shared" si="6"/>
        <v>2003</v>
      </c>
      <c r="L116" s="21" t="str">
        <f t="shared" si="7"/>
        <v>200301</v>
      </c>
      <c r="M116" s="21"/>
      <c r="N116" s="21"/>
      <c r="O116" s="21"/>
      <c r="P116" s="21"/>
      <c r="Q116" s="21"/>
      <c r="R116" s="21"/>
    </row>
    <row r="117" spans="1:18" ht="60">
      <c r="A117" s="26">
        <v>20030201</v>
      </c>
      <c r="B117" s="26" t="s">
        <v>1219</v>
      </c>
      <c r="C117" s="26" t="s">
        <v>1028</v>
      </c>
      <c r="D117" s="27">
        <v>1070664.47</v>
      </c>
      <c r="E117" s="27">
        <v>20076233.870000001</v>
      </c>
      <c r="F117" s="26" t="s">
        <v>1028</v>
      </c>
      <c r="G117" s="22">
        <f t="shared" si="4"/>
        <v>-19005569.400000002</v>
      </c>
      <c r="H117" s="26" t="s">
        <v>329</v>
      </c>
      <c r="I117" s="26" t="s">
        <v>1093</v>
      </c>
      <c r="J117" s="21" t="str">
        <f t="shared" si="5"/>
        <v>20</v>
      </c>
      <c r="K117" s="21" t="str">
        <f t="shared" si="6"/>
        <v>2003</v>
      </c>
      <c r="L117" s="21" t="str">
        <f t="shared" si="7"/>
        <v>200302</v>
      </c>
      <c r="M117" s="21"/>
      <c r="N117" s="21"/>
      <c r="O117" s="21"/>
      <c r="P117" s="21"/>
      <c r="Q117" s="21"/>
      <c r="R117" s="21"/>
    </row>
    <row r="118" spans="1:18" ht="60">
      <c r="A118" s="26">
        <v>20030202</v>
      </c>
      <c r="B118" s="26" t="s">
        <v>1220</v>
      </c>
      <c r="C118" s="26" t="s">
        <v>1028</v>
      </c>
      <c r="D118" s="27">
        <v>432818.07</v>
      </c>
      <c r="E118" s="27">
        <v>7357302.6699999999</v>
      </c>
      <c r="F118" s="26" t="s">
        <v>1028</v>
      </c>
      <c r="G118" s="22">
        <f t="shared" si="4"/>
        <v>-6924484.5999999996</v>
      </c>
      <c r="H118" s="26" t="s">
        <v>329</v>
      </c>
      <c r="I118" s="26" t="s">
        <v>1087</v>
      </c>
      <c r="J118" s="21" t="str">
        <f t="shared" si="5"/>
        <v>20</v>
      </c>
      <c r="K118" s="21" t="str">
        <f t="shared" si="6"/>
        <v>2003</v>
      </c>
      <c r="L118" s="21" t="str">
        <f t="shared" si="7"/>
        <v>200302</v>
      </c>
      <c r="M118" s="21"/>
      <c r="N118" s="21"/>
      <c r="O118" s="21"/>
      <c r="P118" s="21"/>
      <c r="Q118" s="21"/>
      <c r="R118" s="21"/>
    </row>
    <row r="119" spans="1:18" ht="60">
      <c r="A119" s="26">
        <v>20030302</v>
      </c>
      <c r="B119" s="26" t="s">
        <v>2068</v>
      </c>
      <c r="C119" s="26" t="s">
        <v>1028</v>
      </c>
      <c r="D119" s="27">
        <v>434995.78</v>
      </c>
      <c r="E119" s="27">
        <v>434995.78</v>
      </c>
      <c r="F119" s="26" t="s">
        <v>1028</v>
      </c>
      <c r="G119" s="22">
        <f t="shared" si="4"/>
        <v>0</v>
      </c>
      <c r="H119" s="26" t="s">
        <v>329</v>
      </c>
      <c r="I119" s="26" t="s">
        <v>1093</v>
      </c>
      <c r="J119" s="21" t="str">
        <f t="shared" si="5"/>
        <v>20</v>
      </c>
      <c r="K119" s="21" t="str">
        <f t="shared" si="6"/>
        <v>2003</v>
      </c>
      <c r="L119" s="21" t="str">
        <f t="shared" si="7"/>
        <v>200303</v>
      </c>
      <c r="M119" s="21"/>
      <c r="N119" s="21"/>
      <c r="O119" s="21"/>
      <c r="P119" s="21"/>
      <c r="Q119" s="21"/>
      <c r="R119" s="21"/>
    </row>
    <row r="120" spans="1:18" ht="60">
      <c r="A120" s="26">
        <v>20040101</v>
      </c>
      <c r="B120" s="26" t="s">
        <v>1221</v>
      </c>
      <c r="C120" s="26" t="s">
        <v>1028</v>
      </c>
      <c r="D120" s="27">
        <v>29156</v>
      </c>
      <c r="E120" s="27">
        <v>811120.61</v>
      </c>
      <c r="F120" s="26" t="s">
        <v>1028</v>
      </c>
      <c r="G120" s="22">
        <f t="shared" si="4"/>
        <v>-781964.61</v>
      </c>
      <c r="H120" s="26" t="s">
        <v>329</v>
      </c>
      <c r="I120" s="26" t="s">
        <v>1093</v>
      </c>
      <c r="J120" s="21" t="str">
        <f t="shared" si="5"/>
        <v>20</v>
      </c>
      <c r="K120" s="21" t="str">
        <f t="shared" si="6"/>
        <v>2004</v>
      </c>
      <c r="L120" s="21" t="str">
        <f t="shared" si="7"/>
        <v>200401</v>
      </c>
      <c r="M120" s="21"/>
      <c r="N120" s="21"/>
      <c r="O120" s="21"/>
      <c r="P120" s="21"/>
      <c r="Q120" s="21"/>
      <c r="R120" s="21"/>
    </row>
    <row r="121" spans="1:18" ht="60">
      <c r="A121" s="26">
        <v>20040102</v>
      </c>
      <c r="B121" s="26" t="s">
        <v>1222</v>
      </c>
      <c r="C121" s="26" t="s">
        <v>1028</v>
      </c>
      <c r="D121" s="27">
        <v>0</v>
      </c>
      <c r="E121" s="27">
        <v>346226.61</v>
      </c>
      <c r="F121" s="26" t="s">
        <v>1028</v>
      </c>
      <c r="G121" s="22">
        <f t="shared" si="4"/>
        <v>-346226.61</v>
      </c>
      <c r="H121" s="26" t="s">
        <v>329</v>
      </c>
      <c r="I121" s="26" t="s">
        <v>1087</v>
      </c>
      <c r="J121" s="21" t="str">
        <f t="shared" si="5"/>
        <v>20</v>
      </c>
      <c r="K121" s="21" t="str">
        <f t="shared" si="6"/>
        <v>2004</v>
      </c>
      <c r="L121" s="21" t="str">
        <f t="shared" si="7"/>
        <v>200401</v>
      </c>
      <c r="M121" s="21"/>
      <c r="N121" s="21"/>
      <c r="O121" s="21"/>
      <c r="P121" s="21"/>
      <c r="Q121" s="21"/>
      <c r="R121" s="21"/>
    </row>
    <row r="122" spans="1:18" ht="45">
      <c r="A122" s="26">
        <v>20050101</v>
      </c>
      <c r="B122" s="26" t="s">
        <v>815</v>
      </c>
      <c r="C122" s="26" t="s">
        <v>1028</v>
      </c>
      <c r="D122" s="27">
        <v>25929.21</v>
      </c>
      <c r="E122" s="27">
        <v>646793.32999999996</v>
      </c>
      <c r="F122" s="26" t="s">
        <v>1028</v>
      </c>
      <c r="G122" s="22">
        <f t="shared" si="4"/>
        <v>-620864.12</v>
      </c>
      <c r="H122" s="26" t="s">
        <v>329</v>
      </c>
      <c r="I122" s="26" t="s">
        <v>1094</v>
      </c>
      <c r="J122" s="21" t="str">
        <f t="shared" si="5"/>
        <v>20</v>
      </c>
      <c r="K122" s="21" t="str">
        <f t="shared" si="6"/>
        <v>2005</v>
      </c>
      <c r="L122" s="21" t="str">
        <f t="shared" si="7"/>
        <v>200501</v>
      </c>
      <c r="M122" s="21"/>
      <c r="N122" s="21"/>
      <c r="O122" s="21"/>
      <c r="P122" s="21"/>
      <c r="Q122" s="21"/>
      <c r="R122" s="21"/>
    </row>
    <row r="123" spans="1:18" ht="30">
      <c r="A123" s="26">
        <v>20070102</v>
      </c>
      <c r="B123" s="26" t="s">
        <v>1042</v>
      </c>
      <c r="C123" s="26" t="s">
        <v>1028</v>
      </c>
      <c r="D123" s="27">
        <v>3485458.62</v>
      </c>
      <c r="E123" s="27">
        <v>2957.42</v>
      </c>
      <c r="F123" s="26" t="s">
        <v>1028</v>
      </c>
      <c r="G123" s="22">
        <f t="shared" si="4"/>
        <v>3482501.2</v>
      </c>
      <c r="H123" s="26" t="s">
        <v>329</v>
      </c>
      <c r="I123" s="26" t="s">
        <v>1092</v>
      </c>
      <c r="J123" s="21" t="str">
        <f t="shared" si="5"/>
        <v>20</v>
      </c>
      <c r="K123" s="21" t="str">
        <f t="shared" si="6"/>
        <v>2007</v>
      </c>
      <c r="L123" s="21" t="str">
        <f t="shared" si="7"/>
        <v>200701</v>
      </c>
      <c r="M123" s="21"/>
      <c r="N123" s="21"/>
      <c r="O123" s="21"/>
      <c r="P123" s="21"/>
      <c r="Q123" s="21"/>
      <c r="R123" s="21"/>
    </row>
    <row r="124" spans="1:18" ht="60">
      <c r="A124" s="26">
        <v>21010101</v>
      </c>
      <c r="B124" s="26" t="s">
        <v>1223</v>
      </c>
      <c r="C124" s="26" t="s">
        <v>1028</v>
      </c>
      <c r="D124" s="27">
        <v>1045</v>
      </c>
      <c r="E124" s="27">
        <v>13654.31</v>
      </c>
      <c r="F124" s="26" t="s">
        <v>1028</v>
      </c>
      <c r="G124" s="22">
        <f t="shared" si="4"/>
        <v>-12609.31</v>
      </c>
      <c r="H124" s="26" t="s">
        <v>329</v>
      </c>
      <c r="I124" s="26" t="s">
        <v>1092</v>
      </c>
      <c r="J124" s="21" t="str">
        <f t="shared" si="5"/>
        <v>21</v>
      </c>
      <c r="K124" s="21" t="str">
        <f t="shared" si="6"/>
        <v>2101</v>
      </c>
      <c r="L124" s="21" t="str">
        <f t="shared" si="7"/>
        <v>210101</v>
      </c>
      <c r="M124" s="21"/>
      <c r="N124" s="21"/>
      <c r="O124" s="21"/>
      <c r="P124" s="21"/>
      <c r="Q124" s="21"/>
      <c r="R124" s="21"/>
    </row>
    <row r="125" spans="1:18" ht="60">
      <c r="A125" s="26">
        <v>21020101</v>
      </c>
      <c r="B125" s="26" t="s">
        <v>1224</v>
      </c>
      <c r="C125" s="26" t="s">
        <v>1028</v>
      </c>
      <c r="D125" s="27">
        <v>0</v>
      </c>
      <c r="E125" s="27">
        <v>9407.7800000000007</v>
      </c>
      <c r="F125" s="26" t="s">
        <v>1028</v>
      </c>
      <c r="G125" s="22">
        <f t="shared" si="4"/>
        <v>-9407.7800000000007</v>
      </c>
      <c r="H125" s="26" t="s">
        <v>329</v>
      </c>
      <c r="I125" s="26" t="s">
        <v>1092</v>
      </c>
      <c r="J125" s="21" t="str">
        <f t="shared" si="5"/>
        <v>21</v>
      </c>
      <c r="K125" s="21" t="str">
        <f t="shared" si="6"/>
        <v>2102</v>
      </c>
      <c r="L125" s="21" t="str">
        <f t="shared" si="7"/>
        <v>210201</v>
      </c>
      <c r="M125" s="21"/>
      <c r="N125" s="21"/>
      <c r="O125" s="21"/>
      <c r="P125" s="21"/>
      <c r="Q125" s="21"/>
      <c r="R125" s="21"/>
    </row>
    <row r="126" spans="1:18" ht="75">
      <c r="A126" s="26">
        <v>21020102</v>
      </c>
      <c r="B126" s="26" t="s">
        <v>1225</v>
      </c>
      <c r="C126" s="26" t="s">
        <v>1028</v>
      </c>
      <c r="D126" s="27">
        <v>221.99</v>
      </c>
      <c r="E126" s="27">
        <v>1221.99</v>
      </c>
      <c r="F126" s="26" t="s">
        <v>1028</v>
      </c>
      <c r="G126" s="22">
        <f t="shared" si="4"/>
        <v>-1000</v>
      </c>
      <c r="H126" s="26" t="s">
        <v>329</v>
      </c>
      <c r="I126" s="26" t="s">
        <v>1092</v>
      </c>
      <c r="J126" s="21" t="str">
        <f t="shared" si="5"/>
        <v>21</v>
      </c>
      <c r="K126" s="21" t="str">
        <f t="shared" si="6"/>
        <v>2102</v>
      </c>
      <c r="L126" s="21" t="str">
        <f t="shared" si="7"/>
        <v>210201</v>
      </c>
      <c r="M126" s="21"/>
      <c r="N126" s="21"/>
      <c r="O126" s="21"/>
      <c r="P126" s="21"/>
      <c r="Q126" s="21"/>
      <c r="R126" s="21"/>
    </row>
    <row r="127" spans="1:18" ht="45">
      <c r="A127" s="26">
        <v>21030101</v>
      </c>
      <c r="B127" s="26" t="s">
        <v>1226</v>
      </c>
      <c r="C127" s="26" t="s">
        <v>1028</v>
      </c>
      <c r="D127" s="27">
        <v>42922.17</v>
      </c>
      <c r="E127" s="27">
        <v>479783.73</v>
      </c>
      <c r="F127" s="26" t="s">
        <v>1028</v>
      </c>
      <c r="G127" s="22">
        <f t="shared" si="4"/>
        <v>-436861.56</v>
      </c>
      <c r="H127" s="26" t="s">
        <v>329</v>
      </c>
      <c r="I127" s="26" t="s">
        <v>1092</v>
      </c>
      <c r="J127" s="21" t="str">
        <f t="shared" si="5"/>
        <v>21</v>
      </c>
      <c r="K127" s="21" t="str">
        <f t="shared" si="6"/>
        <v>2103</v>
      </c>
      <c r="L127" s="21" t="str">
        <f t="shared" si="7"/>
        <v>210301</v>
      </c>
      <c r="M127" s="21"/>
      <c r="N127" s="21"/>
      <c r="O127" s="21"/>
      <c r="P127" s="21"/>
      <c r="Q127" s="21"/>
      <c r="R127" s="21"/>
    </row>
    <row r="128" spans="1:18" ht="75">
      <c r="A128" s="26">
        <v>21030102</v>
      </c>
      <c r="B128" s="26" t="s">
        <v>1227</v>
      </c>
      <c r="C128" s="26" t="s">
        <v>1028</v>
      </c>
      <c r="D128" s="27">
        <v>60872.35</v>
      </c>
      <c r="E128" s="27">
        <v>396820.37</v>
      </c>
      <c r="F128" s="26" t="s">
        <v>1028</v>
      </c>
      <c r="G128" s="22">
        <f t="shared" si="4"/>
        <v>-335948.02</v>
      </c>
      <c r="H128" s="26" t="s">
        <v>329</v>
      </c>
      <c r="I128" s="26" t="s">
        <v>1091</v>
      </c>
      <c r="J128" s="21" t="str">
        <f t="shared" si="5"/>
        <v>21</v>
      </c>
      <c r="K128" s="21" t="str">
        <f t="shared" si="6"/>
        <v>2103</v>
      </c>
      <c r="L128" s="21" t="str">
        <f t="shared" si="7"/>
        <v>210301</v>
      </c>
      <c r="M128" s="21"/>
      <c r="N128" s="21"/>
      <c r="O128" s="21"/>
      <c r="P128" s="21"/>
      <c r="Q128" s="21"/>
      <c r="R128" s="21"/>
    </row>
    <row r="129" spans="1:18" ht="75">
      <c r="A129" s="26">
        <v>21030105</v>
      </c>
      <c r="B129" s="26" t="s">
        <v>1229</v>
      </c>
      <c r="C129" s="26" t="s">
        <v>1028</v>
      </c>
      <c r="D129" s="27">
        <v>124115.35</v>
      </c>
      <c r="E129" s="27">
        <v>587526.18999999994</v>
      </c>
      <c r="F129" s="26" t="s">
        <v>1028</v>
      </c>
      <c r="G129" s="22">
        <f t="shared" si="4"/>
        <v>-463410.83999999997</v>
      </c>
      <c r="H129" s="26" t="s">
        <v>329</v>
      </c>
      <c r="I129" s="26" t="s">
        <v>1091</v>
      </c>
      <c r="J129" s="21" t="str">
        <f t="shared" si="5"/>
        <v>21</v>
      </c>
      <c r="K129" s="21" t="str">
        <f t="shared" si="6"/>
        <v>2103</v>
      </c>
      <c r="L129" s="21" t="str">
        <f t="shared" si="7"/>
        <v>210301</v>
      </c>
      <c r="M129" s="21"/>
      <c r="N129" s="21"/>
      <c r="O129" s="21"/>
      <c r="P129" s="21"/>
      <c r="Q129" s="21"/>
      <c r="R129" s="21"/>
    </row>
    <row r="130" spans="1:18" ht="45">
      <c r="A130" s="26">
        <v>21030106</v>
      </c>
      <c r="B130" s="26" t="s">
        <v>817</v>
      </c>
      <c r="C130" s="26" t="s">
        <v>1028</v>
      </c>
      <c r="D130" s="27">
        <v>129411.65</v>
      </c>
      <c r="E130" s="27">
        <v>651112.07999999996</v>
      </c>
      <c r="F130" s="26" t="s">
        <v>1028</v>
      </c>
      <c r="G130" s="22">
        <f t="shared" si="4"/>
        <v>-521700.42999999993</v>
      </c>
      <c r="H130" s="26" t="s">
        <v>329</v>
      </c>
      <c r="I130" s="26" t="s">
        <v>1092</v>
      </c>
      <c r="J130" s="21" t="str">
        <f t="shared" si="5"/>
        <v>21</v>
      </c>
      <c r="K130" s="21" t="str">
        <f t="shared" si="6"/>
        <v>2103</v>
      </c>
      <c r="L130" s="21" t="str">
        <f t="shared" si="7"/>
        <v>210301</v>
      </c>
      <c r="M130" s="21"/>
      <c r="N130" s="21"/>
      <c r="O130" s="21"/>
      <c r="P130" s="21"/>
      <c r="Q130" s="21"/>
      <c r="R130" s="21"/>
    </row>
    <row r="131" spans="1:18" ht="30">
      <c r="A131" s="26">
        <v>21030109</v>
      </c>
      <c r="B131" s="26" t="s">
        <v>818</v>
      </c>
      <c r="C131" s="26" t="s">
        <v>1028</v>
      </c>
      <c r="D131" s="27">
        <v>47906.080000000002</v>
      </c>
      <c r="E131" s="27">
        <v>153902.51999999999</v>
      </c>
      <c r="F131" s="26" t="s">
        <v>1028</v>
      </c>
      <c r="G131" s="22">
        <f t="shared" si="4"/>
        <v>-105996.43999999999</v>
      </c>
      <c r="H131" s="26" t="s">
        <v>329</v>
      </c>
      <c r="I131" s="26" t="s">
        <v>1092</v>
      </c>
      <c r="J131" s="21" t="str">
        <f t="shared" si="5"/>
        <v>21</v>
      </c>
      <c r="K131" s="21" t="str">
        <f t="shared" si="6"/>
        <v>2103</v>
      </c>
      <c r="L131" s="21" t="str">
        <f t="shared" si="7"/>
        <v>210301</v>
      </c>
      <c r="M131" s="21"/>
      <c r="N131" s="21"/>
      <c r="O131" s="21"/>
      <c r="P131" s="21"/>
      <c r="Q131" s="21"/>
      <c r="R131" s="21"/>
    </row>
    <row r="132" spans="1:18" ht="75">
      <c r="A132" s="26">
        <v>21030111</v>
      </c>
      <c r="B132" s="26" t="s">
        <v>1230</v>
      </c>
      <c r="C132" s="26" t="s">
        <v>1028</v>
      </c>
      <c r="D132" s="27">
        <v>129687.23</v>
      </c>
      <c r="E132" s="27">
        <v>301913.63</v>
      </c>
      <c r="F132" s="26" t="s">
        <v>1028</v>
      </c>
      <c r="G132" s="22">
        <f t="shared" si="4"/>
        <v>-172226.40000000002</v>
      </c>
      <c r="H132" s="26" t="s">
        <v>329</v>
      </c>
      <c r="I132" s="26" t="s">
        <v>1094</v>
      </c>
      <c r="J132" s="21" t="str">
        <f t="shared" si="5"/>
        <v>21</v>
      </c>
      <c r="K132" s="21" t="str">
        <f t="shared" si="6"/>
        <v>2103</v>
      </c>
      <c r="L132" s="21" t="str">
        <f t="shared" si="7"/>
        <v>210301</v>
      </c>
      <c r="M132" s="21"/>
      <c r="N132" s="21"/>
      <c r="O132" s="21"/>
      <c r="P132" s="21"/>
      <c r="Q132" s="21"/>
      <c r="R132" s="21"/>
    </row>
    <row r="133" spans="1:18" ht="75">
      <c r="A133" s="26">
        <v>21030112</v>
      </c>
      <c r="B133" s="26" t="s">
        <v>1231</v>
      </c>
      <c r="C133" s="26" t="s">
        <v>1028</v>
      </c>
      <c r="D133" s="27">
        <v>117097.57</v>
      </c>
      <c r="E133" s="27">
        <v>345371.85</v>
      </c>
      <c r="F133" s="26" t="s">
        <v>1028</v>
      </c>
      <c r="G133" s="22">
        <f t="shared" si="4"/>
        <v>-228274.27999999997</v>
      </c>
      <c r="H133" s="26" t="s">
        <v>329</v>
      </c>
      <c r="I133" s="26" t="s">
        <v>1092</v>
      </c>
      <c r="J133" s="21" t="str">
        <f t="shared" si="5"/>
        <v>21</v>
      </c>
      <c r="K133" s="21" t="str">
        <f t="shared" si="6"/>
        <v>2103</v>
      </c>
      <c r="L133" s="21" t="str">
        <f t="shared" si="7"/>
        <v>210301</v>
      </c>
      <c r="M133" s="21"/>
      <c r="N133" s="21"/>
      <c r="O133" s="21"/>
      <c r="P133" s="21"/>
      <c r="Q133" s="21"/>
      <c r="R133" s="21"/>
    </row>
    <row r="134" spans="1:18" ht="75">
      <c r="A134" s="26">
        <v>21030114</v>
      </c>
      <c r="B134" s="26" t="s">
        <v>1232</v>
      </c>
      <c r="C134" s="26" t="s">
        <v>1028</v>
      </c>
      <c r="D134" s="27">
        <v>16529.57</v>
      </c>
      <c r="E134" s="27">
        <v>132585.01</v>
      </c>
      <c r="F134" s="26" t="s">
        <v>1028</v>
      </c>
      <c r="G134" s="22">
        <f t="shared" si="4"/>
        <v>-116055.44</v>
      </c>
      <c r="H134" s="26" t="s">
        <v>329</v>
      </c>
      <c r="I134" s="26" t="s">
        <v>1092</v>
      </c>
      <c r="J134" s="21" t="str">
        <f t="shared" si="5"/>
        <v>21</v>
      </c>
      <c r="K134" s="21" t="str">
        <f t="shared" si="6"/>
        <v>2103</v>
      </c>
      <c r="L134" s="21" t="str">
        <f t="shared" si="7"/>
        <v>210301</v>
      </c>
      <c r="M134" s="21"/>
      <c r="N134" s="21"/>
      <c r="O134" s="21"/>
      <c r="P134" s="21"/>
      <c r="Q134" s="21"/>
      <c r="R134" s="21"/>
    </row>
    <row r="135" spans="1:18" ht="60">
      <c r="A135" s="26">
        <v>23020101</v>
      </c>
      <c r="B135" s="26" t="s">
        <v>1043</v>
      </c>
      <c r="C135" s="26" t="s">
        <v>1028</v>
      </c>
      <c r="D135" s="27">
        <v>245193.45</v>
      </c>
      <c r="E135" s="27">
        <v>800226.24</v>
      </c>
      <c r="F135" s="26" t="s">
        <v>1028</v>
      </c>
      <c r="G135" s="22">
        <f t="shared" si="4"/>
        <v>-555032.79</v>
      </c>
      <c r="H135" s="26" t="s">
        <v>329</v>
      </c>
      <c r="I135" s="26" t="s">
        <v>1092</v>
      </c>
      <c r="J135" s="21" t="str">
        <f t="shared" si="5"/>
        <v>23</v>
      </c>
      <c r="K135" s="21" t="str">
        <f t="shared" si="6"/>
        <v>2302</v>
      </c>
      <c r="L135" s="21" t="str">
        <f t="shared" si="7"/>
        <v>230201</v>
      </c>
      <c r="M135" s="21"/>
      <c r="N135" s="21"/>
      <c r="O135" s="21"/>
      <c r="P135" s="21"/>
      <c r="Q135" s="21"/>
      <c r="R135" s="21"/>
    </row>
    <row r="136" spans="1:18" ht="60">
      <c r="A136" s="26">
        <v>23020102</v>
      </c>
      <c r="B136" s="26" t="s">
        <v>2069</v>
      </c>
      <c r="C136" s="26" t="s">
        <v>1028</v>
      </c>
      <c r="D136" s="27">
        <v>393052.71</v>
      </c>
      <c r="E136" s="27">
        <v>1360748.66</v>
      </c>
      <c r="F136" s="26" t="s">
        <v>1028</v>
      </c>
      <c r="G136" s="22">
        <f t="shared" si="4"/>
        <v>-967695.95</v>
      </c>
      <c r="H136" s="26" t="s">
        <v>329</v>
      </c>
      <c r="I136" s="26" t="s">
        <v>1092</v>
      </c>
      <c r="J136" s="21" t="str">
        <f t="shared" si="5"/>
        <v>23</v>
      </c>
      <c r="K136" s="21" t="str">
        <f t="shared" si="6"/>
        <v>2302</v>
      </c>
      <c r="L136" s="21" t="str">
        <f t="shared" si="7"/>
        <v>230201</v>
      </c>
      <c r="M136" s="21"/>
      <c r="N136" s="21"/>
      <c r="O136" s="21"/>
      <c r="P136" s="21"/>
      <c r="Q136" s="21"/>
      <c r="R136" s="21"/>
    </row>
    <row r="137" spans="1:18" ht="30">
      <c r="A137" s="26">
        <v>23030201</v>
      </c>
      <c r="B137" s="26" t="s">
        <v>1037</v>
      </c>
      <c r="C137" s="26" t="s">
        <v>1028</v>
      </c>
      <c r="D137" s="27">
        <v>82244.88</v>
      </c>
      <c r="E137" s="27">
        <v>2872495.66</v>
      </c>
      <c r="F137" s="26" t="s">
        <v>1028</v>
      </c>
      <c r="G137" s="22">
        <f t="shared" si="4"/>
        <v>-2790250.7800000003</v>
      </c>
      <c r="H137" s="26" t="s">
        <v>329</v>
      </c>
      <c r="I137" s="26" t="s">
        <v>1092</v>
      </c>
      <c r="J137" s="21" t="str">
        <f t="shared" si="5"/>
        <v>23</v>
      </c>
      <c r="K137" s="21" t="str">
        <f t="shared" si="6"/>
        <v>2303</v>
      </c>
      <c r="L137" s="21" t="str">
        <f t="shared" si="7"/>
        <v>230302</v>
      </c>
      <c r="M137" s="21"/>
      <c r="N137" s="21"/>
      <c r="O137" s="21"/>
      <c r="P137" s="21"/>
      <c r="Q137" s="21"/>
      <c r="R137" s="21"/>
    </row>
    <row r="138" spans="1:18" ht="30">
      <c r="A138" s="26">
        <v>23040101</v>
      </c>
      <c r="B138" s="26" t="s">
        <v>1044</v>
      </c>
      <c r="C138" s="26" t="s">
        <v>1028</v>
      </c>
      <c r="D138" s="27">
        <v>1392796.44</v>
      </c>
      <c r="E138" s="27">
        <v>1410024.77</v>
      </c>
      <c r="F138" s="26" t="s">
        <v>1028</v>
      </c>
      <c r="G138" s="22">
        <f t="shared" si="4"/>
        <v>-17228.330000000075</v>
      </c>
      <c r="H138" s="26" t="s">
        <v>329</v>
      </c>
      <c r="I138" s="26" t="s">
        <v>1091</v>
      </c>
      <c r="J138" s="21" t="str">
        <f t="shared" si="5"/>
        <v>23</v>
      </c>
      <c r="K138" s="21" t="str">
        <f t="shared" si="6"/>
        <v>2304</v>
      </c>
      <c r="L138" s="21" t="str">
        <f t="shared" si="7"/>
        <v>230401</v>
      </c>
      <c r="M138" s="21"/>
      <c r="N138" s="21"/>
      <c r="O138" s="21"/>
      <c r="P138" s="21"/>
      <c r="Q138" s="21"/>
      <c r="R138" s="21"/>
    </row>
    <row r="139" spans="1:18" ht="30">
      <c r="A139" s="26">
        <v>23050101</v>
      </c>
      <c r="B139" s="26" t="s">
        <v>819</v>
      </c>
      <c r="C139" s="26" t="s">
        <v>1028</v>
      </c>
      <c r="D139" s="27">
        <v>73747995.879999995</v>
      </c>
      <c r="E139" s="27">
        <v>85087943.439999998</v>
      </c>
      <c r="F139" s="26" t="s">
        <v>1028</v>
      </c>
      <c r="G139" s="22">
        <f t="shared" si="4"/>
        <v>-11339947.560000002</v>
      </c>
      <c r="H139" s="26" t="s">
        <v>329</v>
      </c>
      <c r="I139" s="26" t="s">
        <v>1092</v>
      </c>
      <c r="J139" s="21" t="str">
        <f t="shared" si="5"/>
        <v>23</v>
      </c>
      <c r="K139" s="21" t="str">
        <f t="shared" si="6"/>
        <v>2305</v>
      </c>
      <c r="L139" s="21" t="str">
        <f t="shared" si="7"/>
        <v>230501</v>
      </c>
      <c r="M139" s="21"/>
      <c r="N139" s="21"/>
      <c r="O139" s="21"/>
      <c r="P139" s="21"/>
      <c r="Q139" s="21"/>
      <c r="R139" s="21"/>
    </row>
    <row r="140" spans="1:18" ht="30">
      <c r="A140" s="26">
        <v>23050102</v>
      </c>
      <c r="B140" s="26" t="s">
        <v>1045</v>
      </c>
      <c r="C140" s="26" t="s">
        <v>1028</v>
      </c>
      <c r="D140" s="27">
        <v>11500.7</v>
      </c>
      <c r="E140" s="27">
        <v>11500.7</v>
      </c>
      <c r="F140" s="26" t="s">
        <v>1028</v>
      </c>
      <c r="G140" s="22">
        <f t="shared" ref="G140:G203" si="8">+D140-E140</f>
        <v>0</v>
      </c>
      <c r="H140" s="26" t="s">
        <v>329</v>
      </c>
      <c r="I140" s="26" t="s">
        <v>1092</v>
      </c>
      <c r="J140" s="21" t="str">
        <f t="shared" ref="J140:J203" si="9">LEFT(A140,2)</f>
        <v>23</v>
      </c>
      <c r="K140" s="21" t="str">
        <f t="shared" ref="K140:K203" si="10">LEFT(A140,4)</f>
        <v>2305</v>
      </c>
      <c r="L140" s="21" t="str">
        <f t="shared" ref="L140:L203" si="11">LEFT(A140,6)</f>
        <v>230501</v>
      </c>
      <c r="M140" s="21"/>
      <c r="N140" s="21"/>
      <c r="O140" s="21"/>
      <c r="P140" s="21"/>
      <c r="Q140" s="21"/>
      <c r="R140" s="21"/>
    </row>
    <row r="141" spans="1:18" ht="45">
      <c r="A141" s="26">
        <v>23090101</v>
      </c>
      <c r="B141" s="26" t="s">
        <v>820</v>
      </c>
      <c r="C141" s="26" t="s">
        <v>1028</v>
      </c>
      <c r="D141" s="27">
        <v>612872</v>
      </c>
      <c r="E141" s="27">
        <v>842852.08</v>
      </c>
      <c r="F141" s="26" t="s">
        <v>1028</v>
      </c>
      <c r="G141" s="22">
        <f t="shared" si="8"/>
        <v>-229980.07999999996</v>
      </c>
      <c r="H141" s="26" t="s">
        <v>329</v>
      </c>
      <c r="I141" s="26" t="s">
        <v>1093</v>
      </c>
      <c r="J141" s="21" t="str">
        <f t="shared" si="9"/>
        <v>23</v>
      </c>
      <c r="K141" s="21" t="str">
        <f t="shared" si="10"/>
        <v>2309</v>
      </c>
      <c r="L141" s="21" t="str">
        <f t="shared" si="11"/>
        <v>230901</v>
      </c>
      <c r="M141" s="21"/>
      <c r="N141" s="21"/>
      <c r="O141" s="21"/>
      <c r="P141" s="21"/>
      <c r="Q141" s="21"/>
      <c r="R141" s="21"/>
    </row>
    <row r="142" spans="1:18" ht="30">
      <c r="A142" s="26">
        <v>23090102</v>
      </c>
      <c r="B142" s="26" t="s">
        <v>1046</v>
      </c>
      <c r="C142" s="26" t="s">
        <v>1028</v>
      </c>
      <c r="D142" s="27">
        <v>1419</v>
      </c>
      <c r="E142" s="27">
        <v>1426.65</v>
      </c>
      <c r="F142" s="26" t="s">
        <v>1028</v>
      </c>
      <c r="G142" s="22">
        <f t="shared" si="8"/>
        <v>-7.6500000000000909</v>
      </c>
      <c r="H142" s="26" t="s">
        <v>329</v>
      </c>
      <c r="I142" s="26" t="s">
        <v>1090</v>
      </c>
      <c r="J142" s="21" t="str">
        <f t="shared" si="9"/>
        <v>23</v>
      </c>
      <c r="K142" s="21" t="str">
        <f t="shared" si="10"/>
        <v>2309</v>
      </c>
      <c r="L142" s="21" t="str">
        <f t="shared" si="11"/>
        <v>230901</v>
      </c>
      <c r="M142" s="21"/>
      <c r="N142" s="21"/>
      <c r="O142" s="21"/>
      <c r="P142" s="21"/>
      <c r="Q142" s="21"/>
      <c r="R142" s="21"/>
    </row>
    <row r="143" spans="1:18" ht="75">
      <c r="A143" s="26">
        <v>23090109</v>
      </c>
      <c r="B143" s="26" t="s">
        <v>1235</v>
      </c>
      <c r="C143" s="26" t="s">
        <v>1028</v>
      </c>
      <c r="D143" s="27">
        <v>7453.74</v>
      </c>
      <c r="E143" s="27">
        <v>1407235.33</v>
      </c>
      <c r="F143" s="26" t="s">
        <v>1028</v>
      </c>
      <c r="G143" s="22">
        <f t="shared" si="8"/>
        <v>-1399781.59</v>
      </c>
      <c r="H143" s="26" t="s">
        <v>329</v>
      </c>
      <c r="I143" s="26" t="s">
        <v>1094</v>
      </c>
      <c r="J143" s="21" t="str">
        <f t="shared" si="9"/>
        <v>23</v>
      </c>
      <c r="K143" s="21" t="str">
        <f t="shared" si="10"/>
        <v>2309</v>
      </c>
      <c r="L143" s="21" t="str">
        <f t="shared" si="11"/>
        <v>230901</v>
      </c>
      <c r="M143" s="21"/>
      <c r="N143" s="21"/>
      <c r="O143" s="21"/>
      <c r="P143" s="21"/>
      <c r="Q143" s="21"/>
      <c r="R143" s="21"/>
    </row>
    <row r="144" spans="1:18" ht="60">
      <c r="A144" s="26">
        <v>23100101</v>
      </c>
      <c r="B144" s="26" t="s">
        <v>1236</v>
      </c>
      <c r="C144" s="26" t="s">
        <v>1028</v>
      </c>
      <c r="D144" s="27">
        <v>7868.26</v>
      </c>
      <c r="E144" s="27">
        <v>10033.43</v>
      </c>
      <c r="F144" s="26" t="s">
        <v>1028</v>
      </c>
      <c r="G144" s="22">
        <f t="shared" si="8"/>
        <v>-2165.17</v>
      </c>
      <c r="H144" s="26" t="s">
        <v>329</v>
      </c>
      <c r="I144" s="26" t="s">
        <v>1094</v>
      </c>
      <c r="J144" s="21" t="str">
        <f t="shared" si="9"/>
        <v>23</v>
      </c>
      <c r="K144" s="21" t="str">
        <f t="shared" si="10"/>
        <v>2310</v>
      </c>
      <c r="L144" s="21" t="str">
        <f t="shared" si="11"/>
        <v>231001</v>
      </c>
      <c r="M144" s="21"/>
      <c r="N144" s="21"/>
      <c r="O144" s="21"/>
      <c r="P144" s="21"/>
      <c r="Q144" s="21"/>
      <c r="R144" s="21"/>
    </row>
    <row r="145" spans="1:18" ht="45">
      <c r="A145" s="26">
        <v>23110101</v>
      </c>
      <c r="B145" s="26" t="s">
        <v>1237</v>
      </c>
      <c r="C145" s="26" t="s">
        <v>1028</v>
      </c>
      <c r="D145" s="27">
        <v>289159.40999999997</v>
      </c>
      <c r="E145" s="27">
        <v>430301.48</v>
      </c>
      <c r="F145" s="26" t="s">
        <v>1028</v>
      </c>
      <c r="G145" s="22">
        <f t="shared" si="8"/>
        <v>-141142.07</v>
      </c>
      <c r="H145" s="26" t="s">
        <v>329</v>
      </c>
      <c r="I145" s="26" t="s">
        <v>1094</v>
      </c>
      <c r="J145" s="21" t="str">
        <f t="shared" si="9"/>
        <v>23</v>
      </c>
      <c r="K145" s="21" t="str">
        <f t="shared" si="10"/>
        <v>2311</v>
      </c>
      <c r="L145" s="21" t="str">
        <f t="shared" si="11"/>
        <v>231101</v>
      </c>
      <c r="M145" s="21"/>
      <c r="N145" s="21"/>
      <c r="O145" s="21"/>
      <c r="P145" s="21"/>
      <c r="Q145" s="21"/>
      <c r="R145" s="21"/>
    </row>
    <row r="146" spans="1:18" ht="15">
      <c r="A146" s="26">
        <v>23120101</v>
      </c>
      <c r="B146" s="26" t="s">
        <v>821</v>
      </c>
      <c r="C146" s="26" t="s">
        <v>1028</v>
      </c>
      <c r="D146" s="27">
        <v>12691.42</v>
      </c>
      <c r="E146" s="27">
        <v>12691.42</v>
      </c>
      <c r="F146" s="26" t="s">
        <v>1028</v>
      </c>
      <c r="G146" s="22">
        <f t="shared" si="8"/>
        <v>0</v>
      </c>
      <c r="H146" s="26" t="s">
        <v>329</v>
      </c>
      <c r="I146" s="26" t="s">
        <v>1094</v>
      </c>
      <c r="J146" s="21" t="str">
        <f t="shared" si="9"/>
        <v>23</v>
      </c>
      <c r="K146" s="21" t="str">
        <f t="shared" si="10"/>
        <v>2312</v>
      </c>
      <c r="L146" s="21" t="str">
        <f t="shared" si="11"/>
        <v>231201</v>
      </c>
      <c r="M146" s="21"/>
      <c r="N146" s="21"/>
      <c r="O146" s="21"/>
      <c r="P146" s="21"/>
      <c r="Q146" s="21"/>
      <c r="R146" s="21"/>
    </row>
    <row r="147" spans="1:18" ht="15">
      <c r="A147" s="26">
        <v>23120102</v>
      </c>
      <c r="B147" s="26" t="s">
        <v>1370</v>
      </c>
      <c r="C147" s="26" t="s">
        <v>1028</v>
      </c>
      <c r="D147" s="27">
        <v>24519.67</v>
      </c>
      <c r="E147" s="27">
        <v>24519.67</v>
      </c>
      <c r="F147" s="26" t="s">
        <v>1028</v>
      </c>
      <c r="G147" s="22">
        <f t="shared" si="8"/>
        <v>0</v>
      </c>
      <c r="H147" s="26" t="s">
        <v>329</v>
      </c>
      <c r="I147" s="26" t="s">
        <v>1094</v>
      </c>
      <c r="J147" s="21" t="str">
        <f t="shared" si="9"/>
        <v>23</v>
      </c>
      <c r="K147" s="21" t="str">
        <f t="shared" si="10"/>
        <v>2312</v>
      </c>
      <c r="L147" s="21" t="str">
        <f t="shared" si="11"/>
        <v>231201</v>
      </c>
      <c r="M147" s="21"/>
      <c r="N147" s="21"/>
      <c r="O147" s="21"/>
      <c r="P147" s="21"/>
      <c r="Q147" s="21"/>
      <c r="R147" s="21"/>
    </row>
    <row r="148" spans="1:18" ht="30">
      <c r="A148" s="26">
        <v>23120103</v>
      </c>
      <c r="B148" s="26" t="s">
        <v>1130</v>
      </c>
      <c r="C148" s="26" t="s">
        <v>1028</v>
      </c>
      <c r="D148" s="27">
        <v>4051906.67</v>
      </c>
      <c r="E148" s="27">
        <v>4320069.76</v>
      </c>
      <c r="F148" s="26" t="s">
        <v>1028</v>
      </c>
      <c r="G148" s="22">
        <f t="shared" si="8"/>
        <v>-268163.08999999985</v>
      </c>
      <c r="H148" s="26" t="s">
        <v>329</v>
      </c>
      <c r="I148" s="26" t="s">
        <v>1094</v>
      </c>
      <c r="J148" s="21" t="str">
        <f t="shared" si="9"/>
        <v>23</v>
      </c>
      <c r="K148" s="21" t="str">
        <f t="shared" si="10"/>
        <v>2312</v>
      </c>
      <c r="L148" s="21" t="str">
        <f t="shared" si="11"/>
        <v>231201</v>
      </c>
      <c r="M148" s="21"/>
      <c r="N148" s="21"/>
      <c r="O148" s="21"/>
      <c r="P148" s="21"/>
      <c r="Q148" s="21"/>
      <c r="R148" s="21"/>
    </row>
    <row r="149" spans="1:18" ht="75">
      <c r="A149" s="26">
        <v>23120104</v>
      </c>
      <c r="B149" s="26" t="s">
        <v>1238</v>
      </c>
      <c r="C149" s="26" t="s">
        <v>1028</v>
      </c>
      <c r="D149" s="27">
        <v>1434.12</v>
      </c>
      <c r="E149" s="27">
        <v>1434.12</v>
      </c>
      <c r="F149" s="26" t="s">
        <v>1028</v>
      </c>
      <c r="G149" s="22">
        <f t="shared" si="8"/>
        <v>0</v>
      </c>
      <c r="H149" s="26" t="s">
        <v>329</v>
      </c>
      <c r="I149" s="26" t="s">
        <v>1086</v>
      </c>
      <c r="J149" s="21" t="str">
        <f t="shared" si="9"/>
        <v>23</v>
      </c>
      <c r="K149" s="21" t="str">
        <f t="shared" si="10"/>
        <v>2312</v>
      </c>
      <c r="L149" s="21" t="str">
        <f t="shared" si="11"/>
        <v>231201</v>
      </c>
      <c r="M149" s="21"/>
      <c r="N149" s="21"/>
      <c r="O149" s="21"/>
      <c r="P149" s="21"/>
      <c r="Q149" s="21"/>
      <c r="R149" s="21"/>
    </row>
    <row r="150" spans="1:18" ht="45">
      <c r="A150" s="26">
        <v>23120111</v>
      </c>
      <c r="B150" s="26" t="s">
        <v>1239</v>
      </c>
      <c r="C150" s="26" t="s">
        <v>1028</v>
      </c>
      <c r="D150" s="27">
        <v>200140.61</v>
      </c>
      <c r="E150" s="27">
        <v>211636.85</v>
      </c>
      <c r="F150" s="26" t="s">
        <v>1028</v>
      </c>
      <c r="G150" s="22">
        <f t="shared" si="8"/>
        <v>-11496.24000000002</v>
      </c>
      <c r="H150" s="26" t="s">
        <v>329</v>
      </c>
      <c r="I150" s="26" t="s">
        <v>1094</v>
      </c>
      <c r="J150" s="21" t="str">
        <f t="shared" si="9"/>
        <v>23</v>
      </c>
      <c r="K150" s="21" t="str">
        <f t="shared" si="10"/>
        <v>2312</v>
      </c>
      <c r="L150" s="21" t="str">
        <f t="shared" si="11"/>
        <v>231201</v>
      </c>
      <c r="M150" s="21"/>
      <c r="N150" s="21"/>
      <c r="O150" s="21"/>
      <c r="P150" s="21"/>
      <c r="Q150" s="21"/>
      <c r="R150" s="21"/>
    </row>
    <row r="151" spans="1:18" ht="60">
      <c r="A151" s="26">
        <v>23120112</v>
      </c>
      <c r="B151" s="26" t="s">
        <v>1240</v>
      </c>
      <c r="C151" s="26" t="s">
        <v>1028</v>
      </c>
      <c r="D151" s="27">
        <v>2508218</v>
      </c>
      <c r="E151" s="27">
        <v>2811734.34</v>
      </c>
      <c r="F151" s="26" t="s">
        <v>1028</v>
      </c>
      <c r="G151" s="22">
        <f t="shared" si="8"/>
        <v>-303516.33999999985</v>
      </c>
      <c r="H151" s="26" t="s">
        <v>329</v>
      </c>
      <c r="I151" s="26" t="s">
        <v>1092</v>
      </c>
      <c r="J151" s="21" t="str">
        <f t="shared" si="9"/>
        <v>23</v>
      </c>
      <c r="K151" s="21" t="str">
        <f t="shared" si="10"/>
        <v>2312</v>
      </c>
      <c r="L151" s="21" t="str">
        <f t="shared" si="11"/>
        <v>231201</v>
      </c>
      <c r="M151" s="21"/>
      <c r="N151" s="21"/>
      <c r="O151" s="21"/>
      <c r="P151" s="21"/>
      <c r="Q151" s="21"/>
      <c r="R151" s="21"/>
    </row>
    <row r="152" spans="1:18" ht="15">
      <c r="A152" s="26">
        <v>23120121</v>
      </c>
      <c r="B152" s="26" t="s">
        <v>822</v>
      </c>
      <c r="C152" s="26" t="s">
        <v>1028</v>
      </c>
      <c r="D152" s="27">
        <v>2463564.2200000002</v>
      </c>
      <c r="E152" s="27">
        <v>2463564.2200000002</v>
      </c>
      <c r="F152" s="26" t="s">
        <v>1028</v>
      </c>
      <c r="G152" s="22">
        <f t="shared" si="8"/>
        <v>0</v>
      </c>
      <c r="H152" s="26" t="s">
        <v>329</v>
      </c>
      <c r="I152" s="26" t="s">
        <v>1092</v>
      </c>
      <c r="J152" s="21" t="str">
        <f t="shared" si="9"/>
        <v>23</v>
      </c>
      <c r="K152" s="21" t="str">
        <f t="shared" si="10"/>
        <v>2312</v>
      </c>
      <c r="L152" s="21" t="str">
        <f t="shared" si="11"/>
        <v>231201</v>
      </c>
      <c r="M152" s="21"/>
      <c r="N152" s="21"/>
      <c r="O152" s="21"/>
      <c r="P152" s="21"/>
      <c r="Q152" s="21"/>
      <c r="R152" s="21"/>
    </row>
    <row r="153" spans="1:18" ht="45">
      <c r="A153" s="26">
        <v>23120131</v>
      </c>
      <c r="B153" s="26" t="s">
        <v>1241</v>
      </c>
      <c r="C153" s="26" t="s">
        <v>1028</v>
      </c>
      <c r="D153" s="27">
        <v>2584</v>
      </c>
      <c r="E153" s="27">
        <v>2584</v>
      </c>
      <c r="F153" s="26" t="s">
        <v>1028</v>
      </c>
      <c r="G153" s="22">
        <f t="shared" si="8"/>
        <v>0</v>
      </c>
      <c r="H153" s="26" t="s">
        <v>329</v>
      </c>
      <c r="I153" s="26" t="s">
        <v>1090</v>
      </c>
      <c r="J153" s="21" t="str">
        <f t="shared" si="9"/>
        <v>23</v>
      </c>
      <c r="K153" s="21" t="str">
        <f t="shared" si="10"/>
        <v>2312</v>
      </c>
      <c r="L153" s="21" t="str">
        <f t="shared" si="11"/>
        <v>231201</v>
      </c>
      <c r="M153" s="21"/>
      <c r="N153" s="21"/>
      <c r="O153" s="21"/>
      <c r="P153" s="21"/>
      <c r="Q153" s="21"/>
      <c r="R153" s="21"/>
    </row>
    <row r="154" spans="1:18" ht="30">
      <c r="A154" s="26">
        <v>23120188</v>
      </c>
      <c r="B154" s="26" t="s">
        <v>824</v>
      </c>
      <c r="C154" s="26" t="s">
        <v>1028</v>
      </c>
      <c r="D154" s="27">
        <v>4142232.12</v>
      </c>
      <c r="E154" s="27">
        <v>4345906.74</v>
      </c>
      <c r="F154" s="26" t="s">
        <v>1028</v>
      </c>
      <c r="G154" s="22">
        <f t="shared" si="8"/>
        <v>-203674.62000000011</v>
      </c>
      <c r="H154" s="26" t="s">
        <v>329</v>
      </c>
      <c r="I154" s="26" t="s">
        <v>1088</v>
      </c>
      <c r="J154" s="21" t="str">
        <f t="shared" si="9"/>
        <v>23</v>
      </c>
      <c r="K154" s="21" t="str">
        <f t="shared" si="10"/>
        <v>2312</v>
      </c>
      <c r="L154" s="21" t="str">
        <f t="shared" si="11"/>
        <v>231201</v>
      </c>
      <c r="M154" s="21"/>
      <c r="N154" s="21"/>
      <c r="O154" s="21"/>
      <c r="P154" s="21"/>
      <c r="Q154" s="21"/>
      <c r="R154" s="21"/>
    </row>
    <row r="155" spans="1:18" ht="15">
      <c r="A155" s="26">
        <v>23130101</v>
      </c>
      <c r="B155" s="26" t="s">
        <v>825</v>
      </c>
      <c r="C155" s="26" t="s">
        <v>1028</v>
      </c>
      <c r="D155" s="27">
        <v>26615</v>
      </c>
      <c r="E155" s="27">
        <v>29489</v>
      </c>
      <c r="F155" s="26" t="s">
        <v>1028</v>
      </c>
      <c r="G155" s="22">
        <f t="shared" si="8"/>
        <v>-2874</v>
      </c>
      <c r="H155" s="26" t="s">
        <v>329</v>
      </c>
      <c r="I155" s="26" t="s">
        <v>1087</v>
      </c>
      <c r="J155" s="21" t="str">
        <f t="shared" si="9"/>
        <v>23</v>
      </c>
      <c r="K155" s="21" t="str">
        <f t="shared" si="10"/>
        <v>2313</v>
      </c>
      <c r="L155" s="21" t="str">
        <f t="shared" si="11"/>
        <v>231301</v>
      </c>
      <c r="M155" s="21"/>
      <c r="N155" s="21"/>
      <c r="O155" s="21"/>
      <c r="P155" s="21"/>
      <c r="Q155" s="21"/>
      <c r="R155" s="21"/>
    </row>
    <row r="156" spans="1:18" ht="30">
      <c r="A156" s="26">
        <v>23130102</v>
      </c>
      <c r="B156" s="26" t="s">
        <v>826</v>
      </c>
      <c r="C156" s="26" t="s">
        <v>1028</v>
      </c>
      <c r="D156" s="27">
        <v>5317050.71</v>
      </c>
      <c r="E156" s="27">
        <v>6028083.1399999997</v>
      </c>
      <c r="F156" s="26" t="s">
        <v>1028</v>
      </c>
      <c r="G156" s="22">
        <f t="shared" si="8"/>
        <v>-711032.4299999997</v>
      </c>
      <c r="H156" s="26" t="s">
        <v>329</v>
      </c>
      <c r="I156" s="26" t="s">
        <v>1093</v>
      </c>
      <c r="J156" s="21" t="str">
        <f t="shared" si="9"/>
        <v>23</v>
      </c>
      <c r="K156" s="21" t="str">
        <f t="shared" si="10"/>
        <v>2313</v>
      </c>
      <c r="L156" s="21" t="str">
        <f t="shared" si="11"/>
        <v>231301</v>
      </c>
      <c r="M156" s="21"/>
      <c r="N156" s="21"/>
      <c r="O156" s="21"/>
      <c r="P156" s="21"/>
      <c r="Q156" s="21"/>
      <c r="R156" s="21"/>
    </row>
    <row r="157" spans="1:18" ht="30">
      <c r="A157" s="26">
        <v>23130103</v>
      </c>
      <c r="B157" s="26" t="s">
        <v>827</v>
      </c>
      <c r="C157" s="26" t="s">
        <v>1028</v>
      </c>
      <c r="D157" s="27">
        <v>120308.72</v>
      </c>
      <c r="E157" s="27">
        <v>120354.8</v>
      </c>
      <c r="F157" s="26" t="s">
        <v>1028</v>
      </c>
      <c r="G157" s="22">
        <f t="shared" si="8"/>
        <v>-46.080000000001746</v>
      </c>
      <c r="H157" s="26" t="s">
        <v>329</v>
      </c>
      <c r="I157" s="26" t="s">
        <v>1087</v>
      </c>
      <c r="J157" s="21" t="str">
        <f t="shared" si="9"/>
        <v>23</v>
      </c>
      <c r="K157" s="21" t="str">
        <f t="shared" si="10"/>
        <v>2313</v>
      </c>
      <c r="L157" s="21" t="str">
        <f t="shared" si="11"/>
        <v>231301</v>
      </c>
      <c r="M157" s="21"/>
      <c r="N157" s="21"/>
      <c r="O157" s="21"/>
      <c r="P157" s="21"/>
      <c r="Q157" s="21"/>
      <c r="R157" s="21"/>
    </row>
    <row r="158" spans="1:18" ht="30">
      <c r="A158" s="26">
        <v>23130105</v>
      </c>
      <c r="B158" s="26" t="s">
        <v>1047</v>
      </c>
      <c r="C158" s="26" t="s">
        <v>1028</v>
      </c>
      <c r="D158" s="27">
        <v>52717.81</v>
      </c>
      <c r="E158" s="27">
        <v>61861.85</v>
      </c>
      <c r="F158" s="26" t="s">
        <v>1028</v>
      </c>
      <c r="G158" s="22">
        <f t="shared" si="8"/>
        <v>-9144.0400000000009</v>
      </c>
      <c r="H158" s="26" t="s">
        <v>329</v>
      </c>
      <c r="I158" s="26" t="s">
        <v>1086</v>
      </c>
      <c r="J158" s="21" t="str">
        <f t="shared" si="9"/>
        <v>23</v>
      </c>
      <c r="K158" s="21" t="str">
        <f t="shared" si="10"/>
        <v>2313</v>
      </c>
      <c r="L158" s="21" t="str">
        <f t="shared" si="11"/>
        <v>231301</v>
      </c>
      <c r="M158" s="21"/>
      <c r="N158" s="21"/>
      <c r="O158" s="21"/>
      <c r="P158" s="21"/>
      <c r="Q158" s="21"/>
      <c r="R158" s="21"/>
    </row>
    <row r="159" spans="1:18" ht="60">
      <c r="A159" s="26">
        <v>23140100</v>
      </c>
      <c r="B159" s="26" t="s">
        <v>1242</v>
      </c>
      <c r="C159" s="26" t="s">
        <v>1028</v>
      </c>
      <c r="D159" s="27">
        <v>151148.87</v>
      </c>
      <c r="E159" s="27">
        <v>263749.23</v>
      </c>
      <c r="F159" s="26" t="s">
        <v>1028</v>
      </c>
      <c r="G159" s="22">
        <f t="shared" si="8"/>
        <v>-112600.35999999999</v>
      </c>
      <c r="H159" s="26" t="s">
        <v>329</v>
      </c>
      <c r="I159" s="26" t="s">
        <v>1096</v>
      </c>
      <c r="J159" s="21" t="str">
        <f t="shared" si="9"/>
        <v>23</v>
      </c>
      <c r="K159" s="21" t="str">
        <f t="shared" si="10"/>
        <v>2314</v>
      </c>
      <c r="L159" s="21" t="str">
        <f t="shared" si="11"/>
        <v>231401</v>
      </c>
      <c r="M159" s="21"/>
      <c r="N159" s="21"/>
      <c r="O159" s="21"/>
      <c r="P159" s="21"/>
      <c r="Q159" s="21"/>
      <c r="R159" s="21"/>
    </row>
    <row r="160" spans="1:18" ht="45">
      <c r="A160" s="26">
        <v>23140101</v>
      </c>
      <c r="B160" s="26" t="s">
        <v>828</v>
      </c>
      <c r="C160" s="26" t="s">
        <v>1028</v>
      </c>
      <c r="D160" s="27">
        <v>14378603.51</v>
      </c>
      <c r="E160" s="27">
        <v>14391748.18</v>
      </c>
      <c r="F160" s="26" t="s">
        <v>1028</v>
      </c>
      <c r="G160" s="22">
        <f t="shared" si="8"/>
        <v>-13144.669999999925</v>
      </c>
      <c r="H160" s="26" t="s">
        <v>329</v>
      </c>
      <c r="I160" s="26" t="s">
        <v>1088</v>
      </c>
      <c r="J160" s="21" t="str">
        <f t="shared" si="9"/>
        <v>23</v>
      </c>
      <c r="K160" s="21" t="str">
        <f t="shared" si="10"/>
        <v>2314</v>
      </c>
      <c r="L160" s="21" t="str">
        <f t="shared" si="11"/>
        <v>231401</v>
      </c>
      <c r="M160" s="21"/>
      <c r="N160" s="21"/>
      <c r="O160" s="21"/>
      <c r="P160" s="21"/>
      <c r="Q160" s="21"/>
      <c r="R160" s="21"/>
    </row>
    <row r="161" spans="1:18" ht="60">
      <c r="A161" s="26">
        <v>23140102</v>
      </c>
      <c r="B161" s="26" t="s">
        <v>1243</v>
      </c>
      <c r="C161" s="26" t="s">
        <v>1028</v>
      </c>
      <c r="D161" s="27">
        <v>606816.93000000005</v>
      </c>
      <c r="E161" s="27">
        <v>1190893.3</v>
      </c>
      <c r="F161" s="26" t="s">
        <v>1028</v>
      </c>
      <c r="G161" s="22">
        <f t="shared" si="8"/>
        <v>-584076.37</v>
      </c>
      <c r="H161" s="26" t="s">
        <v>329</v>
      </c>
      <c r="I161" s="26" t="s">
        <v>1087</v>
      </c>
      <c r="J161" s="21" t="str">
        <f t="shared" si="9"/>
        <v>23</v>
      </c>
      <c r="K161" s="21" t="str">
        <f t="shared" si="10"/>
        <v>2314</v>
      </c>
      <c r="L161" s="21" t="str">
        <f t="shared" si="11"/>
        <v>231401</v>
      </c>
      <c r="M161" s="21"/>
      <c r="N161" s="21"/>
      <c r="O161" s="21"/>
      <c r="P161" s="21"/>
      <c r="Q161" s="21"/>
      <c r="R161" s="21"/>
    </row>
    <row r="162" spans="1:18" ht="30">
      <c r="A162" s="26">
        <v>23150101</v>
      </c>
      <c r="B162" s="26" t="s">
        <v>829</v>
      </c>
      <c r="C162" s="26" t="s">
        <v>1028</v>
      </c>
      <c r="D162" s="27">
        <v>186655.82</v>
      </c>
      <c r="E162" s="27">
        <v>788770.25</v>
      </c>
      <c r="F162" s="26" t="s">
        <v>1028</v>
      </c>
      <c r="G162" s="22">
        <f t="shared" si="8"/>
        <v>-602114.42999999993</v>
      </c>
      <c r="H162" s="26" t="s">
        <v>329</v>
      </c>
      <c r="I162" s="26" t="s">
        <v>1097</v>
      </c>
      <c r="J162" s="21" t="str">
        <f t="shared" si="9"/>
        <v>23</v>
      </c>
      <c r="K162" s="21" t="str">
        <f t="shared" si="10"/>
        <v>2315</v>
      </c>
      <c r="L162" s="21" t="str">
        <f t="shared" si="11"/>
        <v>231501</v>
      </c>
      <c r="M162" s="21"/>
      <c r="N162" s="21"/>
      <c r="O162" s="21"/>
      <c r="P162" s="21"/>
      <c r="Q162" s="21"/>
      <c r="R162" s="21"/>
    </row>
    <row r="163" spans="1:18" ht="60">
      <c r="A163" s="26">
        <v>23150102</v>
      </c>
      <c r="B163" s="26" t="s">
        <v>1371</v>
      </c>
      <c r="C163" s="26" t="s">
        <v>1028</v>
      </c>
      <c r="D163" s="27">
        <v>383496.36</v>
      </c>
      <c r="E163" s="27">
        <v>1488459.23</v>
      </c>
      <c r="F163" s="26" t="s">
        <v>1028</v>
      </c>
      <c r="G163" s="22">
        <f t="shared" si="8"/>
        <v>-1104962.8700000001</v>
      </c>
      <c r="H163" s="26" t="s">
        <v>329</v>
      </c>
      <c r="I163" s="26" t="s">
        <v>1092</v>
      </c>
      <c r="J163" s="21" t="str">
        <f t="shared" si="9"/>
        <v>23</v>
      </c>
      <c r="K163" s="21" t="str">
        <f t="shared" si="10"/>
        <v>2315</v>
      </c>
      <c r="L163" s="21" t="str">
        <f t="shared" si="11"/>
        <v>231501</v>
      </c>
      <c r="M163" s="21"/>
      <c r="N163" s="21"/>
      <c r="O163" s="21"/>
      <c r="P163" s="21"/>
      <c r="Q163" s="21"/>
      <c r="R163" s="21"/>
    </row>
    <row r="164" spans="1:18" ht="45">
      <c r="A164" s="26">
        <v>23150103</v>
      </c>
      <c r="B164" s="26" t="s">
        <v>1048</v>
      </c>
      <c r="C164" s="26" t="s">
        <v>1028</v>
      </c>
      <c r="D164" s="27">
        <v>0</v>
      </c>
      <c r="E164" s="27">
        <v>734.17</v>
      </c>
      <c r="F164" s="26" t="s">
        <v>1028</v>
      </c>
      <c r="G164" s="22">
        <f t="shared" si="8"/>
        <v>-734.17</v>
      </c>
      <c r="H164" s="26" t="s">
        <v>329</v>
      </c>
      <c r="I164" s="26" t="s">
        <v>1090</v>
      </c>
      <c r="J164" s="21" t="str">
        <f t="shared" si="9"/>
        <v>23</v>
      </c>
      <c r="K164" s="21" t="str">
        <f t="shared" si="10"/>
        <v>2315</v>
      </c>
      <c r="L164" s="21" t="str">
        <f t="shared" si="11"/>
        <v>231501</v>
      </c>
      <c r="M164" s="21"/>
      <c r="N164" s="21"/>
      <c r="O164" s="21"/>
      <c r="P164" s="21"/>
      <c r="Q164" s="21"/>
      <c r="R164" s="21"/>
    </row>
    <row r="165" spans="1:18" ht="45">
      <c r="A165" s="26">
        <v>23150104</v>
      </c>
      <c r="B165" s="26" t="s">
        <v>1049</v>
      </c>
      <c r="C165" s="26" t="s">
        <v>1028</v>
      </c>
      <c r="D165" s="27">
        <v>623740.75</v>
      </c>
      <c r="E165" s="27">
        <v>1171836.73</v>
      </c>
      <c r="F165" s="26" t="s">
        <v>1028</v>
      </c>
      <c r="G165" s="22">
        <f t="shared" si="8"/>
        <v>-548095.98</v>
      </c>
      <c r="H165" s="26" t="s">
        <v>329</v>
      </c>
      <c r="I165" s="26" t="s">
        <v>1094</v>
      </c>
      <c r="J165" s="21" t="str">
        <f t="shared" si="9"/>
        <v>23</v>
      </c>
      <c r="K165" s="21" t="str">
        <f t="shared" si="10"/>
        <v>2315</v>
      </c>
      <c r="L165" s="21" t="str">
        <f t="shared" si="11"/>
        <v>231501</v>
      </c>
      <c r="M165" s="21"/>
      <c r="N165" s="21"/>
      <c r="O165" s="21"/>
      <c r="P165" s="21"/>
      <c r="Q165" s="21"/>
      <c r="R165" s="21"/>
    </row>
    <row r="166" spans="1:18" ht="30">
      <c r="A166" s="26">
        <v>23150105</v>
      </c>
      <c r="B166" s="26" t="s">
        <v>830</v>
      </c>
      <c r="C166" s="26" t="s">
        <v>1028</v>
      </c>
      <c r="D166" s="27">
        <v>36153.1</v>
      </c>
      <c r="E166" s="27">
        <v>36153.1</v>
      </c>
      <c r="F166" s="26" t="s">
        <v>1028</v>
      </c>
      <c r="G166" s="22">
        <f t="shared" si="8"/>
        <v>0</v>
      </c>
      <c r="H166" s="26" t="s">
        <v>329</v>
      </c>
      <c r="I166" s="26" t="s">
        <v>1091</v>
      </c>
      <c r="J166" s="21" t="str">
        <f t="shared" si="9"/>
        <v>23</v>
      </c>
      <c r="K166" s="21" t="str">
        <f t="shared" si="10"/>
        <v>2315</v>
      </c>
      <c r="L166" s="21" t="str">
        <f t="shared" si="11"/>
        <v>231501</v>
      </c>
      <c r="M166" s="21"/>
      <c r="N166" s="21"/>
      <c r="O166" s="21"/>
      <c r="P166" s="21"/>
      <c r="Q166" s="21"/>
      <c r="R166" s="21"/>
    </row>
    <row r="167" spans="1:18" ht="30">
      <c r="A167" s="26">
        <v>23150106</v>
      </c>
      <c r="B167" s="26" t="s">
        <v>831</v>
      </c>
      <c r="C167" s="26" t="s">
        <v>1028</v>
      </c>
      <c r="D167" s="27">
        <v>46277.95</v>
      </c>
      <c r="E167" s="27">
        <v>50300.83</v>
      </c>
      <c r="F167" s="26" t="s">
        <v>1028</v>
      </c>
      <c r="G167" s="22">
        <f t="shared" si="8"/>
        <v>-4022.8800000000047</v>
      </c>
      <c r="H167" s="26" t="s">
        <v>329</v>
      </c>
      <c r="I167" s="26" t="s">
        <v>1094</v>
      </c>
      <c r="J167" s="21" t="str">
        <f t="shared" si="9"/>
        <v>23</v>
      </c>
      <c r="K167" s="21" t="str">
        <f t="shared" si="10"/>
        <v>2315</v>
      </c>
      <c r="L167" s="21" t="str">
        <f t="shared" si="11"/>
        <v>231501</v>
      </c>
      <c r="M167" s="21"/>
      <c r="N167" s="21"/>
      <c r="O167" s="21"/>
      <c r="P167" s="21"/>
      <c r="Q167" s="21"/>
      <c r="R167" s="21"/>
    </row>
    <row r="168" spans="1:18" ht="45">
      <c r="A168" s="26">
        <v>23150107</v>
      </c>
      <c r="B168" s="26" t="s">
        <v>832</v>
      </c>
      <c r="C168" s="26" t="s">
        <v>1028</v>
      </c>
      <c r="D168" s="27">
        <v>993230.65</v>
      </c>
      <c r="E168" s="27">
        <v>1034113.69</v>
      </c>
      <c r="F168" s="26" t="s">
        <v>1028</v>
      </c>
      <c r="G168" s="22">
        <f t="shared" si="8"/>
        <v>-40883.039999999921</v>
      </c>
      <c r="H168" s="26" t="s">
        <v>329</v>
      </c>
      <c r="I168" s="26" t="s">
        <v>1086</v>
      </c>
      <c r="J168" s="21" t="str">
        <f t="shared" si="9"/>
        <v>23</v>
      </c>
      <c r="K168" s="21" t="str">
        <f t="shared" si="10"/>
        <v>2315</v>
      </c>
      <c r="L168" s="21" t="str">
        <f t="shared" si="11"/>
        <v>231501</v>
      </c>
      <c r="M168" s="21"/>
      <c r="N168" s="21"/>
      <c r="O168" s="21"/>
      <c r="P168" s="21"/>
      <c r="Q168" s="21"/>
      <c r="R168" s="21"/>
    </row>
    <row r="169" spans="1:18" ht="60">
      <c r="A169" s="26">
        <v>23150108</v>
      </c>
      <c r="B169" s="26" t="s">
        <v>1372</v>
      </c>
      <c r="C169" s="26" t="s">
        <v>1028</v>
      </c>
      <c r="D169" s="27">
        <v>58125.1</v>
      </c>
      <c r="E169" s="27">
        <v>305747.96999999997</v>
      </c>
      <c r="F169" s="26" t="s">
        <v>1028</v>
      </c>
      <c r="G169" s="22">
        <f t="shared" si="8"/>
        <v>-247622.86999999997</v>
      </c>
      <c r="H169" s="26" t="s">
        <v>329</v>
      </c>
      <c r="I169" s="26" t="s">
        <v>1094</v>
      </c>
      <c r="J169" s="21" t="str">
        <f t="shared" si="9"/>
        <v>23</v>
      </c>
      <c r="K169" s="21" t="str">
        <f t="shared" si="10"/>
        <v>2315</v>
      </c>
      <c r="L169" s="21" t="str">
        <f t="shared" si="11"/>
        <v>231501</v>
      </c>
      <c r="M169" s="21"/>
      <c r="N169" s="21"/>
      <c r="O169" s="21"/>
      <c r="P169" s="21"/>
      <c r="Q169" s="21"/>
      <c r="R169" s="21"/>
    </row>
    <row r="170" spans="1:18" ht="75">
      <c r="A170" s="26">
        <v>23150109</v>
      </c>
      <c r="B170" s="26" t="s">
        <v>1244</v>
      </c>
      <c r="C170" s="26" t="s">
        <v>1028</v>
      </c>
      <c r="D170" s="27">
        <v>222661.84</v>
      </c>
      <c r="E170" s="27">
        <v>244102.5</v>
      </c>
      <c r="F170" s="26" t="s">
        <v>1028</v>
      </c>
      <c r="G170" s="22">
        <f t="shared" si="8"/>
        <v>-21440.660000000003</v>
      </c>
      <c r="H170" s="26" t="s">
        <v>1098</v>
      </c>
      <c r="I170" s="26" t="s">
        <v>1093</v>
      </c>
      <c r="J170" s="21" t="str">
        <f t="shared" si="9"/>
        <v>23</v>
      </c>
      <c r="K170" s="21" t="str">
        <f t="shared" si="10"/>
        <v>2315</v>
      </c>
      <c r="L170" s="21" t="str">
        <f t="shared" si="11"/>
        <v>231501</v>
      </c>
      <c r="M170" s="21"/>
      <c r="N170" s="21"/>
      <c r="O170" s="21"/>
      <c r="P170" s="21"/>
      <c r="Q170" s="21"/>
      <c r="R170" s="21"/>
    </row>
    <row r="171" spans="1:18" ht="45">
      <c r="A171" s="26">
        <v>23150120</v>
      </c>
      <c r="B171" s="26" t="s">
        <v>1050</v>
      </c>
      <c r="C171" s="26" t="s">
        <v>1028</v>
      </c>
      <c r="D171" s="27">
        <v>0</v>
      </c>
      <c r="E171" s="27">
        <v>24775.75</v>
      </c>
      <c r="F171" s="26" t="s">
        <v>1028</v>
      </c>
      <c r="G171" s="22">
        <f t="shared" si="8"/>
        <v>-24775.75</v>
      </c>
      <c r="H171" s="26" t="s">
        <v>1099</v>
      </c>
      <c r="I171" s="26" t="s">
        <v>1093</v>
      </c>
      <c r="J171" s="21" t="str">
        <f t="shared" si="9"/>
        <v>23</v>
      </c>
      <c r="K171" s="21" t="str">
        <f t="shared" si="10"/>
        <v>2315</v>
      </c>
      <c r="L171" s="21" t="str">
        <f t="shared" si="11"/>
        <v>231501</v>
      </c>
      <c r="M171" s="21"/>
      <c r="N171" s="21"/>
      <c r="O171" s="21"/>
      <c r="P171" s="21"/>
      <c r="Q171" s="21"/>
      <c r="R171" s="21"/>
    </row>
    <row r="172" spans="1:18" ht="60">
      <c r="A172" s="26">
        <v>23150151</v>
      </c>
      <c r="B172" s="26" t="s">
        <v>1245</v>
      </c>
      <c r="C172" s="26" t="s">
        <v>1028</v>
      </c>
      <c r="D172" s="27">
        <v>121622.66</v>
      </c>
      <c r="E172" s="27">
        <v>122754.86</v>
      </c>
      <c r="F172" s="26" t="s">
        <v>1028</v>
      </c>
      <c r="G172" s="22">
        <f t="shared" si="8"/>
        <v>-1132.1999999999971</v>
      </c>
      <c r="H172" s="26" t="s">
        <v>1100</v>
      </c>
      <c r="I172" s="26" t="s">
        <v>1093</v>
      </c>
      <c r="J172" s="21" t="str">
        <f t="shared" si="9"/>
        <v>23</v>
      </c>
      <c r="K172" s="21" t="str">
        <f t="shared" si="10"/>
        <v>2315</v>
      </c>
      <c r="L172" s="21" t="str">
        <f t="shared" si="11"/>
        <v>231501</v>
      </c>
      <c r="M172" s="21"/>
      <c r="N172" s="21"/>
      <c r="O172" s="21"/>
      <c r="P172" s="21"/>
      <c r="Q172" s="21"/>
      <c r="R172" s="21"/>
    </row>
    <row r="173" spans="1:18" ht="30">
      <c r="A173" s="26">
        <v>23150188</v>
      </c>
      <c r="B173" s="26" t="s">
        <v>833</v>
      </c>
      <c r="C173" s="26" t="s">
        <v>1028</v>
      </c>
      <c r="D173" s="27">
        <v>747977.64</v>
      </c>
      <c r="E173" s="27">
        <v>950686.59</v>
      </c>
      <c r="F173" s="26" t="s">
        <v>1028</v>
      </c>
      <c r="G173" s="22">
        <f t="shared" si="8"/>
        <v>-202708.94999999995</v>
      </c>
      <c r="H173" s="26" t="s">
        <v>1101</v>
      </c>
      <c r="I173" s="26" t="s">
        <v>1093</v>
      </c>
      <c r="J173" s="21" t="str">
        <f t="shared" si="9"/>
        <v>23</v>
      </c>
      <c r="K173" s="21" t="str">
        <f t="shared" si="10"/>
        <v>2315</v>
      </c>
      <c r="L173" s="21" t="str">
        <f t="shared" si="11"/>
        <v>231501</v>
      </c>
      <c r="M173" s="21"/>
      <c r="N173" s="21"/>
      <c r="O173" s="21"/>
      <c r="P173" s="21"/>
      <c r="Q173" s="21"/>
      <c r="R173" s="21"/>
    </row>
    <row r="174" spans="1:18" ht="45">
      <c r="A174" s="26">
        <v>23160116</v>
      </c>
      <c r="B174" s="26" t="s">
        <v>1246</v>
      </c>
      <c r="C174" s="26" t="s">
        <v>1028</v>
      </c>
      <c r="D174" s="27">
        <v>3598.4</v>
      </c>
      <c r="E174" s="27">
        <v>3598.4</v>
      </c>
      <c r="F174" s="26" t="s">
        <v>1028</v>
      </c>
      <c r="G174" s="22">
        <f t="shared" si="8"/>
        <v>0</v>
      </c>
      <c r="H174" s="26" t="s">
        <v>1102</v>
      </c>
      <c r="I174" s="26" t="s">
        <v>1093</v>
      </c>
      <c r="J174" s="21" t="str">
        <f t="shared" si="9"/>
        <v>23</v>
      </c>
      <c r="K174" s="21" t="str">
        <f t="shared" si="10"/>
        <v>2316</v>
      </c>
      <c r="L174" s="21" t="str">
        <f t="shared" si="11"/>
        <v>231601</v>
      </c>
      <c r="M174" s="21"/>
      <c r="N174" s="21"/>
      <c r="O174" s="21"/>
      <c r="P174" s="21"/>
      <c r="Q174" s="21"/>
      <c r="R174" s="21"/>
    </row>
    <row r="175" spans="1:18" ht="45">
      <c r="A175" s="26">
        <v>23160117</v>
      </c>
      <c r="B175" s="26" t="s">
        <v>1247</v>
      </c>
      <c r="C175" s="26" t="s">
        <v>1028</v>
      </c>
      <c r="D175" s="27">
        <v>30897.95</v>
      </c>
      <c r="E175" s="27">
        <v>30897.95</v>
      </c>
      <c r="F175" s="26" t="s">
        <v>1028</v>
      </c>
      <c r="G175" s="22">
        <f t="shared" si="8"/>
        <v>0</v>
      </c>
      <c r="H175" s="26" t="s">
        <v>1103</v>
      </c>
      <c r="I175" s="26" t="s">
        <v>1093</v>
      </c>
      <c r="J175" s="21" t="str">
        <f t="shared" si="9"/>
        <v>23</v>
      </c>
      <c r="K175" s="21" t="str">
        <f t="shared" si="10"/>
        <v>2316</v>
      </c>
      <c r="L175" s="21" t="str">
        <f t="shared" si="11"/>
        <v>231601</v>
      </c>
      <c r="M175" s="21"/>
      <c r="N175" s="21"/>
      <c r="O175" s="21"/>
      <c r="P175" s="21"/>
      <c r="Q175" s="21"/>
      <c r="R175" s="21"/>
    </row>
    <row r="176" spans="1:18" ht="45">
      <c r="A176" s="26">
        <v>23160118</v>
      </c>
      <c r="B176" s="26" t="s">
        <v>1248</v>
      </c>
      <c r="C176" s="26" t="s">
        <v>1028</v>
      </c>
      <c r="D176" s="27">
        <v>317.33</v>
      </c>
      <c r="E176" s="27">
        <v>317.33</v>
      </c>
      <c r="F176" s="26" t="s">
        <v>1028</v>
      </c>
      <c r="G176" s="22">
        <f t="shared" si="8"/>
        <v>0</v>
      </c>
      <c r="H176" s="26" t="s">
        <v>1104</v>
      </c>
      <c r="I176" s="26" t="s">
        <v>1093</v>
      </c>
      <c r="J176" s="21" t="str">
        <f t="shared" si="9"/>
        <v>23</v>
      </c>
      <c r="K176" s="21" t="str">
        <f t="shared" si="10"/>
        <v>2316</v>
      </c>
      <c r="L176" s="21" t="str">
        <f t="shared" si="11"/>
        <v>231601</v>
      </c>
      <c r="M176" s="21"/>
      <c r="N176" s="21"/>
      <c r="O176" s="21"/>
      <c r="P176" s="21"/>
      <c r="Q176" s="21"/>
      <c r="R176" s="21"/>
    </row>
    <row r="177" spans="1:18" ht="45">
      <c r="A177" s="26">
        <v>23160130</v>
      </c>
      <c r="B177" s="26" t="s">
        <v>1373</v>
      </c>
      <c r="C177" s="26" t="s">
        <v>1028</v>
      </c>
      <c r="D177" s="27">
        <v>0</v>
      </c>
      <c r="E177" s="27">
        <v>5599.8</v>
      </c>
      <c r="F177" s="26" t="s">
        <v>1028</v>
      </c>
      <c r="G177" s="22">
        <f t="shared" si="8"/>
        <v>-5599.8</v>
      </c>
      <c r="H177" s="26" t="s">
        <v>1105</v>
      </c>
      <c r="I177" s="26" t="s">
        <v>1093</v>
      </c>
      <c r="J177" s="21" t="str">
        <f t="shared" si="9"/>
        <v>23</v>
      </c>
      <c r="K177" s="21" t="str">
        <f t="shared" si="10"/>
        <v>2316</v>
      </c>
      <c r="L177" s="21" t="str">
        <f t="shared" si="11"/>
        <v>231601</v>
      </c>
      <c r="M177" s="21"/>
      <c r="N177" s="21"/>
      <c r="O177" s="21"/>
      <c r="P177" s="21"/>
      <c r="Q177" s="21"/>
      <c r="R177" s="21"/>
    </row>
    <row r="178" spans="1:18" ht="45">
      <c r="A178" s="26">
        <v>23160131</v>
      </c>
      <c r="B178" s="26" t="s">
        <v>1535</v>
      </c>
      <c r="C178" s="26" t="s">
        <v>1028</v>
      </c>
      <c r="D178" s="27">
        <v>109218.73</v>
      </c>
      <c r="E178" s="27">
        <v>146288.73000000001</v>
      </c>
      <c r="F178" s="26" t="s">
        <v>1028</v>
      </c>
      <c r="G178" s="22">
        <f t="shared" si="8"/>
        <v>-37070.000000000015</v>
      </c>
      <c r="H178" s="26" t="s">
        <v>1106</v>
      </c>
      <c r="I178" s="26" t="s">
        <v>1093</v>
      </c>
      <c r="J178" s="21" t="str">
        <f t="shared" si="9"/>
        <v>23</v>
      </c>
      <c r="K178" s="21" t="str">
        <f t="shared" si="10"/>
        <v>2316</v>
      </c>
      <c r="L178" s="21" t="str">
        <f t="shared" si="11"/>
        <v>231601</v>
      </c>
      <c r="M178" s="21"/>
      <c r="N178" s="21"/>
      <c r="O178" s="21"/>
      <c r="P178" s="21"/>
      <c r="Q178" s="21"/>
      <c r="R178" s="21"/>
    </row>
    <row r="179" spans="1:18" ht="45">
      <c r="A179" s="26">
        <v>23160132</v>
      </c>
      <c r="B179" s="26" t="s">
        <v>1689</v>
      </c>
      <c r="C179" s="26" t="s">
        <v>1028</v>
      </c>
      <c r="D179" s="27">
        <v>254360.02</v>
      </c>
      <c r="E179" s="27">
        <v>404106.32</v>
      </c>
      <c r="F179" s="26" t="s">
        <v>1028</v>
      </c>
      <c r="G179" s="22">
        <f t="shared" si="8"/>
        <v>-149746.30000000002</v>
      </c>
      <c r="H179" s="26" t="s">
        <v>1107</v>
      </c>
      <c r="I179" s="26" t="s">
        <v>1093</v>
      </c>
      <c r="J179" s="21" t="str">
        <f t="shared" si="9"/>
        <v>23</v>
      </c>
      <c r="K179" s="21" t="str">
        <f t="shared" si="10"/>
        <v>2316</v>
      </c>
      <c r="L179" s="21" t="str">
        <f t="shared" si="11"/>
        <v>231601</v>
      </c>
      <c r="M179" s="21"/>
      <c r="N179" s="21"/>
      <c r="O179" s="21"/>
      <c r="P179" s="21"/>
      <c r="Q179" s="21"/>
      <c r="R179" s="21"/>
    </row>
    <row r="180" spans="1:18" ht="45">
      <c r="A180" s="26">
        <v>23160133</v>
      </c>
      <c r="B180" s="26" t="s">
        <v>2070</v>
      </c>
      <c r="C180" s="26" t="s">
        <v>1028</v>
      </c>
      <c r="D180" s="27">
        <v>10587472.449999999</v>
      </c>
      <c r="E180" s="27">
        <v>11305083.98</v>
      </c>
      <c r="F180" s="26" t="s">
        <v>1028</v>
      </c>
      <c r="G180" s="22">
        <f t="shared" si="8"/>
        <v>-717611.53000000119</v>
      </c>
      <c r="H180" s="26" t="s">
        <v>1108</v>
      </c>
      <c r="I180" s="26" t="s">
        <v>1093</v>
      </c>
      <c r="J180" s="21" t="str">
        <f t="shared" si="9"/>
        <v>23</v>
      </c>
      <c r="K180" s="21" t="str">
        <f t="shared" si="10"/>
        <v>2316</v>
      </c>
      <c r="L180" s="21" t="str">
        <f t="shared" si="11"/>
        <v>231601</v>
      </c>
      <c r="M180" s="21"/>
      <c r="N180" s="21"/>
      <c r="O180" s="21"/>
      <c r="P180" s="21"/>
      <c r="Q180" s="21"/>
      <c r="R180" s="21"/>
    </row>
    <row r="181" spans="1:18" ht="45">
      <c r="A181" s="26">
        <v>23160134</v>
      </c>
      <c r="B181" s="26" t="s">
        <v>2340</v>
      </c>
      <c r="C181" s="26" t="s">
        <v>1028</v>
      </c>
      <c r="D181" s="28">
        <v>0</v>
      </c>
      <c r="E181" s="27">
        <v>13241201.57</v>
      </c>
      <c r="F181" s="26" t="s">
        <v>1028</v>
      </c>
      <c r="G181" s="22">
        <f t="shared" si="8"/>
        <v>-13241201.57</v>
      </c>
      <c r="H181" s="26" t="s">
        <v>1109</v>
      </c>
      <c r="I181" s="26" t="s">
        <v>1093</v>
      </c>
      <c r="J181" s="21" t="str">
        <f t="shared" si="9"/>
        <v>23</v>
      </c>
      <c r="K181" s="21" t="str">
        <f t="shared" si="10"/>
        <v>2316</v>
      </c>
      <c r="L181" s="21" t="str">
        <f t="shared" si="11"/>
        <v>231601</v>
      </c>
      <c r="M181" s="21"/>
      <c r="N181" s="21"/>
      <c r="O181" s="21"/>
      <c r="P181" s="21"/>
      <c r="Q181" s="21"/>
      <c r="R181" s="21"/>
    </row>
    <row r="182" spans="1:18" ht="45">
      <c r="A182" s="26">
        <v>23160201</v>
      </c>
      <c r="B182" s="26" t="s">
        <v>834</v>
      </c>
      <c r="C182" s="26" t="s">
        <v>1028</v>
      </c>
      <c r="D182" s="27">
        <v>66618.77</v>
      </c>
      <c r="E182" s="27">
        <v>76066.34</v>
      </c>
      <c r="F182" s="26" t="s">
        <v>1028</v>
      </c>
      <c r="G182" s="22">
        <f t="shared" si="8"/>
        <v>-9447.5699999999924</v>
      </c>
      <c r="H182" s="26" t="s">
        <v>1110</v>
      </c>
      <c r="I182" s="26" t="s">
        <v>1093</v>
      </c>
      <c r="J182" s="21" t="str">
        <f t="shared" si="9"/>
        <v>23</v>
      </c>
      <c r="K182" s="21" t="str">
        <f t="shared" si="10"/>
        <v>2316</v>
      </c>
      <c r="L182" s="21" t="str">
        <f t="shared" si="11"/>
        <v>231602</v>
      </c>
      <c r="M182" s="21"/>
      <c r="N182" s="21"/>
      <c r="O182" s="21"/>
      <c r="P182" s="21"/>
      <c r="Q182" s="21"/>
      <c r="R182" s="21"/>
    </row>
    <row r="183" spans="1:18" ht="15">
      <c r="A183" s="26">
        <v>24010101</v>
      </c>
      <c r="B183" s="26" t="s">
        <v>1051</v>
      </c>
      <c r="C183" s="26" t="s">
        <v>1028</v>
      </c>
      <c r="D183" s="27">
        <v>162993.95000000001</v>
      </c>
      <c r="E183" s="27">
        <v>393122.84</v>
      </c>
      <c r="F183" s="26" t="s">
        <v>1028</v>
      </c>
      <c r="G183" s="22">
        <f t="shared" si="8"/>
        <v>-230128.89</v>
      </c>
      <c r="H183" s="26" t="s">
        <v>1111</v>
      </c>
      <c r="I183" s="26" t="s">
        <v>1093</v>
      </c>
      <c r="J183" s="21" t="str">
        <f t="shared" si="9"/>
        <v>24</v>
      </c>
      <c r="K183" s="21" t="str">
        <f t="shared" si="10"/>
        <v>2401</v>
      </c>
      <c r="L183" s="21" t="str">
        <f t="shared" si="11"/>
        <v>240101</v>
      </c>
      <c r="M183" s="21"/>
      <c r="N183" s="21"/>
      <c r="O183" s="21"/>
      <c r="P183" s="21"/>
      <c r="Q183" s="21"/>
      <c r="R183" s="21"/>
    </row>
    <row r="184" spans="1:18" ht="30">
      <c r="A184" s="26">
        <v>24020101</v>
      </c>
      <c r="B184" s="26" t="s">
        <v>835</v>
      </c>
      <c r="C184" s="26" t="s">
        <v>1028</v>
      </c>
      <c r="D184" s="27">
        <v>254462.75</v>
      </c>
      <c r="E184" s="27">
        <v>1096941.17</v>
      </c>
      <c r="F184" s="26" t="s">
        <v>1028</v>
      </c>
      <c r="G184" s="22">
        <f t="shared" si="8"/>
        <v>-842478.41999999993</v>
      </c>
      <c r="H184" s="26" t="s">
        <v>1112</v>
      </c>
      <c r="I184" s="26" t="s">
        <v>1093</v>
      </c>
      <c r="J184" s="21" t="str">
        <f t="shared" si="9"/>
        <v>24</v>
      </c>
      <c r="K184" s="21" t="str">
        <f t="shared" si="10"/>
        <v>2402</v>
      </c>
      <c r="L184" s="21" t="str">
        <f t="shared" si="11"/>
        <v>240201</v>
      </c>
      <c r="M184" s="21"/>
      <c r="N184" s="21"/>
      <c r="O184" s="21"/>
      <c r="P184" s="21"/>
      <c r="Q184" s="21"/>
      <c r="R184" s="21"/>
    </row>
    <row r="185" spans="1:18" ht="45">
      <c r="A185" s="26">
        <v>30010101</v>
      </c>
      <c r="B185" s="26" t="s">
        <v>836</v>
      </c>
      <c r="C185" s="26" t="s">
        <v>1028</v>
      </c>
      <c r="D185" s="27">
        <v>3227.29</v>
      </c>
      <c r="E185" s="27">
        <v>8563798.3800000008</v>
      </c>
      <c r="F185" s="26" t="s">
        <v>1028</v>
      </c>
      <c r="G185" s="22">
        <f t="shared" si="8"/>
        <v>-8560571.0900000017</v>
      </c>
      <c r="H185" s="26" t="s">
        <v>1113</v>
      </c>
      <c r="I185" s="26" t="s">
        <v>1093</v>
      </c>
      <c r="J185" s="21" t="str">
        <f t="shared" si="9"/>
        <v>30</v>
      </c>
      <c r="K185" s="21" t="str">
        <f t="shared" si="10"/>
        <v>3001</v>
      </c>
      <c r="L185" s="21" t="str">
        <f t="shared" si="11"/>
        <v>300101</v>
      </c>
      <c r="M185" s="21"/>
      <c r="N185" s="21"/>
      <c r="O185" s="21"/>
      <c r="P185" s="21"/>
      <c r="Q185" s="21"/>
      <c r="R185" s="21"/>
    </row>
    <row r="186" spans="1:18" ht="45">
      <c r="A186" s="26">
        <v>30010102</v>
      </c>
      <c r="B186" s="26" t="s">
        <v>837</v>
      </c>
      <c r="C186" s="26" t="s">
        <v>1028</v>
      </c>
      <c r="D186" s="27">
        <v>382.39</v>
      </c>
      <c r="E186" s="27">
        <v>574800.92000000004</v>
      </c>
      <c r="F186" s="26" t="s">
        <v>1028</v>
      </c>
      <c r="G186" s="22">
        <f t="shared" si="8"/>
        <v>-574418.53</v>
      </c>
      <c r="H186" s="26" t="s">
        <v>1114</v>
      </c>
      <c r="I186" s="26" t="s">
        <v>1093</v>
      </c>
      <c r="J186" s="21" t="str">
        <f t="shared" si="9"/>
        <v>30</v>
      </c>
      <c r="K186" s="21" t="str">
        <f t="shared" si="10"/>
        <v>3001</v>
      </c>
      <c r="L186" s="21" t="str">
        <f t="shared" si="11"/>
        <v>300101</v>
      </c>
      <c r="M186" s="21"/>
      <c r="N186" s="21"/>
      <c r="O186" s="21"/>
      <c r="P186" s="21"/>
      <c r="Q186" s="21"/>
      <c r="R186" s="21"/>
    </row>
    <row r="187" spans="1:18" ht="45">
      <c r="A187" s="26">
        <v>30010103</v>
      </c>
      <c r="B187" s="26" t="s">
        <v>1052</v>
      </c>
      <c r="C187" s="26" t="s">
        <v>1028</v>
      </c>
      <c r="D187" s="27">
        <v>7979.69</v>
      </c>
      <c r="E187" s="27">
        <v>1041175.65</v>
      </c>
      <c r="F187" s="26" t="s">
        <v>1028</v>
      </c>
      <c r="G187" s="22">
        <f t="shared" si="8"/>
        <v>-1033195.9600000001</v>
      </c>
      <c r="H187" s="26" t="s">
        <v>329</v>
      </c>
      <c r="I187" s="26" t="s">
        <v>1093</v>
      </c>
      <c r="J187" s="21" t="str">
        <f t="shared" si="9"/>
        <v>30</v>
      </c>
      <c r="K187" s="21" t="str">
        <f t="shared" si="10"/>
        <v>3001</v>
      </c>
      <c r="L187" s="21" t="str">
        <f t="shared" si="11"/>
        <v>300101</v>
      </c>
      <c r="M187" s="21"/>
      <c r="N187" s="21"/>
      <c r="O187" s="21"/>
      <c r="P187" s="21"/>
      <c r="Q187" s="21"/>
      <c r="R187" s="21"/>
    </row>
    <row r="188" spans="1:18" ht="30">
      <c r="A188" s="26">
        <v>30010104</v>
      </c>
      <c r="B188" s="26" t="s">
        <v>1053</v>
      </c>
      <c r="C188" s="26" t="s">
        <v>1028</v>
      </c>
      <c r="D188" s="27">
        <v>314507.96000000002</v>
      </c>
      <c r="E188" s="27">
        <v>314507.96000000002</v>
      </c>
      <c r="F188" s="26" t="s">
        <v>1028</v>
      </c>
      <c r="G188" s="22">
        <f t="shared" si="8"/>
        <v>0</v>
      </c>
      <c r="H188" s="26" t="s">
        <v>329</v>
      </c>
      <c r="I188" s="26" t="s">
        <v>1093</v>
      </c>
      <c r="J188" s="21" t="str">
        <f t="shared" si="9"/>
        <v>30</v>
      </c>
      <c r="K188" s="21" t="str">
        <f t="shared" si="10"/>
        <v>3001</v>
      </c>
      <c r="L188" s="21" t="str">
        <f t="shared" si="11"/>
        <v>300101</v>
      </c>
      <c r="M188" s="21"/>
      <c r="N188" s="21"/>
      <c r="O188" s="21"/>
      <c r="P188" s="21"/>
      <c r="Q188" s="21"/>
      <c r="R188" s="21"/>
    </row>
    <row r="189" spans="1:18" ht="45">
      <c r="A189" s="26">
        <v>30010106</v>
      </c>
      <c r="B189" s="26" t="s">
        <v>1256</v>
      </c>
      <c r="C189" s="26" t="s">
        <v>1028</v>
      </c>
      <c r="D189" s="28">
        <v>0</v>
      </c>
      <c r="E189" s="27">
        <v>205677.36</v>
      </c>
      <c r="F189" s="26" t="s">
        <v>1028</v>
      </c>
      <c r="G189" s="22">
        <f t="shared" si="8"/>
        <v>-205677.36</v>
      </c>
      <c r="H189" s="26" t="s">
        <v>329</v>
      </c>
      <c r="I189" s="26" t="s">
        <v>1093</v>
      </c>
      <c r="J189" s="21" t="str">
        <f t="shared" si="9"/>
        <v>30</v>
      </c>
      <c r="K189" s="21" t="str">
        <f t="shared" si="10"/>
        <v>3001</v>
      </c>
      <c r="L189" s="21" t="str">
        <f t="shared" si="11"/>
        <v>300101</v>
      </c>
      <c r="M189" s="21"/>
      <c r="N189" s="21"/>
      <c r="O189" s="21"/>
      <c r="P189" s="21"/>
      <c r="Q189" s="21"/>
      <c r="R189" s="21"/>
    </row>
    <row r="190" spans="1:18" ht="30">
      <c r="A190" s="26">
        <v>30010107</v>
      </c>
      <c r="B190" s="26" t="s">
        <v>1257</v>
      </c>
      <c r="C190" s="26" t="s">
        <v>1028</v>
      </c>
      <c r="D190" s="28">
        <v>70</v>
      </c>
      <c r="E190" s="27">
        <v>239373.45</v>
      </c>
      <c r="F190" s="26" t="s">
        <v>1028</v>
      </c>
      <c r="G190" s="22">
        <f t="shared" si="8"/>
        <v>-239303.45</v>
      </c>
      <c r="H190" s="26" t="s">
        <v>329</v>
      </c>
      <c r="I190" s="26" t="s">
        <v>1093</v>
      </c>
      <c r="J190" s="21" t="str">
        <f t="shared" si="9"/>
        <v>30</v>
      </c>
      <c r="K190" s="21" t="str">
        <f t="shared" si="10"/>
        <v>3001</v>
      </c>
      <c r="L190" s="21" t="str">
        <f t="shared" si="11"/>
        <v>300101</v>
      </c>
      <c r="M190" s="21"/>
      <c r="N190" s="21"/>
      <c r="O190" s="21"/>
      <c r="P190" s="21"/>
      <c r="Q190" s="21"/>
      <c r="R190" s="21"/>
    </row>
    <row r="191" spans="1:18" ht="45">
      <c r="A191" s="26">
        <v>30010188</v>
      </c>
      <c r="B191" s="26" t="s">
        <v>1258</v>
      </c>
      <c r="C191" s="26" t="s">
        <v>1028</v>
      </c>
      <c r="D191" s="28">
        <v>0</v>
      </c>
      <c r="E191" s="27">
        <v>15339.5</v>
      </c>
      <c r="F191" s="26" t="s">
        <v>1028</v>
      </c>
      <c r="G191" s="22">
        <f t="shared" si="8"/>
        <v>-15339.5</v>
      </c>
      <c r="H191" s="26" t="s">
        <v>329</v>
      </c>
      <c r="I191" s="26" t="s">
        <v>1093</v>
      </c>
      <c r="J191" s="21" t="str">
        <f t="shared" si="9"/>
        <v>30</v>
      </c>
      <c r="K191" s="21" t="str">
        <f t="shared" si="10"/>
        <v>3001</v>
      </c>
      <c r="L191" s="21" t="str">
        <f t="shared" si="11"/>
        <v>300101</v>
      </c>
      <c r="M191" s="21"/>
      <c r="N191" s="21"/>
      <c r="O191" s="21"/>
      <c r="P191" s="21"/>
      <c r="Q191" s="21"/>
      <c r="R191" s="21"/>
    </row>
    <row r="192" spans="1:18" ht="45">
      <c r="A192" s="26">
        <v>30010201</v>
      </c>
      <c r="B192" s="26" t="s">
        <v>838</v>
      </c>
      <c r="C192" s="26" t="s">
        <v>1028</v>
      </c>
      <c r="D192" s="27">
        <v>81149.13</v>
      </c>
      <c r="E192" s="27">
        <v>8319298.5899999999</v>
      </c>
      <c r="F192" s="26" t="s">
        <v>1028</v>
      </c>
      <c r="G192" s="22">
        <f t="shared" si="8"/>
        <v>-8238149.46</v>
      </c>
      <c r="H192" s="26" t="s">
        <v>329</v>
      </c>
      <c r="I192" s="26" t="s">
        <v>1090</v>
      </c>
      <c r="J192" s="21" t="str">
        <f t="shared" si="9"/>
        <v>30</v>
      </c>
      <c r="K192" s="21" t="str">
        <f t="shared" si="10"/>
        <v>3001</v>
      </c>
      <c r="L192" s="21" t="str">
        <f t="shared" si="11"/>
        <v>300102</v>
      </c>
      <c r="M192" s="21"/>
      <c r="N192" s="21"/>
      <c r="O192" s="21"/>
      <c r="P192" s="21"/>
      <c r="Q192" s="21"/>
      <c r="R192" s="21"/>
    </row>
    <row r="193" spans="1:18" ht="75">
      <c r="A193" s="26">
        <v>30010301</v>
      </c>
      <c r="B193" s="26" t="s">
        <v>839</v>
      </c>
      <c r="C193" s="26" t="s">
        <v>1028</v>
      </c>
      <c r="D193" s="27">
        <v>2207.61</v>
      </c>
      <c r="E193" s="27">
        <v>3606905.37</v>
      </c>
      <c r="F193" s="26" t="s">
        <v>1028</v>
      </c>
      <c r="G193" s="22">
        <f t="shared" si="8"/>
        <v>-3604697.7600000002</v>
      </c>
      <c r="H193" s="26" t="s">
        <v>329</v>
      </c>
      <c r="I193" s="26" t="s">
        <v>1090</v>
      </c>
      <c r="J193" s="21" t="str">
        <f t="shared" si="9"/>
        <v>30</v>
      </c>
      <c r="K193" s="21" t="str">
        <f t="shared" si="10"/>
        <v>3001</v>
      </c>
      <c r="L193" s="21" t="str">
        <f t="shared" si="11"/>
        <v>300103</v>
      </c>
      <c r="M193" s="21"/>
      <c r="N193" s="21"/>
      <c r="O193" s="21"/>
      <c r="P193" s="21"/>
      <c r="Q193" s="21"/>
      <c r="R193" s="21"/>
    </row>
    <row r="194" spans="1:18" ht="30">
      <c r="A194" s="26">
        <v>30010303</v>
      </c>
      <c r="B194" s="26" t="s">
        <v>840</v>
      </c>
      <c r="C194" s="26" t="s">
        <v>1028</v>
      </c>
      <c r="D194" s="28">
        <v>0</v>
      </c>
      <c r="E194" s="27">
        <v>17093.150000000001</v>
      </c>
      <c r="F194" s="26" t="s">
        <v>1028</v>
      </c>
      <c r="G194" s="22">
        <f t="shared" si="8"/>
        <v>-17093.150000000001</v>
      </c>
      <c r="H194" s="26" t="s">
        <v>329</v>
      </c>
      <c r="I194" s="26" t="s">
        <v>1090</v>
      </c>
      <c r="J194" s="21" t="str">
        <f t="shared" si="9"/>
        <v>30</v>
      </c>
      <c r="K194" s="21" t="str">
        <f t="shared" si="10"/>
        <v>3001</v>
      </c>
      <c r="L194" s="21" t="str">
        <f t="shared" si="11"/>
        <v>300103</v>
      </c>
      <c r="M194" s="21"/>
      <c r="N194" s="21"/>
      <c r="O194" s="21"/>
      <c r="P194" s="21"/>
      <c r="Q194" s="21"/>
      <c r="R194" s="21"/>
    </row>
    <row r="195" spans="1:18" ht="45">
      <c r="A195" s="26">
        <v>30010308</v>
      </c>
      <c r="B195" s="26" t="s">
        <v>1354</v>
      </c>
      <c r="C195" s="26" t="s">
        <v>1028</v>
      </c>
      <c r="D195" s="27">
        <v>0</v>
      </c>
      <c r="E195" s="27">
        <v>403228.59</v>
      </c>
      <c r="F195" s="26" t="s">
        <v>1028</v>
      </c>
      <c r="G195" s="22">
        <f t="shared" si="8"/>
        <v>-403228.59</v>
      </c>
      <c r="H195" s="26" t="s">
        <v>329</v>
      </c>
      <c r="I195" s="26" t="s">
        <v>1090</v>
      </c>
      <c r="J195" s="21" t="str">
        <f t="shared" si="9"/>
        <v>30</v>
      </c>
      <c r="K195" s="21" t="str">
        <f t="shared" si="10"/>
        <v>3001</v>
      </c>
      <c r="L195" s="21" t="str">
        <f t="shared" si="11"/>
        <v>300103</v>
      </c>
      <c r="M195" s="21"/>
      <c r="N195" s="21"/>
      <c r="O195" s="21"/>
      <c r="P195" s="21"/>
      <c r="Q195" s="21"/>
      <c r="R195" s="21"/>
    </row>
    <row r="196" spans="1:18" ht="30">
      <c r="A196" s="26">
        <v>30010310</v>
      </c>
      <c r="B196" s="26" t="s">
        <v>1131</v>
      </c>
      <c r="C196" s="26" t="s">
        <v>1028</v>
      </c>
      <c r="D196" s="27">
        <v>0</v>
      </c>
      <c r="E196" s="27">
        <v>1680</v>
      </c>
      <c r="F196" s="26" t="s">
        <v>1028</v>
      </c>
      <c r="G196" s="22">
        <f t="shared" si="8"/>
        <v>-1680</v>
      </c>
      <c r="H196" s="26" t="s">
        <v>329</v>
      </c>
      <c r="I196" s="26" t="s">
        <v>1090</v>
      </c>
      <c r="J196" s="21" t="str">
        <f t="shared" si="9"/>
        <v>30</v>
      </c>
      <c r="K196" s="21" t="str">
        <f t="shared" si="10"/>
        <v>3001</v>
      </c>
      <c r="L196" s="21" t="str">
        <f t="shared" si="11"/>
        <v>300103</v>
      </c>
      <c r="M196" s="21"/>
      <c r="N196" s="21"/>
      <c r="O196" s="21"/>
      <c r="P196" s="21"/>
      <c r="Q196" s="21"/>
      <c r="R196" s="21"/>
    </row>
    <row r="197" spans="1:18" ht="45">
      <c r="A197" s="26">
        <v>30010312</v>
      </c>
      <c r="B197" s="26" t="s">
        <v>1054</v>
      </c>
      <c r="C197" s="26" t="s">
        <v>1028</v>
      </c>
      <c r="D197" s="27">
        <v>440047.29</v>
      </c>
      <c r="E197" s="27">
        <v>4573827.53</v>
      </c>
      <c r="F197" s="26" t="s">
        <v>1028</v>
      </c>
      <c r="G197" s="22">
        <f t="shared" si="8"/>
        <v>-4133780.24</v>
      </c>
      <c r="H197" s="26" t="s">
        <v>329</v>
      </c>
      <c r="I197" s="26" t="s">
        <v>1090</v>
      </c>
      <c r="J197" s="21" t="str">
        <f t="shared" si="9"/>
        <v>30</v>
      </c>
      <c r="K197" s="21" t="str">
        <f t="shared" si="10"/>
        <v>3001</v>
      </c>
      <c r="L197" s="21" t="str">
        <f t="shared" si="11"/>
        <v>300103</v>
      </c>
      <c r="M197" s="21"/>
      <c r="N197" s="21"/>
      <c r="O197" s="21"/>
      <c r="P197" s="21"/>
      <c r="Q197" s="21"/>
      <c r="R197" s="21"/>
    </row>
    <row r="198" spans="1:18" ht="60">
      <c r="A198" s="26">
        <v>30010314</v>
      </c>
      <c r="B198" s="26" t="s">
        <v>1259</v>
      </c>
      <c r="C198" s="26" t="s">
        <v>1028</v>
      </c>
      <c r="D198" s="27">
        <v>0</v>
      </c>
      <c r="E198" s="27">
        <v>41825805.789999999</v>
      </c>
      <c r="F198" s="26" t="s">
        <v>1028</v>
      </c>
      <c r="G198" s="22">
        <f t="shared" si="8"/>
        <v>-41825805.789999999</v>
      </c>
      <c r="H198" s="26" t="s">
        <v>329</v>
      </c>
      <c r="I198" s="26" t="s">
        <v>1090</v>
      </c>
      <c r="J198" s="21" t="str">
        <f t="shared" si="9"/>
        <v>30</v>
      </c>
      <c r="K198" s="21" t="str">
        <f t="shared" si="10"/>
        <v>3001</v>
      </c>
      <c r="L198" s="21" t="str">
        <f t="shared" si="11"/>
        <v>300103</v>
      </c>
      <c r="M198" s="21"/>
      <c r="N198" s="21"/>
      <c r="O198" s="21"/>
      <c r="P198" s="21"/>
      <c r="Q198" s="21"/>
      <c r="R198" s="21"/>
    </row>
    <row r="199" spans="1:18" ht="60">
      <c r="A199" s="26">
        <v>30010315</v>
      </c>
      <c r="B199" s="26" t="s">
        <v>1158</v>
      </c>
      <c r="C199" s="26" t="s">
        <v>1028</v>
      </c>
      <c r="D199" s="27">
        <v>78675.710000000006</v>
      </c>
      <c r="E199" s="27">
        <v>1413119.2</v>
      </c>
      <c r="F199" s="26" t="s">
        <v>1028</v>
      </c>
      <c r="G199" s="22">
        <f t="shared" si="8"/>
        <v>-1334443.49</v>
      </c>
      <c r="H199" s="26" t="s">
        <v>329</v>
      </c>
      <c r="I199" s="26" t="s">
        <v>1090</v>
      </c>
      <c r="J199" s="21" t="str">
        <f t="shared" si="9"/>
        <v>30</v>
      </c>
      <c r="K199" s="21" t="str">
        <f t="shared" si="10"/>
        <v>3001</v>
      </c>
      <c r="L199" s="21" t="str">
        <f t="shared" si="11"/>
        <v>300103</v>
      </c>
      <c r="M199" s="21"/>
      <c r="N199" s="21"/>
      <c r="O199" s="21"/>
      <c r="P199" s="21"/>
      <c r="Q199" s="21"/>
      <c r="R199" s="21"/>
    </row>
    <row r="200" spans="1:18" ht="75">
      <c r="A200" s="26">
        <v>30010316</v>
      </c>
      <c r="B200" s="26" t="s">
        <v>1260</v>
      </c>
      <c r="C200" s="26" t="s">
        <v>1028</v>
      </c>
      <c r="D200" s="27">
        <v>0</v>
      </c>
      <c r="E200" s="27">
        <v>2158482.7200000002</v>
      </c>
      <c r="F200" s="26" t="s">
        <v>1028</v>
      </c>
      <c r="G200" s="22">
        <f t="shared" si="8"/>
        <v>-2158482.7200000002</v>
      </c>
      <c r="H200" s="26" t="s">
        <v>329</v>
      </c>
      <c r="I200" s="26" t="s">
        <v>1090</v>
      </c>
      <c r="J200" s="21" t="str">
        <f t="shared" si="9"/>
        <v>30</v>
      </c>
      <c r="K200" s="21" t="str">
        <f t="shared" si="10"/>
        <v>3001</v>
      </c>
      <c r="L200" s="21" t="str">
        <f t="shared" si="11"/>
        <v>300103</v>
      </c>
      <c r="M200" s="21"/>
      <c r="N200" s="21"/>
      <c r="O200" s="21"/>
      <c r="P200" s="21"/>
      <c r="Q200" s="21"/>
      <c r="R200" s="21"/>
    </row>
    <row r="201" spans="1:18" ht="60">
      <c r="A201" s="26">
        <v>30010318</v>
      </c>
      <c r="B201" s="26" t="s">
        <v>2071</v>
      </c>
      <c r="C201" s="26" t="s">
        <v>1028</v>
      </c>
      <c r="D201" s="27">
        <v>0</v>
      </c>
      <c r="E201" s="27">
        <v>1712073.31</v>
      </c>
      <c r="F201" s="26" t="s">
        <v>1028</v>
      </c>
      <c r="G201" s="22">
        <f t="shared" si="8"/>
        <v>-1712073.31</v>
      </c>
      <c r="H201" s="26" t="s">
        <v>329</v>
      </c>
      <c r="I201" s="26" t="s">
        <v>1090</v>
      </c>
      <c r="J201" s="21" t="str">
        <f t="shared" si="9"/>
        <v>30</v>
      </c>
      <c r="K201" s="21" t="str">
        <f t="shared" si="10"/>
        <v>3001</v>
      </c>
      <c r="L201" s="21" t="str">
        <f t="shared" si="11"/>
        <v>300103</v>
      </c>
      <c r="M201" s="21"/>
      <c r="N201" s="21"/>
      <c r="O201" s="21"/>
      <c r="P201" s="21"/>
      <c r="Q201" s="21"/>
      <c r="R201" s="21"/>
    </row>
    <row r="202" spans="1:18" ht="45">
      <c r="A202" s="26">
        <v>30010319</v>
      </c>
      <c r="B202" s="26" t="s">
        <v>2341</v>
      </c>
      <c r="C202" s="26" t="s">
        <v>1028</v>
      </c>
      <c r="D202" s="27">
        <v>0</v>
      </c>
      <c r="E202" s="27">
        <v>2475855.23</v>
      </c>
      <c r="F202" s="26" t="s">
        <v>1028</v>
      </c>
      <c r="G202" s="22">
        <f t="shared" si="8"/>
        <v>-2475855.23</v>
      </c>
      <c r="H202" s="26" t="s">
        <v>329</v>
      </c>
      <c r="I202" s="26" t="s">
        <v>1090</v>
      </c>
      <c r="J202" s="21" t="str">
        <f t="shared" si="9"/>
        <v>30</v>
      </c>
      <c r="K202" s="21" t="str">
        <f t="shared" si="10"/>
        <v>3001</v>
      </c>
      <c r="L202" s="21" t="str">
        <f t="shared" si="11"/>
        <v>300103</v>
      </c>
      <c r="M202" s="21"/>
      <c r="N202" s="21"/>
      <c r="O202" s="21"/>
      <c r="P202" s="21"/>
      <c r="Q202" s="21"/>
      <c r="R202" s="21"/>
    </row>
    <row r="203" spans="1:18" ht="60">
      <c r="A203" s="26">
        <v>30010320</v>
      </c>
      <c r="B203" s="26" t="s">
        <v>2342</v>
      </c>
      <c r="C203" s="26" t="s">
        <v>1028</v>
      </c>
      <c r="D203" s="27">
        <v>0</v>
      </c>
      <c r="E203" s="27">
        <v>249475.89</v>
      </c>
      <c r="F203" s="26" t="s">
        <v>1028</v>
      </c>
      <c r="G203" s="22">
        <f t="shared" si="8"/>
        <v>-249475.89</v>
      </c>
      <c r="H203" s="26" t="s">
        <v>329</v>
      </c>
      <c r="I203" s="26" t="s">
        <v>1090</v>
      </c>
      <c r="J203" s="21" t="str">
        <f t="shared" si="9"/>
        <v>30</v>
      </c>
      <c r="K203" s="21" t="str">
        <f t="shared" si="10"/>
        <v>3001</v>
      </c>
      <c r="L203" s="21" t="str">
        <f t="shared" si="11"/>
        <v>300103</v>
      </c>
      <c r="M203" s="21"/>
      <c r="N203" s="21"/>
      <c r="O203" s="21"/>
      <c r="P203" s="21"/>
      <c r="Q203" s="21"/>
      <c r="R203" s="21"/>
    </row>
    <row r="204" spans="1:18" ht="60">
      <c r="A204" s="26">
        <v>30010321</v>
      </c>
      <c r="B204" s="26" t="s">
        <v>2343</v>
      </c>
      <c r="C204" s="26" t="s">
        <v>1028</v>
      </c>
      <c r="D204" s="27">
        <v>0</v>
      </c>
      <c r="E204" s="27">
        <v>12500</v>
      </c>
      <c r="F204" s="26" t="s">
        <v>1028</v>
      </c>
      <c r="G204" s="22">
        <f t="shared" ref="G204:G267" si="12">+D204-E204</f>
        <v>-12500</v>
      </c>
      <c r="H204" s="26" t="s">
        <v>329</v>
      </c>
      <c r="I204" s="26" t="s">
        <v>1090</v>
      </c>
      <c r="J204" s="21" t="str">
        <f t="shared" ref="J204:J230" si="13">LEFT(A204,2)</f>
        <v>30</v>
      </c>
      <c r="K204" s="21" t="str">
        <f t="shared" ref="K204:K230" si="14">LEFT(A204,4)</f>
        <v>3001</v>
      </c>
      <c r="L204" s="21" t="str">
        <f t="shared" ref="L204:L230" si="15">LEFT(A204,6)</f>
        <v>300103</v>
      </c>
      <c r="M204" s="21"/>
      <c r="N204" s="21"/>
      <c r="O204" s="21"/>
      <c r="P204" s="21"/>
      <c r="Q204" s="21"/>
      <c r="R204" s="21"/>
    </row>
    <row r="205" spans="1:18" ht="30">
      <c r="A205" s="26">
        <v>30010388</v>
      </c>
      <c r="B205" s="26" t="s">
        <v>841</v>
      </c>
      <c r="C205" s="26" t="s">
        <v>1028</v>
      </c>
      <c r="D205" s="27">
        <v>108</v>
      </c>
      <c r="E205" s="27">
        <v>223880.38</v>
      </c>
      <c r="F205" s="26" t="s">
        <v>1028</v>
      </c>
      <c r="G205" s="22">
        <f t="shared" si="12"/>
        <v>-223772.38</v>
      </c>
      <c r="H205" s="26" t="s">
        <v>329</v>
      </c>
      <c r="I205" s="26" t="s">
        <v>1090</v>
      </c>
      <c r="J205" s="21" t="str">
        <f t="shared" si="13"/>
        <v>30</v>
      </c>
      <c r="K205" s="21" t="str">
        <f t="shared" si="14"/>
        <v>3001</v>
      </c>
      <c r="L205" s="21" t="str">
        <f t="shared" si="15"/>
        <v>300103</v>
      </c>
      <c r="M205" s="21"/>
      <c r="N205" s="21"/>
      <c r="O205" s="21"/>
      <c r="P205" s="21"/>
      <c r="Q205" s="21"/>
      <c r="R205" s="21"/>
    </row>
    <row r="206" spans="1:18" ht="15">
      <c r="A206" s="26">
        <v>30010488</v>
      </c>
      <c r="B206" s="26" t="s">
        <v>842</v>
      </c>
      <c r="C206" s="26" t="s">
        <v>1028</v>
      </c>
      <c r="D206" s="27">
        <v>4</v>
      </c>
      <c r="E206" s="27">
        <v>44380</v>
      </c>
      <c r="F206" s="26" t="s">
        <v>1028</v>
      </c>
      <c r="G206" s="22">
        <f t="shared" si="12"/>
        <v>-44376</v>
      </c>
      <c r="H206" s="26" t="s">
        <v>329</v>
      </c>
      <c r="I206" s="26" t="s">
        <v>1090</v>
      </c>
      <c r="J206" s="21" t="str">
        <f t="shared" si="13"/>
        <v>30</v>
      </c>
      <c r="K206" s="21" t="str">
        <f t="shared" si="14"/>
        <v>3001</v>
      </c>
      <c r="L206" s="21" t="str">
        <f t="shared" si="15"/>
        <v>300104</v>
      </c>
      <c r="M206" s="21"/>
      <c r="N206" s="21"/>
      <c r="O206" s="21"/>
      <c r="P206" s="21"/>
      <c r="Q206" s="21"/>
      <c r="R206" s="21"/>
    </row>
    <row r="207" spans="1:18" ht="135">
      <c r="A207" s="26">
        <v>30020201</v>
      </c>
      <c r="B207" s="26" t="s">
        <v>1261</v>
      </c>
      <c r="C207" s="26" t="s">
        <v>1028</v>
      </c>
      <c r="D207" s="28">
        <v>0</v>
      </c>
      <c r="E207" s="27">
        <v>5082088.16</v>
      </c>
      <c r="F207" s="26" t="s">
        <v>1028</v>
      </c>
      <c r="G207" s="22">
        <f t="shared" si="12"/>
        <v>-5082088.16</v>
      </c>
      <c r="H207" s="26" t="s">
        <v>329</v>
      </c>
      <c r="I207" s="26" t="s">
        <v>1090</v>
      </c>
      <c r="J207" s="21" t="str">
        <f t="shared" si="13"/>
        <v>30</v>
      </c>
      <c r="K207" s="21" t="str">
        <f t="shared" si="14"/>
        <v>3002</v>
      </c>
      <c r="L207" s="21" t="str">
        <f t="shared" si="15"/>
        <v>300202</v>
      </c>
      <c r="M207" s="21"/>
      <c r="N207" s="21"/>
      <c r="O207" s="21"/>
      <c r="P207" s="21"/>
      <c r="Q207" s="21"/>
      <c r="R207" s="21"/>
    </row>
    <row r="208" spans="1:18" ht="30">
      <c r="A208" s="26">
        <v>30040101</v>
      </c>
      <c r="B208" s="26" t="s">
        <v>843</v>
      </c>
      <c r="C208" s="26" t="s">
        <v>1028</v>
      </c>
      <c r="D208" s="27">
        <v>6166.27</v>
      </c>
      <c r="E208" s="27">
        <v>1435574.8</v>
      </c>
      <c r="F208" s="26" t="s">
        <v>1028</v>
      </c>
      <c r="G208" s="22">
        <f t="shared" si="12"/>
        <v>-1429408.53</v>
      </c>
      <c r="H208" s="26" t="s">
        <v>329</v>
      </c>
      <c r="I208" s="26" t="s">
        <v>1090</v>
      </c>
      <c r="J208" s="21" t="str">
        <f t="shared" si="13"/>
        <v>30</v>
      </c>
      <c r="K208" s="21" t="str">
        <f t="shared" si="14"/>
        <v>3004</v>
      </c>
      <c r="L208" s="21" t="str">
        <f t="shared" si="15"/>
        <v>300401</v>
      </c>
      <c r="M208" s="21"/>
      <c r="N208" s="21"/>
      <c r="O208" s="21"/>
      <c r="P208" s="21"/>
      <c r="Q208" s="21"/>
      <c r="R208" s="21"/>
    </row>
    <row r="209" spans="1:18" ht="45">
      <c r="A209" s="26">
        <v>30040102</v>
      </c>
      <c r="B209" s="26" t="s">
        <v>844</v>
      </c>
      <c r="C209" s="26" t="s">
        <v>1028</v>
      </c>
      <c r="D209" s="27">
        <v>47044.1</v>
      </c>
      <c r="E209" s="27">
        <v>6741367.7800000003</v>
      </c>
      <c r="F209" s="26" t="s">
        <v>1028</v>
      </c>
      <c r="G209" s="22">
        <f t="shared" si="12"/>
        <v>-6694323.6800000006</v>
      </c>
      <c r="H209" s="26" t="s">
        <v>329</v>
      </c>
      <c r="I209" s="26" t="s">
        <v>1090</v>
      </c>
      <c r="J209" s="21" t="str">
        <f t="shared" si="13"/>
        <v>30</v>
      </c>
      <c r="K209" s="21" t="str">
        <f t="shared" si="14"/>
        <v>3004</v>
      </c>
      <c r="L209" s="21" t="str">
        <f t="shared" si="15"/>
        <v>300401</v>
      </c>
      <c r="M209" s="21"/>
      <c r="N209" s="21"/>
      <c r="O209" s="21"/>
      <c r="P209" s="21"/>
      <c r="Q209" s="21"/>
      <c r="R209" s="21"/>
    </row>
    <row r="210" spans="1:18" ht="30">
      <c r="A210" s="26">
        <v>30040103</v>
      </c>
      <c r="B210" s="26" t="s">
        <v>845</v>
      </c>
      <c r="C210" s="26" t="s">
        <v>1028</v>
      </c>
      <c r="D210" s="27">
        <v>98.4</v>
      </c>
      <c r="E210" s="27">
        <v>533293.47</v>
      </c>
      <c r="F210" s="26" t="s">
        <v>1028</v>
      </c>
      <c r="G210" s="22">
        <f t="shared" si="12"/>
        <v>-533195.06999999995</v>
      </c>
      <c r="H210" s="26" t="s">
        <v>329</v>
      </c>
      <c r="I210" s="26" t="s">
        <v>1090</v>
      </c>
      <c r="J210" s="21" t="str">
        <f t="shared" si="13"/>
        <v>30</v>
      </c>
      <c r="K210" s="21" t="str">
        <f t="shared" si="14"/>
        <v>3004</v>
      </c>
      <c r="L210" s="21" t="str">
        <f t="shared" si="15"/>
        <v>300401</v>
      </c>
      <c r="M210" s="21"/>
      <c r="N210" s="21"/>
      <c r="O210" s="21"/>
      <c r="P210" s="21"/>
      <c r="Q210" s="21"/>
      <c r="R210" s="21"/>
    </row>
    <row r="211" spans="1:18" ht="30">
      <c r="A211" s="26">
        <v>30040104</v>
      </c>
      <c r="B211" s="26" t="s">
        <v>1690</v>
      </c>
      <c r="C211" s="26" t="s">
        <v>1028</v>
      </c>
      <c r="D211" s="27">
        <v>1886</v>
      </c>
      <c r="E211" s="27">
        <v>297419.3</v>
      </c>
      <c r="F211" s="26">
        <v>30040104</v>
      </c>
      <c r="G211" s="22">
        <f t="shared" si="12"/>
        <v>-295533.3</v>
      </c>
      <c r="H211" s="26" t="s">
        <v>329</v>
      </c>
      <c r="I211" s="26" t="s">
        <v>1090</v>
      </c>
      <c r="J211" s="21" t="str">
        <f t="shared" si="13"/>
        <v>30</v>
      </c>
      <c r="K211" s="21" t="str">
        <f t="shared" si="14"/>
        <v>3004</v>
      </c>
      <c r="L211" s="21" t="str">
        <f t="shared" si="15"/>
        <v>300401</v>
      </c>
      <c r="M211" s="21"/>
      <c r="N211" s="21"/>
      <c r="O211" s="21"/>
      <c r="P211" s="21"/>
      <c r="Q211" s="21"/>
      <c r="R211" s="21"/>
    </row>
    <row r="212" spans="1:18" ht="45">
      <c r="A212" s="26">
        <v>30040202</v>
      </c>
      <c r="B212" s="26" t="s">
        <v>1262</v>
      </c>
      <c r="C212" s="26" t="s">
        <v>1028</v>
      </c>
      <c r="D212" s="27">
        <v>211135.68</v>
      </c>
      <c r="E212" s="27">
        <v>836762.64</v>
      </c>
      <c r="F212" s="26" t="s">
        <v>1028</v>
      </c>
      <c r="G212" s="22">
        <f t="shared" si="12"/>
        <v>-625626.96</v>
      </c>
      <c r="H212" s="26" t="s">
        <v>329</v>
      </c>
      <c r="I212" s="26" t="s">
        <v>1090</v>
      </c>
      <c r="J212" s="21" t="str">
        <f t="shared" si="13"/>
        <v>30</v>
      </c>
      <c r="K212" s="21" t="str">
        <f t="shared" si="14"/>
        <v>3004</v>
      </c>
      <c r="L212" s="21" t="str">
        <f t="shared" si="15"/>
        <v>300402</v>
      </c>
      <c r="M212" s="21"/>
      <c r="N212" s="21"/>
      <c r="O212" s="21"/>
      <c r="P212" s="21"/>
      <c r="Q212" s="21"/>
      <c r="R212" s="21"/>
    </row>
    <row r="213" spans="1:18" ht="15">
      <c r="A213" s="26">
        <v>30040205</v>
      </c>
      <c r="B213" s="26" t="s">
        <v>847</v>
      </c>
      <c r="C213" s="26" t="s">
        <v>1028</v>
      </c>
      <c r="D213" s="27">
        <v>0</v>
      </c>
      <c r="E213" s="27">
        <v>17031.61</v>
      </c>
      <c r="F213" s="26" t="s">
        <v>1028</v>
      </c>
      <c r="G213" s="22">
        <f t="shared" si="12"/>
        <v>-17031.61</v>
      </c>
      <c r="H213" s="26" t="s">
        <v>329</v>
      </c>
      <c r="I213" s="26" t="s">
        <v>1090</v>
      </c>
      <c r="J213" s="21" t="str">
        <f t="shared" si="13"/>
        <v>30</v>
      </c>
      <c r="K213" s="21" t="str">
        <f t="shared" si="14"/>
        <v>3004</v>
      </c>
      <c r="L213" s="21" t="str">
        <f t="shared" si="15"/>
        <v>300402</v>
      </c>
      <c r="M213" s="21"/>
      <c r="N213" s="21"/>
      <c r="O213" s="21"/>
      <c r="P213" s="21"/>
      <c r="Q213" s="21"/>
      <c r="R213" s="21"/>
    </row>
    <row r="214" spans="1:18" ht="30">
      <c r="A214" s="26">
        <v>30040207</v>
      </c>
      <c r="B214" s="26" t="s">
        <v>918</v>
      </c>
      <c r="C214" s="26" t="s">
        <v>1028</v>
      </c>
      <c r="D214" s="27">
        <v>0</v>
      </c>
      <c r="E214" s="27">
        <v>10490</v>
      </c>
      <c r="F214" s="26" t="s">
        <v>1028</v>
      </c>
      <c r="G214" s="22">
        <f t="shared" si="12"/>
        <v>-10490</v>
      </c>
      <c r="H214" s="26" t="s">
        <v>329</v>
      </c>
      <c r="I214" s="26" t="s">
        <v>1090</v>
      </c>
      <c r="J214" s="21" t="str">
        <f t="shared" si="13"/>
        <v>30</v>
      </c>
      <c r="K214" s="21" t="str">
        <f t="shared" si="14"/>
        <v>3004</v>
      </c>
      <c r="L214" s="21" t="str">
        <f t="shared" si="15"/>
        <v>300402</v>
      </c>
      <c r="M214" s="21"/>
      <c r="N214" s="21"/>
      <c r="O214" s="21"/>
      <c r="P214" s="21"/>
      <c r="Q214" s="21"/>
      <c r="R214" s="21"/>
    </row>
    <row r="215" spans="1:18" ht="45">
      <c r="A215" s="26">
        <v>30040208</v>
      </c>
      <c r="B215" s="26" t="s">
        <v>848</v>
      </c>
      <c r="C215" s="26" t="s">
        <v>1028</v>
      </c>
      <c r="D215" s="28">
        <v>0</v>
      </c>
      <c r="E215" s="27">
        <v>62794.34</v>
      </c>
      <c r="F215" s="26" t="s">
        <v>1028</v>
      </c>
      <c r="G215" s="22">
        <f t="shared" si="12"/>
        <v>-62794.34</v>
      </c>
      <c r="H215" s="26" t="s">
        <v>329</v>
      </c>
      <c r="I215" s="26" t="s">
        <v>1090</v>
      </c>
      <c r="J215" s="21" t="str">
        <f t="shared" si="13"/>
        <v>30</v>
      </c>
      <c r="K215" s="21" t="str">
        <f t="shared" si="14"/>
        <v>3004</v>
      </c>
      <c r="L215" s="21" t="str">
        <f t="shared" si="15"/>
        <v>300402</v>
      </c>
      <c r="M215" s="21"/>
      <c r="N215" s="21"/>
      <c r="O215" s="21"/>
      <c r="P215" s="21"/>
      <c r="Q215" s="21"/>
      <c r="R215" s="21"/>
    </row>
    <row r="216" spans="1:18" ht="30">
      <c r="A216" s="26">
        <v>30040210</v>
      </c>
      <c r="B216" s="26" t="s">
        <v>849</v>
      </c>
      <c r="C216" s="26" t="s">
        <v>1028</v>
      </c>
      <c r="D216" s="27">
        <v>0</v>
      </c>
      <c r="E216" s="27">
        <v>47897.3</v>
      </c>
      <c r="F216" s="26" t="s">
        <v>1028</v>
      </c>
      <c r="G216" s="22">
        <f t="shared" si="12"/>
        <v>-47897.3</v>
      </c>
      <c r="H216" s="26" t="s">
        <v>329</v>
      </c>
      <c r="I216" s="26" t="s">
        <v>1090</v>
      </c>
      <c r="J216" s="21" t="str">
        <f t="shared" si="13"/>
        <v>30</v>
      </c>
      <c r="K216" s="21" t="str">
        <f t="shared" si="14"/>
        <v>3004</v>
      </c>
      <c r="L216" s="21" t="str">
        <f t="shared" si="15"/>
        <v>300402</v>
      </c>
      <c r="M216" s="21"/>
      <c r="N216" s="21"/>
      <c r="O216" s="21"/>
      <c r="P216" s="21"/>
      <c r="Q216" s="21"/>
      <c r="R216" s="21"/>
    </row>
    <row r="217" spans="1:18" ht="60">
      <c r="A217" s="26">
        <v>30040211</v>
      </c>
      <c r="B217" s="26" t="s">
        <v>1264</v>
      </c>
      <c r="C217" s="26" t="s">
        <v>1028</v>
      </c>
      <c r="D217" s="27">
        <v>6148.03</v>
      </c>
      <c r="E217" s="27">
        <v>82788.98</v>
      </c>
      <c r="F217" s="26" t="s">
        <v>1028</v>
      </c>
      <c r="G217" s="22">
        <f t="shared" si="12"/>
        <v>-76640.95</v>
      </c>
      <c r="H217" s="26" t="s">
        <v>329</v>
      </c>
      <c r="I217" s="26" t="s">
        <v>1097</v>
      </c>
      <c r="J217" s="21" t="str">
        <f t="shared" si="13"/>
        <v>30</v>
      </c>
      <c r="K217" s="21" t="str">
        <f t="shared" si="14"/>
        <v>3004</v>
      </c>
      <c r="L217" s="21" t="str">
        <f t="shared" si="15"/>
        <v>300402</v>
      </c>
      <c r="M217" s="21"/>
      <c r="N217" s="21"/>
      <c r="O217" s="21"/>
      <c r="P217" s="21"/>
      <c r="Q217" s="21"/>
      <c r="R217" s="21"/>
    </row>
    <row r="218" spans="1:18" ht="30">
      <c r="A218" s="26">
        <v>30040213</v>
      </c>
      <c r="B218" s="26" t="s">
        <v>1159</v>
      </c>
      <c r="C218" s="26" t="s">
        <v>1028</v>
      </c>
      <c r="D218" s="28">
        <v>0</v>
      </c>
      <c r="E218" s="27">
        <v>27871.52</v>
      </c>
      <c r="F218" s="26" t="s">
        <v>1028</v>
      </c>
      <c r="G218" s="22">
        <f t="shared" si="12"/>
        <v>-27871.52</v>
      </c>
      <c r="H218" s="26" t="s">
        <v>329</v>
      </c>
      <c r="I218" s="26" t="s">
        <v>1096</v>
      </c>
      <c r="J218" s="21" t="str">
        <f t="shared" si="13"/>
        <v>30</v>
      </c>
      <c r="K218" s="21" t="str">
        <f t="shared" si="14"/>
        <v>3004</v>
      </c>
      <c r="L218" s="21" t="str">
        <f t="shared" si="15"/>
        <v>300402</v>
      </c>
      <c r="M218" s="21"/>
      <c r="N218" s="21"/>
      <c r="O218" s="21"/>
      <c r="P218" s="21"/>
      <c r="Q218" s="21"/>
      <c r="R218" s="21"/>
    </row>
    <row r="219" spans="1:18" ht="60">
      <c r="A219" s="26">
        <v>30040260</v>
      </c>
      <c r="B219" s="26" t="s">
        <v>2072</v>
      </c>
      <c r="C219" s="26" t="s">
        <v>1028</v>
      </c>
      <c r="D219" s="28">
        <v>0</v>
      </c>
      <c r="E219" s="27">
        <v>146487.81</v>
      </c>
      <c r="F219" s="26" t="s">
        <v>1028</v>
      </c>
      <c r="G219" s="22">
        <f t="shared" si="12"/>
        <v>-146487.81</v>
      </c>
      <c r="H219" s="26" t="s">
        <v>329</v>
      </c>
      <c r="I219" s="26" t="s">
        <v>1092</v>
      </c>
      <c r="J219" s="21" t="str">
        <f t="shared" si="13"/>
        <v>30</v>
      </c>
      <c r="K219" s="21" t="str">
        <f t="shared" si="14"/>
        <v>3004</v>
      </c>
      <c r="L219" s="21" t="str">
        <f t="shared" si="15"/>
        <v>300402</v>
      </c>
      <c r="M219" s="21"/>
      <c r="N219" s="21"/>
      <c r="O219" s="21"/>
      <c r="P219" s="21"/>
      <c r="Q219" s="21"/>
      <c r="R219" s="21"/>
    </row>
    <row r="220" spans="1:18" ht="45">
      <c r="A220" s="26">
        <v>30040288</v>
      </c>
      <c r="B220" s="26" t="s">
        <v>1265</v>
      </c>
      <c r="C220" s="26" t="s">
        <v>1028</v>
      </c>
      <c r="D220" s="27">
        <v>1904.52</v>
      </c>
      <c r="E220" s="27">
        <v>429386.58</v>
      </c>
      <c r="F220" s="26" t="s">
        <v>1028</v>
      </c>
      <c r="G220" s="22">
        <f t="shared" si="12"/>
        <v>-427482.06</v>
      </c>
      <c r="H220" s="26" t="s">
        <v>329</v>
      </c>
      <c r="I220" s="26" t="s">
        <v>1096</v>
      </c>
      <c r="J220" s="21" t="str">
        <f t="shared" si="13"/>
        <v>30</v>
      </c>
      <c r="K220" s="21" t="str">
        <f t="shared" si="14"/>
        <v>3004</v>
      </c>
      <c r="L220" s="21" t="str">
        <f t="shared" si="15"/>
        <v>300402</v>
      </c>
      <c r="M220" s="21"/>
      <c r="N220" s="21"/>
      <c r="O220" s="21"/>
      <c r="P220" s="21"/>
      <c r="Q220" s="21"/>
      <c r="R220" s="21"/>
    </row>
    <row r="221" spans="1:18" ht="60">
      <c r="A221" s="26">
        <v>30040401</v>
      </c>
      <c r="B221" s="26" t="s">
        <v>1266</v>
      </c>
      <c r="C221" s="26" t="s">
        <v>1028</v>
      </c>
      <c r="D221" s="28">
        <v>0</v>
      </c>
      <c r="E221" s="27">
        <v>25427.82</v>
      </c>
      <c r="F221" s="26" t="s">
        <v>1028</v>
      </c>
      <c r="G221" s="22">
        <f t="shared" si="12"/>
        <v>-25427.82</v>
      </c>
      <c r="H221" s="26" t="s">
        <v>329</v>
      </c>
      <c r="I221" s="26" t="s">
        <v>1090</v>
      </c>
      <c r="J221" s="21" t="str">
        <f t="shared" si="13"/>
        <v>30</v>
      </c>
      <c r="K221" s="21" t="str">
        <f t="shared" si="14"/>
        <v>3004</v>
      </c>
      <c r="L221" s="21" t="str">
        <f t="shared" si="15"/>
        <v>300404</v>
      </c>
      <c r="M221" s="21"/>
      <c r="N221" s="21"/>
      <c r="O221" s="21"/>
      <c r="P221" s="21"/>
      <c r="Q221" s="21"/>
      <c r="R221" s="21"/>
    </row>
    <row r="222" spans="1:18" ht="45">
      <c r="A222" s="26">
        <v>30040402</v>
      </c>
      <c r="B222" s="26" t="s">
        <v>1267</v>
      </c>
      <c r="C222" s="26" t="s">
        <v>1028</v>
      </c>
      <c r="D222" s="27">
        <v>34104.720000000001</v>
      </c>
      <c r="E222" s="27">
        <v>1078751.83</v>
      </c>
      <c r="F222" s="26" t="s">
        <v>1028</v>
      </c>
      <c r="G222" s="22">
        <f t="shared" si="12"/>
        <v>-1044647.1100000001</v>
      </c>
      <c r="H222" s="26" t="s">
        <v>329</v>
      </c>
      <c r="I222" s="26" t="s">
        <v>1094</v>
      </c>
      <c r="J222" s="21" t="str">
        <f t="shared" si="13"/>
        <v>30</v>
      </c>
      <c r="K222" s="21" t="str">
        <f t="shared" si="14"/>
        <v>3004</v>
      </c>
      <c r="L222" s="21" t="str">
        <f t="shared" si="15"/>
        <v>300404</v>
      </c>
      <c r="M222" s="21"/>
      <c r="N222" s="21"/>
      <c r="O222" s="21"/>
      <c r="P222" s="21"/>
      <c r="Q222" s="21"/>
      <c r="R222" s="21"/>
    </row>
    <row r="223" spans="1:18" ht="75">
      <c r="A223" s="26">
        <v>30040403</v>
      </c>
      <c r="B223" s="26" t="s">
        <v>1691</v>
      </c>
      <c r="C223" s="26" t="s">
        <v>1028</v>
      </c>
      <c r="D223" s="27">
        <v>0</v>
      </c>
      <c r="E223" s="27">
        <v>3208.08</v>
      </c>
      <c r="F223" s="26" t="s">
        <v>1028</v>
      </c>
      <c r="G223" s="22">
        <f t="shared" si="12"/>
        <v>-3208.08</v>
      </c>
      <c r="H223" s="26" t="s">
        <v>329</v>
      </c>
      <c r="I223" s="26" t="s">
        <v>1092</v>
      </c>
      <c r="J223" s="21" t="str">
        <f t="shared" si="13"/>
        <v>30</v>
      </c>
      <c r="K223" s="21" t="str">
        <f t="shared" si="14"/>
        <v>3004</v>
      </c>
      <c r="L223" s="21" t="str">
        <f t="shared" si="15"/>
        <v>300404</v>
      </c>
      <c r="M223" s="21"/>
      <c r="N223" s="21"/>
      <c r="O223" s="21"/>
      <c r="P223" s="21"/>
      <c r="Q223" s="21"/>
      <c r="R223" s="21"/>
    </row>
    <row r="224" spans="1:18" ht="75">
      <c r="A224" s="26">
        <v>30040404</v>
      </c>
      <c r="B224" s="26" t="s">
        <v>1537</v>
      </c>
      <c r="C224" s="26" t="s">
        <v>1028</v>
      </c>
      <c r="D224" s="27">
        <v>0</v>
      </c>
      <c r="E224" s="27">
        <v>87507.85</v>
      </c>
      <c r="F224" s="26" t="s">
        <v>1028</v>
      </c>
      <c r="G224" s="22">
        <f t="shared" si="12"/>
        <v>-87507.85</v>
      </c>
      <c r="H224" s="26" t="s">
        <v>329</v>
      </c>
      <c r="I224" s="26" t="s">
        <v>1092</v>
      </c>
      <c r="J224" s="21" t="str">
        <f t="shared" si="13"/>
        <v>30</v>
      </c>
      <c r="K224" s="21" t="str">
        <f t="shared" si="14"/>
        <v>3004</v>
      </c>
      <c r="L224" s="21" t="str">
        <f t="shared" si="15"/>
        <v>300404</v>
      </c>
      <c r="M224" s="21"/>
      <c r="N224" s="21"/>
      <c r="O224" s="21"/>
      <c r="P224" s="21"/>
      <c r="Q224" s="21"/>
      <c r="R224" s="21"/>
    </row>
    <row r="225" spans="1:18" ht="60">
      <c r="A225" s="26">
        <v>30040405</v>
      </c>
      <c r="B225" s="26" t="s">
        <v>1268</v>
      </c>
      <c r="C225" s="26" t="s">
        <v>1028</v>
      </c>
      <c r="D225" s="28">
        <v>0</v>
      </c>
      <c r="E225" s="27">
        <v>190200.27</v>
      </c>
      <c r="F225" s="26" t="s">
        <v>1028</v>
      </c>
      <c r="G225" s="22">
        <f t="shared" si="12"/>
        <v>-190200.27</v>
      </c>
      <c r="H225" s="26" t="s">
        <v>329</v>
      </c>
      <c r="I225" s="26" t="s">
        <v>1091</v>
      </c>
      <c r="J225" s="21" t="str">
        <f t="shared" si="13"/>
        <v>30</v>
      </c>
      <c r="K225" s="21" t="str">
        <f t="shared" si="14"/>
        <v>3004</v>
      </c>
      <c r="L225" s="21" t="str">
        <f t="shared" si="15"/>
        <v>300404</v>
      </c>
      <c r="M225" s="21"/>
      <c r="N225" s="21"/>
      <c r="O225" s="21"/>
      <c r="P225" s="21"/>
      <c r="Q225" s="21"/>
      <c r="R225" s="21"/>
    </row>
    <row r="226" spans="1:18" ht="90">
      <c r="A226" s="26">
        <v>30040406</v>
      </c>
      <c r="B226" s="26" t="s">
        <v>1692</v>
      </c>
      <c r="C226" s="26" t="s">
        <v>1028</v>
      </c>
      <c r="D226" s="28">
        <v>0</v>
      </c>
      <c r="E226" s="27">
        <v>77551.520000000004</v>
      </c>
      <c r="F226" s="26" t="s">
        <v>1028</v>
      </c>
      <c r="G226" s="22">
        <f t="shared" si="12"/>
        <v>-77551.520000000004</v>
      </c>
      <c r="H226" s="26" t="s">
        <v>329</v>
      </c>
      <c r="I226" s="26" t="s">
        <v>1092</v>
      </c>
      <c r="J226" s="21" t="str">
        <f t="shared" si="13"/>
        <v>30</v>
      </c>
      <c r="K226" s="21" t="str">
        <f t="shared" si="14"/>
        <v>3004</v>
      </c>
      <c r="L226" s="21" t="str">
        <f t="shared" si="15"/>
        <v>300404</v>
      </c>
      <c r="M226" s="21"/>
      <c r="N226" s="21"/>
      <c r="O226" s="21"/>
      <c r="P226" s="21"/>
      <c r="Q226" s="21"/>
      <c r="R226" s="21"/>
    </row>
    <row r="227" spans="1:18" ht="30">
      <c r="A227" s="26">
        <v>30040588</v>
      </c>
      <c r="B227" s="26" t="s">
        <v>851</v>
      </c>
      <c r="C227" s="26" t="s">
        <v>1028</v>
      </c>
      <c r="D227" s="28">
        <v>0</v>
      </c>
      <c r="E227" s="27">
        <v>600</v>
      </c>
      <c r="F227" s="26" t="s">
        <v>1028</v>
      </c>
      <c r="G227" s="22">
        <f t="shared" si="12"/>
        <v>-600</v>
      </c>
      <c r="H227" s="26" t="s">
        <v>329</v>
      </c>
      <c r="I227" s="26" t="s">
        <v>1090</v>
      </c>
      <c r="J227" s="21" t="str">
        <f t="shared" si="13"/>
        <v>30</v>
      </c>
      <c r="K227" s="21" t="str">
        <f t="shared" si="14"/>
        <v>3004</v>
      </c>
      <c r="L227" s="21" t="str">
        <f t="shared" si="15"/>
        <v>300405</v>
      </c>
      <c r="M227" s="21"/>
      <c r="N227" s="21"/>
      <c r="O227" s="21"/>
      <c r="P227" s="21"/>
      <c r="Q227" s="21"/>
      <c r="R227" s="21"/>
    </row>
    <row r="228" spans="1:18" ht="45">
      <c r="A228" s="26">
        <v>30040601</v>
      </c>
      <c r="B228" s="26" t="s">
        <v>852</v>
      </c>
      <c r="C228" s="26" t="s">
        <v>1028</v>
      </c>
      <c r="D228" s="28">
        <v>0</v>
      </c>
      <c r="E228" s="27">
        <v>1296.31</v>
      </c>
      <c r="F228" s="26" t="s">
        <v>1028</v>
      </c>
      <c r="G228" s="22">
        <f t="shared" si="12"/>
        <v>-1296.31</v>
      </c>
      <c r="H228" s="26" t="s">
        <v>329</v>
      </c>
      <c r="I228" s="26" t="s">
        <v>1092</v>
      </c>
      <c r="J228" s="21" t="str">
        <f t="shared" si="13"/>
        <v>30</v>
      </c>
      <c r="K228" s="21" t="str">
        <f t="shared" si="14"/>
        <v>3004</v>
      </c>
      <c r="L228" s="21" t="str">
        <f t="shared" si="15"/>
        <v>300406</v>
      </c>
      <c r="M228" s="21"/>
      <c r="N228" s="21"/>
      <c r="O228" s="21"/>
      <c r="P228" s="21"/>
      <c r="Q228" s="21"/>
      <c r="R228" s="21"/>
    </row>
    <row r="229" spans="1:18" ht="60">
      <c r="A229" s="26">
        <v>30040603</v>
      </c>
      <c r="B229" s="26" t="s">
        <v>1270</v>
      </c>
      <c r="C229" s="26" t="s">
        <v>1028</v>
      </c>
      <c r="D229" s="27">
        <v>2106</v>
      </c>
      <c r="E229" s="27">
        <v>44415.3</v>
      </c>
      <c r="F229" s="26" t="s">
        <v>1028</v>
      </c>
      <c r="G229" s="22">
        <f t="shared" si="12"/>
        <v>-42309.3</v>
      </c>
      <c r="H229" s="26" t="s">
        <v>329</v>
      </c>
      <c r="I229" s="26" t="s">
        <v>1092</v>
      </c>
      <c r="J229" s="21" t="str">
        <f t="shared" si="13"/>
        <v>30</v>
      </c>
      <c r="K229" s="21" t="str">
        <f t="shared" si="14"/>
        <v>3004</v>
      </c>
      <c r="L229" s="21" t="str">
        <f t="shared" si="15"/>
        <v>300406</v>
      </c>
      <c r="M229" s="21"/>
      <c r="N229" s="21"/>
      <c r="O229" s="21"/>
      <c r="P229" s="21"/>
      <c r="Q229" s="21"/>
      <c r="R229" s="21"/>
    </row>
    <row r="230" spans="1:18" ht="30">
      <c r="A230" s="26">
        <v>30040606</v>
      </c>
      <c r="B230" s="26" t="s">
        <v>1056</v>
      </c>
      <c r="C230" s="26" t="s">
        <v>1028</v>
      </c>
      <c r="D230" s="28">
        <v>0</v>
      </c>
      <c r="E230" s="27">
        <v>52850.33</v>
      </c>
      <c r="F230" s="26" t="s">
        <v>1028</v>
      </c>
      <c r="G230" s="22">
        <f t="shared" si="12"/>
        <v>-52850.33</v>
      </c>
      <c r="H230" s="26" t="s">
        <v>329</v>
      </c>
      <c r="I230" s="26" t="s">
        <v>1094</v>
      </c>
      <c r="J230" s="21" t="str">
        <f t="shared" si="13"/>
        <v>30</v>
      </c>
      <c r="K230" s="21" t="str">
        <f t="shared" si="14"/>
        <v>3004</v>
      </c>
      <c r="L230" s="21" t="str">
        <f t="shared" si="15"/>
        <v>300406</v>
      </c>
      <c r="M230" s="21"/>
      <c r="N230" s="21"/>
      <c r="O230" s="21"/>
      <c r="P230" s="21"/>
      <c r="Q230" s="21"/>
      <c r="R230" s="21"/>
    </row>
    <row r="231" spans="1:18" ht="45">
      <c r="A231" s="26">
        <v>30040688</v>
      </c>
      <c r="B231" s="26" t="s">
        <v>1271</v>
      </c>
      <c r="C231" s="26" t="s">
        <v>1028</v>
      </c>
      <c r="D231" s="27">
        <v>1987.53</v>
      </c>
      <c r="E231" s="27">
        <v>39607.99</v>
      </c>
      <c r="F231" s="26" t="s">
        <v>1028</v>
      </c>
      <c r="G231" s="22">
        <f t="shared" si="12"/>
        <v>-37620.46</v>
      </c>
      <c r="H231" s="26" t="s">
        <v>329</v>
      </c>
      <c r="I231" s="26" t="s">
        <v>1091</v>
      </c>
      <c r="J231" s="21"/>
      <c r="K231" s="21"/>
      <c r="L231" s="21"/>
      <c r="M231" s="21"/>
      <c r="N231" s="21"/>
      <c r="O231" s="21"/>
      <c r="P231" s="21"/>
      <c r="Q231" s="21"/>
      <c r="R231" s="21"/>
    </row>
    <row r="232" spans="1:18" ht="45">
      <c r="A232" s="26">
        <v>30050101</v>
      </c>
      <c r="B232" s="26" t="s">
        <v>1538</v>
      </c>
      <c r="C232" s="26" t="s">
        <v>1028</v>
      </c>
      <c r="D232" s="28">
        <v>0</v>
      </c>
      <c r="E232" s="27">
        <v>423319.75</v>
      </c>
      <c r="F232" s="26" t="s">
        <v>1028</v>
      </c>
      <c r="G232" s="22">
        <f t="shared" si="12"/>
        <v>-423319.75</v>
      </c>
      <c r="H232" s="26" t="s">
        <v>329</v>
      </c>
      <c r="I232" s="26" t="s">
        <v>1092</v>
      </c>
      <c r="J232" s="21"/>
      <c r="K232" s="21"/>
      <c r="L232" s="21"/>
      <c r="M232" s="21"/>
      <c r="N232" s="21"/>
      <c r="O232" s="21"/>
      <c r="P232" s="21"/>
      <c r="Q232" s="21"/>
      <c r="R232" s="21"/>
    </row>
    <row r="233" spans="1:18" ht="60">
      <c r="A233" s="26">
        <v>30050301</v>
      </c>
      <c r="B233" s="26" t="s">
        <v>1539</v>
      </c>
      <c r="C233" s="26" t="s">
        <v>1028</v>
      </c>
      <c r="D233" s="28">
        <v>0</v>
      </c>
      <c r="E233" s="27">
        <v>2400000</v>
      </c>
      <c r="F233" s="26" t="s">
        <v>1028</v>
      </c>
      <c r="G233" s="22">
        <f t="shared" si="12"/>
        <v>-2400000</v>
      </c>
      <c r="H233" s="26" t="s">
        <v>329</v>
      </c>
      <c r="I233" s="26" t="s">
        <v>1091</v>
      </c>
      <c r="J233" s="21"/>
      <c r="K233" s="21"/>
      <c r="L233" s="21"/>
      <c r="M233" s="21"/>
      <c r="N233" s="21"/>
      <c r="O233" s="21"/>
      <c r="P233" s="21"/>
      <c r="Q233" s="21"/>
      <c r="R233" s="21"/>
    </row>
    <row r="234" spans="1:18" ht="60">
      <c r="A234" s="26">
        <v>30050501</v>
      </c>
      <c r="B234" s="26" t="s">
        <v>1272</v>
      </c>
      <c r="C234" s="26" t="s">
        <v>1028</v>
      </c>
      <c r="D234" s="27">
        <v>32054.49</v>
      </c>
      <c r="E234" s="27">
        <v>259483.88</v>
      </c>
      <c r="F234" s="26" t="s">
        <v>1028</v>
      </c>
      <c r="G234" s="22">
        <f t="shared" si="12"/>
        <v>-227429.39</v>
      </c>
      <c r="H234" s="26" t="s">
        <v>329</v>
      </c>
      <c r="I234" s="26" t="s">
        <v>1094</v>
      </c>
      <c r="J234" s="21"/>
      <c r="K234" s="21"/>
      <c r="L234" s="21"/>
      <c r="M234" s="21"/>
      <c r="N234" s="21"/>
      <c r="O234" s="21"/>
      <c r="P234" s="21"/>
      <c r="Q234" s="21"/>
      <c r="R234" s="21"/>
    </row>
    <row r="235" spans="1:18" ht="30">
      <c r="A235" s="26">
        <v>30050688</v>
      </c>
      <c r="B235" s="26" t="s">
        <v>1132</v>
      </c>
      <c r="C235" s="26" t="s">
        <v>1028</v>
      </c>
      <c r="D235" s="28">
        <v>0</v>
      </c>
      <c r="E235" s="27">
        <v>151162.98000000001</v>
      </c>
      <c r="F235" s="26" t="s">
        <v>1028</v>
      </c>
      <c r="G235" s="22">
        <f t="shared" si="12"/>
        <v>-151162.98000000001</v>
      </c>
      <c r="H235" s="26" t="s">
        <v>329</v>
      </c>
      <c r="I235" s="26" t="s">
        <v>1115</v>
      </c>
      <c r="J235" s="21"/>
      <c r="K235" s="21"/>
      <c r="L235" s="21"/>
      <c r="M235" s="21"/>
      <c r="N235" s="21"/>
      <c r="O235" s="21"/>
      <c r="P235" s="21"/>
      <c r="Q235" s="21"/>
      <c r="R235" s="21"/>
    </row>
    <row r="236" spans="1:18" ht="15">
      <c r="A236" s="26">
        <v>40060101</v>
      </c>
      <c r="B236" s="26" t="s">
        <v>853</v>
      </c>
      <c r="C236" s="26" t="s">
        <v>1028</v>
      </c>
      <c r="D236" s="27">
        <v>26892.93</v>
      </c>
      <c r="E236" s="27">
        <v>0</v>
      </c>
      <c r="F236" s="26" t="s">
        <v>1028</v>
      </c>
      <c r="G236" s="22">
        <f t="shared" si="12"/>
        <v>26892.93</v>
      </c>
      <c r="H236" s="26" t="s">
        <v>329</v>
      </c>
      <c r="I236" s="26" t="s">
        <v>1096</v>
      </c>
      <c r="J236" s="21"/>
      <c r="K236" s="21"/>
      <c r="L236" s="21"/>
      <c r="M236" s="21"/>
      <c r="N236" s="21"/>
      <c r="O236" s="21"/>
      <c r="P236" s="21"/>
      <c r="Q236" s="21"/>
      <c r="R236" s="21"/>
    </row>
    <row r="237" spans="1:18" ht="30">
      <c r="A237" s="26">
        <v>40060102</v>
      </c>
      <c r="B237" s="26" t="s">
        <v>854</v>
      </c>
      <c r="C237" s="26" t="s">
        <v>1028</v>
      </c>
      <c r="D237" s="27">
        <v>160810.17000000001</v>
      </c>
      <c r="E237" s="27">
        <v>9688.7199999999993</v>
      </c>
      <c r="F237" s="26" t="s">
        <v>1028</v>
      </c>
      <c r="G237" s="22">
        <f t="shared" si="12"/>
        <v>151121.45000000001</v>
      </c>
      <c r="H237" s="26" t="s">
        <v>329</v>
      </c>
      <c r="I237" s="26" t="s">
        <v>1115</v>
      </c>
      <c r="J237" s="21"/>
      <c r="K237" s="21"/>
      <c r="L237" s="21"/>
      <c r="M237" s="21"/>
      <c r="N237" s="21"/>
      <c r="O237" s="21"/>
      <c r="P237" s="21"/>
      <c r="Q237" s="21"/>
      <c r="R237" s="21"/>
    </row>
    <row r="238" spans="1:18" ht="75">
      <c r="A238" s="26">
        <v>40060103</v>
      </c>
      <c r="B238" s="26" t="s">
        <v>1273</v>
      </c>
      <c r="C238" s="26" t="s">
        <v>1028</v>
      </c>
      <c r="D238" s="27">
        <v>57736.77</v>
      </c>
      <c r="E238" s="27">
        <v>1583.64</v>
      </c>
      <c r="F238" s="26" t="s">
        <v>1028</v>
      </c>
      <c r="G238" s="22">
        <f t="shared" si="12"/>
        <v>56153.13</v>
      </c>
      <c r="H238" s="26" t="s">
        <v>329</v>
      </c>
      <c r="I238" s="26" t="s">
        <v>1087</v>
      </c>
      <c r="J238" s="21"/>
      <c r="K238" s="21"/>
      <c r="L238" s="21"/>
      <c r="M238" s="21"/>
      <c r="N238" s="21"/>
      <c r="O238" s="21"/>
      <c r="P238" s="21"/>
      <c r="Q238" s="21"/>
      <c r="R238" s="21"/>
    </row>
    <row r="239" spans="1:18" ht="60">
      <c r="A239" s="26">
        <v>40060104</v>
      </c>
      <c r="B239" s="26" t="s">
        <v>1356</v>
      </c>
      <c r="C239" s="26" t="s">
        <v>1028</v>
      </c>
      <c r="D239" s="27">
        <v>54553.43</v>
      </c>
      <c r="E239" s="27">
        <v>1512.11</v>
      </c>
      <c r="F239" s="26" t="s">
        <v>1028</v>
      </c>
      <c r="G239" s="22">
        <f t="shared" si="12"/>
        <v>53041.32</v>
      </c>
      <c r="H239" s="26" t="s">
        <v>329</v>
      </c>
      <c r="I239" s="26" t="s">
        <v>1090</v>
      </c>
      <c r="J239" s="21"/>
      <c r="K239" s="21"/>
      <c r="L239" s="21"/>
      <c r="M239" s="21"/>
      <c r="N239" s="21"/>
      <c r="O239" s="21"/>
      <c r="P239" s="21"/>
      <c r="Q239" s="21"/>
      <c r="R239" s="21"/>
    </row>
    <row r="240" spans="1:18" ht="30">
      <c r="A240" s="26">
        <v>40060188</v>
      </c>
      <c r="B240" s="26" t="s">
        <v>855</v>
      </c>
      <c r="C240" s="26" t="s">
        <v>1028</v>
      </c>
      <c r="D240" s="27">
        <v>16309.59</v>
      </c>
      <c r="E240" s="27">
        <v>470.92</v>
      </c>
      <c r="F240" s="26" t="s">
        <v>1028</v>
      </c>
      <c r="G240" s="22">
        <f t="shared" si="12"/>
        <v>15838.67</v>
      </c>
      <c r="H240" s="26" t="s">
        <v>329</v>
      </c>
      <c r="I240" s="26" t="s">
        <v>1090</v>
      </c>
      <c r="J240" s="21"/>
      <c r="K240" s="21"/>
      <c r="L240" s="21"/>
      <c r="M240" s="21"/>
      <c r="N240" s="21"/>
      <c r="O240" s="21"/>
      <c r="P240" s="21"/>
      <c r="Q240" s="21"/>
      <c r="R240" s="21"/>
    </row>
    <row r="241" spans="1:18" ht="45">
      <c r="A241" s="26">
        <v>40060202</v>
      </c>
      <c r="B241" s="26" t="s">
        <v>1057</v>
      </c>
      <c r="C241" s="26" t="s">
        <v>1028</v>
      </c>
      <c r="D241" s="27">
        <v>3610.25</v>
      </c>
      <c r="E241" s="27">
        <v>0</v>
      </c>
      <c r="F241" s="26" t="s">
        <v>1028</v>
      </c>
      <c r="G241" s="22">
        <f t="shared" si="12"/>
        <v>3610.25</v>
      </c>
      <c r="H241" s="26" t="s">
        <v>329</v>
      </c>
      <c r="I241" s="26" t="s">
        <v>1092</v>
      </c>
      <c r="J241" s="21"/>
      <c r="K241" s="21"/>
      <c r="L241" s="21"/>
      <c r="M241" s="21"/>
      <c r="N241" s="21"/>
      <c r="O241" s="21"/>
      <c r="P241" s="21"/>
      <c r="Q241" s="21"/>
      <c r="R241" s="21"/>
    </row>
    <row r="242" spans="1:18" ht="45">
      <c r="A242" s="26">
        <v>40060203</v>
      </c>
      <c r="B242" s="26" t="s">
        <v>1058</v>
      </c>
      <c r="C242" s="26" t="s">
        <v>1028</v>
      </c>
      <c r="D242" s="27">
        <v>28027.73</v>
      </c>
      <c r="E242" s="27">
        <v>0</v>
      </c>
      <c r="F242" s="26" t="s">
        <v>1028</v>
      </c>
      <c r="G242" s="22">
        <f t="shared" si="12"/>
        <v>28027.73</v>
      </c>
      <c r="H242" s="26" t="s">
        <v>329</v>
      </c>
      <c r="I242" s="26" t="s">
        <v>1092</v>
      </c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ht="30">
      <c r="A243" s="26">
        <v>40060204</v>
      </c>
      <c r="B243" s="26" t="s">
        <v>857</v>
      </c>
      <c r="C243" s="26" t="s">
        <v>1028</v>
      </c>
      <c r="D243" s="27">
        <v>64908.75</v>
      </c>
      <c r="E243" s="27">
        <v>1052.98</v>
      </c>
      <c r="F243" s="26" t="s">
        <v>1028</v>
      </c>
      <c r="G243" s="22">
        <f t="shared" si="12"/>
        <v>63855.77</v>
      </c>
      <c r="H243" s="26" t="s">
        <v>329</v>
      </c>
      <c r="I243" s="26" t="s">
        <v>1096</v>
      </c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ht="75">
      <c r="A244" s="26">
        <v>40060205</v>
      </c>
      <c r="B244" s="26" t="s">
        <v>1274</v>
      </c>
      <c r="C244" s="26" t="s">
        <v>1028</v>
      </c>
      <c r="D244" s="27">
        <v>13563.53</v>
      </c>
      <c r="E244" s="27">
        <v>3.66</v>
      </c>
      <c r="F244" s="26" t="s">
        <v>1028</v>
      </c>
      <c r="G244" s="22">
        <f t="shared" si="12"/>
        <v>13559.87</v>
      </c>
      <c r="H244" s="26" t="s">
        <v>1116</v>
      </c>
      <c r="I244" s="26" t="s">
        <v>1093</v>
      </c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ht="60">
      <c r="A245" s="26">
        <v>40060208</v>
      </c>
      <c r="B245" s="26" t="s">
        <v>1275</v>
      </c>
      <c r="C245" s="26" t="s">
        <v>1028</v>
      </c>
      <c r="D245" s="27">
        <v>10523.82</v>
      </c>
      <c r="E245" s="27">
        <v>7399.15</v>
      </c>
      <c r="F245" s="26" t="s">
        <v>1028</v>
      </c>
      <c r="G245" s="22">
        <f t="shared" si="12"/>
        <v>3124.67</v>
      </c>
      <c r="H245" s="26" t="s">
        <v>1117</v>
      </c>
      <c r="I245" s="26" t="s">
        <v>1093</v>
      </c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ht="45">
      <c r="A246" s="26">
        <v>40060209</v>
      </c>
      <c r="B246" s="26" t="s">
        <v>1276</v>
      </c>
      <c r="C246" s="26" t="s">
        <v>1028</v>
      </c>
      <c r="D246" s="27">
        <v>7959.18</v>
      </c>
      <c r="E246" s="27">
        <v>0</v>
      </c>
      <c r="F246" s="26" t="s">
        <v>1028</v>
      </c>
      <c r="G246" s="22">
        <f t="shared" si="12"/>
        <v>7959.18</v>
      </c>
      <c r="H246" s="26" t="s">
        <v>1118</v>
      </c>
      <c r="I246" s="26" t="s">
        <v>1093</v>
      </c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ht="30">
      <c r="A247" s="26">
        <v>40060210</v>
      </c>
      <c r="B247" s="26" t="s">
        <v>859</v>
      </c>
      <c r="C247" s="26" t="s">
        <v>1028</v>
      </c>
      <c r="D247" s="27">
        <v>1098</v>
      </c>
      <c r="E247" s="28">
        <v>0</v>
      </c>
      <c r="F247" s="26" t="s">
        <v>1028</v>
      </c>
      <c r="G247" s="22">
        <f t="shared" si="12"/>
        <v>1098</v>
      </c>
      <c r="H247" s="26" t="s">
        <v>1119</v>
      </c>
      <c r="I247" s="26" t="s">
        <v>1093</v>
      </c>
      <c r="J247" s="21"/>
      <c r="K247" s="21"/>
      <c r="L247" s="21"/>
      <c r="M247" s="21"/>
      <c r="N247" s="21"/>
      <c r="O247" s="21"/>
      <c r="P247" s="21"/>
      <c r="Q247" s="21"/>
      <c r="R247" s="21"/>
    </row>
    <row r="248" spans="1:18" ht="60">
      <c r="A248" s="26">
        <v>40060211</v>
      </c>
      <c r="B248" s="26" t="s">
        <v>1277</v>
      </c>
      <c r="C248" s="26" t="s">
        <v>1028</v>
      </c>
      <c r="D248" s="27">
        <v>21971.57</v>
      </c>
      <c r="E248" s="28">
        <v>0</v>
      </c>
      <c r="F248" s="26" t="s">
        <v>1028</v>
      </c>
      <c r="G248" s="22">
        <f t="shared" si="12"/>
        <v>21971.57</v>
      </c>
      <c r="H248" s="26" t="s">
        <v>1120</v>
      </c>
      <c r="I248" s="26" t="s">
        <v>1093</v>
      </c>
      <c r="J248" s="21"/>
      <c r="K248" s="21"/>
      <c r="L248" s="21"/>
      <c r="M248" s="21"/>
      <c r="N248" s="21"/>
      <c r="O248" s="21"/>
      <c r="P248" s="21"/>
      <c r="Q248" s="21"/>
      <c r="R248" s="21"/>
    </row>
    <row r="249" spans="1:18" ht="45">
      <c r="A249" s="26">
        <v>40060212</v>
      </c>
      <c r="B249" s="26" t="s">
        <v>860</v>
      </c>
      <c r="C249" s="26" t="s">
        <v>1028</v>
      </c>
      <c r="D249" s="27">
        <v>104398.03</v>
      </c>
      <c r="E249" s="27">
        <v>0</v>
      </c>
      <c r="F249" s="26" t="s">
        <v>1028</v>
      </c>
      <c r="G249" s="22">
        <f t="shared" si="12"/>
        <v>104398.03</v>
      </c>
      <c r="H249" s="26" t="s">
        <v>329</v>
      </c>
      <c r="I249" s="26" t="s">
        <v>1086</v>
      </c>
      <c r="J249" s="21"/>
      <c r="K249" s="21"/>
      <c r="L249" s="21"/>
      <c r="M249" s="21"/>
      <c r="N249" s="21"/>
      <c r="O249" s="21"/>
      <c r="P249" s="21"/>
      <c r="Q249" s="21"/>
      <c r="R249" s="21"/>
    </row>
    <row r="250" spans="1:18" ht="60">
      <c r="A250" s="26">
        <v>40060213</v>
      </c>
      <c r="B250" s="26" t="s">
        <v>1278</v>
      </c>
      <c r="C250" s="26" t="s">
        <v>1028</v>
      </c>
      <c r="D250" s="27">
        <v>4298.16</v>
      </c>
      <c r="E250" s="28">
        <v>0</v>
      </c>
      <c r="F250" s="26" t="s">
        <v>1028</v>
      </c>
      <c r="G250" s="22">
        <f t="shared" si="12"/>
        <v>4298.16</v>
      </c>
      <c r="H250" s="26" t="s">
        <v>329</v>
      </c>
      <c r="I250" s="26" t="s">
        <v>1088</v>
      </c>
      <c r="J250" s="21"/>
      <c r="K250" s="21"/>
      <c r="L250" s="21"/>
      <c r="M250" s="21"/>
      <c r="N250" s="21"/>
      <c r="O250" s="21"/>
      <c r="P250" s="21"/>
      <c r="Q250" s="21"/>
      <c r="R250" s="21"/>
    </row>
    <row r="251" spans="1:18" ht="45">
      <c r="A251" s="26">
        <v>40060288</v>
      </c>
      <c r="B251" s="26" t="s">
        <v>861</v>
      </c>
      <c r="C251" s="26" t="s">
        <v>1028</v>
      </c>
      <c r="D251" s="27">
        <v>33532.57</v>
      </c>
      <c r="E251" s="27">
        <v>12785.6</v>
      </c>
      <c r="F251" s="26" t="s">
        <v>1028</v>
      </c>
      <c r="G251" s="22">
        <f t="shared" si="12"/>
        <v>20746.97</v>
      </c>
      <c r="H251" s="26" t="s">
        <v>329</v>
      </c>
      <c r="I251" s="26" t="s">
        <v>1087</v>
      </c>
      <c r="J251" s="21"/>
      <c r="K251" s="21"/>
      <c r="L251" s="21"/>
      <c r="M251" s="21"/>
      <c r="N251" s="21"/>
      <c r="O251" s="21"/>
      <c r="P251" s="21"/>
      <c r="Q251" s="21"/>
      <c r="R251" s="21"/>
    </row>
    <row r="252" spans="1:18" ht="60">
      <c r="A252" s="26">
        <v>40060289</v>
      </c>
      <c r="B252" s="26" t="s">
        <v>1374</v>
      </c>
      <c r="C252" s="26" t="s">
        <v>1028</v>
      </c>
      <c r="D252" s="27">
        <v>2037.85</v>
      </c>
      <c r="E252" s="27">
        <v>0</v>
      </c>
      <c r="F252" s="26" t="s">
        <v>1028</v>
      </c>
      <c r="G252" s="22">
        <f t="shared" si="12"/>
        <v>2037.85</v>
      </c>
      <c r="H252" s="26" t="s">
        <v>329</v>
      </c>
      <c r="I252" s="26" t="s">
        <v>1093</v>
      </c>
      <c r="J252" s="21"/>
      <c r="K252" s="21"/>
      <c r="L252" s="21"/>
      <c r="M252" s="21"/>
      <c r="N252" s="21"/>
      <c r="O252" s="21"/>
      <c r="P252" s="21"/>
      <c r="Q252" s="21"/>
      <c r="R252" s="21"/>
    </row>
    <row r="253" spans="1:18" ht="45">
      <c r="A253" s="26">
        <v>40070101</v>
      </c>
      <c r="B253" s="26" t="s">
        <v>1693</v>
      </c>
      <c r="C253" s="26" t="s">
        <v>1028</v>
      </c>
      <c r="D253" s="27">
        <v>99749.88</v>
      </c>
      <c r="E253" s="27">
        <v>0</v>
      </c>
      <c r="F253" s="26" t="s">
        <v>1028</v>
      </c>
      <c r="G253" s="22">
        <f t="shared" si="12"/>
        <v>99749.88</v>
      </c>
      <c r="H253" s="26" t="s">
        <v>329</v>
      </c>
      <c r="I253" s="26" t="s">
        <v>1092</v>
      </c>
      <c r="J253" s="21"/>
      <c r="K253" s="21"/>
      <c r="L253" s="21"/>
      <c r="M253" s="21"/>
      <c r="N253" s="21"/>
      <c r="O253" s="21"/>
      <c r="P253" s="21"/>
      <c r="Q253" s="21"/>
      <c r="R253" s="21"/>
    </row>
    <row r="254" spans="1:18">
      <c r="A254">
        <v>40070103</v>
      </c>
      <c r="B254" s="1" t="s">
        <v>1059</v>
      </c>
      <c r="C254" t="s">
        <v>1028</v>
      </c>
      <c r="D254" s="15">
        <v>2970786.66</v>
      </c>
      <c r="E254" s="15">
        <v>79725.22</v>
      </c>
      <c r="F254" t="s">
        <v>1028</v>
      </c>
      <c r="G254" s="15">
        <f t="shared" si="12"/>
        <v>2891061.44</v>
      </c>
    </row>
    <row r="255" spans="1:18">
      <c r="A255">
        <v>40070106</v>
      </c>
      <c r="B255" s="1" t="s">
        <v>1280</v>
      </c>
      <c r="C255" t="s">
        <v>1028</v>
      </c>
      <c r="D255" s="15">
        <v>337513.63</v>
      </c>
      <c r="E255" s="15">
        <v>0</v>
      </c>
      <c r="F255" t="s">
        <v>1028</v>
      </c>
      <c r="G255" s="15">
        <f t="shared" si="12"/>
        <v>337513.63</v>
      </c>
    </row>
    <row r="256" spans="1:18">
      <c r="A256">
        <v>40070111</v>
      </c>
      <c r="B256" s="1" t="s">
        <v>1060</v>
      </c>
      <c r="C256" t="s">
        <v>1028</v>
      </c>
      <c r="D256" s="15">
        <v>55265.85</v>
      </c>
      <c r="E256" s="15">
        <v>0</v>
      </c>
      <c r="F256" t="s">
        <v>1028</v>
      </c>
      <c r="G256" s="15">
        <f t="shared" si="12"/>
        <v>55265.85</v>
      </c>
    </row>
    <row r="257" spans="1:7">
      <c r="A257">
        <v>40070112</v>
      </c>
      <c r="B257" s="1" t="s">
        <v>1281</v>
      </c>
      <c r="C257" t="s">
        <v>1028</v>
      </c>
      <c r="D257" s="15">
        <v>210400.88</v>
      </c>
      <c r="E257" s="15">
        <v>0</v>
      </c>
      <c r="F257" t="s">
        <v>1028</v>
      </c>
      <c r="G257" s="15">
        <f t="shared" si="12"/>
        <v>210400.88</v>
      </c>
    </row>
    <row r="258" spans="1:7">
      <c r="A258">
        <v>40070114</v>
      </c>
      <c r="B258" s="1" t="s">
        <v>1282</v>
      </c>
      <c r="C258" t="s">
        <v>1028</v>
      </c>
      <c r="D258" s="15">
        <v>1056922.1499999999</v>
      </c>
      <c r="E258" s="15">
        <v>51824.44</v>
      </c>
      <c r="F258" t="s">
        <v>1028</v>
      </c>
      <c r="G258" s="15">
        <f t="shared" si="12"/>
        <v>1005097.71</v>
      </c>
    </row>
    <row r="259" spans="1:7">
      <c r="A259">
        <v>40070115</v>
      </c>
      <c r="B259" s="1" t="s">
        <v>1694</v>
      </c>
      <c r="C259" t="s">
        <v>1028</v>
      </c>
      <c r="D259" s="15">
        <v>23726708.940000001</v>
      </c>
      <c r="E259" s="15">
        <v>1263834.51</v>
      </c>
      <c r="F259" t="s">
        <v>1028</v>
      </c>
      <c r="G259" s="15">
        <f t="shared" si="12"/>
        <v>22462874.43</v>
      </c>
    </row>
    <row r="260" spans="1:7">
      <c r="A260">
        <v>40070116</v>
      </c>
      <c r="B260" s="1" t="s">
        <v>1695</v>
      </c>
      <c r="C260" t="s">
        <v>1028</v>
      </c>
      <c r="D260" s="15">
        <v>9366597.5199999996</v>
      </c>
      <c r="E260" s="15">
        <v>157837.31</v>
      </c>
      <c r="F260" t="s">
        <v>1028</v>
      </c>
      <c r="G260" s="15">
        <f t="shared" si="12"/>
        <v>9208760.209999999</v>
      </c>
    </row>
    <row r="261" spans="1:7">
      <c r="A261">
        <v>40070117</v>
      </c>
      <c r="B261" s="1" t="s">
        <v>1696</v>
      </c>
      <c r="C261" t="s">
        <v>1028</v>
      </c>
      <c r="D261" s="15">
        <v>3090603.84</v>
      </c>
      <c r="E261" s="15">
        <v>44998.06</v>
      </c>
      <c r="F261" t="s">
        <v>1028</v>
      </c>
      <c r="G261" s="15">
        <f t="shared" si="12"/>
        <v>3045605.78</v>
      </c>
    </row>
    <row r="262" spans="1:7">
      <c r="A262">
        <v>40070118</v>
      </c>
      <c r="B262" s="1" t="s">
        <v>1357</v>
      </c>
      <c r="C262" t="s">
        <v>1028</v>
      </c>
      <c r="D262" s="15">
        <v>530508.1</v>
      </c>
      <c r="E262" s="15">
        <v>4571.1899999999996</v>
      </c>
      <c r="F262" t="s">
        <v>1028</v>
      </c>
      <c r="G262" s="15">
        <f t="shared" si="12"/>
        <v>525936.91</v>
      </c>
    </row>
    <row r="263" spans="1:7">
      <c r="A263">
        <v>40070120</v>
      </c>
      <c r="B263" s="1" t="s">
        <v>1377</v>
      </c>
      <c r="C263" t="s">
        <v>1028</v>
      </c>
      <c r="D263" s="15">
        <v>3530678.66</v>
      </c>
      <c r="E263" s="15">
        <v>444420.24</v>
      </c>
      <c r="F263" t="s">
        <v>1028</v>
      </c>
      <c r="G263" s="15">
        <f t="shared" si="12"/>
        <v>3086258.42</v>
      </c>
    </row>
    <row r="264" spans="1:7">
      <c r="A264">
        <v>40070121</v>
      </c>
      <c r="B264" s="1" t="s">
        <v>1378</v>
      </c>
      <c r="C264" t="s">
        <v>1028</v>
      </c>
      <c r="D264" s="15">
        <v>3311251.81</v>
      </c>
      <c r="E264" s="15">
        <v>141349.49</v>
      </c>
      <c r="F264" t="s">
        <v>1028</v>
      </c>
      <c r="G264" s="15">
        <f t="shared" si="12"/>
        <v>3169902.3200000003</v>
      </c>
    </row>
    <row r="265" spans="1:7">
      <c r="A265">
        <v>40070122</v>
      </c>
      <c r="B265" s="1" t="s">
        <v>2344</v>
      </c>
      <c r="C265" t="s">
        <v>1028</v>
      </c>
      <c r="D265" s="15">
        <v>2912237.52</v>
      </c>
      <c r="E265" s="15">
        <v>513809.85</v>
      </c>
      <c r="F265" t="s">
        <v>1028</v>
      </c>
      <c r="G265" s="15">
        <f t="shared" si="12"/>
        <v>2398427.67</v>
      </c>
    </row>
    <row r="266" spans="1:7">
      <c r="A266">
        <v>40070123</v>
      </c>
      <c r="B266" s="1" t="s">
        <v>2345</v>
      </c>
      <c r="C266" t="s">
        <v>1028</v>
      </c>
      <c r="D266" s="15">
        <v>317452.21999999997</v>
      </c>
      <c r="E266" s="15">
        <v>84586.72</v>
      </c>
      <c r="F266" t="s">
        <v>1028</v>
      </c>
      <c r="G266" s="15">
        <f t="shared" si="12"/>
        <v>232865.49999999997</v>
      </c>
    </row>
    <row r="267" spans="1:7">
      <c r="A267">
        <v>40070124</v>
      </c>
      <c r="B267" s="1" t="s">
        <v>2346</v>
      </c>
      <c r="C267" t="s">
        <v>1028</v>
      </c>
      <c r="D267" s="15">
        <v>973814.62</v>
      </c>
      <c r="E267" s="15">
        <v>249813.67</v>
      </c>
      <c r="F267" t="s">
        <v>1028</v>
      </c>
      <c r="G267" s="15">
        <f t="shared" si="12"/>
        <v>724000.95</v>
      </c>
    </row>
    <row r="268" spans="1:7">
      <c r="A268">
        <v>40070125</v>
      </c>
      <c r="B268" s="1" t="s">
        <v>2347</v>
      </c>
      <c r="C268" t="s">
        <v>1028</v>
      </c>
      <c r="D268" s="15">
        <v>5463.68</v>
      </c>
      <c r="E268" s="15">
        <v>0</v>
      </c>
      <c r="F268" t="s">
        <v>1028</v>
      </c>
      <c r="G268" s="15">
        <f t="shared" ref="G268:G331" si="16">+D268-E268</f>
        <v>5463.68</v>
      </c>
    </row>
    <row r="269" spans="1:7">
      <c r="A269">
        <v>40070201</v>
      </c>
      <c r="B269" s="1" t="s">
        <v>862</v>
      </c>
      <c r="C269" t="s">
        <v>1028</v>
      </c>
      <c r="D269" s="15">
        <v>19896.63</v>
      </c>
      <c r="E269" s="15">
        <v>0</v>
      </c>
      <c r="F269" t="s">
        <v>1028</v>
      </c>
      <c r="G269" s="15">
        <f t="shared" si="16"/>
        <v>19896.63</v>
      </c>
    </row>
    <row r="270" spans="1:7">
      <c r="A270">
        <v>40070202</v>
      </c>
      <c r="B270" s="1" t="s">
        <v>863</v>
      </c>
      <c r="C270" t="s">
        <v>1028</v>
      </c>
      <c r="D270" s="15">
        <v>734321.17</v>
      </c>
      <c r="E270" s="15">
        <v>146.47</v>
      </c>
      <c r="F270" t="s">
        <v>1028</v>
      </c>
      <c r="G270" s="15">
        <f t="shared" si="16"/>
        <v>734174.70000000007</v>
      </c>
    </row>
    <row r="271" spans="1:7">
      <c r="A271">
        <v>40070203</v>
      </c>
      <c r="B271" s="1" t="s">
        <v>1285</v>
      </c>
      <c r="C271" t="s">
        <v>1028</v>
      </c>
      <c r="D271" s="15">
        <v>1148705.52</v>
      </c>
      <c r="E271" s="15">
        <v>4410.1000000000004</v>
      </c>
      <c r="F271" t="s">
        <v>1028</v>
      </c>
      <c r="G271" s="15">
        <f t="shared" si="16"/>
        <v>1144295.42</v>
      </c>
    </row>
    <row r="272" spans="1:7">
      <c r="A272">
        <v>40070204</v>
      </c>
      <c r="B272" s="1" t="s">
        <v>864</v>
      </c>
      <c r="C272" t="s">
        <v>1028</v>
      </c>
      <c r="D272" s="15">
        <v>2105089.88</v>
      </c>
      <c r="E272" s="15">
        <v>229.91</v>
      </c>
      <c r="F272" t="s">
        <v>1028</v>
      </c>
      <c r="G272" s="15">
        <f t="shared" si="16"/>
        <v>2104859.9699999997</v>
      </c>
    </row>
    <row r="273" spans="1:7">
      <c r="A273">
        <v>40070205</v>
      </c>
      <c r="B273" s="1" t="s">
        <v>1150</v>
      </c>
      <c r="C273" t="s">
        <v>1028</v>
      </c>
      <c r="D273" s="15">
        <v>7501.45</v>
      </c>
      <c r="E273" s="15">
        <v>0</v>
      </c>
      <c r="F273" t="s">
        <v>1028</v>
      </c>
      <c r="G273" s="15">
        <f t="shared" si="16"/>
        <v>7501.45</v>
      </c>
    </row>
    <row r="274" spans="1:7">
      <c r="A274">
        <v>40070206</v>
      </c>
      <c r="B274" s="1" t="s">
        <v>1540</v>
      </c>
      <c r="C274" t="s">
        <v>1028</v>
      </c>
      <c r="D274" s="15">
        <v>34468.660000000003</v>
      </c>
      <c r="E274" s="15">
        <v>0</v>
      </c>
      <c r="F274" t="s">
        <v>1028</v>
      </c>
      <c r="G274" s="15">
        <f t="shared" si="16"/>
        <v>34468.660000000003</v>
      </c>
    </row>
    <row r="275" spans="1:7">
      <c r="A275">
        <v>40070288</v>
      </c>
      <c r="B275" s="1" t="s">
        <v>919</v>
      </c>
      <c r="C275" t="s">
        <v>1028</v>
      </c>
      <c r="D275" s="15">
        <v>1830.94</v>
      </c>
      <c r="E275" s="15">
        <v>0</v>
      </c>
      <c r="F275" t="s">
        <v>1028</v>
      </c>
      <c r="G275" s="15">
        <f t="shared" si="16"/>
        <v>1830.94</v>
      </c>
    </row>
    <row r="276" spans="1:7">
      <c r="A276">
        <v>40070301</v>
      </c>
      <c r="B276" s="1" t="s">
        <v>865</v>
      </c>
      <c r="C276" t="s">
        <v>1028</v>
      </c>
      <c r="D276" s="15">
        <v>443381.82</v>
      </c>
      <c r="E276" s="15">
        <v>740.14</v>
      </c>
      <c r="F276" t="s">
        <v>1028</v>
      </c>
      <c r="G276" s="15">
        <f t="shared" si="16"/>
        <v>442641.68</v>
      </c>
    </row>
    <row r="277" spans="1:7">
      <c r="A277">
        <v>40070401</v>
      </c>
      <c r="B277" s="1" t="s">
        <v>1286</v>
      </c>
      <c r="C277" t="s">
        <v>1028</v>
      </c>
      <c r="D277" s="15">
        <v>189462.95</v>
      </c>
      <c r="E277" s="15">
        <v>13416.81</v>
      </c>
      <c r="F277" t="s">
        <v>1028</v>
      </c>
      <c r="G277" s="15">
        <f t="shared" si="16"/>
        <v>176046.14</v>
      </c>
    </row>
    <row r="278" spans="1:7">
      <c r="A278">
        <v>40070402</v>
      </c>
      <c r="B278" s="1" t="s">
        <v>1061</v>
      </c>
      <c r="C278" t="s">
        <v>1028</v>
      </c>
      <c r="D278" s="15">
        <v>350228.73</v>
      </c>
      <c r="E278" s="15">
        <v>2498.41</v>
      </c>
      <c r="F278" t="s">
        <v>1028</v>
      </c>
      <c r="G278" s="15">
        <f t="shared" si="16"/>
        <v>347730.32</v>
      </c>
    </row>
    <row r="279" spans="1:7">
      <c r="A279">
        <v>40070403</v>
      </c>
      <c r="B279" s="1" t="s">
        <v>866</v>
      </c>
      <c r="C279" t="s">
        <v>1028</v>
      </c>
      <c r="D279" s="15">
        <v>586961.68999999994</v>
      </c>
      <c r="E279" s="15">
        <v>8204.2999999999993</v>
      </c>
      <c r="F279" t="s">
        <v>1028</v>
      </c>
      <c r="G279" s="15">
        <f t="shared" si="16"/>
        <v>578757.3899999999</v>
      </c>
    </row>
    <row r="280" spans="1:7">
      <c r="A280">
        <v>40070488</v>
      </c>
      <c r="B280" s="1" t="s">
        <v>1287</v>
      </c>
      <c r="C280" t="s">
        <v>1028</v>
      </c>
      <c r="D280" s="15">
        <v>97001</v>
      </c>
      <c r="E280" s="15">
        <v>0</v>
      </c>
      <c r="F280" t="s">
        <v>1028</v>
      </c>
      <c r="G280" s="15">
        <f t="shared" si="16"/>
        <v>97001</v>
      </c>
    </row>
    <row r="281" spans="1:7">
      <c r="A281">
        <v>40070501</v>
      </c>
      <c r="B281" s="1" t="s">
        <v>867</v>
      </c>
      <c r="C281" t="s">
        <v>1028</v>
      </c>
      <c r="D281" s="15">
        <v>351146.23</v>
      </c>
      <c r="E281" s="15">
        <v>6410.96</v>
      </c>
      <c r="F281" t="s">
        <v>1028</v>
      </c>
      <c r="G281" s="15">
        <f t="shared" si="16"/>
        <v>344735.26999999996</v>
      </c>
    </row>
    <row r="282" spans="1:7">
      <c r="A282">
        <v>40070502</v>
      </c>
      <c r="B282" s="1" t="s">
        <v>868</v>
      </c>
      <c r="C282" t="s">
        <v>1028</v>
      </c>
      <c r="D282" s="15">
        <v>575387.17000000004</v>
      </c>
      <c r="E282" s="15">
        <v>358357.34</v>
      </c>
      <c r="F282" t="s">
        <v>1028</v>
      </c>
      <c r="G282" s="15">
        <f t="shared" si="16"/>
        <v>217029.83000000002</v>
      </c>
    </row>
    <row r="283" spans="1:7">
      <c r="A283">
        <v>40070503</v>
      </c>
      <c r="B283" s="1" t="s">
        <v>1062</v>
      </c>
      <c r="C283" t="s">
        <v>1028</v>
      </c>
      <c r="D283" s="15">
        <v>142578.01</v>
      </c>
      <c r="E283" s="15">
        <v>5075.2</v>
      </c>
      <c r="F283" t="s">
        <v>1028</v>
      </c>
      <c r="G283" s="15">
        <f t="shared" si="16"/>
        <v>137502.81</v>
      </c>
    </row>
    <row r="284" spans="1:7">
      <c r="A284">
        <v>40070504</v>
      </c>
      <c r="B284" s="1" t="s">
        <v>869</v>
      </c>
      <c r="C284" t="s">
        <v>1028</v>
      </c>
      <c r="D284" s="15">
        <v>281176.36</v>
      </c>
      <c r="E284" s="15">
        <v>6270.68</v>
      </c>
      <c r="F284" t="s">
        <v>1028</v>
      </c>
      <c r="G284" s="15">
        <f t="shared" si="16"/>
        <v>274905.68</v>
      </c>
    </row>
    <row r="285" spans="1:7">
      <c r="A285">
        <v>40070601</v>
      </c>
      <c r="B285" s="1" t="s">
        <v>1288</v>
      </c>
      <c r="C285" t="s">
        <v>1028</v>
      </c>
      <c r="D285" s="15">
        <v>2313302.71</v>
      </c>
      <c r="E285" s="15">
        <v>0</v>
      </c>
      <c r="F285" t="s">
        <v>1028</v>
      </c>
      <c r="G285" s="15">
        <f t="shared" si="16"/>
        <v>2313302.71</v>
      </c>
    </row>
    <row r="286" spans="1:7">
      <c r="A286">
        <v>40070602</v>
      </c>
      <c r="B286" s="1" t="s">
        <v>1289</v>
      </c>
      <c r="C286" t="s">
        <v>1028</v>
      </c>
      <c r="D286" s="15">
        <v>670906.49</v>
      </c>
      <c r="E286" s="15">
        <v>29804.79</v>
      </c>
      <c r="F286" t="s">
        <v>1028</v>
      </c>
      <c r="G286" s="15">
        <f t="shared" si="16"/>
        <v>641101.69999999995</v>
      </c>
    </row>
    <row r="287" spans="1:7">
      <c r="A287">
        <v>40070603</v>
      </c>
      <c r="B287" s="1" t="s">
        <v>1151</v>
      </c>
      <c r="C287" t="s">
        <v>1028</v>
      </c>
      <c r="D287" s="15">
        <v>183027.12</v>
      </c>
      <c r="E287" s="15">
        <v>0</v>
      </c>
      <c r="F287" t="s">
        <v>1028</v>
      </c>
      <c r="G287" s="15">
        <f t="shared" si="16"/>
        <v>183027.12</v>
      </c>
    </row>
    <row r="288" spans="1:7">
      <c r="A288">
        <v>40070604</v>
      </c>
      <c r="B288" s="1" t="s">
        <v>1063</v>
      </c>
      <c r="C288" t="s">
        <v>1028</v>
      </c>
      <c r="D288" s="15">
        <v>130581.07</v>
      </c>
      <c r="E288" s="15">
        <v>9307.1200000000008</v>
      </c>
      <c r="F288" t="s">
        <v>1028</v>
      </c>
      <c r="G288" s="15">
        <f t="shared" si="16"/>
        <v>121273.95000000001</v>
      </c>
    </row>
    <row r="289" spans="1:7">
      <c r="A289">
        <v>40070605</v>
      </c>
      <c r="B289" s="1" t="s">
        <v>1064</v>
      </c>
      <c r="C289" t="s">
        <v>1028</v>
      </c>
      <c r="D289" s="15">
        <v>161090.64000000001</v>
      </c>
      <c r="E289" s="15">
        <v>10914.42</v>
      </c>
      <c r="F289" t="s">
        <v>1028</v>
      </c>
      <c r="G289" s="15">
        <f t="shared" si="16"/>
        <v>150176.22</v>
      </c>
    </row>
    <row r="290" spans="1:7">
      <c r="A290">
        <v>40070609</v>
      </c>
      <c r="B290" s="1" t="s">
        <v>1379</v>
      </c>
      <c r="C290" t="s">
        <v>1028</v>
      </c>
      <c r="D290" s="15">
        <v>309403.21999999997</v>
      </c>
      <c r="E290" s="15">
        <v>0</v>
      </c>
      <c r="F290" t="s">
        <v>1028</v>
      </c>
      <c r="G290" s="15">
        <f t="shared" si="16"/>
        <v>309403.21999999997</v>
      </c>
    </row>
    <row r="291" spans="1:7">
      <c r="A291">
        <v>40070610</v>
      </c>
      <c r="B291" s="1" t="s">
        <v>1065</v>
      </c>
      <c r="C291" t="s">
        <v>1028</v>
      </c>
      <c r="D291" s="15">
        <v>252967.77</v>
      </c>
      <c r="E291" s="15">
        <v>0</v>
      </c>
      <c r="F291" t="s">
        <v>1028</v>
      </c>
      <c r="G291" s="15">
        <f t="shared" si="16"/>
        <v>252967.77</v>
      </c>
    </row>
    <row r="292" spans="1:7">
      <c r="A292">
        <v>40070611</v>
      </c>
      <c r="B292" s="1" t="s">
        <v>1380</v>
      </c>
      <c r="C292" t="s">
        <v>1028</v>
      </c>
      <c r="D292" s="15">
        <v>17651.87</v>
      </c>
      <c r="E292" s="15">
        <v>1220</v>
      </c>
      <c r="F292" t="s">
        <v>1028</v>
      </c>
      <c r="G292" s="15">
        <f t="shared" si="16"/>
        <v>16431.87</v>
      </c>
    </row>
    <row r="293" spans="1:7">
      <c r="A293">
        <v>40070701</v>
      </c>
      <c r="B293" s="1" t="s">
        <v>870</v>
      </c>
      <c r="C293" t="s">
        <v>1028</v>
      </c>
      <c r="D293" s="15">
        <v>71031.240000000005</v>
      </c>
      <c r="E293" s="15">
        <v>12.99</v>
      </c>
      <c r="F293" t="s">
        <v>1028</v>
      </c>
      <c r="G293" s="15">
        <f t="shared" si="16"/>
        <v>71018.25</v>
      </c>
    </row>
    <row r="294" spans="1:7">
      <c r="A294">
        <v>40070702</v>
      </c>
      <c r="B294" s="1" t="s">
        <v>871</v>
      </c>
      <c r="C294" t="s">
        <v>1028</v>
      </c>
      <c r="D294" s="15">
        <v>1093112.1100000001</v>
      </c>
      <c r="E294" s="15">
        <v>18687.5</v>
      </c>
      <c r="F294" t="s">
        <v>1028</v>
      </c>
      <c r="G294" s="15">
        <f t="shared" si="16"/>
        <v>1074424.6100000001</v>
      </c>
    </row>
    <row r="295" spans="1:7">
      <c r="A295">
        <v>40070703</v>
      </c>
      <c r="B295" s="1" t="s">
        <v>872</v>
      </c>
      <c r="C295" t="s">
        <v>1028</v>
      </c>
      <c r="D295" s="15">
        <v>1184777.73</v>
      </c>
      <c r="E295" s="15">
        <v>86.66</v>
      </c>
      <c r="F295" t="s">
        <v>1028</v>
      </c>
      <c r="G295" s="15">
        <f t="shared" si="16"/>
        <v>1184691.07</v>
      </c>
    </row>
    <row r="296" spans="1:7">
      <c r="A296">
        <v>40070704</v>
      </c>
      <c r="B296" s="1" t="s">
        <v>873</v>
      </c>
      <c r="C296" t="s">
        <v>1028</v>
      </c>
      <c r="D296" s="15">
        <v>339155.74</v>
      </c>
      <c r="E296" s="15">
        <v>5028.63</v>
      </c>
      <c r="F296" t="s">
        <v>1028</v>
      </c>
      <c r="G296" s="15">
        <f t="shared" si="16"/>
        <v>334127.11</v>
      </c>
    </row>
    <row r="297" spans="1:7">
      <c r="A297">
        <v>40070801</v>
      </c>
      <c r="B297" s="1" t="s">
        <v>1290</v>
      </c>
      <c r="C297" t="s">
        <v>1028</v>
      </c>
      <c r="D297" s="15">
        <v>87287.52</v>
      </c>
      <c r="E297" s="15">
        <v>4400</v>
      </c>
      <c r="F297" t="s">
        <v>1028</v>
      </c>
      <c r="G297" s="15">
        <f t="shared" si="16"/>
        <v>82887.520000000004</v>
      </c>
    </row>
    <row r="298" spans="1:7">
      <c r="A298">
        <v>40070802</v>
      </c>
      <c r="B298" s="1" t="s">
        <v>1291</v>
      </c>
      <c r="C298" t="s">
        <v>1028</v>
      </c>
      <c r="D298" s="15">
        <v>90064.25</v>
      </c>
      <c r="E298" s="15">
        <v>11197.78</v>
      </c>
      <c r="F298" t="s">
        <v>1028</v>
      </c>
      <c r="G298" s="15">
        <f t="shared" si="16"/>
        <v>78866.47</v>
      </c>
    </row>
    <row r="299" spans="1:7">
      <c r="A299">
        <v>40070803</v>
      </c>
      <c r="B299" s="1" t="s">
        <v>1066</v>
      </c>
      <c r="C299" t="s">
        <v>1028</v>
      </c>
      <c r="D299" s="15">
        <v>12956.4</v>
      </c>
      <c r="E299" s="15">
        <v>3550.2</v>
      </c>
      <c r="F299" t="s">
        <v>1028</v>
      </c>
      <c r="G299" s="15">
        <f t="shared" si="16"/>
        <v>9406.2000000000007</v>
      </c>
    </row>
    <row r="300" spans="1:7">
      <c r="A300">
        <v>40070804</v>
      </c>
      <c r="B300" s="1" t="s">
        <v>1292</v>
      </c>
      <c r="C300" t="s">
        <v>1028</v>
      </c>
      <c r="D300" s="15">
        <v>801653.41</v>
      </c>
      <c r="E300" s="15">
        <v>0</v>
      </c>
      <c r="F300" t="s">
        <v>1028</v>
      </c>
      <c r="G300" s="15">
        <f t="shared" si="16"/>
        <v>801653.41</v>
      </c>
    </row>
    <row r="301" spans="1:7">
      <c r="A301">
        <v>40070805</v>
      </c>
      <c r="B301" s="1" t="s">
        <v>1293</v>
      </c>
      <c r="C301" t="s">
        <v>1028</v>
      </c>
      <c r="D301" s="15">
        <v>350445.69</v>
      </c>
      <c r="E301" s="15">
        <v>25739.61</v>
      </c>
      <c r="F301" t="s">
        <v>1028</v>
      </c>
      <c r="G301" s="15">
        <f t="shared" si="16"/>
        <v>324706.08</v>
      </c>
    </row>
    <row r="302" spans="1:7">
      <c r="A302">
        <v>40070806</v>
      </c>
      <c r="B302" s="1" t="s">
        <v>1294</v>
      </c>
      <c r="C302" t="s">
        <v>1028</v>
      </c>
      <c r="D302" s="15">
        <v>27833.5</v>
      </c>
      <c r="E302" s="15">
        <v>0</v>
      </c>
      <c r="F302" t="s">
        <v>1028</v>
      </c>
      <c r="G302" s="15">
        <f t="shared" si="16"/>
        <v>27833.5</v>
      </c>
    </row>
    <row r="303" spans="1:7">
      <c r="A303">
        <v>40070807</v>
      </c>
      <c r="B303" s="1" t="s">
        <v>1295</v>
      </c>
      <c r="C303" t="s">
        <v>1028</v>
      </c>
      <c r="D303" s="15">
        <v>14302.17</v>
      </c>
      <c r="E303" s="15">
        <v>2029.27</v>
      </c>
      <c r="F303" t="s">
        <v>1028</v>
      </c>
      <c r="G303" s="15">
        <f t="shared" si="16"/>
        <v>12272.9</v>
      </c>
    </row>
    <row r="304" spans="1:7">
      <c r="A304">
        <v>40070809</v>
      </c>
      <c r="B304" s="1" t="s">
        <v>1296</v>
      </c>
      <c r="C304" t="s">
        <v>1028</v>
      </c>
      <c r="D304" s="15">
        <v>21845.439999999999</v>
      </c>
      <c r="E304" s="15">
        <v>1109.9100000000001</v>
      </c>
      <c r="F304" t="s">
        <v>1028</v>
      </c>
      <c r="G304" s="15">
        <f t="shared" si="16"/>
        <v>20735.53</v>
      </c>
    </row>
    <row r="305" spans="1:7">
      <c r="A305">
        <v>40070810</v>
      </c>
      <c r="B305" s="1" t="s">
        <v>1297</v>
      </c>
      <c r="C305" t="s">
        <v>1028</v>
      </c>
      <c r="D305" s="15">
        <v>7770.55</v>
      </c>
      <c r="E305" s="15">
        <v>2602</v>
      </c>
      <c r="F305" t="s">
        <v>1028</v>
      </c>
      <c r="G305" s="15">
        <f t="shared" si="16"/>
        <v>5168.55</v>
      </c>
    </row>
    <row r="306" spans="1:7">
      <c r="A306">
        <v>40070811</v>
      </c>
      <c r="B306" s="1" t="s">
        <v>1067</v>
      </c>
      <c r="C306" t="s">
        <v>1028</v>
      </c>
      <c r="D306" s="15">
        <v>103873.88</v>
      </c>
      <c r="E306" s="15">
        <v>0</v>
      </c>
      <c r="F306" t="s">
        <v>1028</v>
      </c>
      <c r="G306" s="15">
        <f t="shared" si="16"/>
        <v>103873.88</v>
      </c>
    </row>
    <row r="307" spans="1:7">
      <c r="A307">
        <v>40070814</v>
      </c>
      <c r="B307" s="1" t="s">
        <v>1381</v>
      </c>
      <c r="C307" t="s">
        <v>1028</v>
      </c>
      <c r="D307" s="15">
        <v>417701.43</v>
      </c>
      <c r="E307" s="15">
        <v>52218.91</v>
      </c>
      <c r="F307" t="s">
        <v>1028</v>
      </c>
      <c r="G307" s="15">
        <f t="shared" si="16"/>
        <v>365482.52</v>
      </c>
    </row>
    <row r="308" spans="1:7">
      <c r="A308">
        <v>40070816</v>
      </c>
      <c r="B308" s="1" t="s">
        <v>2348</v>
      </c>
      <c r="C308" t="s">
        <v>1028</v>
      </c>
      <c r="D308" s="15">
        <v>4599.3999999999996</v>
      </c>
      <c r="E308" s="15">
        <v>0</v>
      </c>
      <c r="F308" t="s">
        <v>1028</v>
      </c>
      <c r="G308" s="15">
        <f t="shared" si="16"/>
        <v>4599.3999999999996</v>
      </c>
    </row>
    <row r="309" spans="1:7">
      <c r="A309">
        <v>40070888</v>
      </c>
      <c r="B309" s="1" t="s">
        <v>874</v>
      </c>
      <c r="C309" t="s">
        <v>1028</v>
      </c>
      <c r="D309" s="15">
        <v>7228.26</v>
      </c>
      <c r="E309" s="15">
        <v>841.8</v>
      </c>
      <c r="F309" t="s">
        <v>1028</v>
      </c>
      <c r="G309" s="15">
        <f t="shared" si="16"/>
        <v>6386.46</v>
      </c>
    </row>
    <row r="310" spans="1:7">
      <c r="A310">
        <v>40070901</v>
      </c>
      <c r="B310" s="1" t="s">
        <v>1298</v>
      </c>
      <c r="C310" t="s">
        <v>1028</v>
      </c>
      <c r="D310" s="15">
        <v>42106.85</v>
      </c>
      <c r="E310" s="15">
        <v>0</v>
      </c>
      <c r="F310" t="s">
        <v>1028</v>
      </c>
      <c r="G310" s="15">
        <f t="shared" si="16"/>
        <v>42106.85</v>
      </c>
    </row>
    <row r="311" spans="1:7">
      <c r="A311">
        <v>40070902</v>
      </c>
      <c r="B311" s="1" t="s">
        <v>1299</v>
      </c>
      <c r="C311" t="s">
        <v>1028</v>
      </c>
      <c r="D311" s="15">
        <v>32481.279999999999</v>
      </c>
      <c r="E311" s="15">
        <v>0</v>
      </c>
      <c r="F311" t="s">
        <v>1028</v>
      </c>
      <c r="G311" s="15">
        <f t="shared" si="16"/>
        <v>32481.279999999999</v>
      </c>
    </row>
    <row r="312" spans="1:7">
      <c r="A312">
        <v>40071001</v>
      </c>
      <c r="B312" s="1" t="s">
        <v>1300</v>
      </c>
      <c r="C312" t="s">
        <v>1028</v>
      </c>
      <c r="D312" s="15">
        <v>198495</v>
      </c>
      <c r="E312" s="15">
        <v>0</v>
      </c>
      <c r="F312" t="s">
        <v>1028</v>
      </c>
      <c r="G312" s="15">
        <f t="shared" si="16"/>
        <v>198495</v>
      </c>
    </row>
    <row r="313" spans="1:7">
      <c r="A313">
        <v>40071002</v>
      </c>
      <c r="B313" s="1" t="s">
        <v>1301</v>
      </c>
      <c r="C313" t="s">
        <v>1028</v>
      </c>
      <c r="D313" s="15">
        <v>181366.61</v>
      </c>
      <c r="E313" s="15">
        <v>0</v>
      </c>
      <c r="F313" t="s">
        <v>1028</v>
      </c>
      <c r="G313" s="15">
        <f t="shared" si="16"/>
        <v>181366.61</v>
      </c>
    </row>
    <row r="314" spans="1:7">
      <c r="A314">
        <v>40071003</v>
      </c>
      <c r="B314" s="1" t="s">
        <v>875</v>
      </c>
      <c r="C314" t="s">
        <v>1028</v>
      </c>
      <c r="D314" s="15">
        <v>26812.68</v>
      </c>
      <c r="E314" s="15">
        <v>0</v>
      </c>
      <c r="F314" t="s">
        <v>1028</v>
      </c>
      <c r="G314" s="15">
        <f t="shared" si="16"/>
        <v>26812.68</v>
      </c>
    </row>
    <row r="315" spans="1:7">
      <c r="A315">
        <v>40071004</v>
      </c>
      <c r="B315" s="1" t="s">
        <v>2074</v>
      </c>
      <c r="C315" t="s">
        <v>1028</v>
      </c>
      <c r="D315" s="15">
        <v>24724</v>
      </c>
      <c r="E315" s="15">
        <v>0</v>
      </c>
      <c r="F315" t="s">
        <v>1028</v>
      </c>
      <c r="G315" s="15">
        <f t="shared" si="16"/>
        <v>24724</v>
      </c>
    </row>
    <row r="316" spans="1:7">
      <c r="A316">
        <v>40071005</v>
      </c>
      <c r="B316" s="1" t="s">
        <v>876</v>
      </c>
      <c r="C316" t="s">
        <v>1028</v>
      </c>
      <c r="D316" s="15">
        <v>24000</v>
      </c>
      <c r="E316" s="15">
        <v>0</v>
      </c>
      <c r="F316" t="s">
        <v>1028</v>
      </c>
      <c r="G316" s="15">
        <f t="shared" si="16"/>
        <v>24000</v>
      </c>
    </row>
    <row r="317" spans="1:7">
      <c r="A317">
        <v>40071006</v>
      </c>
      <c r="B317" s="1" t="s">
        <v>1068</v>
      </c>
      <c r="C317" t="s">
        <v>1028</v>
      </c>
      <c r="D317" s="15">
        <v>8000</v>
      </c>
      <c r="E317" s="15">
        <v>0</v>
      </c>
      <c r="F317" t="s">
        <v>1028</v>
      </c>
      <c r="G317" s="15">
        <f t="shared" si="16"/>
        <v>8000</v>
      </c>
    </row>
    <row r="318" spans="1:7">
      <c r="A318">
        <v>40071101</v>
      </c>
      <c r="B318" s="1" t="s">
        <v>2349</v>
      </c>
      <c r="C318" t="s">
        <v>1028</v>
      </c>
      <c r="D318" s="15">
        <v>59278.19</v>
      </c>
      <c r="E318" s="15">
        <v>488</v>
      </c>
      <c r="F318" t="s">
        <v>1028</v>
      </c>
      <c r="G318" s="15">
        <f t="shared" si="16"/>
        <v>58790.19</v>
      </c>
    </row>
    <row r="319" spans="1:7">
      <c r="A319">
        <v>40071104</v>
      </c>
      <c r="B319" s="1" t="s">
        <v>1304</v>
      </c>
      <c r="C319" t="s">
        <v>1028</v>
      </c>
      <c r="D319" s="15">
        <v>5871.42</v>
      </c>
      <c r="E319" s="15">
        <v>0</v>
      </c>
      <c r="F319" t="s">
        <v>1028</v>
      </c>
      <c r="G319" s="15">
        <f t="shared" si="16"/>
        <v>5871.42</v>
      </c>
    </row>
    <row r="320" spans="1:7">
      <c r="A320">
        <v>40071106</v>
      </c>
      <c r="B320" s="1" t="s">
        <v>1305</v>
      </c>
      <c r="C320" t="s">
        <v>1028</v>
      </c>
      <c r="D320" s="15">
        <v>2965.63</v>
      </c>
      <c r="E320" s="15">
        <v>277.43</v>
      </c>
      <c r="F320" t="s">
        <v>1028</v>
      </c>
      <c r="G320" s="15">
        <f t="shared" si="16"/>
        <v>2688.2000000000003</v>
      </c>
    </row>
    <row r="321" spans="1:7">
      <c r="A321">
        <v>40071107</v>
      </c>
      <c r="B321" s="1" t="s">
        <v>1069</v>
      </c>
      <c r="C321" t="s">
        <v>1028</v>
      </c>
      <c r="D321" s="15">
        <v>448989.62</v>
      </c>
      <c r="E321" s="15">
        <v>4865</v>
      </c>
      <c r="F321" t="s">
        <v>1028</v>
      </c>
      <c r="G321" s="15">
        <f t="shared" si="16"/>
        <v>444124.62</v>
      </c>
    </row>
    <row r="322" spans="1:7">
      <c r="A322">
        <v>40071109</v>
      </c>
      <c r="B322" s="1" t="s">
        <v>1697</v>
      </c>
      <c r="C322" t="s">
        <v>1028</v>
      </c>
      <c r="D322" s="15">
        <v>3216.1</v>
      </c>
      <c r="E322" s="15">
        <v>0</v>
      </c>
      <c r="F322" t="s">
        <v>1028</v>
      </c>
      <c r="G322" s="15">
        <f t="shared" si="16"/>
        <v>3216.1</v>
      </c>
    </row>
    <row r="323" spans="1:7">
      <c r="A323">
        <v>40071112</v>
      </c>
      <c r="B323" s="1" t="s">
        <v>2350</v>
      </c>
      <c r="C323" t="s">
        <v>1028</v>
      </c>
      <c r="D323" s="15">
        <v>58023.839999999997</v>
      </c>
      <c r="E323" s="15">
        <v>0</v>
      </c>
      <c r="F323" t="s">
        <v>1028</v>
      </c>
      <c r="G323" s="15">
        <f t="shared" si="16"/>
        <v>58023.839999999997</v>
      </c>
    </row>
    <row r="324" spans="1:7">
      <c r="A324">
        <v>40071188</v>
      </c>
      <c r="B324" s="1" t="s">
        <v>877</v>
      </c>
      <c r="C324" t="s">
        <v>1028</v>
      </c>
      <c r="D324" s="15">
        <v>303890.40999999997</v>
      </c>
      <c r="E324" s="15">
        <v>232095.89</v>
      </c>
      <c r="F324" t="s">
        <v>1028</v>
      </c>
      <c r="G324" s="15">
        <f t="shared" si="16"/>
        <v>71794.51999999996</v>
      </c>
    </row>
    <row r="325" spans="1:7">
      <c r="A325">
        <v>40080101</v>
      </c>
      <c r="B325" s="1" t="s">
        <v>1071</v>
      </c>
      <c r="C325" t="s">
        <v>1028</v>
      </c>
      <c r="D325" s="15">
        <v>96770.86</v>
      </c>
      <c r="E325" s="15">
        <v>4093.76</v>
      </c>
      <c r="F325" t="s">
        <v>1028</v>
      </c>
      <c r="G325" s="15">
        <f t="shared" si="16"/>
        <v>92677.1</v>
      </c>
    </row>
    <row r="326" spans="1:7">
      <c r="A326">
        <v>40080301</v>
      </c>
      <c r="B326" s="1" t="s">
        <v>1072</v>
      </c>
      <c r="C326" t="s">
        <v>1028</v>
      </c>
      <c r="D326" s="15">
        <v>55447.06</v>
      </c>
      <c r="E326" s="15">
        <v>0</v>
      </c>
      <c r="F326" t="s">
        <v>1028</v>
      </c>
      <c r="G326" s="15">
        <f t="shared" si="16"/>
        <v>55447.06</v>
      </c>
    </row>
    <row r="327" spans="1:7">
      <c r="A327">
        <v>40080302</v>
      </c>
      <c r="B327" s="1" t="s">
        <v>878</v>
      </c>
      <c r="C327" t="s">
        <v>1028</v>
      </c>
      <c r="D327" s="15">
        <v>102562.05</v>
      </c>
      <c r="E327" s="15">
        <v>2693.76</v>
      </c>
      <c r="F327" t="s">
        <v>1028</v>
      </c>
      <c r="G327" s="15">
        <f t="shared" si="16"/>
        <v>99868.290000000008</v>
      </c>
    </row>
    <row r="328" spans="1:7">
      <c r="A328">
        <v>40090101</v>
      </c>
      <c r="B328" s="1" t="s">
        <v>1306</v>
      </c>
      <c r="C328" t="s">
        <v>1028</v>
      </c>
      <c r="D328" s="15">
        <v>13454007.390000001</v>
      </c>
      <c r="E328" s="15">
        <v>71900.009999999995</v>
      </c>
      <c r="F328" t="s">
        <v>1028</v>
      </c>
      <c r="G328" s="15">
        <f t="shared" si="16"/>
        <v>13382107.380000001</v>
      </c>
    </row>
    <row r="329" spans="1:7">
      <c r="A329">
        <v>40090102</v>
      </c>
      <c r="B329" s="1" t="s">
        <v>879</v>
      </c>
      <c r="C329" t="s">
        <v>1028</v>
      </c>
      <c r="D329" s="15">
        <v>56173.85</v>
      </c>
      <c r="E329" s="15">
        <v>0</v>
      </c>
      <c r="F329" t="s">
        <v>1028</v>
      </c>
      <c r="G329" s="15">
        <f t="shared" si="16"/>
        <v>56173.85</v>
      </c>
    </row>
    <row r="330" spans="1:7">
      <c r="A330">
        <v>40090103</v>
      </c>
      <c r="B330" s="1" t="s">
        <v>1307</v>
      </c>
      <c r="C330" t="s">
        <v>1028</v>
      </c>
      <c r="D330" s="15">
        <v>1313808.7</v>
      </c>
      <c r="E330" s="15">
        <v>42194.54</v>
      </c>
      <c r="F330" t="s">
        <v>1028</v>
      </c>
      <c r="G330" s="15">
        <f t="shared" si="16"/>
        <v>1271614.1599999999</v>
      </c>
    </row>
    <row r="331" spans="1:7">
      <c r="A331">
        <v>40090104</v>
      </c>
      <c r="B331" s="1" t="s">
        <v>2351</v>
      </c>
      <c r="C331" t="s">
        <v>1028</v>
      </c>
      <c r="D331" s="15">
        <v>5.2</v>
      </c>
      <c r="E331" s="15">
        <v>0</v>
      </c>
      <c r="F331" t="s">
        <v>1028</v>
      </c>
      <c r="G331" s="15">
        <f t="shared" si="16"/>
        <v>5.2</v>
      </c>
    </row>
    <row r="332" spans="1:7">
      <c r="A332">
        <v>40090130</v>
      </c>
      <c r="B332" s="1" t="s">
        <v>1308</v>
      </c>
      <c r="C332" t="s">
        <v>1028</v>
      </c>
      <c r="D332" s="15">
        <v>115557.61</v>
      </c>
      <c r="E332" s="15">
        <v>89636.49</v>
      </c>
      <c r="F332" t="s">
        <v>1028</v>
      </c>
      <c r="G332" s="15">
        <f t="shared" ref="G332:G395" si="17">+D332-E332</f>
        <v>25921.119999999995</v>
      </c>
    </row>
    <row r="333" spans="1:7">
      <c r="A333">
        <v>40090150</v>
      </c>
      <c r="B333" s="1" t="s">
        <v>1309</v>
      </c>
      <c r="C333" t="s">
        <v>1028</v>
      </c>
      <c r="D333" s="15">
        <v>0</v>
      </c>
      <c r="E333" s="15">
        <v>957.49</v>
      </c>
      <c r="F333" t="s">
        <v>1028</v>
      </c>
      <c r="G333" s="15">
        <f t="shared" si="17"/>
        <v>-957.49</v>
      </c>
    </row>
    <row r="334" spans="1:7">
      <c r="A334">
        <v>40090160</v>
      </c>
      <c r="B334" s="1" t="s">
        <v>2075</v>
      </c>
      <c r="C334" t="s">
        <v>1028</v>
      </c>
      <c r="D334" s="15">
        <v>0</v>
      </c>
      <c r="E334" s="15">
        <v>1053816.02</v>
      </c>
      <c r="F334" t="s">
        <v>1028</v>
      </c>
      <c r="G334" s="15">
        <f t="shared" si="17"/>
        <v>-1053816.02</v>
      </c>
    </row>
    <row r="335" spans="1:7">
      <c r="A335">
        <v>40090201</v>
      </c>
      <c r="B335" s="1" t="s">
        <v>1310</v>
      </c>
      <c r="C335" t="s">
        <v>1028</v>
      </c>
      <c r="D335" s="15">
        <v>3863866.52</v>
      </c>
      <c r="E335" s="15">
        <v>1406.2</v>
      </c>
      <c r="F335" t="s">
        <v>1028</v>
      </c>
      <c r="G335" s="15">
        <f t="shared" si="17"/>
        <v>3862460.32</v>
      </c>
    </row>
    <row r="336" spans="1:7">
      <c r="A336">
        <v>40090202</v>
      </c>
      <c r="B336" s="1" t="s">
        <v>880</v>
      </c>
      <c r="C336" t="s">
        <v>1028</v>
      </c>
      <c r="D336" s="15">
        <v>125281.92</v>
      </c>
      <c r="E336" s="15">
        <v>68.61</v>
      </c>
      <c r="F336" t="s">
        <v>1028</v>
      </c>
      <c r="G336" s="15">
        <f t="shared" si="17"/>
        <v>125213.31</v>
      </c>
    </row>
    <row r="337" spans="1:7">
      <c r="A337">
        <v>40090230</v>
      </c>
      <c r="B337" s="1" t="s">
        <v>1073</v>
      </c>
      <c r="C337" t="s">
        <v>1028</v>
      </c>
      <c r="D337" s="15">
        <v>37325.11</v>
      </c>
      <c r="E337" s="15">
        <v>29014.85</v>
      </c>
      <c r="F337" t="s">
        <v>1028</v>
      </c>
      <c r="G337" s="15">
        <f t="shared" si="17"/>
        <v>8310.260000000002</v>
      </c>
    </row>
    <row r="338" spans="1:7">
      <c r="A338">
        <v>40090250</v>
      </c>
      <c r="B338" s="1" t="s">
        <v>1311</v>
      </c>
      <c r="C338" t="s">
        <v>1028</v>
      </c>
      <c r="D338" s="15">
        <v>0</v>
      </c>
      <c r="E338" s="15">
        <v>268.49</v>
      </c>
      <c r="F338" t="s">
        <v>1028</v>
      </c>
      <c r="G338" s="15">
        <f t="shared" si="17"/>
        <v>-268.49</v>
      </c>
    </row>
    <row r="339" spans="1:7">
      <c r="A339">
        <v>40090260</v>
      </c>
      <c r="B339" s="1" t="s">
        <v>2076</v>
      </c>
      <c r="C339" t="s">
        <v>1028</v>
      </c>
      <c r="D339" s="15">
        <v>0</v>
      </c>
      <c r="E339" s="15">
        <v>376078.39</v>
      </c>
      <c r="F339" t="s">
        <v>1028</v>
      </c>
      <c r="G339" s="15">
        <f t="shared" si="17"/>
        <v>-376078.39</v>
      </c>
    </row>
    <row r="340" spans="1:7">
      <c r="A340">
        <v>40090401</v>
      </c>
      <c r="B340" s="1" t="s">
        <v>1312</v>
      </c>
      <c r="C340" t="s">
        <v>1028</v>
      </c>
      <c r="D340" s="15">
        <v>159718.23000000001</v>
      </c>
      <c r="E340" s="15">
        <v>21909.23</v>
      </c>
      <c r="F340" t="s">
        <v>1028</v>
      </c>
      <c r="G340" s="15">
        <f t="shared" si="17"/>
        <v>137809</v>
      </c>
    </row>
    <row r="341" spans="1:7">
      <c r="A341">
        <v>40090403</v>
      </c>
      <c r="B341" s="1" t="s">
        <v>1313</v>
      </c>
      <c r="C341" t="s">
        <v>1028</v>
      </c>
      <c r="D341" s="15">
        <v>13223.33</v>
      </c>
      <c r="E341" s="15">
        <v>256.02</v>
      </c>
      <c r="F341" t="s">
        <v>1028</v>
      </c>
      <c r="G341" s="15">
        <f t="shared" si="17"/>
        <v>12967.31</v>
      </c>
    </row>
    <row r="342" spans="1:7">
      <c r="A342">
        <v>40090404</v>
      </c>
      <c r="B342" s="1" t="s">
        <v>1314</v>
      </c>
      <c r="C342" t="s">
        <v>1028</v>
      </c>
      <c r="D342" s="15">
        <v>43636.15</v>
      </c>
      <c r="E342" s="15">
        <v>0</v>
      </c>
      <c r="F342" t="s">
        <v>1028</v>
      </c>
      <c r="G342" s="15">
        <f t="shared" si="17"/>
        <v>43636.15</v>
      </c>
    </row>
    <row r="343" spans="1:7">
      <c r="A343">
        <v>40090405</v>
      </c>
      <c r="B343" s="1" t="s">
        <v>1315</v>
      </c>
      <c r="C343" t="s">
        <v>1028</v>
      </c>
      <c r="D343" s="15">
        <v>4411.8999999999996</v>
      </c>
      <c r="E343" s="15">
        <v>0</v>
      </c>
      <c r="F343" t="s">
        <v>1028</v>
      </c>
      <c r="G343" s="15">
        <f t="shared" si="17"/>
        <v>4411.8999999999996</v>
      </c>
    </row>
    <row r="344" spans="1:7">
      <c r="A344">
        <v>40090406</v>
      </c>
      <c r="B344" s="1" t="s">
        <v>1074</v>
      </c>
      <c r="C344" t="s">
        <v>1028</v>
      </c>
      <c r="D344" s="15">
        <v>136485.07999999999</v>
      </c>
      <c r="E344" s="15">
        <v>0</v>
      </c>
      <c r="F344" t="s">
        <v>1028</v>
      </c>
      <c r="G344" s="15">
        <f t="shared" si="17"/>
        <v>136485.07999999999</v>
      </c>
    </row>
    <row r="345" spans="1:7">
      <c r="A345">
        <v>40090488</v>
      </c>
      <c r="B345" s="1" t="s">
        <v>1075</v>
      </c>
      <c r="C345" t="s">
        <v>1028</v>
      </c>
      <c r="D345" s="15">
        <v>88999.99</v>
      </c>
      <c r="E345" s="15">
        <v>16248.69</v>
      </c>
      <c r="F345" t="s">
        <v>1028</v>
      </c>
      <c r="G345" s="15">
        <f t="shared" si="17"/>
        <v>72751.3</v>
      </c>
    </row>
    <row r="346" spans="1:7">
      <c r="A346">
        <v>40090489</v>
      </c>
      <c r="B346" s="1" t="s">
        <v>2077</v>
      </c>
      <c r="C346" t="s">
        <v>1028</v>
      </c>
      <c r="D346" s="15">
        <v>1435316.68</v>
      </c>
      <c r="E346" s="15">
        <v>1435316.68</v>
      </c>
      <c r="F346" t="s">
        <v>1028</v>
      </c>
      <c r="G346" s="15">
        <f t="shared" si="17"/>
        <v>0</v>
      </c>
    </row>
    <row r="347" spans="1:7">
      <c r="A347">
        <v>40100131</v>
      </c>
      <c r="B347" s="1" t="s">
        <v>1316</v>
      </c>
      <c r="C347" t="s">
        <v>1028</v>
      </c>
      <c r="D347" s="15">
        <v>93268.08</v>
      </c>
      <c r="E347" s="15">
        <v>0</v>
      </c>
      <c r="F347" t="s">
        <v>1028</v>
      </c>
      <c r="G347" s="15">
        <f t="shared" si="17"/>
        <v>93268.08</v>
      </c>
    </row>
    <row r="348" spans="1:7">
      <c r="A348">
        <v>40100172</v>
      </c>
      <c r="B348" s="1" t="s">
        <v>1317</v>
      </c>
      <c r="C348" t="s">
        <v>1028</v>
      </c>
      <c r="D348" s="15">
        <v>84776.05</v>
      </c>
      <c r="E348" s="15">
        <v>0</v>
      </c>
      <c r="F348" t="s">
        <v>1028</v>
      </c>
      <c r="G348" s="15">
        <f t="shared" si="17"/>
        <v>84776.05</v>
      </c>
    </row>
    <row r="349" spans="1:7">
      <c r="A349">
        <v>40100178</v>
      </c>
      <c r="B349" s="1" t="s">
        <v>1318</v>
      </c>
      <c r="C349" t="s">
        <v>1028</v>
      </c>
      <c r="D349" s="15">
        <v>825.5</v>
      </c>
      <c r="E349" s="15">
        <v>0</v>
      </c>
      <c r="F349" t="s">
        <v>1028</v>
      </c>
      <c r="G349" s="15">
        <f t="shared" si="17"/>
        <v>825.5</v>
      </c>
    </row>
    <row r="350" spans="1:7">
      <c r="A350">
        <v>40100179</v>
      </c>
      <c r="B350" s="1" t="s">
        <v>1319</v>
      </c>
      <c r="C350" t="s">
        <v>1028</v>
      </c>
      <c r="D350" s="15">
        <v>118929</v>
      </c>
      <c r="E350" s="15">
        <v>0</v>
      </c>
      <c r="F350" t="s">
        <v>1028</v>
      </c>
      <c r="G350" s="15">
        <f t="shared" si="17"/>
        <v>118929</v>
      </c>
    </row>
    <row r="351" spans="1:7">
      <c r="A351">
        <v>40100203</v>
      </c>
      <c r="B351" s="1" t="s">
        <v>1320</v>
      </c>
      <c r="C351" t="s">
        <v>1028</v>
      </c>
      <c r="D351" s="15">
        <v>1776401.5</v>
      </c>
      <c r="E351" s="15">
        <v>0</v>
      </c>
      <c r="F351" t="s">
        <v>1028</v>
      </c>
      <c r="G351" s="15">
        <f t="shared" si="17"/>
        <v>1776401.5</v>
      </c>
    </row>
    <row r="352" spans="1:7">
      <c r="A352">
        <v>40100204</v>
      </c>
      <c r="B352" s="1" t="s">
        <v>1321</v>
      </c>
      <c r="C352" t="s">
        <v>1028</v>
      </c>
      <c r="D352" s="15">
        <v>3059361.96</v>
      </c>
      <c r="E352" s="15">
        <v>0</v>
      </c>
      <c r="F352" t="s">
        <v>1028</v>
      </c>
      <c r="G352" s="15">
        <f t="shared" si="17"/>
        <v>3059361.96</v>
      </c>
    </row>
    <row r="353" spans="1:7">
      <c r="A353">
        <v>40100205</v>
      </c>
      <c r="B353" s="1" t="s">
        <v>1322</v>
      </c>
      <c r="C353" t="s">
        <v>1028</v>
      </c>
      <c r="D353" s="15">
        <v>123649.60000000001</v>
      </c>
      <c r="E353" s="15">
        <v>0</v>
      </c>
      <c r="F353" t="s">
        <v>1028</v>
      </c>
      <c r="G353" s="15">
        <f t="shared" si="17"/>
        <v>123649.60000000001</v>
      </c>
    </row>
    <row r="354" spans="1:7">
      <c r="A354">
        <v>40100206</v>
      </c>
      <c r="B354" s="1" t="s">
        <v>1323</v>
      </c>
      <c r="C354" t="s">
        <v>1028</v>
      </c>
      <c r="D354" s="15">
        <v>308029.37</v>
      </c>
      <c r="E354" s="15">
        <v>0</v>
      </c>
      <c r="F354" t="s">
        <v>1028</v>
      </c>
      <c r="G354" s="15">
        <f t="shared" si="17"/>
        <v>308029.37</v>
      </c>
    </row>
    <row r="355" spans="1:7">
      <c r="A355">
        <v>40100207</v>
      </c>
      <c r="B355" s="1" t="s">
        <v>881</v>
      </c>
      <c r="C355" t="s">
        <v>1028</v>
      </c>
      <c r="D355" s="15">
        <v>189192.43</v>
      </c>
      <c r="E355" s="15">
        <v>0</v>
      </c>
      <c r="F355" t="s">
        <v>1028</v>
      </c>
      <c r="G355" s="15">
        <f t="shared" si="17"/>
        <v>189192.43</v>
      </c>
    </row>
    <row r="356" spans="1:7">
      <c r="A356">
        <v>40100208</v>
      </c>
      <c r="B356" s="1" t="s">
        <v>1324</v>
      </c>
      <c r="C356" t="s">
        <v>1028</v>
      </c>
      <c r="D356" s="15">
        <v>64808.9</v>
      </c>
      <c r="E356" s="15">
        <v>0</v>
      </c>
      <c r="F356" t="s">
        <v>1028</v>
      </c>
      <c r="G356" s="15">
        <f t="shared" si="17"/>
        <v>64808.9</v>
      </c>
    </row>
    <row r="357" spans="1:7">
      <c r="A357">
        <v>40100209</v>
      </c>
      <c r="B357" s="1" t="s">
        <v>882</v>
      </c>
      <c r="C357" t="s">
        <v>1028</v>
      </c>
      <c r="D357" s="15">
        <v>51915.28</v>
      </c>
      <c r="E357" s="15">
        <v>0</v>
      </c>
      <c r="F357" t="s">
        <v>1028</v>
      </c>
      <c r="G357" s="15">
        <f t="shared" si="17"/>
        <v>51915.28</v>
      </c>
    </row>
    <row r="358" spans="1:7">
      <c r="A358">
        <v>40100211</v>
      </c>
      <c r="B358" s="1" t="s">
        <v>1325</v>
      </c>
      <c r="C358" t="s">
        <v>1028</v>
      </c>
      <c r="D358" s="15">
        <v>27311.37</v>
      </c>
      <c r="E358" s="15">
        <v>0</v>
      </c>
      <c r="F358" t="s">
        <v>1028</v>
      </c>
      <c r="G358" s="15">
        <f t="shared" si="17"/>
        <v>27311.37</v>
      </c>
    </row>
    <row r="359" spans="1:7">
      <c r="A359">
        <v>40100212</v>
      </c>
      <c r="B359" s="1" t="s">
        <v>883</v>
      </c>
      <c r="C359" t="s">
        <v>1028</v>
      </c>
      <c r="D359" s="15">
        <v>20385.080000000002</v>
      </c>
      <c r="E359" s="15">
        <v>0</v>
      </c>
      <c r="F359" t="s">
        <v>1028</v>
      </c>
      <c r="G359" s="15">
        <f t="shared" si="17"/>
        <v>20385.080000000002</v>
      </c>
    </row>
    <row r="360" spans="1:7">
      <c r="A360">
        <v>40100213</v>
      </c>
      <c r="B360" s="1" t="s">
        <v>1326</v>
      </c>
      <c r="C360" t="s">
        <v>1028</v>
      </c>
      <c r="D360" s="15">
        <v>32553.54</v>
      </c>
      <c r="E360" s="15">
        <v>0</v>
      </c>
      <c r="F360" t="s">
        <v>1028</v>
      </c>
      <c r="G360" s="15">
        <f t="shared" si="17"/>
        <v>32553.54</v>
      </c>
    </row>
    <row r="361" spans="1:7">
      <c r="A361">
        <v>40100401</v>
      </c>
      <c r="B361" s="1" t="s">
        <v>1327</v>
      </c>
      <c r="C361" t="s">
        <v>1028</v>
      </c>
      <c r="D361" s="15">
        <v>47419.69</v>
      </c>
      <c r="E361" s="15">
        <v>0</v>
      </c>
      <c r="F361" t="s">
        <v>1028</v>
      </c>
      <c r="G361" s="15">
        <f t="shared" si="17"/>
        <v>47419.69</v>
      </c>
    </row>
    <row r="362" spans="1:7">
      <c r="A362">
        <v>40110101</v>
      </c>
      <c r="B362" s="1" t="s">
        <v>1328</v>
      </c>
      <c r="C362" t="s">
        <v>1028</v>
      </c>
      <c r="D362" s="15">
        <v>221633.44</v>
      </c>
      <c r="E362" s="15">
        <v>80167.759999999995</v>
      </c>
      <c r="F362" t="s">
        <v>1028</v>
      </c>
      <c r="G362" s="15">
        <f t="shared" si="17"/>
        <v>141465.68</v>
      </c>
    </row>
    <row r="363" spans="1:7">
      <c r="A363">
        <v>40110102</v>
      </c>
      <c r="B363" s="1" t="s">
        <v>884</v>
      </c>
      <c r="C363" t="s">
        <v>1028</v>
      </c>
      <c r="D363" s="15">
        <v>0</v>
      </c>
      <c r="E363" s="15">
        <v>89337.66</v>
      </c>
      <c r="F363" t="s">
        <v>1028</v>
      </c>
      <c r="G363" s="15">
        <f t="shared" si="17"/>
        <v>-89337.66</v>
      </c>
    </row>
    <row r="364" spans="1:7">
      <c r="A364">
        <v>40110201</v>
      </c>
      <c r="B364" s="1" t="s">
        <v>1329</v>
      </c>
      <c r="C364" t="s">
        <v>1028</v>
      </c>
      <c r="D364" s="15">
        <v>75781.7</v>
      </c>
      <c r="E364" s="15">
        <v>0</v>
      </c>
      <c r="F364" t="s">
        <v>1028</v>
      </c>
      <c r="G364" s="15">
        <f t="shared" si="17"/>
        <v>75781.7</v>
      </c>
    </row>
    <row r="365" spans="1:7">
      <c r="A365">
        <v>40110202</v>
      </c>
      <c r="B365" s="1" t="s">
        <v>1330</v>
      </c>
      <c r="C365" t="s">
        <v>1028</v>
      </c>
      <c r="D365" s="15">
        <v>0</v>
      </c>
      <c r="E365" s="15">
        <v>61538.25</v>
      </c>
      <c r="F365" t="s">
        <v>1028</v>
      </c>
      <c r="G365" s="15">
        <f t="shared" si="17"/>
        <v>-61538.25</v>
      </c>
    </row>
    <row r="366" spans="1:7">
      <c r="A366">
        <v>40120122</v>
      </c>
      <c r="B366" s="1" t="s">
        <v>1542</v>
      </c>
      <c r="C366" t="s">
        <v>1028</v>
      </c>
      <c r="D366" s="15">
        <v>571.99</v>
      </c>
      <c r="E366" s="15">
        <v>0</v>
      </c>
      <c r="F366" t="s">
        <v>1028</v>
      </c>
      <c r="G366" s="15">
        <f t="shared" si="17"/>
        <v>571.99</v>
      </c>
    </row>
    <row r="367" spans="1:7">
      <c r="A367">
        <v>40130109</v>
      </c>
      <c r="B367" s="1" t="s">
        <v>885</v>
      </c>
      <c r="C367" t="s">
        <v>1028</v>
      </c>
      <c r="D367" s="15">
        <v>39142.17</v>
      </c>
      <c r="E367" s="15">
        <v>0</v>
      </c>
      <c r="F367" t="s">
        <v>1028</v>
      </c>
      <c r="G367" s="15">
        <f t="shared" si="17"/>
        <v>39142.17</v>
      </c>
    </row>
    <row r="368" spans="1:7">
      <c r="A368">
        <v>40130111</v>
      </c>
      <c r="B368" s="1" t="s">
        <v>1359</v>
      </c>
      <c r="C368" t="s">
        <v>1028</v>
      </c>
      <c r="D368" s="15">
        <v>145000</v>
      </c>
      <c r="E368" s="15">
        <v>0</v>
      </c>
      <c r="F368" t="s">
        <v>1028</v>
      </c>
      <c r="G368" s="15">
        <f t="shared" si="17"/>
        <v>145000</v>
      </c>
    </row>
    <row r="369" spans="1:7">
      <c r="A369">
        <v>40130112</v>
      </c>
      <c r="B369" s="1" t="s">
        <v>1332</v>
      </c>
      <c r="C369" t="s">
        <v>1028</v>
      </c>
      <c r="D369" s="15">
        <v>105000</v>
      </c>
      <c r="E369" s="15">
        <v>0</v>
      </c>
      <c r="F369" t="s">
        <v>1028</v>
      </c>
      <c r="G369" s="15">
        <f t="shared" si="17"/>
        <v>105000</v>
      </c>
    </row>
    <row r="370" spans="1:7">
      <c r="A370">
        <v>40130114</v>
      </c>
      <c r="B370" s="1" t="s">
        <v>1360</v>
      </c>
      <c r="C370" t="s">
        <v>1028</v>
      </c>
      <c r="D370" s="15">
        <v>100000</v>
      </c>
      <c r="E370" s="15">
        <v>0</v>
      </c>
      <c r="F370" t="s">
        <v>1028</v>
      </c>
      <c r="G370" s="15">
        <f t="shared" si="17"/>
        <v>100000</v>
      </c>
    </row>
    <row r="371" spans="1:7">
      <c r="A371">
        <v>40140101</v>
      </c>
      <c r="B371" s="1" t="s">
        <v>1333</v>
      </c>
      <c r="C371" t="s">
        <v>1028</v>
      </c>
      <c r="D371" s="15">
        <v>8308.76</v>
      </c>
      <c r="E371" s="15">
        <v>0</v>
      </c>
      <c r="F371" t="s">
        <v>1028</v>
      </c>
      <c r="G371" s="15">
        <f t="shared" si="17"/>
        <v>8308.76</v>
      </c>
    </row>
    <row r="372" spans="1:7">
      <c r="A372">
        <v>40140102</v>
      </c>
      <c r="B372" s="1" t="s">
        <v>886</v>
      </c>
      <c r="C372" t="s">
        <v>1028</v>
      </c>
      <c r="D372" s="15">
        <v>6203.88</v>
      </c>
      <c r="E372" s="15">
        <v>0</v>
      </c>
      <c r="F372" t="s">
        <v>1028</v>
      </c>
      <c r="G372" s="15">
        <f t="shared" si="17"/>
        <v>6203.88</v>
      </c>
    </row>
    <row r="373" spans="1:7">
      <c r="A373">
        <v>40140103</v>
      </c>
      <c r="B373" s="1" t="s">
        <v>887</v>
      </c>
      <c r="C373" t="s">
        <v>1028</v>
      </c>
      <c r="D373" s="15">
        <v>499379.34</v>
      </c>
      <c r="E373" s="15">
        <v>87177.91</v>
      </c>
      <c r="F373" t="s">
        <v>1028</v>
      </c>
      <c r="G373" s="15">
        <f t="shared" si="17"/>
        <v>412201.43000000005</v>
      </c>
    </row>
    <row r="374" spans="1:7">
      <c r="A374">
        <v>40140104</v>
      </c>
      <c r="B374" s="1" t="s">
        <v>888</v>
      </c>
      <c r="C374" t="s">
        <v>1028</v>
      </c>
      <c r="D374" s="15">
        <v>30052.34</v>
      </c>
      <c r="E374" s="15">
        <v>0</v>
      </c>
      <c r="F374" t="s">
        <v>1028</v>
      </c>
      <c r="G374" s="15">
        <f t="shared" si="17"/>
        <v>30052.34</v>
      </c>
    </row>
    <row r="375" spans="1:7">
      <c r="A375">
        <v>40140105</v>
      </c>
      <c r="B375" s="1" t="s">
        <v>889</v>
      </c>
      <c r="C375" t="s">
        <v>1028</v>
      </c>
      <c r="D375" s="15">
        <v>43372.54</v>
      </c>
      <c r="E375" s="15">
        <v>0</v>
      </c>
      <c r="F375" t="s">
        <v>1028</v>
      </c>
      <c r="G375" s="15">
        <f t="shared" si="17"/>
        <v>43372.54</v>
      </c>
    </row>
    <row r="376" spans="1:7">
      <c r="A376">
        <v>40140106</v>
      </c>
      <c r="B376" s="1" t="s">
        <v>858</v>
      </c>
      <c r="C376" t="s">
        <v>1028</v>
      </c>
      <c r="D376" s="15">
        <v>13770.33</v>
      </c>
      <c r="E376" s="15">
        <v>0</v>
      </c>
      <c r="F376" t="s">
        <v>1028</v>
      </c>
      <c r="G376" s="15">
        <f t="shared" si="17"/>
        <v>13770.33</v>
      </c>
    </row>
    <row r="377" spans="1:7">
      <c r="A377">
        <v>40140188</v>
      </c>
      <c r="B377" s="1" t="s">
        <v>890</v>
      </c>
      <c r="C377" t="s">
        <v>1028</v>
      </c>
      <c r="D377" s="15">
        <v>51657.04</v>
      </c>
      <c r="E377" s="15">
        <v>23.24</v>
      </c>
      <c r="F377" t="s">
        <v>1028</v>
      </c>
      <c r="G377" s="15">
        <f t="shared" si="17"/>
        <v>51633.8</v>
      </c>
    </row>
    <row r="378" spans="1:7">
      <c r="A378">
        <v>40140201</v>
      </c>
      <c r="B378" s="1" t="s">
        <v>930</v>
      </c>
      <c r="C378" t="s">
        <v>1028</v>
      </c>
      <c r="D378" s="15">
        <v>1842437</v>
      </c>
      <c r="E378" s="15">
        <v>172</v>
      </c>
      <c r="F378" t="s">
        <v>1028</v>
      </c>
      <c r="G378" s="15">
        <f t="shared" si="17"/>
        <v>1842265</v>
      </c>
    </row>
    <row r="379" spans="1:7">
      <c r="A379">
        <v>40140203</v>
      </c>
      <c r="B379" s="1" t="s">
        <v>892</v>
      </c>
      <c r="C379" t="s">
        <v>1028</v>
      </c>
      <c r="D379" s="15">
        <v>190006.44</v>
      </c>
      <c r="E379" s="15">
        <v>55547.69</v>
      </c>
      <c r="F379" t="s">
        <v>1028</v>
      </c>
      <c r="G379" s="15">
        <f t="shared" si="17"/>
        <v>134458.75</v>
      </c>
    </row>
    <row r="380" spans="1:7">
      <c r="A380">
        <v>40140204</v>
      </c>
      <c r="B380" s="1" t="s">
        <v>893</v>
      </c>
      <c r="C380" t="s">
        <v>1028</v>
      </c>
      <c r="D380" s="15">
        <v>4160.58</v>
      </c>
      <c r="E380" s="15">
        <v>0</v>
      </c>
      <c r="F380" t="s">
        <v>1028</v>
      </c>
      <c r="G380" s="15">
        <f t="shared" si="17"/>
        <v>4160.58</v>
      </c>
    </row>
    <row r="381" spans="1:7">
      <c r="A381">
        <v>40140301</v>
      </c>
      <c r="B381" s="1" t="s">
        <v>894</v>
      </c>
      <c r="C381" t="s">
        <v>1028</v>
      </c>
      <c r="D381" s="15">
        <v>239429</v>
      </c>
      <c r="E381" s="15">
        <v>0</v>
      </c>
      <c r="F381" t="s">
        <v>1028</v>
      </c>
      <c r="G381" s="15">
        <f t="shared" si="17"/>
        <v>239429</v>
      </c>
    </row>
    <row r="382" spans="1:7">
      <c r="A382">
        <v>40140302</v>
      </c>
      <c r="B382" s="1" t="s">
        <v>895</v>
      </c>
      <c r="C382" t="s">
        <v>1028</v>
      </c>
      <c r="D382" s="15">
        <v>5392.63</v>
      </c>
      <c r="E382" s="15">
        <v>853.2</v>
      </c>
      <c r="F382" t="s">
        <v>1028</v>
      </c>
      <c r="G382" s="15">
        <f t="shared" si="17"/>
        <v>4539.43</v>
      </c>
    </row>
    <row r="383" spans="1:7">
      <c r="A383">
        <v>40140303</v>
      </c>
      <c r="B383" s="1" t="s">
        <v>891</v>
      </c>
      <c r="C383" t="s">
        <v>1028</v>
      </c>
      <c r="D383" s="15">
        <v>133663.82</v>
      </c>
      <c r="E383" s="15">
        <v>0</v>
      </c>
      <c r="F383" t="s">
        <v>1028</v>
      </c>
      <c r="G383" s="15">
        <f t="shared" si="17"/>
        <v>133663.82</v>
      </c>
    </row>
    <row r="384" spans="1:7">
      <c r="A384">
        <v>40140388</v>
      </c>
      <c r="B384" s="1" t="s">
        <v>896</v>
      </c>
      <c r="C384" t="s">
        <v>1028</v>
      </c>
      <c r="D384" s="15">
        <v>31413.01</v>
      </c>
      <c r="E384" s="15">
        <v>9640.35</v>
      </c>
      <c r="F384" t="s">
        <v>1028</v>
      </c>
      <c r="G384" s="15">
        <f t="shared" si="17"/>
        <v>21772.659999999996</v>
      </c>
    </row>
    <row r="385" spans="1:7">
      <c r="A385">
        <v>40140401</v>
      </c>
      <c r="B385" s="1" t="s">
        <v>2352</v>
      </c>
      <c r="C385" t="s">
        <v>1028</v>
      </c>
      <c r="D385" s="15">
        <v>8640.1299999999992</v>
      </c>
      <c r="E385" s="15">
        <v>0</v>
      </c>
      <c r="F385" t="s">
        <v>1028</v>
      </c>
      <c r="G385" s="15">
        <f t="shared" si="17"/>
        <v>8640.1299999999992</v>
      </c>
    </row>
    <row r="386" spans="1:7">
      <c r="A386">
        <v>40140402</v>
      </c>
      <c r="B386" s="1" t="s">
        <v>1334</v>
      </c>
      <c r="C386" t="s">
        <v>1028</v>
      </c>
      <c r="D386" s="15">
        <v>0.19</v>
      </c>
      <c r="E386" s="15">
        <v>0</v>
      </c>
      <c r="F386" t="s">
        <v>1028</v>
      </c>
      <c r="G386" s="15">
        <f t="shared" si="17"/>
        <v>0.19</v>
      </c>
    </row>
    <row r="387" spans="1:7">
      <c r="A387">
        <v>40140404</v>
      </c>
      <c r="B387" s="1" t="s">
        <v>1077</v>
      </c>
      <c r="C387" t="s">
        <v>1028</v>
      </c>
      <c r="D387" s="15">
        <v>1604.23</v>
      </c>
      <c r="E387" s="15">
        <v>0</v>
      </c>
      <c r="F387" t="s">
        <v>1028</v>
      </c>
      <c r="G387" s="15">
        <f t="shared" si="17"/>
        <v>1604.23</v>
      </c>
    </row>
    <row r="388" spans="1:7">
      <c r="A388">
        <v>40140405</v>
      </c>
      <c r="B388" s="1" t="s">
        <v>1335</v>
      </c>
      <c r="C388" t="s">
        <v>1028</v>
      </c>
      <c r="D388" s="15">
        <v>189858.34</v>
      </c>
      <c r="E388" s="15">
        <v>0</v>
      </c>
      <c r="F388" t="s">
        <v>1028</v>
      </c>
      <c r="G388" s="15">
        <f t="shared" si="17"/>
        <v>189858.34</v>
      </c>
    </row>
    <row r="389" spans="1:7">
      <c r="A389">
        <v>40140406</v>
      </c>
      <c r="B389" s="1" t="s">
        <v>1543</v>
      </c>
      <c r="C389" t="s">
        <v>1028</v>
      </c>
      <c r="D389" s="15">
        <v>1000</v>
      </c>
      <c r="E389" s="15">
        <v>0</v>
      </c>
      <c r="F389" t="s">
        <v>1028</v>
      </c>
      <c r="G389" s="15">
        <f t="shared" si="17"/>
        <v>1000</v>
      </c>
    </row>
    <row r="390" spans="1:7">
      <c r="A390">
        <v>40140501</v>
      </c>
      <c r="B390" s="1" t="s">
        <v>920</v>
      </c>
      <c r="C390" t="s">
        <v>1028</v>
      </c>
      <c r="D390" s="15">
        <v>132.62</v>
      </c>
      <c r="E390" s="15">
        <v>0</v>
      </c>
      <c r="F390" t="s">
        <v>1028</v>
      </c>
      <c r="G390" s="15">
        <f t="shared" si="17"/>
        <v>132.62</v>
      </c>
    </row>
    <row r="391" spans="1:7">
      <c r="A391">
        <v>40140601</v>
      </c>
      <c r="B391" s="1" t="s">
        <v>1336</v>
      </c>
      <c r="C391" t="s">
        <v>1028</v>
      </c>
      <c r="D391" s="15">
        <v>18880.330000000002</v>
      </c>
      <c r="E391" s="15">
        <v>0</v>
      </c>
      <c r="F391" t="s">
        <v>1028</v>
      </c>
      <c r="G391" s="15">
        <f t="shared" si="17"/>
        <v>18880.330000000002</v>
      </c>
    </row>
    <row r="392" spans="1:7">
      <c r="A392">
        <v>40140602</v>
      </c>
      <c r="B392" s="1" t="s">
        <v>1337</v>
      </c>
      <c r="C392" t="s">
        <v>1028</v>
      </c>
      <c r="D392" s="15">
        <v>1597236.06</v>
      </c>
      <c r="E392" s="15">
        <v>0</v>
      </c>
      <c r="F392" t="s">
        <v>1028</v>
      </c>
      <c r="G392" s="15">
        <f t="shared" si="17"/>
        <v>1597236.06</v>
      </c>
    </row>
    <row r="393" spans="1:7">
      <c r="A393">
        <v>40140603</v>
      </c>
      <c r="B393" s="1" t="s">
        <v>1698</v>
      </c>
      <c r="C393" t="s">
        <v>1028</v>
      </c>
      <c r="D393" s="15">
        <v>95651.01</v>
      </c>
      <c r="E393" s="15">
        <v>0</v>
      </c>
      <c r="F393" t="s">
        <v>1028</v>
      </c>
      <c r="G393" s="15">
        <f t="shared" si="17"/>
        <v>95651.01</v>
      </c>
    </row>
    <row r="394" spans="1:7">
      <c r="A394">
        <v>40140604</v>
      </c>
      <c r="B394" s="1" t="s">
        <v>1361</v>
      </c>
      <c r="C394" t="s">
        <v>1028</v>
      </c>
      <c r="D394" s="15">
        <v>13744.42</v>
      </c>
      <c r="E394" s="15">
        <v>0</v>
      </c>
      <c r="F394" t="s">
        <v>1028</v>
      </c>
      <c r="G394" s="15">
        <f t="shared" si="17"/>
        <v>13744.42</v>
      </c>
    </row>
    <row r="395" spans="1:7">
      <c r="A395">
        <v>40140605</v>
      </c>
      <c r="B395" s="1" t="s">
        <v>1339</v>
      </c>
      <c r="C395" t="s">
        <v>1028</v>
      </c>
      <c r="D395" s="15">
        <v>343614.83</v>
      </c>
      <c r="E395" s="15">
        <v>0</v>
      </c>
      <c r="F395" t="s">
        <v>1028</v>
      </c>
      <c r="G395" s="15">
        <f t="shared" si="17"/>
        <v>343614.83</v>
      </c>
    </row>
    <row r="396" spans="1:7">
      <c r="A396">
        <v>40140606</v>
      </c>
      <c r="B396" s="1" t="s">
        <v>1699</v>
      </c>
      <c r="C396" t="s">
        <v>1028</v>
      </c>
      <c r="D396" s="15">
        <v>2386.65</v>
      </c>
      <c r="E396" s="15">
        <v>0</v>
      </c>
      <c r="F396" t="s">
        <v>1028</v>
      </c>
      <c r="G396" s="15">
        <f t="shared" ref="G396:G459" si="18">+D396-E396</f>
        <v>2386.65</v>
      </c>
    </row>
    <row r="397" spans="1:7">
      <c r="A397">
        <v>40140701</v>
      </c>
      <c r="B397" s="1" t="s">
        <v>1340</v>
      </c>
      <c r="C397" t="s">
        <v>1028</v>
      </c>
      <c r="D397" s="15">
        <v>204683.2</v>
      </c>
      <c r="E397" s="15">
        <v>95</v>
      </c>
      <c r="F397" t="s">
        <v>1028</v>
      </c>
      <c r="G397" s="15">
        <f t="shared" si="18"/>
        <v>204588.2</v>
      </c>
    </row>
    <row r="398" spans="1:7">
      <c r="A398">
        <v>50160101</v>
      </c>
      <c r="B398" s="1" t="s">
        <v>1362</v>
      </c>
      <c r="C398" t="s">
        <v>1028</v>
      </c>
      <c r="D398" s="15">
        <v>0</v>
      </c>
      <c r="E398" s="15">
        <v>16608.169999999998</v>
      </c>
      <c r="F398" t="s">
        <v>1028</v>
      </c>
      <c r="G398" s="15">
        <f t="shared" si="18"/>
        <v>-16608.169999999998</v>
      </c>
    </row>
    <row r="399" spans="1:7">
      <c r="A399">
        <v>50160201</v>
      </c>
      <c r="B399" s="1" t="s">
        <v>900</v>
      </c>
      <c r="C399" t="s">
        <v>1028</v>
      </c>
      <c r="D399" s="15">
        <v>0</v>
      </c>
      <c r="E399" s="15">
        <v>13634.72</v>
      </c>
      <c r="F399" t="s">
        <v>1028</v>
      </c>
      <c r="G399" s="15">
        <f t="shared" si="18"/>
        <v>-13634.72</v>
      </c>
    </row>
    <row r="400" spans="1:7">
      <c r="A400">
        <v>50160301</v>
      </c>
      <c r="B400" s="1" t="s">
        <v>2353</v>
      </c>
      <c r="C400" t="s">
        <v>1028</v>
      </c>
      <c r="D400" s="15">
        <v>0</v>
      </c>
      <c r="E400" s="15">
        <v>3290.77</v>
      </c>
      <c r="F400" t="s">
        <v>1028</v>
      </c>
      <c r="G400" s="15">
        <f t="shared" si="18"/>
        <v>-3290.77</v>
      </c>
    </row>
    <row r="401" spans="1:7">
      <c r="A401">
        <v>50160302</v>
      </c>
      <c r="B401" s="1" t="s">
        <v>2354</v>
      </c>
      <c r="C401" t="s">
        <v>1028</v>
      </c>
      <c r="D401" s="15">
        <v>0</v>
      </c>
      <c r="E401" s="15">
        <v>2</v>
      </c>
      <c r="F401" t="s">
        <v>1028</v>
      </c>
      <c r="G401" s="15">
        <f t="shared" si="18"/>
        <v>-2</v>
      </c>
    </row>
    <row r="402" spans="1:7">
      <c r="A402">
        <v>50170101</v>
      </c>
      <c r="B402" s="1" t="s">
        <v>1081</v>
      </c>
      <c r="C402" t="s">
        <v>1028</v>
      </c>
      <c r="D402" s="15">
        <v>79699.98</v>
      </c>
      <c r="E402" s="15">
        <v>0</v>
      </c>
      <c r="F402" t="s">
        <v>1028</v>
      </c>
      <c r="G402" s="15">
        <f t="shared" si="18"/>
        <v>79699.98</v>
      </c>
    </row>
    <row r="403" spans="1:7">
      <c r="A403">
        <v>50170201</v>
      </c>
      <c r="B403" s="1" t="s">
        <v>1082</v>
      </c>
      <c r="C403" t="s">
        <v>1028</v>
      </c>
      <c r="D403" s="15">
        <v>72921.56</v>
      </c>
      <c r="E403" s="15">
        <v>0</v>
      </c>
      <c r="F403" t="s">
        <v>1028</v>
      </c>
      <c r="G403" s="15">
        <f t="shared" si="18"/>
        <v>72921.56</v>
      </c>
    </row>
    <row r="404" spans="1:7">
      <c r="A404">
        <v>50170301</v>
      </c>
      <c r="B404" s="1" t="s">
        <v>1083</v>
      </c>
      <c r="C404" t="s">
        <v>1028</v>
      </c>
      <c r="D404" s="15">
        <v>26019.02</v>
      </c>
      <c r="E404" s="15">
        <v>18002.14</v>
      </c>
      <c r="F404" t="s">
        <v>1028</v>
      </c>
      <c r="G404" s="15">
        <f t="shared" si="18"/>
        <v>8016.880000000001</v>
      </c>
    </row>
    <row r="405" spans="1:7">
      <c r="A405">
        <v>50170302</v>
      </c>
      <c r="B405" s="1" t="s">
        <v>1383</v>
      </c>
      <c r="C405" t="s">
        <v>1028</v>
      </c>
      <c r="D405" s="15">
        <v>68.7</v>
      </c>
      <c r="E405" s="15">
        <v>0</v>
      </c>
      <c r="F405" t="s">
        <v>1028</v>
      </c>
      <c r="G405" s="15">
        <f t="shared" si="18"/>
        <v>68.7</v>
      </c>
    </row>
    <row r="406" spans="1:7">
      <c r="A406">
        <v>70200101</v>
      </c>
      <c r="B406" s="1" t="s">
        <v>1342</v>
      </c>
      <c r="C406" t="s">
        <v>1028</v>
      </c>
      <c r="D406" s="15">
        <v>0</v>
      </c>
      <c r="E406" s="15">
        <v>1482.25</v>
      </c>
      <c r="F406" t="s">
        <v>1028</v>
      </c>
      <c r="G406" s="15">
        <f t="shared" si="18"/>
        <v>-1482.25</v>
      </c>
    </row>
    <row r="407" spans="1:7">
      <c r="A407">
        <v>70200102</v>
      </c>
      <c r="B407" s="1" t="s">
        <v>1084</v>
      </c>
      <c r="C407" t="s">
        <v>1028</v>
      </c>
      <c r="D407" s="15">
        <v>0</v>
      </c>
      <c r="E407" s="15">
        <v>1400</v>
      </c>
      <c r="F407" t="s">
        <v>1028</v>
      </c>
      <c r="G407" s="15">
        <f t="shared" si="18"/>
        <v>-1400</v>
      </c>
    </row>
    <row r="408" spans="1:7">
      <c r="A408">
        <v>70200201</v>
      </c>
      <c r="B408" s="1" t="s">
        <v>1135</v>
      </c>
      <c r="C408" t="s">
        <v>1028</v>
      </c>
      <c r="D408" s="15">
        <v>0</v>
      </c>
      <c r="E408" s="15">
        <v>258899.86</v>
      </c>
      <c r="F408" t="s">
        <v>1028</v>
      </c>
      <c r="G408" s="15">
        <f t="shared" si="18"/>
        <v>-258899.86</v>
      </c>
    </row>
    <row r="409" spans="1:7">
      <c r="A409">
        <v>80220101</v>
      </c>
      <c r="B409" s="1" t="s">
        <v>901</v>
      </c>
      <c r="C409" t="s">
        <v>1028</v>
      </c>
      <c r="D409" s="15">
        <v>1195485.48</v>
      </c>
      <c r="E409" s="15">
        <v>4614.9399999999996</v>
      </c>
      <c r="F409" t="s">
        <v>1028</v>
      </c>
      <c r="G409" s="15">
        <f t="shared" si="18"/>
        <v>1190870.54</v>
      </c>
    </row>
    <row r="410" spans="1:7">
      <c r="A410">
        <v>80220102</v>
      </c>
      <c r="B410" s="1" t="s">
        <v>902</v>
      </c>
      <c r="C410" t="s">
        <v>1028</v>
      </c>
      <c r="D410" s="15">
        <v>243400.66</v>
      </c>
      <c r="E410" s="15">
        <v>58.44</v>
      </c>
      <c r="F410" t="s">
        <v>1028</v>
      </c>
      <c r="G410" s="15">
        <f t="shared" si="18"/>
        <v>243342.22</v>
      </c>
    </row>
    <row r="411" spans="1:7">
      <c r="A411">
        <v>80220104</v>
      </c>
      <c r="B411" s="1" t="s">
        <v>2355</v>
      </c>
      <c r="C411" t="s">
        <v>1028</v>
      </c>
      <c r="D411" s="15">
        <v>412670</v>
      </c>
      <c r="E411" s="15">
        <v>0</v>
      </c>
      <c r="F411" t="s">
        <v>1028</v>
      </c>
      <c r="G411" s="15">
        <f t="shared" si="18"/>
        <v>412670</v>
      </c>
    </row>
    <row r="412" spans="1:7">
      <c r="A412">
        <v>80220105</v>
      </c>
      <c r="B412" s="1" t="s">
        <v>2356</v>
      </c>
      <c r="C412" t="s">
        <v>1028</v>
      </c>
      <c r="D412" s="15">
        <v>0</v>
      </c>
      <c r="E412" s="15">
        <v>1434212.76</v>
      </c>
      <c r="F412" t="s">
        <v>1028</v>
      </c>
      <c r="G412" s="15">
        <f t="shared" si="18"/>
        <v>-1434212.76</v>
      </c>
    </row>
    <row r="413" spans="1:7">
      <c r="A413">
        <v>80220201</v>
      </c>
      <c r="B413" s="1" t="s">
        <v>903</v>
      </c>
      <c r="C413" t="s">
        <v>1028</v>
      </c>
      <c r="D413" s="15">
        <v>681808.4</v>
      </c>
      <c r="E413" s="15">
        <v>239658.4</v>
      </c>
      <c r="F413" t="s">
        <v>1028</v>
      </c>
      <c r="G413" s="15">
        <f t="shared" si="18"/>
        <v>442150</v>
      </c>
    </row>
    <row r="414" spans="1:7">
      <c r="A414">
        <v>91020101</v>
      </c>
      <c r="B414" s="1" t="s">
        <v>904</v>
      </c>
      <c r="C414" t="s">
        <v>1028</v>
      </c>
      <c r="D414" s="15">
        <v>2881979.24</v>
      </c>
      <c r="E414" s="15">
        <v>0</v>
      </c>
      <c r="F414" t="s">
        <v>1028</v>
      </c>
      <c r="G414" s="15">
        <f t="shared" si="18"/>
        <v>2881979.24</v>
      </c>
    </row>
    <row r="415" spans="1:7">
      <c r="A415">
        <v>91050102</v>
      </c>
      <c r="B415" s="1" t="s">
        <v>905</v>
      </c>
      <c r="C415" t="s">
        <v>1028</v>
      </c>
      <c r="D415" s="15">
        <v>1316698.17</v>
      </c>
      <c r="E415" s="15">
        <v>0</v>
      </c>
      <c r="F415" t="s">
        <v>1028</v>
      </c>
      <c r="G415" s="15">
        <f t="shared" si="18"/>
        <v>1316698.17</v>
      </c>
    </row>
    <row r="416" spans="1:7">
      <c r="A416">
        <v>91050103</v>
      </c>
      <c r="B416" s="1" t="s">
        <v>1343</v>
      </c>
      <c r="C416" t="s">
        <v>1028</v>
      </c>
      <c r="D416" s="15">
        <v>3440195.04</v>
      </c>
      <c r="E416" s="15">
        <v>0</v>
      </c>
      <c r="F416" t="s">
        <v>1028</v>
      </c>
      <c r="G416" s="15">
        <f t="shared" si="18"/>
        <v>3440195.04</v>
      </c>
    </row>
    <row r="417" spans="1:7">
      <c r="A417">
        <v>92020101</v>
      </c>
      <c r="B417" s="1" t="s">
        <v>904</v>
      </c>
      <c r="C417" t="s">
        <v>1028</v>
      </c>
      <c r="D417" s="15">
        <v>0</v>
      </c>
      <c r="E417" s="15">
        <v>2881979.24</v>
      </c>
      <c r="F417" t="s">
        <v>1028</v>
      </c>
      <c r="G417" s="15">
        <f t="shared" si="18"/>
        <v>-2881979.24</v>
      </c>
    </row>
    <row r="418" spans="1:7">
      <c r="A418">
        <v>92050102</v>
      </c>
      <c r="B418" s="1" t="s">
        <v>905</v>
      </c>
      <c r="C418" t="s">
        <v>1028</v>
      </c>
      <c r="D418" s="15">
        <v>0</v>
      </c>
      <c r="E418" s="15">
        <v>1316698.17</v>
      </c>
      <c r="F418" t="s">
        <v>1028</v>
      </c>
      <c r="G418" s="15">
        <f t="shared" si="18"/>
        <v>-1316698.17</v>
      </c>
    </row>
    <row r="419" spans="1:7">
      <c r="A419">
        <v>92050103</v>
      </c>
      <c r="B419" s="1" t="s">
        <v>1343</v>
      </c>
      <c r="C419" t="s">
        <v>1028</v>
      </c>
      <c r="D419" s="15">
        <v>0</v>
      </c>
      <c r="E419" s="15">
        <v>3440195.04</v>
      </c>
      <c r="F419" t="s">
        <v>1028</v>
      </c>
      <c r="G419" s="15">
        <f t="shared" si="18"/>
        <v>-3440195.04</v>
      </c>
    </row>
    <row r="420" spans="1:7">
      <c r="A420">
        <v>99230101</v>
      </c>
      <c r="B420" s="1" t="s">
        <v>2357</v>
      </c>
      <c r="C420" t="s">
        <v>1028</v>
      </c>
      <c r="D420" s="15">
        <v>2957.42</v>
      </c>
      <c r="E420" s="15">
        <v>2957.42</v>
      </c>
      <c r="F420" t="s">
        <v>1028</v>
      </c>
      <c r="G420" s="15">
        <f t="shared" si="18"/>
        <v>0</v>
      </c>
    </row>
    <row r="421" spans="1:7">
      <c r="A421">
        <v>99999999</v>
      </c>
      <c r="B421" s="1" t="s">
        <v>906</v>
      </c>
      <c r="C421" t="s">
        <v>1028</v>
      </c>
      <c r="D421" s="15">
        <v>286905914</v>
      </c>
      <c r="E421" s="15">
        <v>286905914</v>
      </c>
      <c r="F421" t="s">
        <v>1028</v>
      </c>
      <c r="G421" s="15">
        <f t="shared" si="18"/>
        <v>0</v>
      </c>
    </row>
    <row r="422" spans="1:7">
      <c r="D422" s="15"/>
      <c r="E422" s="15"/>
      <c r="G422" s="15">
        <f t="shared" si="18"/>
        <v>0</v>
      </c>
    </row>
    <row r="423" spans="1:7">
      <c r="D423" s="15"/>
      <c r="E423" s="15"/>
      <c r="G423" s="15">
        <f t="shared" si="18"/>
        <v>0</v>
      </c>
    </row>
    <row r="424" spans="1:7">
      <c r="D424" s="15"/>
      <c r="E424" s="15"/>
      <c r="G424" s="15">
        <f t="shared" si="18"/>
        <v>0</v>
      </c>
    </row>
    <row r="425" spans="1:7">
      <c r="D425" s="15"/>
      <c r="E425" s="15"/>
      <c r="G425" s="15">
        <f t="shared" si="18"/>
        <v>0</v>
      </c>
    </row>
    <row r="426" spans="1:7">
      <c r="D426" s="15"/>
      <c r="E426" s="15"/>
      <c r="G426" s="15">
        <f t="shared" si="18"/>
        <v>0</v>
      </c>
    </row>
    <row r="427" spans="1:7">
      <c r="D427" s="15"/>
      <c r="E427" s="15"/>
      <c r="G427" s="15">
        <f t="shared" si="18"/>
        <v>0</v>
      </c>
    </row>
    <row r="428" spans="1:7">
      <c r="D428" s="15"/>
      <c r="E428" s="15"/>
      <c r="G428" s="15">
        <f t="shared" si="18"/>
        <v>0</v>
      </c>
    </row>
    <row r="429" spans="1:7">
      <c r="D429" s="15"/>
      <c r="E429" s="15"/>
      <c r="G429" s="15">
        <f t="shared" si="18"/>
        <v>0</v>
      </c>
    </row>
    <row r="430" spans="1:7">
      <c r="D430" s="15"/>
      <c r="E430" s="15"/>
      <c r="G430" s="15">
        <f t="shared" si="18"/>
        <v>0</v>
      </c>
    </row>
    <row r="431" spans="1:7">
      <c r="D431" s="15"/>
      <c r="E431" s="15"/>
      <c r="G431" s="15">
        <f t="shared" si="18"/>
        <v>0</v>
      </c>
    </row>
    <row r="432" spans="1:7">
      <c r="D432" s="15"/>
      <c r="E432" s="15"/>
      <c r="G432" s="15">
        <f t="shared" si="18"/>
        <v>0</v>
      </c>
    </row>
    <row r="433" spans="4:7">
      <c r="D433" s="15"/>
      <c r="E433" s="15"/>
      <c r="G433" s="15">
        <f t="shared" si="18"/>
        <v>0</v>
      </c>
    </row>
    <row r="434" spans="4:7">
      <c r="D434" s="15"/>
      <c r="E434" s="15"/>
      <c r="G434" s="15">
        <f t="shared" si="18"/>
        <v>0</v>
      </c>
    </row>
    <row r="435" spans="4:7">
      <c r="D435" s="15"/>
      <c r="E435" s="15"/>
      <c r="G435" s="15">
        <f t="shared" si="18"/>
        <v>0</v>
      </c>
    </row>
    <row r="436" spans="4:7">
      <c r="D436" s="15"/>
      <c r="E436" s="15"/>
      <c r="G436" s="15">
        <f t="shared" si="18"/>
        <v>0</v>
      </c>
    </row>
    <row r="437" spans="4:7">
      <c r="D437" s="15"/>
      <c r="E437" s="15"/>
      <c r="G437" s="15">
        <f t="shared" si="18"/>
        <v>0</v>
      </c>
    </row>
    <row r="438" spans="4:7">
      <c r="D438" s="15"/>
      <c r="E438" s="15"/>
      <c r="G438" s="15">
        <f t="shared" si="18"/>
        <v>0</v>
      </c>
    </row>
    <row r="439" spans="4:7">
      <c r="D439" s="15"/>
      <c r="E439" s="15"/>
      <c r="G439" s="15">
        <f t="shared" si="18"/>
        <v>0</v>
      </c>
    </row>
    <row r="440" spans="4:7">
      <c r="D440" s="15"/>
      <c r="E440" s="15"/>
      <c r="G440" s="15">
        <f t="shared" si="18"/>
        <v>0</v>
      </c>
    </row>
    <row r="441" spans="4:7">
      <c r="D441" s="15"/>
      <c r="E441" s="15"/>
      <c r="G441" s="15">
        <f t="shared" si="18"/>
        <v>0</v>
      </c>
    </row>
    <row r="442" spans="4:7">
      <c r="D442" s="15"/>
      <c r="E442" s="15"/>
      <c r="G442" s="15">
        <f t="shared" si="18"/>
        <v>0</v>
      </c>
    </row>
    <row r="443" spans="4:7">
      <c r="D443" s="15"/>
      <c r="E443" s="15"/>
      <c r="G443" s="15">
        <f t="shared" si="18"/>
        <v>0</v>
      </c>
    </row>
    <row r="444" spans="4:7">
      <c r="D444" s="15"/>
      <c r="E444" s="15"/>
      <c r="G444" s="15">
        <f t="shared" si="18"/>
        <v>0</v>
      </c>
    </row>
    <row r="445" spans="4:7">
      <c r="D445" s="15"/>
      <c r="E445" s="15"/>
      <c r="G445" s="15">
        <f t="shared" si="18"/>
        <v>0</v>
      </c>
    </row>
    <row r="446" spans="4:7">
      <c r="D446" s="15"/>
      <c r="E446" s="15"/>
      <c r="G446" s="15">
        <f t="shared" si="18"/>
        <v>0</v>
      </c>
    </row>
    <row r="447" spans="4:7">
      <c r="D447" s="15"/>
      <c r="E447" s="15"/>
      <c r="G447" s="15">
        <f t="shared" si="18"/>
        <v>0</v>
      </c>
    </row>
    <row r="448" spans="4:7">
      <c r="D448" s="15"/>
      <c r="E448" s="15"/>
      <c r="G448" s="15">
        <f t="shared" si="18"/>
        <v>0</v>
      </c>
    </row>
    <row r="449" spans="4:7">
      <c r="D449" s="15"/>
      <c r="E449" s="15"/>
      <c r="G449" s="15">
        <f t="shared" si="18"/>
        <v>0</v>
      </c>
    </row>
    <row r="450" spans="4:7">
      <c r="D450" s="15"/>
      <c r="E450" s="15"/>
      <c r="G450" s="15">
        <f t="shared" si="18"/>
        <v>0</v>
      </c>
    </row>
    <row r="451" spans="4:7">
      <c r="D451" s="15"/>
      <c r="E451" s="15"/>
      <c r="G451" s="15">
        <f t="shared" si="18"/>
        <v>0</v>
      </c>
    </row>
    <row r="452" spans="4:7">
      <c r="D452" s="15"/>
      <c r="E452" s="15"/>
      <c r="G452" s="15">
        <f t="shared" si="18"/>
        <v>0</v>
      </c>
    </row>
    <row r="453" spans="4:7">
      <c r="D453" s="15"/>
      <c r="E453" s="15"/>
      <c r="G453" s="15">
        <f t="shared" si="18"/>
        <v>0</v>
      </c>
    </row>
    <row r="454" spans="4:7">
      <c r="D454" s="15"/>
      <c r="E454" s="15"/>
      <c r="G454" s="15">
        <f t="shared" si="18"/>
        <v>0</v>
      </c>
    </row>
    <row r="455" spans="4:7">
      <c r="D455" s="15"/>
      <c r="E455" s="15"/>
      <c r="G455" s="15">
        <f t="shared" si="18"/>
        <v>0</v>
      </c>
    </row>
    <row r="456" spans="4:7">
      <c r="D456" s="15"/>
      <c r="E456" s="15"/>
      <c r="G456" s="15">
        <f t="shared" si="18"/>
        <v>0</v>
      </c>
    </row>
    <row r="457" spans="4:7">
      <c r="D457" s="15"/>
      <c r="E457" s="15"/>
      <c r="G457" s="15">
        <f t="shared" si="18"/>
        <v>0</v>
      </c>
    </row>
    <row r="458" spans="4:7">
      <c r="D458" s="15"/>
      <c r="E458" s="15"/>
      <c r="G458" s="15">
        <f t="shared" si="18"/>
        <v>0</v>
      </c>
    </row>
    <row r="459" spans="4:7">
      <c r="D459" s="15"/>
      <c r="E459" s="15"/>
      <c r="G459" s="15">
        <f t="shared" si="18"/>
        <v>0</v>
      </c>
    </row>
    <row r="460" spans="4:7">
      <c r="D460" s="15"/>
      <c r="E460" s="15"/>
      <c r="G460" s="15">
        <f t="shared" ref="G460:G523" si="19">+D460-E460</f>
        <v>0</v>
      </c>
    </row>
    <row r="461" spans="4:7">
      <c r="D461" s="15"/>
      <c r="E461" s="15"/>
      <c r="G461" s="15">
        <f t="shared" si="19"/>
        <v>0</v>
      </c>
    </row>
    <row r="462" spans="4:7">
      <c r="D462" s="15"/>
      <c r="E462" s="15"/>
      <c r="G462" s="15">
        <f t="shared" si="19"/>
        <v>0</v>
      </c>
    </row>
    <row r="463" spans="4:7">
      <c r="D463" s="15"/>
      <c r="E463" s="15"/>
      <c r="G463" s="15">
        <f t="shared" si="19"/>
        <v>0</v>
      </c>
    </row>
    <row r="464" spans="4:7">
      <c r="D464" s="15"/>
      <c r="E464" s="15"/>
      <c r="G464" s="15">
        <f t="shared" si="19"/>
        <v>0</v>
      </c>
    </row>
    <row r="465" spans="4:7">
      <c r="D465" s="15"/>
      <c r="E465" s="15"/>
      <c r="G465" s="15">
        <f t="shared" si="19"/>
        <v>0</v>
      </c>
    </row>
    <row r="466" spans="4:7">
      <c r="D466" s="15"/>
      <c r="E466" s="15"/>
      <c r="G466" s="15">
        <f t="shared" si="19"/>
        <v>0</v>
      </c>
    </row>
    <row r="467" spans="4:7">
      <c r="D467" s="15"/>
      <c r="E467" s="15"/>
      <c r="G467" s="15">
        <f t="shared" si="19"/>
        <v>0</v>
      </c>
    </row>
    <row r="468" spans="4:7">
      <c r="D468" s="15"/>
      <c r="E468" s="15"/>
      <c r="G468" s="15">
        <f t="shared" si="19"/>
        <v>0</v>
      </c>
    </row>
    <row r="469" spans="4:7">
      <c r="D469" s="15"/>
      <c r="E469" s="15"/>
      <c r="G469" s="15">
        <f t="shared" si="19"/>
        <v>0</v>
      </c>
    </row>
    <row r="470" spans="4:7">
      <c r="D470" s="15"/>
      <c r="E470" s="15"/>
      <c r="G470" s="15">
        <f t="shared" si="19"/>
        <v>0</v>
      </c>
    </row>
    <row r="471" spans="4:7">
      <c r="D471" s="15"/>
      <c r="E471" s="15"/>
      <c r="G471" s="15">
        <f t="shared" si="19"/>
        <v>0</v>
      </c>
    </row>
    <row r="472" spans="4:7">
      <c r="D472" s="15"/>
      <c r="E472" s="15"/>
      <c r="G472" s="15">
        <f t="shared" si="19"/>
        <v>0</v>
      </c>
    </row>
    <row r="473" spans="4:7">
      <c r="D473" s="15"/>
      <c r="E473" s="15"/>
      <c r="G473" s="15">
        <f t="shared" si="19"/>
        <v>0</v>
      </c>
    </row>
    <row r="474" spans="4:7">
      <c r="D474" s="15"/>
      <c r="E474" s="15"/>
      <c r="G474" s="15">
        <f t="shared" si="19"/>
        <v>0</v>
      </c>
    </row>
    <row r="475" spans="4:7">
      <c r="D475" s="15"/>
      <c r="E475" s="15"/>
      <c r="G475" s="15">
        <f t="shared" si="19"/>
        <v>0</v>
      </c>
    </row>
    <row r="476" spans="4:7">
      <c r="D476" s="15"/>
      <c r="E476" s="15"/>
      <c r="G476" s="15">
        <f t="shared" si="19"/>
        <v>0</v>
      </c>
    </row>
    <row r="477" spans="4:7">
      <c r="D477" s="15"/>
      <c r="E477" s="15"/>
      <c r="G477" s="15">
        <f t="shared" si="19"/>
        <v>0</v>
      </c>
    </row>
    <row r="478" spans="4:7">
      <c r="D478" s="15"/>
      <c r="E478" s="15"/>
      <c r="G478" s="15">
        <f t="shared" si="19"/>
        <v>0</v>
      </c>
    </row>
    <row r="479" spans="4:7">
      <c r="D479" s="15"/>
      <c r="E479" s="15"/>
      <c r="G479" s="15">
        <f t="shared" si="19"/>
        <v>0</v>
      </c>
    </row>
    <row r="480" spans="4:7">
      <c r="D480" s="15"/>
      <c r="E480" s="15"/>
      <c r="G480" s="15">
        <f t="shared" si="19"/>
        <v>0</v>
      </c>
    </row>
    <row r="481" spans="4:7">
      <c r="D481" s="15"/>
      <c r="E481" s="15"/>
      <c r="G481" s="15">
        <f t="shared" si="19"/>
        <v>0</v>
      </c>
    </row>
    <row r="482" spans="4:7">
      <c r="D482" s="15"/>
      <c r="E482" s="15"/>
      <c r="G482" s="15">
        <f t="shared" si="19"/>
        <v>0</v>
      </c>
    </row>
    <row r="483" spans="4:7">
      <c r="D483" s="15"/>
      <c r="E483" s="15"/>
      <c r="G483" s="15">
        <f t="shared" si="19"/>
        <v>0</v>
      </c>
    </row>
    <row r="484" spans="4:7">
      <c r="D484" s="15"/>
      <c r="E484" s="15"/>
      <c r="G484" s="15">
        <f t="shared" si="19"/>
        <v>0</v>
      </c>
    </row>
    <row r="485" spans="4:7">
      <c r="D485" s="15"/>
      <c r="E485" s="15"/>
      <c r="G485" s="15">
        <f t="shared" si="19"/>
        <v>0</v>
      </c>
    </row>
    <row r="486" spans="4:7">
      <c r="D486" s="15"/>
      <c r="E486" s="15"/>
      <c r="G486" s="15">
        <f t="shared" si="19"/>
        <v>0</v>
      </c>
    </row>
    <row r="487" spans="4:7">
      <c r="D487" s="15"/>
      <c r="E487" s="15"/>
      <c r="G487" s="15">
        <f t="shared" si="19"/>
        <v>0</v>
      </c>
    </row>
    <row r="488" spans="4:7">
      <c r="D488" s="15"/>
      <c r="E488" s="15"/>
      <c r="G488" s="15">
        <f t="shared" si="19"/>
        <v>0</v>
      </c>
    </row>
    <row r="489" spans="4:7">
      <c r="D489" s="15"/>
      <c r="E489" s="15"/>
      <c r="G489" s="15">
        <f t="shared" si="19"/>
        <v>0</v>
      </c>
    </row>
    <row r="490" spans="4:7">
      <c r="D490" s="15"/>
      <c r="E490" s="15"/>
      <c r="G490" s="15">
        <f t="shared" si="19"/>
        <v>0</v>
      </c>
    </row>
    <row r="491" spans="4:7">
      <c r="D491" s="15"/>
      <c r="E491" s="15"/>
      <c r="G491" s="15">
        <f t="shared" si="19"/>
        <v>0</v>
      </c>
    </row>
    <row r="492" spans="4:7">
      <c r="D492" s="15"/>
      <c r="E492" s="15"/>
      <c r="G492" s="15">
        <f t="shared" si="19"/>
        <v>0</v>
      </c>
    </row>
    <row r="493" spans="4:7">
      <c r="D493" s="15"/>
      <c r="E493" s="15"/>
      <c r="G493" s="15">
        <f t="shared" si="19"/>
        <v>0</v>
      </c>
    </row>
    <row r="494" spans="4:7">
      <c r="D494" s="15"/>
      <c r="E494" s="15"/>
      <c r="G494" s="15">
        <f t="shared" si="19"/>
        <v>0</v>
      </c>
    </row>
    <row r="495" spans="4:7">
      <c r="D495" s="15"/>
      <c r="E495" s="15"/>
      <c r="G495" s="15">
        <f t="shared" si="19"/>
        <v>0</v>
      </c>
    </row>
    <row r="496" spans="4:7">
      <c r="D496" s="15"/>
      <c r="E496" s="15"/>
      <c r="G496" s="15">
        <f t="shared" si="19"/>
        <v>0</v>
      </c>
    </row>
    <row r="497" spans="4:7">
      <c r="D497" s="15"/>
      <c r="E497" s="15"/>
      <c r="G497" s="15">
        <f t="shared" si="19"/>
        <v>0</v>
      </c>
    </row>
    <row r="498" spans="4:7">
      <c r="D498" s="15"/>
      <c r="E498" s="15"/>
      <c r="G498" s="15">
        <f t="shared" si="19"/>
        <v>0</v>
      </c>
    </row>
    <row r="499" spans="4:7">
      <c r="D499" s="15"/>
      <c r="E499" s="15"/>
      <c r="G499" s="15">
        <f t="shared" si="19"/>
        <v>0</v>
      </c>
    </row>
    <row r="500" spans="4:7">
      <c r="D500" s="15"/>
      <c r="E500" s="15"/>
      <c r="G500" s="15">
        <f t="shared" si="19"/>
        <v>0</v>
      </c>
    </row>
    <row r="501" spans="4:7">
      <c r="D501" s="15"/>
      <c r="E501" s="15"/>
      <c r="G501" s="15">
        <f t="shared" si="19"/>
        <v>0</v>
      </c>
    </row>
    <row r="502" spans="4:7">
      <c r="D502" s="15"/>
      <c r="E502" s="15"/>
      <c r="G502" s="15">
        <f t="shared" si="19"/>
        <v>0</v>
      </c>
    </row>
    <row r="503" spans="4:7">
      <c r="D503" s="15"/>
      <c r="E503" s="15"/>
      <c r="G503" s="15">
        <f t="shared" si="19"/>
        <v>0</v>
      </c>
    </row>
    <row r="504" spans="4:7">
      <c r="D504" s="15"/>
      <c r="E504" s="15"/>
      <c r="G504" s="15">
        <f t="shared" si="19"/>
        <v>0</v>
      </c>
    </row>
    <row r="505" spans="4:7">
      <c r="D505" s="15"/>
      <c r="E505" s="15"/>
      <c r="G505" s="15">
        <f t="shared" si="19"/>
        <v>0</v>
      </c>
    </row>
    <row r="506" spans="4:7">
      <c r="D506" s="15"/>
      <c r="E506" s="15"/>
      <c r="G506" s="15">
        <f t="shared" si="19"/>
        <v>0</v>
      </c>
    </row>
    <row r="507" spans="4:7">
      <c r="D507" s="15"/>
      <c r="E507" s="15"/>
      <c r="G507" s="15">
        <f t="shared" si="19"/>
        <v>0</v>
      </c>
    </row>
    <row r="508" spans="4:7">
      <c r="D508" s="15"/>
      <c r="E508" s="15"/>
      <c r="G508" s="15">
        <f t="shared" si="19"/>
        <v>0</v>
      </c>
    </row>
    <row r="509" spans="4:7">
      <c r="D509" s="15"/>
      <c r="E509" s="15"/>
      <c r="G509" s="15">
        <f t="shared" si="19"/>
        <v>0</v>
      </c>
    </row>
    <row r="510" spans="4:7">
      <c r="D510" s="15"/>
      <c r="E510" s="15"/>
      <c r="G510" s="15">
        <f t="shared" si="19"/>
        <v>0</v>
      </c>
    </row>
    <row r="511" spans="4:7">
      <c r="D511" s="15"/>
      <c r="E511" s="15"/>
      <c r="G511" s="15">
        <f t="shared" si="19"/>
        <v>0</v>
      </c>
    </row>
    <row r="512" spans="4:7">
      <c r="D512" s="15"/>
      <c r="E512" s="15"/>
      <c r="G512" s="15">
        <f t="shared" si="19"/>
        <v>0</v>
      </c>
    </row>
    <row r="513" spans="4:7">
      <c r="D513" s="15"/>
      <c r="E513" s="15"/>
      <c r="G513" s="15">
        <f t="shared" si="19"/>
        <v>0</v>
      </c>
    </row>
    <row r="514" spans="4:7">
      <c r="D514" s="15"/>
      <c r="E514" s="15"/>
      <c r="G514" s="15">
        <f t="shared" si="19"/>
        <v>0</v>
      </c>
    </row>
    <row r="515" spans="4:7">
      <c r="D515" s="15"/>
      <c r="E515" s="15"/>
      <c r="G515" s="15">
        <f t="shared" si="19"/>
        <v>0</v>
      </c>
    </row>
    <row r="516" spans="4:7">
      <c r="D516" s="15"/>
      <c r="E516" s="15"/>
      <c r="G516" s="15">
        <f t="shared" si="19"/>
        <v>0</v>
      </c>
    </row>
    <row r="517" spans="4:7">
      <c r="D517" s="15"/>
      <c r="E517" s="15"/>
      <c r="G517" s="15">
        <f t="shared" si="19"/>
        <v>0</v>
      </c>
    </row>
    <row r="518" spans="4:7">
      <c r="D518" s="15"/>
      <c r="E518" s="15"/>
      <c r="G518" s="15">
        <f t="shared" si="19"/>
        <v>0</v>
      </c>
    </row>
    <row r="519" spans="4:7">
      <c r="D519" s="15"/>
      <c r="E519" s="15"/>
      <c r="G519" s="15">
        <f t="shared" si="19"/>
        <v>0</v>
      </c>
    </row>
    <row r="520" spans="4:7">
      <c r="D520" s="15"/>
      <c r="E520" s="15"/>
      <c r="G520" s="15">
        <f t="shared" si="19"/>
        <v>0</v>
      </c>
    </row>
    <row r="521" spans="4:7">
      <c r="D521" s="15"/>
      <c r="E521" s="15"/>
      <c r="G521" s="15">
        <f t="shared" si="19"/>
        <v>0</v>
      </c>
    </row>
    <row r="522" spans="4:7">
      <c r="D522" s="15"/>
      <c r="E522" s="15"/>
      <c r="G522" s="15">
        <f t="shared" si="19"/>
        <v>0</v>
      </c>
    </row>
    <row r="523" spans="4:7">
      <c r="D523" s="15"/>
      <c r="E523" s="15"/>
      <c r="G523" s="15">
        <f t="shared" si="19"/>
        <v>0</v>
      </c>
    </row>
    <row r="524" spans="4:7">
      <c r="D524" s="15"/>
      <c r="E524" s="15"/>
      <c r="G524" s="15">
        <f t="shared" ref="G524:G587" si="20">+D524-E524</f>
        <v>0</v>
      </c>
    </row>
    <row r="525" spans="4:7">
      <c r="D525" s="15"/>
      <c r="E525" s="15"/>
      <c r="G525" s="15">
        <f t="shared" si="20"/>
        <v>0</v>
      </c>
    </row>
    <row r="526" spans="4:7">
      <c r="D526" s="15"/>
      <c r="E526" s="15"/>
      <c r="G526" s="15">
        <f t="shared" si="20"/>
        <v>0</v>
      </c>
    </row>
    <row r="527" spans="4:7">
      <c r="D527" s="15"/>
      <c r="E527" s="15"/>
      <c r="G527" s="15">
        <f t="shared" si="20"/>
        <v>0</v>
      </c>
    </row>
    <row r="528" spans="4:7">
      <c r="D528" s="15"/>
      <c r="E528" s="15"/>
      <c r="G528" s="15">
        <f t="shared" si="20"/>
        <v>0</v>
      </c>
    </row>
    <row r="529" spans="4:7">
      <c r="D529" s="15"/>
      <c r="E529" s="15"/>
      <c r="G529" s="15">
        <f t="shared" si="20"/>
        <v>0</v>
      </c>
    </row>
    <row r="530" spans="4:7">
      <c r="D530" s="15"/>
      <c r="E530" s="15"/>
      <c r="G530" s="15">
        <f t="shared" si="20"/>
        <v>0</v>
      </c>
    </row>
    <row r="531" spans="4:7">
      <c r="D531" s="15"/>
      <c r="E531" s="15"/>
      <c r="G531" s="15">
        <f t="shared" si="20"/>
        <v>0</v>
      </c>
    </row>
    <row r="532" spans="4:7">
      <c r="D532" s="15"/>
      <c r="E532" s="15"/>
      <c r="G532" s="15">
        <f t="shared" si="20"/>
        <v>0</v>
      </c>
    </row>
    <row r="533" spans="4:7">
      <c r="D533" s="15"/>
      <c r="E533" s="15"/>
      <c r="G533" s="15">
        <f t="shared" si="20"/>
        <v>0</v>
      </c>
    </row>
    <row r="534" spans="4:7">
      <c r="D534" s="15"/>
      <c r="E534" s="15"/>
      <c r="G534" s="15">
        <f t="shared" si="20"/>
        <v>0</v>
      </c>
    </row>
    <row r="535" spans="4:7">
      <c r="D535" s="15"/>
      <c r="E535" s="15"/>
      <c r="G535" s="15">
        <f t="shared" si="20"/>
        <v>0</v>
      </c>
    </row>
    <row r="536" spans="4:7">
      <c r="D536" s="15"/>
      <c r="E536" s="15"/>
      <c r="G536" s="15">
        <f t="shared" si="20"/>
        <v>0</v>
      </c>
    </row>
    <row r="537" spans="4:7">
      <c r="D537" s="15"/>
      <c r="E537" s="15"/>
      <c r="G537" s="15">
        <f t="shared" si="20"/>
        <v>0</v>
      </c>
    </row>
    <row r="538" spans="4:7">
      <c r="D538" s="15"/>
      <c r="E538" s="15"/>
      <c r="G538" s="15">
        <f t="shared" si="20"/>
        <v>0</v>
      </c>
    </row>
    <row r="539" spans="4:7">
      <c r="D539" s="15"/>
      <c r="E539" s="15"/>
      <c r="G539" s="15">
        <f t="shared" si="20"/>
        <v>0</v>
      </c>
    </row>
    <row r="540" spans="4:7">
      <c r="D540" s="15"/>
      <c r="E540" s="15"/>
      <c r="G540" s="15">
        <f t="shared" si="20"/>
        <v>0</v>
      </c>
    </row>
    <row r="541" spans="4:7">
      <c r="D541" s="15"/>
      <c r="E541" s="15"/>
      <c r="G541" s="15">
        <f t="shared" si="20"/>
        <v>0</v>
      </c>
    </row>
    <row r="542" spans="4:7">
      <c r="D542" s="15"/>
      <c r="E542" s="15"/>
      <c r="G542" s="15">
        <f t="shared" si="20"/>
        <v>0</v>
      </c>
    </row>
    <row r="543" spans="4:7">
      <c r="D543" s="15"/>
      <c r="E543" s="15"/>
      <c r="G543" s="15">
        <f t="shared" si="20"/>
        <v>0</v>
      </c>
    </row>
    <row r="544" spans="4:7">
      <c r="D544" s="15"/>
      <c r="E544" s="15"/>
      <c r="G544" s="15">
        <f t="shared" si="20"/>
        <v>0</v>
      </c>
    </row>
    <row r="545" spans="4:7">
      <c r="D545" s="15"/>
      <c r="E545" s="15"/>
      <c r="G545" s="15">
        <f t="shared" si="20"/>
        <v>0</v>
      </c>
    </row>
    <row r="546" spans="4:7">
      <c r="D546" s="15"/>
      <c r="E546" s="15"/>
      <c r="G546" s="15">
        <f t="shared" si="20"/>
        <v>0</v>
      </c>
    </row>
    <row r="547" spans="4:7">
      <c r="D547" s="15"/>
      <c r="E547" s="15"/>
      <c r="G547" s="15">
        <f t="shared" si="20"/>
        <v>0</v>
      </c>
    </row>
    <row r="548" spans="4:7">
      <c r="D548" s="15"/>
      <c r="E548" s="15"/>
      <c r="G548" s="15">
        <f t="shared" si="20"/>
        <v>0</v>
      </c>
    </row>
    <row r="549" spans="4:7">
      <c r="D549" s="15"/>
      <c r="E549" s="15"/>
      <c r="G549" s="15">
        <f t="shared" si="20"/>
        <v>0</v>
      </c>
    </row>
    <row r="550" spans="4:7">
      <c r="D550" s="15"/>
      <c r="E550" s="15"/>
      <c r="G550" s="15">
        <f t="shared" si="20"/>
        <v>0</v>
      </c>
    </row>
    <row r="551" spans="4:7">
      <c r="D551" s="15"/>
      <c r="E551" s="15"/>
      <c r="G551" s="15">
        <f t="shared" si="20"/>
        <v>0</v>
      </c>
    </row>
    <row r="552" spans="4:7">
      <c r="D552" s="15"/>
      <c r="E552" s="15"/>
      <c r="G552" s="15">
        <f t="shared" si="20"/>
        <v>0</v>
      </c>
    </row>
    <row r="553" spans="4:7">
      <c r="D553" s="15"/>
      <c r="E553" s="15"/>
      <c r="G553" s="15">
        <f t="shared" si="20"/>
        <v>0</v>
      </c>
    </row>
    <row r="554" spans="4:7">
      <c r="D554" s="15"/>
      <c r="E554" s="15"/>
      <c r="G554" s="15">
        <f t="shared" si="20"/>
        <v>0</v>
      </c>
    </row>
    <row r="555" spans="4:7">
      <c r="D555" s="15"/>
      <c r="E555" s="15"/>
      <c r="G555" s="15">
        <f t="shared" si="20"/>
        <v>0</v>
      </c>
    </row>
    <row r="556" spans="4:7">
      <c r="D556" s="15"/>
      <c r="E556" s="15"/>
      <c r="G556" s="15">
        <f t="shared" si="20"/>
        <v>0</v>
      </c>
    </row>
    <row r="557" spans="4:7">
      <c r="D557" s="15"/>
      <c r="E557" s="15"/>
      <c r="G557" s="15">
        <f t="shared" si="20"/>
        <v>0</v>
      </c>
    </row>
    <row r="558" spans="4:7">
      <c r="D558" s="15"/>
      <c r="E558" s="15"/>
      <c r="G558" s="15">
        <f t="shared" si="20"/>
        <v>0</v>
      </c>
    </row>
    <row r="559" spans="4:7">
      <c r="D559" s="15"/>
      <c r="E559" s="15"/>
      <c r="G559" s="15">
        <f t="shared" si="20"/>
        <v>0</v>
      </c>
    </row>
    <row r="560" spans="4:7">
      <c r="D560" s="15"/>
      <c r="E560" s="15"/>
      <c r="G560" s="15">
        <f t="shared" si="20"/>
        <v>0</v>
      </c>
    </row>
    <row r="561" spans="4:7">
      <c r="D561" s="15"/>
      <c r="E561" s="15"/>
      <c r="G561" s="15">
        <f t="shared" si="20"/>
        <v>0</v>
      </c>
    </row>
    <row r="562" spans="4:7">
      <c r="D562" s="15"/>
      <c r="E562" s="15"/>
      <c r="G562" s="15">
        <f t="shared" si="20"/>
        <v>0</v>
      </c>
    </row>
    <row r="563" spans="4:7">
      <c r="D563" s="15"/>
      <c r="E563" s="15"/>
      <c r="G563" s="15">
        <f t="shared" si="20"/>
        <v>0</v>
      </c>
    </row>
    <row r="564" spans="4:7">
      <c r="D564" s="15"/>
      <c r="E564" s="15"/>
      <c r="G564" s="15">
        <f t="shared" si="20"/>
        <v>0</v>
      </c>
    </row>
    <row r="565" spans="4:7">
      <c r="D565" s="15"/>
      <c r="E565" s="15"/>
      <c r="G565" s="15">
        <f t="shared" si="20"/>
        <v>0</v>
      </c>
    </row>
    <row r="566" spans="4:7">
      <c r="D566" s="15"/>
      <c r="E566" s="15"/>
      <c r="G566" s="15">
        <f t="shared" si="20"/>
        <v>0</v>
      </c>
    </row>
    <row r="567" spans="4:7">
      <c r="D567" s="15"/>
      <c r="E567" s="15"/>
      <c r="G567" s="15">
        <f t="shared" si="20"/>
        <v>0</v>
      </c>
    </row>
    <row r="568" spans="4:7">
      <c r="D568" s="15"/>
      <c r="E568" s="15"/>
      <c r="G568" s="15">
        <f t="shared" si="20"/>
        <v>0</v>
      </c>
    </row>
    <row r="569" spans="4:7">
      <c r="D569" s="15"/>
      <c r="E569" s="15"/>
      <c r="G569" s="15">
        <f t="shared" si="20"/>
        <v>0</v>
      </c>
    </row>
    <row r="570" spans="4:7">
      <c r="D570" s="15"/>
      <c r="E570" s="15"/>
      <c r="G570" s="15">
        <f t="shared" si="20"/>
        <v>0</v>
      </c>
    </row>
    <row r="571" spans="4:7">
      <c r="D571" s="15"/>
      <c r="E571" s="15"/>
      <c r="G571" s="15">
        <f t="shared" si="20"/>
        <v>0</v>
      </c>
    </row>
    <row r="572" spans="4:7">
      <c r="D572" s="15"/>
      <c r="E572" s="15"/>
      <c r="G572" s="15">
        <f t="shared" si="20"/>
        <v>0</v>
      </c>
    </row>
    <row r="573" spans="4:7">
      <c r="D573" s="15"/>
      <c r="E573" s="15"/>
      <c r="G573" s="15">
        <f t="shared" si="20"/>
        <v>0</v>
      </c>
    </row>
    <row r="574" spans="4:7">
      <c r="D574" s="15"/>
      <c r="E574" s="15"/>
      <c r="G574" s="15">
        <f t="shared" si="20"/>
        <v>0</v>
      </c>
    </row>
    <row r="575" spans="4:7">
      <c r="D575" s="15"/>
      <c r="E575" s="15"/>
      <c r="G575" s="15">
        <f t="shared" si="20"/>
        <v>0</v>
      </c>
    </row>
    <row r="576" spans="4:7">
      <c r="D576" s="15"/>
      <c r="E576" s="15"/>
      <c r="G576" s="15">
        <f t="shared" si="20"/>
        <v>0</v>
      </c>
    </row>
    <row r="577" spans="4:7">
      <c r="D577" s="15"/>
      <c r="E577" s="15"/>
      <c r="G577" s="15">
        <f t="shared" si="20"/>
        <v>0</v>
      </c>
    </row>
    <row r="578" spans="4:7">
      <c r="D578" s="15"/>
      <c r="E578" s="15"/>
      <c r="G578" s="15">
        <f t="shared" si="20"/>
        <v>0</v>
      </c>
    </row>
    <row r="579" spans="4:7">
      <c r="D579" s="15"/>
      <c r="E579" s="15"/>
      <c r="G579" s="15">
        <f t="shared" si="20"/>
        <v>0</v>
      </c>
    </row>
    <row r="580" spans="4:7">
      <c r="D580" s="15"/>
      <c r="E580" s="15"/>
      <c r="G580" s="15">
        <f t="shared" si="20"/>
        <v>0</v>
      </c>
    </row>
    <row r="581" spans="4:7">
      <c r="D581" s="15"/>
      <c r="E581" s="15"/>
      <c r="G581" s="15">
        <f t="shared" si="20"/>
        <v>0</v>
      </c>
    </row>
    <row r="582" spans="4:7">
      <c r="D582" s="15"/>
      <c r="E582" s="15"/>
      <c r="G582" s="15">
        <f t="shared" si="20"/>
        <v>0</v>
      </c>
    </row>
    <row r="583" spans="4:7">
      <c r="D583" s="15"/>
      <c r="E583" s="15"/>
      <c r="G583" s="15">
        <f t="shared" si="20"/>
        <v>0</v>
      </c>
    </row>
    <row r="584" spans="4:7">
      <c r="D584" s="15"/>
      <c r="E584" s="15"/>
      <c r="G584" s="15">
        <f t="shared" si="20"/>
        <v>0</v>
      </c>
    </row>
    <row r="585" spans="4:7">
      <c r="D585" s="15"/>
      <c r="E585" s="15"/>
      <c r="G585" s="15">
        <f t="shared" si="20"/>
        <v>0</v>
      </c>
    </row>
    <row r="586" spans="4:7">
      <c r="D586" s="15"/>
      <c r="E586" s="15"/>
      <c r="G586" s="15">
        <f t="shared" si="20"/>
        <v>0</v>
      </c>
    </row>
    <row r="587" spans="4:7">
      <c r="D587" s="15"/>
      <c r="E587" s="15"/>
      <c r="G587" s="15">
        <f t="shared" si="20"/>
        <v>0</v>
      </c>
    </row>
    <row r="588" spans="4:7">
      <c r="D588" s="15"/>
      <c r="E588" s="15"/>
      <c r="G588" s="15">
        <f t="shared" ref="G588:G651" si="21">+D588-E588</f>
        <v>0</v>
      </c>
    </row>
    <row r="589" spans="4:7">
      <c r="D589" s="15"/>
      <c r="E589" s="15"/>
      <c r="G589" s="15">
        <f t="shared" si="21"/>
        <v>0</v>
      </c>
    </row>
    <row r="590" spans="4:7">
      <c r="D590" s="15"/>
      <c r="E590" s="15"/>
      <c r="G590" s="15">
        <f t="shared" si="21"/>
        <v>0</v>
      </c>
    </row>
    <row r="591" spans="4:7">
      <c r="D591" s="15"/>
      <c r="E591" s="15"/>
      <c r="G591" s="15">
        <f t="shared" si="21"/>
        <v>0</v>
      </c>
    </row>
    <row r="592" spans="4:7">
      <c r="D592" s="15"/>
      <c r="E592" s="15"/>
      <c r="G592" s="15">
        <f t="shared" si="21"/>
        <v>0</v>
      </c>
    </row>
    <row r="593" spans="4:7">
      <c r="D593" s="15"/>
      <c r="E593" s="15"/>
      <c r="G593" s="15">
        <f t="shared" si="21"/>
        <v>0</v>
      </c>
    </row>
    <row r="594" spans="4:7">
      <c r="D594" s="15"/>
      <c r="E594" s="15"/>
      <c r="G594" s="15">
        <f t="shared" si="21"/>
        <v>0</v>
      </c>
    </row>
    <row r="595" spans="4:7">
      <c r="D595" s="15"/>
      <c r="E595" s="15"/>
      <c r="G595" s="15">
        <f t="shared" si="21"/>
        <v>0</v>
      </c>
    </row>
    <row r="596" spans="4:7">
      <c r="D596" s="15"/>
      <c r="E596" s="15"/>
      <c r="G596" s="15">
        <f t="shared" si="21"/>
        <v>0</v>
      </c>
    </row>
    <row r="597" spans="4:7">
      <c r="D597" s="15"/>
      <c r="E597" s="15"/>
      <c r="G597" s="15">
        <f t="shared" si="21"/>
        <v>0</v>
      </c>
    </row>
    <row r="598" spans="4:7">
      <c r="D598" s="15"/>
      <c r="E598" s="15"/>
      <c r="G598" s="15">
        <f t="shared" si="21"/>
        <v>0</v>
      </c>
    </row>
    <row r="599" spans="4:7">
      <c r="D599" s="15"/>
      <c r="E599" s="15"/>
      <c r="G599" s="15">
        <f t="shared" si="21"/>
        <v>0</v>
      </c>
    </row>
    <row r="600" spans="4:7">
      <c r="D600" s="15"/>
      <c r="E600" s="15"/>
      <c r="G600" s="15">
        <f t="shared" si="21"/>
        <v>0</v>
      </c>
    </row>
    <row r="601" spans="4:7">
      <c r="D601" s="15"/>
      <c r="E601" s="15"/>
      <c r="G601" s="15">
        <f t="shared" si="21"/>
        <v>0</v>
      </c>
    </row>
    <row r="602" spans="4:7">
      <c r="D602" s="15"/>
      <c r="E602" s="15"/>
      <c r="G602" s="15">
        <f t="shared" si="21"/>
        <v>0</v>
      </c>
    </row>
    <row r="603" spans="4:7">
      <c r="D603" s="15"/>
      <c r="E603" s="15"/>
      <c r="G603" s="15">
        <f t="shared" si="21"/>
        <v>0</v>
      </c>
    </row>
    <row r="604" spans="4:7">
      <c r="D604" s="15"/>
      <c r="E604" s="15"/>
      <c r="G604" s="15">
        <f t="shared" si="21"/>
        <v>0</v>
      </c>
    </row>
    <row r="605" spans="4:7">
      <c r="D605" s="15"/>
      <c r="E605" s="15"/>
      <c r="G605" s="15">
        <f t="shared" si="21"/>
        <v>0</v>
      </c>
    </row>
    <row r="606" spans="4:7">
      <c r="D606" s="15"/>
      <c r="E606" s="15"/>
      <c r="G606" s="15">
        <f t="shared" si="21"/>
        <v>0</v>
      </c>
    </row>
    <row r="607" spans="4:7">
      <c r="D607" s="15"/>
      <c r="E607" s="15"/>
      <c r="G607" s="15">
        <f t="shared" si="21"/>
        <v>0</v>
      </c>
    </row>
    <row r="608" spans="4:7">
      <c r="D608" s="15"/>
      <c r="E608" s="15"/>
      <c r="G608" s="15">
        <f t="shared" si="21"/>
        <v>0</v>
      </c>
    </row>
    <row r="609" spans="4:7">
      <c r="D609" s="15"/>
      <c r="E609" s="15"/>
      <c r="G609" s="15">
        <f t="shared" si="21"/>
        <v>0</v>
      </c>
    </row>
    <row r="610" spans="4:7">
      <c r="D610" s="15"/>
      <c r="E610" s="15"/>
      <c r="G610" s="15">
        <f t="shared" si="21"/>
        <v>0</v>
      </c>
    </row>
    <row r="611" spans="4:7">
      <c r="D611" s="15"/>
      <c r="E611" s="15"/>
      <c r="G611" s="15">
        <f t="shared" si="21"/>
        <v>0</v>
      </c>
    </row>
    <row r="612" spans="4:7">
      <c r="D612" s="15"/>
      <c r="E612" s="15"/>
      <c r="G612" s="15">
        <f t="shared" si="21"/>
        <v>0</v>
      </c>
    </row>
    <row r="613" spans="4:7">
      <c r="D613" s="15"/>
      <c r="E613" s="15"/>
      <c r="G613" s="15">
        <f t="shared" si="21"/>
        <v>0</v>
      </c>
    </row>
    <row r="614" spans="4:7">
      <c r="D614" s="15"/>
      <c r="E614" s="15"/>
      <c r="G614" s="15">
        <f t="shared" si="21"/>
        <v>0</v>
      </c>
    </row>
    <row r="615" spans="4:7">
      <c r="D615" s="15"/>
      <c r="E615" s="15"/>
      <c r="G615" s="15">
        <f t="shared" si="21"/>
        <v>0</v>
      </c>
    </row>
    <row r="616" spans="4:7">
      <c r="D616" s="15"/>
      <c r="E616" s="15"/>
      <c r="G616" s="15">
        <f t="shared" si="21"/>
        <v>0</v>
      </c>
    </row>
    <row r="617" spans="4:7">
      <c r="D617" s="15"/>
      <c r="E617" s="15"/>
      <c r="G617" s="15">
        <f t="shared" si="21"/>
        <v>0</v>
      </c>
    </row>
    <row r="618" spans="4:7">
      <c r="D618" s="15"/>
      <c r="E618" s="15"/>
      <c r="G618" s="15">
        <f t="shared" si="21"/>
        <v>0</v>
      </c>
    </row>
    <row r="619" spans="4:7">
      <c r="D619" s="15"/>
      <c r="E619" s="15"/>
      <c r="G619" s="15">
        <f t="shared" si="21"/>
        <v>0</v>
      </c>
    </row>
    <row r="620" spans="4:7">
      <c r="D620" s="15"/>
      <c r="E620" s="15"/>
      <c r="G620" s="15">
        <f t="shared" si="21"/>
        <v>0</v>
      </c>
    </row>
    <row r="621" spans="4:7">
      <c r="D621" s="15"/>
      <c r="E621" s="15"/>
      <c r="G621" s="15">
        <f t="shared" si="21"/>
        <v>0</v>
      </c>
    </row>
    <row r="622" spans="4:7">
      <c r="D622" s="15"/>
      <c r="E622" s="15"/>
      <c r="G622" s="15">
        <f t="shared" si="21"/>
        <v>0</v>
      </c>
    </row>
    <row r="623" spans="4:7">
      <c r="D623" s="15"/>
      <c r="E623" s="15"/>
      <c r="G623" s="15">
        <f t="shared" si="21"/>
        <v>0</v>
      </c>
    </row>
    <row r="624" spans="4:7">
      <c r="D624" s="15"/>
      <c r="E624" s="15"/>
      <c r="G624" s="15">
        <f t="shared" si="21"/>
        <v>0</v>
      </c>
    </row>
    <row r="625" spans="4:7">
      <c r="D625" s="15"/>
      <c r="E625" s="15"/>
      <c r="G625" s="15">
        <f t="shared" si="21"/>
        <v>0</v>
      </c>
    </row>
    <row r="626" spans="4:7">
      <c r="D626" s="15"/>
      <c r="E626" s="15"/>
      <c r="G626" s="15">
        <f t="shared" si="21"/>
        <v>0</v>
      </c>
    </row>
    <row r="627" spans="4:7">
      <c r="D627" s="15"/>
      <c r="E627" s="15"/>
      <c r="G627" s="15">
        <f t="shared" si="21"/>
        <v>0</v>
      </c>
    </row>
    <row r="628" spans="4:7">
      <c r="D628" s="15"/>
      <c r="E628" s="15"/>
      <c r="G628" s="15">
        <f t="shared" si="21"/>
        <v>0</v>
      </c>
    </row>
    <row r="629" spans="4:7">
      <c r="D629" s="15"/>
      <c r="E629" s="15"/>
      <c r="G629" s="15">
        <f t="shared" si="21"/>
        <v>0</v>
      </c>
    </row>
    <row r="630" spans="4:7">
      <c r="D630" s="15"/>
      <c r="E630" s="15"/>
      <c r="G630" s="15">
        <f t="shared" si="21"/>
        <v>0</v>
      </c>
    </row>
    <row r="631" spans="4:7">
      <c r="D631" s="15"/>
      <c r="E631" s="15"/>
      <c r="G631" s="15">
        <f t="shared" si="21"/>
        <v>0</v>
      </c>
    </row>
    <row r="632" spans="4:7">
      <c r="D632" s="15"/>
      <c r="E632" s="15"/>
      <c r="G632" s="15">
        <f t="shared" si="21"/>
        <v>0</v>
      </c>
    </row>
    <row r="633" spans="4:7">
      <c r="D633" s="15"/>
      <c r="E633" s="15"/>
      <c r="G633" s="15">
        <f t="shared" si="21"/>
        <v>0</v>
      </c>
    </row>
    <row r="634" spans="4:7">
      <c r="D634" s="15"/>
      <c r="E634" s="15"/>
      <c r="G634" s="15">
        <f t="shared" si="21"/>
        <v>0</v>
      </c>
    </row>
    <row r="635" spans="4:7">
      <c r="D635" s="15"/>
      <c r="E635" s="15"/>
      <c r="G635" s="15">
        <f t="shared" si="21"/>
        <v>0</v>
      </c>
    </row>
    <row r="636" spans="4:7">
      <c r="D636" s="15"/>
      <c r="E636" s="15"/>
      <c r="G636" s="15">
        <f t="shared" si="21"/>
        <v>0</v>
      </c>
    </row>
    <row r="637" spans="4:7">
      <c r="D637" s="15"/>
      <c r="E637" s="15"/>
      <c r="G637" s="15">
        <f t="shared" si="21"/>
        <v>0</v>
      </c>
    </row>
    <row r="638" spans="4:7">
      <c r="D638" s="15"/>
      <c r="E638" s="15"/>
      <c r="G638" s="15">
        <f t="shared" si="21"/>
        <v>0</v>
      </c>
    </row>
    <row r="639" spans="4:7">
      <c r="D639" s="15"/>
      <c r="E639" s="15"/>
      <c r="G639" s="15">
        <f t="shared" si="21"/>
        <v>0</v>
      </c>
    </row>
    <row r="640" spans="4:7">
      <c r="D640" s="15"/>
      <c r="E640" s="15"/>
      <c r="G640" s="15">
        <f t="shared" si="21"/>
        <v>0</v>
      </c>
    </row>
    <row r="641" spans="4:7">
      <c r="D641" s="15"/>
      <c r="E641" s="15"/>
      <c r="G641" s="15">
        <f t="shared" si="21"/>
        <v>0</v>
      </c>
    </row>
    <row r="642" spans="4:7">
      <c r="D642" s="15"/>
      <c r="E642" s="15"/>
      <c r="G642" s="15">
        <f t="shared" si="21"/>
        <v>0</v>
      </c>
    </row>
    <row r="643" spans="4:7">
      <c r="D643" s="15"/>
      <c r="E643" s="15"/>
      <c r="G643" s="15">
        <f t="shared" si="21"/>
        <v>0</v>
      </c>
    </row>
    <row r="644" spans="4:7">
      <c r="D644" s="15"/>
      <c r="E644" s="15"/>
      <c r="G644" s="15">
        <f t="shared" si="21"/>
        <v>0</v>
      </c>
    </row>
    <row r="645" spans="4:7">
      <c r="D645" s="15"/>
      <c r="E645" s="15"/>
      <c r="G645" s="15">
        <f t="shared" si="21"/>
        <v>0</v>
      </c>
    </row>
    <row r="646" spans="4:7">
      <c r="D646" s="15"/>
      <c r="E646" s="15"/>
      <c r="G646" s="15">
        <f t="shared" si="21"/>
        <v>0</v>
      </c>
    </row>
    <row r="647" spans="4:7">
      <c r="D647" s="15"/>
      <c r="E647" s="15"/>
      <c r="G647" s="15">
        <f t="shared" si="21"/>
        <v>0</v>
      </c>
    </row>
    <row r="648" spans="4:7">
      <c r="D648" s="15"/>
      <c r="E648" s="15"/>
      <c r="G648" s="15">
        <f t="shared" si="21"/>
        <v>0</v>
      </c>
    </row>
    <row r="649" spans="4:7">
      <c r="D649" s="15"/>
      <c r="E649" s="15"/>
      <c r="G649" s="15">
        <f t="shared" si="21"/>
        <v>0</v>
      </c>
    </row>
    <row r="650" spans="4:7">
      <c r="D650" s="15"/>
      <c r="E650" s="15"/>
      <c r="G650" s="15">
        <f t="shared" si="21"/>
        <v>0</v>
      </c>
    </row>
    <row r="651" spans="4:7">
      <c r="D651" s="15"/>
      <c r="E651" s="15"/>
      <c r="G651" s="15">
        <f t="shared" si="21"/>
        <v>0</v>
      </c>
    </row>
    <row r="652" spans="4:7">
      <c r="D652" s="15"/>
      <c r="E652" s="15"/>
      <c r="G652" s="15">
        <f t="shared" ref="G652:G715" si="22">+D652-E652</f>
        <v>0</v>
      </c>
    </row>
    <row r="653" spans="4:7">
      <c r="D653" s="15"/>
      <c r="E653" s="15"/>
      <c r="G653" s="15">
        <f t="shared" si="22"/>
        <v>0</v>
      </c>
    </row>
    <row r="654" spans="4:7">
      <c r="D654" s="15"/>
      <c r="E654" s="15"/>
      <c r="G654" s="15">
        <f t="shared" si="22"/>
        <v>0</v>
      </c>
    </row>
    <row r="655" spans="4:7">
      <c r="D655" s="15"/>
      <c r="E655" s="15"/>
      <c r="G655" s="15">
        <f t="shared" si="22"/>
        <v>0</v>
      </c>
    </row>
    <row r="656" spans="4:7">
      <c r="D656" s="15"/>
      <c r="E656" s="15"/>
      <c r="G656" s="15">
        <f t="shared" si="22"/>
        <v>0</v>
      </c>
    </row>
    <row r="657" spans="4:7">
      <c r="D657" s="15"/>
      <c r="E657" s="15"/>
      <c r="G657" s="15">
        <f t="shared" si="22"/>
        <v>0</v>
      </c>
    </row>
    <row r="658" spans="4:7">
      <c r="D658" s="15"/>
      <c r="E658" s="15"/>
      <c r="G658" s="15">
        <f t="shared" si="22"/>
        <v>0</v>
      </c>
    </row>
    <row r="659" spans="4:7">
      <c r="D659" s="15"/>
      <c r="E659" s="15"/>
      <c r="G659" s="15">
        <f t="shared" si="22"/>
        <v>0</v>
      </c>
    </row>
    <row r="660" spans="4:7">
      <c r="D660" s="15"/>
      <c r="E660" s="15"/>
      <c r="G660" s="15">
        <f t="shared" si="22"/>
        <v>0</v>
      </c>
    </row>
    <row r="661" spans="4:7">
      <c r="D661" s="15"/>
      <c r="E661" s="15"/>
      <c r="G661" s="15">
        <f t="shared" si="22"/>
        <v>0</v>
      </c>
    </row>
    <row r="662" spans="4:7">
      <c r="D662" s="15"/>
      <c r="E662" s="15"/>
      <c r="G662" s="15">
        <f t="shared" si="22"/>
        <v>0</v>
      </c>
    </row>
    <row r="663" spans="4:7">
      <c r="D663" s="15"/>
      <c r="E663" s="15"/>
      <c r="G663" s="15">
        <f t="shared" si="22"/>
        <v>0</v>
      </c>
    </row>
    <row r="664" spans="4:7">
      <c r="D664" s="15"/>
      <c r="E664" s="15"/>
      <c r="G664" s="15">
        <f t="shared" si="22"/>
        <v>0</v>
      </c>
    </row>
    <row r="665" spans="4:7">
      <c r="D665" s="15"/>
      <c r="E665" s="15"/>
      <c r="G665" s="15">
        <f t="shared" si="22"/>
        <v>0</v>
      </c>
    </row>
    <row r="666" spans="4:7">
      <c r="D666" s="15"/>
      <c r="E666" s="15"/>
      <c r="G666" s="15">
        <f t="shared" si="22"/>
        <v>0</v>
      </c>
    </row>
    <row r="667" spans="4:7">
      <c r="D667" s="15"/>
      <c r="E667" s="15"/>
      <c r="G667" s="15">
        <f t="shared" si="22"/>
        <v>0</v>
      </c>
    </row>
    <row r="668" spans="4:7">
      <c r="D668" s="15"/>
      <c r="E668" s="15"/>
      <c r="G668" s="15">
        <f t="shared" si="22"/>
        <v>0</v>
      </c>
    </row>
    <row r="669" spans="4:7">
      <c r="D669" s="15"/>
      <c r="E669" s="15"/>
      <c r="G669" s="15">
        <f t="shared" si="22"/>
        <v>0</v>
      </c>
    </row>
    <row r="670" spans="4:7">
      <c r="D670" s="15"/>
      <c r="E670" s="15"/>
      <c r="G670" s="15">
        <f t="shared" si="22"/>
        <v>0</v>
      </c>
    </row>
    <row r="671" spans="4:7">
      <c r="D671" s="15"/>
      <c r="E671" s="15"/>
      <c r="G671" s="15">
        <f t="shared" si="22"/>
        <v>0</v>
      </c>
    </row>
    <row r="672" spans="4:7">
      <c r="D672" s="15"/>
      <c r="E672" s="15"/>
      <c r="G672" s="15">
        <f t="shared" si="22"/>
        <v>0</v>
      </c>
    </row>
    <row r="673" spans="4:7">
      <c r="D673" s="15"/>
      <c r="E673" s="15"/>
      <c r="G673" s="15">
        <f t="shared" si="22"/>
        <v>0</v>
      </c>
    </row>
    <row r="674" spans="4:7">
      <c r="D674" s="15"/>
      <c r="E674" s="15"/>
      <c r="G674" s="15">
        <f t="shared" si="22"/>
        <v>0</v>
      </c>
    </row>
    <row r="675" spans="4:7">
      <c r="D675" s="15"/>
      <c r="E675" s="15"/>
      <c r="G675" s="15">
        <f t="shared" si="22"/>
        <v>0</v>
      </c>
    </row>
    <row r="676" spans="4:7">
      <c r="D676" s="15"/>
      <c r="E676" s="15"/>
      <c r="G676" s="15">
        <f t="shared" si="22"/>
        <v>0</v>
      </c>
    </row>
    <row r="677" spans="4:7">
      <c r="D677" s="15"/>
      <c r="E677" s="15"/>
      <c r="G677" s="15">
        <f t="shared" si="22"/>
        <v>0</v>
      </c>
    </row>
    <row r="678" spans="4:7">
      <c r="D678" s="15"/>
      <c r="E678" s="15"/>
      <c r="G678" s="15">
        <f t="shared" si="22"/>
        <v>0</v>
      </c>
    </row>
    <row r="679" spans="4:7">
      <c r="D679" s="15"/>
      <c r="E679" s="15"/>
      <c r="G679" s="15">
        <f t="shared" si="22"/>
        <v>0</v>
      </c>
    </row>
    <row r="680" spans="4:7">
      <c r="D680" s="15"/>
      <c r="E680" s="15"/>
      <c r="G680" s="15">
        <f t="shared" si="22"/>
        <v>0</v>
      </c>
    </row>
    <row r="681" spans="4:7">
      <c r="D681" s="15"/>
      <c r="E681" s="15"/>
      <c r="G681" s="15">
        <f t="shared" si="22"/>
        <v>0</v>
      </c>
    </row>
    <row r="682" spans="4:7">
      <c r="D682" s="15"/>
      <c r="E682" s="15"/>
      <c r="G682" s="15">
        <f t="shared" si="22"/>
        <v>0</v>
      </c>
    </row>
    <row r="683" spans="4:7">
      <c r="D683" s="15"/>
      <c r="E683" s="15"/>
      <c r="G683" s="15">
        <f t="shared" si="22"/>
        <v>0</v>
      </c>
    </row>
    <row r="684" spans="4:7">
      <c r="D684" s="15"/>
      <c r="E684" s="15"/>
      <c r="G684" s="15">
        <f t="shared" si="22"/>
        <v>0</v>
      </c>
    </row>
    <row r="685" spans="4:7">
      <c r="D685" s="15"/>
      <c r="E685" s="15"/>
      <c r="G685" s="15">
        <f t="shared" si="22"/>
        <v>0</v>
      </c>
    </row>
    <row r="686" spans="4:7">
      <c r="D686" s="15"/>
      <c r="E686" s="15"/>
      <c r="G686" s="15">
        <f t="shared" si="22"/>
        <v>0</v>
      </c>
    </row>
    <row r="687" spans="4:7">
      <c r="D687" s="15"/>
      <c r="E687" s="15"/>
      <c r="G687" s="15">
        <f t="shared" si="22"/>
        <v>0</v>
      </c>
    </row>
    <row r="688" spans="4:7">
      <c r="D688" s="15"/>
      <c r="E688" s="15"/>
      <c r="G688" s="15">
        <f t="shared" si="22"/>
        <v>0</v>
      </c>
    </row>
    <row r="689" spans="4:7">
      <c r="D689" s="15"/>
      <c r="E689" s="15"/>
      <c r="G689" s="15">
        <f t="shared" si="22"/>
        <v>0</v>
      </c>
    </row>
    <row r="690" spans="4:7">
      <c r="D690" s="15"/>
      <c r="E690" s="15"/>
      <c r="G690" s="15">
        <f t="shared" si="22"/>
        <v>0</v>
      </c>
    </row>
    <row r="691" spans="4:7">
      <c r="D691" s="15"/>
      <c r="E691" s="15"/>
      <c r="G691" s="15">
        <f t="shared" si="22"/>
        <v>0</v>
      </c>
    </row>
    <row r="692" spans="4:7">
      <c r="D692" s="15"/>
      <c r="E692" s="15"/>
      <c r="G692" s="15">
        <f t="shared" si="22"/>
        <v>0</v>
      </c>
    </row>
    <row r="693" spans="4:7">
      <c r="D693" s="15"/>
      <c r="E693" s="15"/>
      <c r="G693" s="15">
        <f t="shared" si="22"/>
        <v>0</v>
      </c>
    </row>
    <row r="694" spans="4:7">
      <c r="D694" s="15"/>
      <c r="E694" s="15"/>
      <c r="G694" s="15">
        <f t="shared" si="22"/>
        <v>0</v>
      </c>
    </row>
    <row r="695" spans="4:7">
      <c r="D695" s="15"/>
      <c r="E695" s="15"/>
      <c r="G695" s="15">
        <f t="shared" si="22"/>
        <v>0</v>
      </c>
    </row>
    <row r="696" spans="4:7">
      <c r="D696" s="15"/>
      <c r="E696" s="15"/>
      <c r="G696" s="15">
        <f t="shared" si="22"/>
        <v>0</v>
      </c>
    </row>
    <row r="697" spans="4:7">
      <c r="D697" s="15"/>
      <c r="E697" s="15"/>
      <c r="G697" s="15">
        <f t="shared" si="22"/>
        <v>0</v>
      </c>
    </row>
    <row r="698" spans="4:7">
      <c r="D698" s="15"/>
      <c r="E698" s="15"/>
      <c r="G698" s="15">
        <f t="shared" si="22"/>
        <v>0</v>
      </c>
    </row>
    <row r="699" spans="4:7">
      <c r="D699" s="15"/>
      <c r="E699" s="15"/>
      <c r="G699" s="15">
        <f t="shared" si="22"/>
        <v>0</v>
      </c>
    </row>
    <row r="700" spans="4:7">
      <c r="D700" s="15"/>
      <c r="E700" s="15"/>
      <c r="G700" s="15">
        <f t="shared" si="22"/>
        <v>0</v>
      </c>
    </row>
    <row r="701" spans="4:7">
      <c r="D701" s="15"/>
      <c r="E701" s="15"/>
      <c r="G701" s="15">
        <f t="shared" si="22"/>
        <v>0</v>
      </c>
    </row>
    <row r="702" spans="4:7">
      <c r="D702" s="15"/>
      <c r="E702" s="15"/>
      <c r="G702" s="15">
        <f t="shared" si="22"/>
        <v>0</v>
      </c>
    </row>
    <row r="703" spans="4:7">
      <c r="D703" s="15"/>
      <c r="E703" s="15"/>
      <c r="G703" s="15">
        <f t="shared" si="22"/>
        <v>0</v>
      </c>
    </row>
    <row r="704" spans="4:7">
      <c r="D704" s="15"/>
      <c r="E704" s="15"/>
      <c r="G704" s="15">
        <f t="shared" si="22"/>
        <v>0</v>
      </c>
    </row>
    <row r="705" spans="4:7">
      <c r="D705" s="15"/>
      <c r="E705" s="15"/>
      <c r="G705" s="15">
        <f t="shared" si="22"/>
        <v>0</v>
      </c>
    </row>
    <row r="706" spans="4:7">
      <c r="D706" s="15"/>
      <c r="E706" s="15"/>
      <c r="G706" s="15">
        <f t="shared" si="22"/>
        <v>0</v>
      </c>
    </row>
    <row r="707" spans="4:7">
      <c r="D707" s="15"/>
      <c r="E707" s="15"/>
      <c r="G707" s="15">
        <f t="shared" si="22"/>
        <v>0</v>
      </c>
    </row>
    <row r="708" spans="4:7">
      <c r="D708" s="15"/>
      <c r="E708" s="15"/>
      <c r="G708" s="15">
        <f t="shared" si="22"/>
        <v>0</v>
      </c>
    </row>
    <row r="709" spans="4:7">
      <c r="D709" s="15"/>
      <c r="E709" s="15"/>
      <c r="G709" s="15">
        <f t="shared" si="22"/>
        <v>0</v>
      </c>
    </row>
    <row r="710" spans="4:7">
      <c r="D710" s="15"/>
      <c r="E710" s="15"/>
      <c r="G710" s="15">
        <f t="shared" si="22"/>
        <v>0</v>
      </c>
    </row>
    <row r="711" spans="4:7">
      <c r="D711" s="15"/>
      <c r="E711" s="15"/>
      <c r="G711" s="15">
        <f t="shared" si="22"/>
        <v>0</v>
      </c>
    </row>
    <row r="712" spans="4:7">
      <c r="D712" s="15"/>
      <c r="E712" s="15"/>
      <c r="G712" s="15">
        <f t="shared" si="22"/>
        <v>0</v>
      </c>
    </row>
    <row r="713" spans="4:7">
      <c r="D713" s="15"/>
      <c r="E713" s="15"/>
      <c r="G713" s="15">
        <f t="shared" si="22"/>
        <v>0</v>
      </c>
    </row>
    <row r="714" spans="4:7">
      <c r="D714" s="15"/>
      <c r="E714" s="15"/>
      <c r="G714" s="15">
        <f t="shared" si="22"/>
        <v>0</v>
      </c>
    </row>
    <row r="715" spans="4:7">
      <c r="D715" s="15"/>
      <c r="E715" s="15"/>
      <c r="G715" s="15">
        <f t="shared" si="22"/>
        <v>0</v>
      </c>
    </row>
    <row r="716" spans="4:7">
      <c r="D716" s="15"/>
      <c r="E716" s="15"/>
      <c r="G716" s="15">
        <f t="shared" ref="G716:G779" si="23">+D716-E716</f>
        <v>0</v>
      </c>
    </row>
    <row r="717" spans="4:7">
      <c r="D717" s="15"/>
      <c r="E717" s="15"/>
      <c r="G717" s="15">
        <f t="shared" si="23"/>
        <v>0</v>
      </c>
    </row>
    <row r="718" spans="4:7">
      <c r="D718" s="15"/>
      <c r="E718" s="15"/>
      <c r="G718" s="15">
        <f t="shared" si="23"/>
        <v>0</v>
      </c>
    </row>
    <row r="719" spans="4:7">
      <c r="D719" s="15"/>
      <c r="E719" s="15"/>
      <c r="G719" s="15">
        <f t="shared" si="23"/>
        <v>0</v>
      </c>
    </row>
    <row r="720" spans="4:7">
      <c r="D720" s="15"/>
      <c r="E720" s="15"/>
      <c r="G720" s="15">
        <f t="shared" si="23"/>
        <v>0</v>
      </c>
    </row>
    <row r="721" spans="4:7">
      <c r="D721" s="15"/>
      <c r="E721" s="15"/>
      <c r="G721" s="15">
        <f t="shared" si="23"/>
        <v>0</v>
      </c>
    </row>
    <row r="722" spans="4:7">
      <c r="D722" s="15"/>
      <c r="E722" s="15"/>
      <c r="G722" s="15">
        <f t="shared" si="23"/>
        <v>0</v>
      </c>
    </row>
    <row r="723" spans="4:7">
      <c r="D723" s="15"/>
      <c r="E723" s="15"/>
      <c r="G723" s="15">
        <f t="shared" si="23"/>
        <v>0</v>
      </c>
    </row>
    <row r="724" spans="4:7">
      <c r="D724" s="15"/>
      <c r="E724" s="15"/>
      <c r="G724" s="15">
        <f t="shared" si="23"/>
        <v>0</v>
      </c>
    </row>
    <row r="725" spans="4:7">
      <c r="D725" s="15"/>
      <c r="E725" s="15"/>
      <c r="G725" s="15">
        <f t="shared" si="23"/>
        <v>0</v>
      </c>
    </row>
    <row r="726" spans="4:7">
      <c r="D726" s="15"/>
      <c r="E726" s="15"/>
      <c r="G726" s="15">
        <f t="shared" si="23"/>
        <v>0</v>
      </c>
    </row>
    <row r="727" spans="4:7">
      <c r="D727" s="15"/>
      <c r="E727" s="15"/>
      <c r="G727" s="15">
        <f t="shared" si="23"/>
        <v>0</v>
      </c>
    </row>
    <row r="728" spans="4:7">
      <c r="D728" s="15"/>
      <c r="E728" s="15"/>
      <c r="G728" s="15">
        <f t="shared" si="23"/>
        <v>0</v>
      </c>
    </row>
    <row r="729" spans="4:7">
      <c r="D729" s="15"/>
      <c r="E729" s="15"/>
      <c r="G729" s="15">
        <f t="shared" si="23"/>
        <v>0</v>
      </c>
    </row>
    <row r="730" spans="4:7">
      <c r="D730" s="15"/>
      <c r="E730" s="15"/>
      <c r="G730" s="15">
        <f t="shared" si="23"/>
        <v>0</v>
      </c>
    </row>
    <row r="731" spans="4:7">
      <c r="D731" s="15"/>
      <c r="E731" s="15"/>
      <c r="G731" s="15">
        <f t="shared" si="23"/>
        <v>0</v>
      </c>
    </row>
    <row r="732" spans="4:7">
      <c r="D732" s="15"/>
      <c r="E732" s="15"/>
      <c r="G732" s="15">
        <f t="shared" si="23"/>
        <v>0</v>
      </c>
    </row>
    <row r="733" spans="4:7">
      <c r="D733" s="15"/>
      <c r="E733" s="15"/>
      <c r="G733" s="15">
        <f t="shared" si="23"/>
        <v>0</v>
      </c>
    </row>
    <row r="734" spans="4:7">
      <c r="D734" s="15"/>
      <c r="E734" s="15"/>
      <c r="G734" s="15">
        <f t="shared" si="23"/>
        <v>0</v>
      </c>
    </row>
    <row r="735" spans="4:7">
      <c r="D735" s="15"/>
      <c r="E735" s="15"/>
      <c r="G735" s="15">
        <f t="shared" si="23"/>
        <v>0</v>
      </c>
    </row>
    <row r="736" spans="4:7">
      <c r="D736" s="15"/>
      <c r="E736" s="15"/>
      <c r="G736" s="15">
        <f t="shared" si="23"/>
        <v>0</v>
      </c>
    </row>
    <row r="737" spans="4:7">
      <c r="D737" s="15"/>
      <c r="E737" s="15"/>
      <c r="G737" s="15">
        <f t="shared" si="23"/>
        <v>0</v>
      </c>
    </row>
    <row r="738" spans="4:7">
      <c r="D738" s="15"/>
      <c r="E738" s="15"/>
      <c r="G738" s="15">
        <f t="shared" si="23"/>
        <v>0</v>
      </c>
    </row>
    <row r="739" spans="4:7">
      <c r="D739" s="15"/>
      <c r="E739" s="15"/>
      <c r="G739" s="15">
        <f t="shared" si="23"/>
        <v>0</v>
      </c>
    </row>
    <row r="740" spans="4:7">
      <c r="D740" s="15"/>
      <c r="E740" s="15"/>
      <c r="G740" s="15">
        <f t="shared" si="23"/>
        <v>0</v>
      </c>
    </row>
    <row r="741" spans="4:7">
      <c r="D741" s="15"/>
      <c r="E741" s="15"/>
      <c r="G741" s="15">
        <f t="shared" si="23"/>
        <v>0</v>
      </c>
    </row>
    <row r="742" spans="4:7">
      <c r="D742" s="15"/>
      <c r="E742" s="15"/>
      <c r="G742" s="15">
        <f t="shared" si="23"/>
        <v>0</v>
      </c>
    </row>
    <row r="743" spans="4:7">
      <c r="D743" s="15"/>
      <c r="E743" s="15"/>
      <c r="G743" s="15">
        <f t="shared" si="23"/>
        <v>0</v>
      </c>
    </row>
    <row r="744" spans="4:7">
      <c r="D744" s="15"/>
      <c r="E744" s="15"/>
      <c r="G744" s="15">
        <f t="shared" si="23"/>
        <v>0</v>
      </c>
    </row>
    <row r="745" spans="4:7">
      <c r="D745" s="15"/>
      <c r="E745" s="15"/>
      <c r="G745" s="15">
        <f t="shared" si="23"/>
        <v>0</v>
      </c>
    </row>
    <row r="746" spans="4:7">
      <c r="D746" s="15"/>
      <c r="E746" s="15"/>
      <c r="G746" s="15">
        <f t="shared" si="23"/>
        <v>0</v>
      </c>
    </row>
    <row r="747" spans="4:7">
      <c r="D747" s="15"/>
      <c r="E747" s="15"/>
      <c r="G747" s="15">
        <f t="shared" si="23"/>
        <v>0</v>
      </c>
    </row>
    <row r="748" spans="4:7">
      <c r="D748" s="15"/>
      <c r="E748" s="15"/>
      <c r="G748" s="15">
        <f t="shared" si="23"/>
        <v>0</v>
      </c>
    </row>
    <row r="749" spans="4:7">
      <c r="D749" s="15"/>
      <c r="E749" s="15"/>
      <c r="G749" s="15">
        <f t="shared" si="23"/>
        <v>0</v>
      </c>
    </row>
    <row r="750" spans="4:7">
      <c r="D750" s="15"/>
      <c r="E750" s="15"/>
      <c r="G750" s="15">
        <f t="shared" si="23"/>
        <v>0</v>
      </c>
    </row>
    <row r="751" spans="4:7">
      <c r="D751" s="15"/>
      <c r="E751" s="15"/>
      <c r="G751" s="15">
        <f t="shared" si="23"/>
        <v>0</v>
      </c>
    </row>
    <row r="752" spans="4:7">
      <c r="D752" s="15"/>
      <c r="E752" s="15"/>
      <c r="G752" s="15">
        <f t="shared" si="23"/>
        <v>0</v>
      </c>
    </row>
    <row r="753" spans="4:7">
      <c r="D753" s="15"/>
      <c r="E753" s="15"/>
      <c r="G753" s="15">
        <f t="shared" si="23"/>
        <v>0</v>
      </c>
    </row>
    <row r="754" spans="4:7">
      <c r="D754" s="15"/>
      <c r="E754" s="15"/>
      <c r="G754" s="15">
        <f t="shared" si="23"/>
        <v>0</v>
      </c>
    </row>
    <row r="755" spans="4:7">
      <c r="D755" s="15"/>
      <c r="E755" s="15"/>
      <c r="G755" s="15">
        <f t="shared" si="23"/>
        <v>0</v>
      </c>
    </row>
    <row r="756" spans="4:7">
      <c r="D756" s="15"/>
      <c r="E756" s="15"/>
      <c r="G756" s="15">
        <f t="shared" si="23"/>
        <v>0</v>
      </c>
    </row>
    <row r="757" spans="4:7">
      <c r="D757" s="15"/>
      <c r="E757" s="15"/>
      <c r="G757" s="15">
        <f t="shared" si="23"/>
        <v>0</v>
      </c>
    </row>
    <row r="758" spans="4:7">
      <c r="D758" s="15"/>
      <c r="E758" s="15"/>
      <c r="G758" s="15">
        <f t="shared" si="23"/>
        <v>0</v>
      </c>
    </row>
    <row r="759" spans="4:7">
      <c r="D759" s="15"/>
      <c r="E759" s="15"/>
      <c r="G759" s="15">
        <f t="shared" si="23"/>
        <v>0</v>
      </c>
    </row>
    <row r="760" spans="4:7">
      <c r="D760" s="15"/>
      <c r="E760" s="15"/>
      <c r="G760" s="15">
        <f t="shared" si="23"/>
        <v>0</v>
      </c>
    </row>
    <row r="761" spans="4:7">
      <c r="D761" s="15"/>
      <c r="E761" s="15"/>
      <c r="G761" s="15">
        <f t="shared" si="23"/>
        <v>0</v>
      </c>
    </row>
    <row r="762" spans="4:7">
      <c r="D762" s="15"/>
      <c r="E762" s="15"/>
      <c r="G762" s="15">
        <f t="shared" si="23"/>
        <v>0</v>
      </c>
    </row>
    <row r="763" spans="4:7">
      <c r="D763" s="15"/>
      <c r="E763" s="15"/>
      <c r="G763" s="15">
        <f t="shared" si="23"/>
        <v>0</v>
      </c>
    </row>
    <row r="764" spans="4:7">
      <c r="D764" s="15"/>
      <c r="E764" s="15"/>
      <c r="G764" s="15">
        <f t="shared" si="23"/>
        <v>0</v>
      </c>
    </row>
    <row r="765" spans="4:7">
      <c r="D765" s="15"/>
      <c r="E765" s="15"/>
      <c r="G765" s="15">
        <f t="shared" si="23"/>
        <v>0</v>
      </c>
    </row>
    <row r="766" spans="4:7">
      <c r="D766" s="15"/>
      <c r="E766" s="15"/>
      <c r="G766" s="15">
        <f t="shared" si="23"/>
        <v>0</v>
      </c>
    </row>
    <row r="767" spans="4:7">
      <c r="D767" s="15"/>
      <c r="E767" s="15"/>
      <c r="G767" s="15">
        <f t="shared" si="23"/>
        <v>0</v>
      </c>
    </row>
    <row r="768" spans="4:7">
      <c r="D768" s="15"/>
      <c r="E768" s="15"/>
      <c r="G768" s="15">
        <f t="shared" si="23"/>
        <v>0</v>
      </c>
    </row>
    <row r="769" spans="4:7">
      <c r="D769" s="15"/>
      <c r="E769" s="15"/>
      <c r="G769" s="15">
        <f t="shared" si="23"/>
        <v>0</v>
      </c>
    </row>
    <row r="770" spans="4:7">
      <c r="D770" s="15"/>
      <c r="E770" s="15"/>
      <c r="G770" s="15">
        <f t="shared" si="23"/>
        <v>0</v>
      </c>
    </row>
    <row r="771" spans="4:7">
      <c r="D771" s="15"/>
      <c r="E771" s="15"/>
      <c r="G771" s="15">
        <f t="shared" si="23"/>
        <v>0</v>
      </c>
    </row>
    <row r="772" spans="4:7">
      <c r="D772" s="15"/>
      <c r="E772" s="15"/>
      <c r="G772" s="15">
        <f t="shared" si="23"/>
        <v>0</v>
      </c>
    </row>
    <row r="773" spans="4:7">
      <c r="D773" s="15"/>
      <c r="E773" s="15"/>
      <c r="G773" s="15">
        <f t="shared" si="23"/>
        <v>0</v>
      </c>
    </row>
    <row r="774" spans="4:7">
      <c r="D774" s="15"/>
      <c r="E774" s="15"/>
      <c r="G774" s="15">
        <f t="shared" si="23"/>
        <v>0</v>
      </c>
    </row>
    <row r="775" spans="4:7">
      <c r="D775" s="15"/>
      <c r="E775" s="15"/>
      <c r="G775" s="15">
        <f t="shared" si="23"/>
        <v>0</v>
      </c>
    </row>
    <row r="776" spans="4:7">
      <c r="D776" s="15"/>
      <c r="E776" s="15"/>
      <c r="G776" s="15">
        <f t="shared" si="23"/>
        <v>0</v>
      </c>
    </row>
    <row r="777" spans="4:7">
      <c r="D777" s="15"/>
      <c r="E777" s="15"/>
      <c r="G777" s="15">
        <f t="shared" si="23"/>
        <v>0</v>
      </c>
    </row>
    <row r="778" spans="4:7">
      <c r="D778" s="15"/>
      <c r="E778" s="15"/>
      <c r="G778" s="15">
        <f t="shared" si="23"/>
        <v>0</v>
      </c>
    </row>
    <row r="779" spans="4:7">
      <c r="D779" s="15"/>
      <c r="E779" s="15"/>
      <c r="G779" s="15">
        <f t="shared" si="23"/>
        <v>0</v>
      </c>
    </row>
    <row r="780" spans="4:7">
      <c r="D780" s="15"/>
      <c r="E780" s="15"/>
      <c r="G780" s="15">
        <f t="shared" ref="G780:G843" si="24">+D780-E780</f>
        <v>0</v>
      </c>
    </row>
    <row r="781" spans="4:7">
      <c r="D781" s="15"/>
      <c r="E781" s="15"/>
      <c r="G781" s="15">
        <f t="shared" si="24"/>
        <v>0</v>
      </c>
    </row>
    <row r="782" spans="4:7">
      <c r="D782" s="15"/>
      <c r="E782" s="15"/>
      <c r="G782" s="15">
        <f t="shared" si="24"/>
        <v>0</v>
      </c>
    </row>
    <row r="783" spans="4:7">
      <c r="D783" s="15"/>
      <c r="E783" s="15"/>
      <c r="G783" s="15">
        <f t="shared" si="24"/>
        <v>0</v>
      </c>
    </row>
    <row r="784" spans="4:7">
      <c r="D784" s="15"/>
      <c r="E784" s="15"/>
      <c r="G784" s="15">
        <f t="shared" si="24"/>
        <v>0</v>
      </c>
    </row>
    <row r="785" spans="4:7">
      <c r="D785" s="15"/>
      <c r="E785" s="15"/>
      <c r="G785" s="15">
        <f t="shared" si="24"/>
        <v>0</v>
      </c>
    </row>
    <row r="786" spans="4:7">
      <c r="D786" s="15"/>
      <c r="E786" s="15"/>
      <c r="G786" s="15">
        <f t="shared" si="24"/>
        <v>0</v>
      </c>
    </row>
    <row r="787" spans="4:7">
      <c r="D787" s="15"/>
      <c r="E787" s="15"/>
      <c r="G787" s="15">
        <f t="shared" si="24"/>
        <v>0</v>
      </c>
    </row>
    <row r="788" spans="4:7">
      <c r="D788" s="15"/>
      <c r="E788" s="15"/>
      <c r="G788" s="15">
        <f t="shared" si="24"/>
        <v>0</v>
      </c>
    </row>
    <row r="789" spans="4:7">
      <c r="D789" s="15"/>
      <c r="E789" s="15"/>
      <c r="G789" s="15">
        <f t="shared" si="24"/>
        <v>0</v>
      </c>
    </row>
    <row r="790" spans="4:7">
      <c r="D790" s="15"/>
      <c r="E790" s="15"/>
      <c r="G790" s="15">
        <f t="shared" si="24"/>
        <v>0</v>
      </c>
    </row>
    <row r="791" spans="4:7">
      <c r="D791" s="15"/>
      <c r="E791" s="15"/>
      <c r="G791" s="15">
        <f t="shared" si="24"/>
        <v>0</v>
      </c>
    </row>
    <row r="792" spans="4:7">
      <c r="D792" s="15"/>
      <c r="E792" s="15"/>
      <c r="G792" s="15">
        <f t="shared" si="24"/>
        <v>0</v>
      </c>
    </row>
    <row r="793" spans="4:7">
      <c r="D793" s="15"/>
      <c r="E793" s="15"/>
      <c r="G793" s="15">
        <f t="shared" si="24"/>
        <v>0</v>
      </c>
    </row>
    <row r="794" spans="4:7">
      <c r="D794" s="15"/>
      <c r="E794" s="15"/>
      <c r="G794" s="15">
        <f t="shared" si="24"/>
        <v>0</v>
      </c>
    </row>
    <row r="795" spans="4:7">
      <c r="D795" s="15"/>
      <c r="E795" s="15"/>
      <c r="G795" s="15">
        <f t="shared" si="24"/>
        <v>0</v>
      </c>
    </row>
    <row r="796" spans="4:7">
      <c r="D796" s="15"/>
      <c r="E796" s="15"/>
      <c r="G796" s="15">
        <f t="shared" si="24"/>
        <v>0</v>
      </c>
    </row>
    <row r="797" spans="4:7">
      <c r="D797" s="15"/>
      <c r="E797" s="15"/>
      <c r="G797" s="15">
        <f t="shared" si="24"/>
        <v>0</v>
      </c>
    </row>
    <row r="798" spans="4:7">
      <c r="D798" s="15"/>
      <c r="E798" s="15"/>
      <c r="G798" s="15">
        <f t="shared" si="24"/>
        <v>0</v>
      </c>
    </row>
    <row r="799" spans="4:7">
      <c r="D799" s="15"/>
      <c r="E799" s="15"/>
      <c r="G799" s="15">
        <f t="shared" si="24"/>
        <v>0</v>
      </c>
    </row>
    <row r="800" spans="4:7">
      <c r="D800" s="15"/>
      <c r="E800" s="15"/>
      <c r="G800" s="15">
        <f t="shared" si="24"/>
        <v>0</v>
      </c>
    </row>
    <row r="801" spans="4:7">
      <c r="D801" s="15"/>
      <c r="E801" s="15"/>
      <c r="G801" s="15">
        <f t="shared" si="24"/>
        <v>0</v>
      </c>
    </row>
    <row r="802" spans="4:7">
      <c r="D802" s="15"/>
      <c r="E802" s="15"/>
      <c r="G802" s="15">
        <f t="shared" si="24"/>
        <v>0</v>
      </c>
    </row>
    <row r="803" spans="4:7">
      <c r="D803" s="15"/>
      <c r="E803" s="15"/>
      <c r="G803" s="15">
        <f t="shared" si="24"/>
        <v>0</v>
      </c>
    </row>
    <row r="804" spans="4:7">
      <c r="D804" s="15"/>
      <c r="E804" s="15"/>
      <c r="G804" s="15">
        <f t="shared" si="24"/>
        <v>0</v>
      </c>
    </row>
    <row r="805" spans="4:7">
      <c r="D805" s="15"/>
      <c r="E805" s="15"/>
      <c r="G805" s="15">
        <f t="shared" si="24"/>
        <v>0</v>
      </c>
    </row>
    <row r="806" spans="4:7">
      <c r="D806" s="15"/>
      <c r="E806" s="15"/>
      <c r="G806" s="15">
        <f t="shared" si="24"/>
        <v>0</v>
      </c>
    </row>
    <row r="807" spans="4:7">
      <c r="D807" s="15"/>
      <c r="E807" s="15"/>
      <c r="G807" s="15">
        <f t="shared" si="24"/>
        <v>0</v>
      </c>
    </row>
    <row r="808" spans="4:7">
      <c r="D808" s="15"/>
      <c r="E808" s="15"/>
      <c r="G808" s="15">
        <f t="shared" si="24"/>
        <v>0</v>
      </c>
    </row>
    <row r="809" spans="4:7">
      <c r="D809" s="15"/>
      <c r="E809" s="15"/>
      <c r="G809" s="15">
        <f t="shared" si="24"/>
        <v>0</v>
      </c>
    </row>
    <row r="810" spans="4:7">
      <c r="D810" s="15"/>
      <c r="E810" s="15"/>
      <c r="G810" s="15">
        <f t="shared" si="24"/>
        <v>0</v>
      </c>
    </row>
    <row r="811" spans="4:7">
      <c r="D811" s="15"/>
      <c r="E811" s="15"/>
      <c r="G811" s="15">
        <f t="shared" si="24"/>
        <v>0</v>
      </c>
    </row>
    <row r="812" spans="4:7">
      <c r="D812" s="15"/>
      <c r="E812" s="15"/>
      <c r="G812" s="15">
        <f t="shared" si="24"/>
        <v>0</v>
      </c>
    </row>
    <row r="813" spans="4:7">
      <c r="D813" s="15"/>
      <c r="E813" s="15"/>
      <c r="G813" s="15">
        <f t="shared" si="24"/>
        <v>0</v>
      </c>
    </row>
    <row r="814" spans="4:7">
      <c r="D814" s="15"/>
      <c r="E814" s="15"/>
      <c r="G814" s="15">
        <f t="shared" si="24"/>
        <v>0</v>
      </c>
    </row>
    <row r="815" spans="4:7">
      <c r="D815" s="15"/>
      <c r="E815" s="15"/>
      <c r="G815" s="15">
        <f t="shared" si="24"/>
        <v>0</v>
      </c>
    </row>
    <row r="816" spans="4:7">
      <c r="D816" s="15"/>
      <c r="E816" s="15"/>
      <c r="G816" s="15">
        <f t="shared" si="24"/>
        <v>0</v>
      </c>
    </row>
    <row r="817" spans="4:7">
      <c r="D817" s="15"/>
      <c r="E817" s="15"/>
      <c r="G817" s="15">
        <f t="shared" si="24"/>
        <v>0</v>
      </c>
    </row>
    <row r="818" spans="4:7">
      <c r="D818" s="15"/>
      <c r="E818" s="15"/>
      <c r="G818" s="15">
        <f t="shared" si="24"/>
        <v>0</v>
      </c>
    </row>
    <row r="819" spans="4:7">
      <c r="D819" s="15"/>
      <c r="E819" s="15"/>
      <c r="G819" s="15">
        <f t="shared" si="24"/>
        <v>0</v>
      </c>
    </row>
    <row r="820" spans="4:7">
      <c r="D820" s="15"/>
      <c r="E820" s="15"/>
      <c r="G820" s="15">
        <f t="shared" si="24"/>
        <v>0</v>
      </c>
    </row>
    <row r="821" spans="4:7">
      <c r="D821" s="15"/>
      <c r="E821" s="15"/>
      <c r="G821" s="15">
        <f t="shared" si="24"/>
        <v>0</v>
      </c>
    </row>
    <row r="822" spans="4:7">
      <c r="D822" s="15"/>
      <c r="E822" s="15"/>
      <c r="G822" s="15">
        <f t="shared" si="24"/>
        <v>0</v>
      </c>
    </row>
    <row r="823" spans="4:7">
      <c r="D823" s="15"/>
      <c r="E823" s="15"/>
      <c r="G823" s="15">
        <f t="shared" si="24"/>
        <v>0</v>
      </c>
    </row>
    <row r="824" spans="4:7">
      <c r="D824" s="15"/>
      <c r="E824" s="15"/>
      <c r="G824" s="15">
        <f t="shared" si="24"/>
        <v>0</v>
      </c>
    </row>
    <row r="825" spans="4:7">
      <c r="D825" s="15"/>
      <c r="E825" s="15"/>
      <c r="G825" s="15">
        <f t="shared" si="24"/>
        <v>0</v>
      </c>
    </row>
    <row r="826" spans="4:7">
      <c r="D826" s="15"/>
      <c r="E826" s="15"/>
      <c r="G826" s="15">
        <f t="shared" si="24"/>
        <v>0</v>
      </c>
    </row>
    <row r="827" spans="4:7">
      <c r="D827" s="15"/>
      <c r="E827" s="15"/>
      <c r="G827" s="15">
        <f t="shared" si="24"/>
        <v>0</v>
      </c>
    </row>
    <row r="828" spans="4:7">
      <c r="D828" s="15"/>
      <c r="E828" s="15"/>
      <c r="G828" s="15">
        <f t="shared" si="24"/>
        <v>0</v>
      </c>
    </row>
    <row r="829" spans="4:7">
      <c r="D829" s="15"/>
      <c r="E829" s="15"/>
      <c r="G829" s="15">
        <f t="shared" si="24"/>
        <v>0</v>
      </c>
    </row>
    <row r="830" spans="4:7">
      <c r="D830" s="15"/>
      <c r="E830" s="15"/>
      <c r="G830" s="15">
        <f t="shared" si="24"/>
        <v>0</v>
      </c>
    </row>
    <row r="831" spans="4:7">
      <c r="D831" s="15"/>
      <c r="E831" s="15"/>
      <c r="G831" s="15">
        <f t="shared" si="24"/>
        <v>0</v>
      </c>
    </row>
    <row r="832" spans="4:7">
      <c r="D832" s="15"/>
      <c r="E832" s="15"/>
      <c r="G832" s="15">
        <f t="shared" si="24"/>
        <v>0</v>
      </c>
    </row>
    <row r="833" spans="4:7">
      <c r="D833" s="15"/>
      <c r="E833" s="15"/>
      <c r="G833" s="15">
        <f t="shared" si="24"/>
        <v>0</v>
      </c>
    </row>
    <row r="834" spans="4:7">
      <c r="D834" s="15"/>
      <c r="E834" s="15"/>
      <c r="G834" s="15">
        <f t="shared" si="24"/>
        <v>0</v>
      </c>
    </row>
    <row r="835" spans="4:7">
      <c r="D835" s="15"/>
      <c r="E835" s="15"/>
      <c r="G835" s="15">
        <f t="shared" si="24"/>
        <v>0</v>
      </c>
    </row>
    <row r="836" spans="4:7">
      <c r="D836" s="15"/>
      <c r="E836" s="15"/>
      <c r="G836" s="15">
        <f t="shared" si="24"/>
        <v>0</v>
      </c>
    </row>
    <row r="837" spans="4:7">
      <c r="D837" s="15"/>
      <c r="E837" s="15"/>
      <c r="G837" s="15">
        <f t="shared" si="24"/>
        <v>0</v>
      </c>
    </row>
    <row r="838" spans="4:7">
      <c r="D838" s="15"/>
      <c r="E838" s="15"/>
      <c r="G838" s="15">
        <f t="shared" si="24"/>
        <v>0</v>
      </c>
    </row>
    <row r="839" spans="4:7">
      <c r="D839" s="15"/>
      <c r="E839" s="15"/>
      <c r="G839" s="15">
        <f t="shared" si="24"/>
        <v>0</v>
      </c>
    </row>
    <row r="840" spans="4:7">
      <c r="D840" s="15"/>
      <c r="E840" s="15"/>
      <c r="G840" s="15">
        <f t="shared" si="24"/>
        <v>0</v>
      </c>
    </row>
    <row r="841" spans="4:7">
      <c r="D841" s="15"/>
      <c r="E841" s="15"/>
      <c r="G841" s="15">
        <f t="shared" si="24"/>
        <v>0</v>
      </c>
    </row>
    <row r="842" spans="4:7">
      <c r="D842" s="15"/>
      <c r="E842" s="15"/>
      <c r="G842" s="15">
        <f t="shared" si="24"/>
        <v>0</v>
      </c>
    </row>
    <row r="843" spans="4:7">
      <c r="D843" s="15"/>
      <c r="E843" s="15"/>
      <c r="G843" s="15">
        <f t="shared" si="24"/>
        <v>0</v>
      </c>
    </row>
    <row r="844" spans="4:7">
      <c r="D844" s="15"/>
      <c r="E844" s="15"/>
      <c r="G844" s="15">
        <f t="shared" ref="G844:G907" si="25">+D844-E844</f>
        <v>0</v>
      </c>
    </row>
    <row r="845" spans="4:7">
      <c r="D845" s="15"/>
      <c r="E845" s="15"/>
      <c r="G845" s="15">
        <f t="shared" si="25"/>
        <v>0</v>
      </c>
    </row>
    <row r="846" spans="4:7">
      <c r="D846" s="15"/>
      <c r="E846" s="15"/>
      <c r="G846" s="15">
        <f t="shared" si="25"/>
        <v>0</v>
      </c>
    </row>
    <row r="847" spans="4:7">
      <c r="D847" s="15"/>
      <c r="E847" s="15"/>
      <c r="G847" s="15">
        <f t="shared" si="25"/>
        <v>0</v>
      </c>
    </row>
    <row r="848" spans="4:7">
      <c r="D848" s="15"/>
      <c r="E848" s="15"/>
      <c r="G848" s="15">
        <f t="shared" si="25"/>
        <v>0</v>
      </c>
    </row>
    <row r="849" spans="4:7">
      <c r="D849" s="15"/>
      <c r="E849" s="15"/>
      <c r="G849" s="15">
        <f t="shared" si="25"/>
        <v>0</v>
      </c>
    </row>
    <row r="850" spans="4:7">
      <c r="D850" s="15"/>
      <c r="E850" s="15"/>
      <c r="G850" s="15">
        <f t="shared" si="25"/>
        <v>0</v>
      </c>
    </row>
    <row r="851" spans="4:7">
      <c r="D851" s="15"/>
      <c r="E851" s="15"/>
      <c r="G851" s="15">
        <f t="shared" si="25"/>
        <v>0</v>
      </c>
    </row>
    <row r="852" spans="4:7">
      <c r="D852" s="15"/>
      <c r="E852" s="15"/>
      <c r="G852" s="15">
        <f t="shared" si="25"/>
        <v>0</v>
      </c>
    </row>
    <row r="853" spans="4:7">
      <c r="D853" s="15"/>
      <c r="E853" s="15"/>
      <c r="G853" s="15">
        <f t="shared" si="25"/>
        <v>0</v>
      </c>
    </row>
    <row r="854" spans="4:7">
      <c r="D854" s="15"/>
      <c r="E854" s="15"/>
      <c r="G854" s="15">
        <f t="shared" si="25"/>
        <v>0</v>
      </c>
    </row>
    <row r="855" spans="4:7">
      <c r="D855" s="15"/>
      <c r="E855" s="15"/>
      <c r="G855" s="15">
        <f t="shared" si="25"/>
        <v>0</v>
      </c>
    </row>
    <row r="856" spans="4:7">
      <c r="D856" s="15"/>
      <c r="E856" s="15"/>
      <c r="G856" s="15">
        <f t="shared" si="25"/>
        <v>0</v>
      </c>
    </row>
    <row r="857" spans="4:7">
      <c r="D857" s="15"/>
      <c r="E857" s="15"/>
      <c r="G857" s="15">
        <f t="shared" si="25"/>
        <v>0</v>
      </c>
    </row>
    <row r="858" spans="4:7">
      <c r="D858" s="15"/>
      <c r="E858" s="15"/>
      <c r="G858" s="15">
        <f t="shared" si="25"/>
        <v>0</v>
      </c>
    </row>
    <row r="859" spans="4:7">
      <c r="D859" s="15"/>
      <c r="E859" s="15"/>
      <c r="G859" s="15">
        <f t="shared" si="25"/>
        <v>0</v>
      </c>
    </row>
    <row r="860" spans="4:7">
      <c r="D860" s="15"/>
      <c r="E860" s="15"/>
      <c r="G860" s="15">
        <f t="shared" si="25"/>
        <v>0</v>
      </c>
    </row>
    <row r="861" spans="4:7">
      <c r="D861" s="15"/>
      <c r="E861" s="15"/>
      <c r="G861" s="15">
        <f t="shared" si="25"/>
        <v>0</v>
      </c>
    </row>
    <row r="862" spans="4:7">
      <c r="D862" s="15"/>
      <c r="E862" s="15"/>
      <c r="G862" s="15">
        <f t="shared" si="25"/>
        <v>0</v>
      </c>
    </row>
    <row r="863" spans="4:7">
      <c r="D863" s="15"/>
      <c r="E863" s="15"/>
      <c r="G863" s="15">
        <f t="shared" si="25"/>
        <v>0</v>
      </c>
    </row>
    <row r="864" spans="4:7">
      <c r="D864" s="15"/>
      <c r="E864" s="15"/>
      <c r="G864" s="15">
        <f t="shared" si="25"/>
        <v>0</v>
      </c>
    </row>
    <row r="865" spans="4:7">
      <c r="D865" s="15"/>
      <c r="E865" s="15"/>
      <c r="G865" s="15">
        <f t="shared" si="25"/>
        <v>0</v>
      </c>
    </row>
    <row r="866" spans="4:7">
      <c r="D866" s="15"/>
      <c r="E866" s="15"/>
      <c r="G866" s="15">
        <f t="shared" si="25"/>
        <v>0</v>
      </c>
    </row>
    <row r="867" spans="4:7">
      <c r="D867" s="15"/>
      <c r="E867" s="15"/>
      <c r="G867" s="15">
        <f t="shared" si="25"/>
        <v>0</v>
      </c>
    </row>
    <row r="868" spans="4:7">
      <c r="D868" s="15"/>
      <c r="E868" s="15"/>
      <c r="G868" s="15">
        <f t="shared" si="25"/>
        <v>0</v>
      </c>
    </row>
    <row r="869" spans="4:7">
      <c r="D869" s="15"/>
      <c r="E869" s="15"/>
      <c r="G869" s="15">
        <f t="shared" si="25"/>
        <v>0</v>
      </c>
    </row>
    <row r="870" spans="4:7">
      <c r="D870" s="15"/>
      <c r="E870" s="15"/>
      <c r="G870" s="15">
        <f t="shared" si="25"/>
        <v>0</v>
      </c>
    </row>
    <row r="871" spans="4:7">
      <c r="D871" s="15"/>
      <c r="E871" s="15"/>
      <c r="G871" s="15">
        <f t="shared" si="25"/>
        <v>0</v>
      </c>
    </row>
    <row r="872" spans="4:7">
      <c r="D872" s="15"/>
      <c r="E872" s="15"/>
      <c r="G872" s="15">
        <f t="shared" si="25"/>
        <v>0</v>
      </c>
    </row>
    <row r="873" spans="4:7">
      <c r="D873" s="15"/>
      <c r="E873" s="15"/>
      <c r="G873" s="15">
        <f t="shared" si="25"/>
        <v>0</v>
      </c>
    </row>
    <row r="874" spans="4:7">
      <c r="D874" s="15"/>
      <c r="E874" s="15"/>
      <c r="G874" s="15">
        <f t="shared" si="25"/>
        <v>0</v>
      </c>
    </row>
    <row r="875" spans="4:7">
      <c r="D875" s="15"/>
      <c r="E875" s="15"/>
      <c r="G875" s="15">
        <f t="shared" si="25"/>
        <v>0</v>
      </c>
    </row>
    <row r="876" spans="4:7">
      <c r="D876" s="15"/>
      <c r="E876" s="15"/>
      <c r="G876" s="15">
        <f t="shared" si="25"/>
        <v>0</v>
      </c>
    </row>
    <row r="877" spans="4:7">
      <c r="D877" s="15"/>
      <c r="E877" s="15"/>
      <c r="G877" s="15">
        <f t="shared" si="25"/>
        <v>0</v>
      </c>
    </row>
    <row r="878" spans="4:7">
      <c r="D878" s="15"/>
      <c r="E878" s="15"/>
      <c r="G878" s="15">
        <f t="shared" si="25"/>
        <v>0</v>
      </c>
    </row>
    <row r="879" spans="4:7">
      <c r="D879" s="15"/>
      <c r="E879" s="15"/>
      <c r="G879" s="15">
        <f t="shared" si="25"/>
        <v>0</v>
      </c>
    </row>
    <row r="880" spans="4:7">
      <c r="D880" s="15"/>
      <c r="E880" s="15"/>
      <c r="G880" s="15">
        <f t="shared" si="25"/>
        <v>0</v>
      </c>
    </row>
    <row r="881" spans="4:7">
      <c r="D881" s="15"/>
      <c r="E881" s="15"/>
      <c r="G881" s="15">
        <f t="shared" si="25"/>
        <v>0</v>
      </c>
    </row>
    <row r="882" spans="4:7">
      <c r="D882" s="15"/>
      <c r="E882" s="15"/>
      <c r="G882" s="15">
        <f t="shared" si="25"/>
        <v>0</v>
      </c>
    </row>
    <row r="883" spans="4:7">
      <c r="D883" s="15"/>
      <c r="E883" s="15"/>
      <c r="G883" s="15">
        <f t="shared" si="25"/>
        <v>0</v>
      </c>
    </row>
    <row r="884" spans="4:7">
      <c r="D884" s="15"/>
      <c r="E884" s="15"/>
      <c r="G884" s="15">
        <f t="shared" si="25"/>
        <v>0</v>
      </c>
    </row>
    <row r="885" spans="4:7">
      <c r="D885" s="15"/>
      <c r="E885" s="15"/>
      <c r="G885" s="15">
        <f t="shared" si="25"/>
        <v>0</v>
      </c>
    </row>
    <row r="886" spans="4:7">
      <c r="D886" s="15"/>
      <c r="E886" s="15"/>
      <c r="G886" s="15">
        <f t="shared" si="25"/>
        <v>0</v>
      </c>
    </row>
    <row r="887" spans="4:7">
      <c r="D887" s="15"/>
      <c r="E887" s="15"/>
      <c r="G887" s="15">
        <f t="shared" si="25"/>
        <v>0</v>
      </c>
    </row>
    <row r="888" spans="4:7">
      <c r="D888" s="15"/>
      <c r="E888" s="15"/>
      <c r="G888" s="15">
        <f t="shared" si="25"/>
        <v>0</v>
      </c>
    </row>
    <row r="889" spans="4:7">
      <c r="D889" s="15"/>
      <c r="E889" s="15"/>
      <c r="G889" s="15">
        <f t="shared" si="25"/>
        <v>0</v>
      </c>
    </row>
    <row r="890" spans="4:7">
      <c r="D890" s="15"/>
      <c r="E890" s="15"/>
      <c r="G890" s="15">
        <f t="shared" si="25"/>
        <v>0</v>
      </c>
    </row>
    <row r="891" spans="4:7">
      <c r="D891" s="15"/>
      <c r="E891" s="15"/>
      <c r="G891" s="15">
        <f t="shared" si="25"/>
        <v>0</v>
      </c>
    </row>
    <row r="892" spans="4:7">
      <c r="D892" s="15"/>
      <c r="E892" s="15"/>
      <c r="G892" s="15">
        <f t="shared" si="25"/>
        <v>0</v>
      </c>
    </row>
    <row r="893" spans="4:7">
      <c r="D893" s="15"/>
      <c r="E893" s="15"/>
      <c r="G893" s="15">
        <f t="shared" si="25"/>
        <v>0</v>
      </c>
    </row>
    <row r="894" spans="4:7">
      <c r="D894" s="15"/>
      <c r="E894" s="15"/>
      <c r="G894" s="15">
        <f t="shared" si="25"/>
        <v>0</v>
      </c>
    </row>
    <row r="895" spans="4:7">
      <c r="D895" s="15"/>
      <c r="E895" s="15"/>
      <c r="G895" s="15">
        <f t="shared" si="25"/>
        <v>0</v>
      </c>
    </row>
    <row r="896" spans="4:7">
      <c r="D896" s="15"/>
      <c r="E896" s="15"/>
      <c r="G896" s="15">
        <f t="shared" si="25"/>
        <v>0</v>
      </c>
    </row>
    <row r="897" spans="4:7">
      <c r="D897" s="15"/>
      <c r="E897" s="15"/>
      <c r="G897" s="15">
        <f t="shared" si="25"/>
        <v>0</v>
      </c>
    </row>
    <row r="898" spans="4:7">
      <c r="D898" s="15"/>
      <c r="E898" s="15"/>
      <c r="G898" s="15">
        <f t="shared" si="25"/>
        <v>0</v>
      </c>
    </row>
    <row r="899" spans="4:7">
      <c r="D899" s="15"/>
      <c r="E899" s="15"/>
      <c r="G899" s="15">
        <f t="shared" si="25"/>
        <v>0</v>
      </c>
    </row>
    <row r="900" spans="4:7">
      <c r="D900" s="15"/>
      <c r="E900" s="15"/>
      <c r="G900" s="15">
        <f t="shared" si="25"/>
        <v>0</v>
      </c>
    </row>
    <row r="901" spans="4:7">
      <c r="D901" s="15"/>
      <c r="E901" s="15"/>
      <c r="G901" s="15">
        <f t="shared" si="25"/>
        <v>0</v>
      </c>
    </row>
    <row r="902" spans="4:7">
      <c r="D902" s="15"/>
      <c r="E902" s="15"/>
      <c r="G902" s="15">
        <f t="shared" si="25"/>
        <v>0</v>
      </c>
    </row>
    <row r="903" spans="4:7">
      <c r="D903" s="15"/>
      <c r="E903" s="15"/>
      <c r="G903" s="15">
        <f t="shared" si="25"/>
        <v>0</v>
      </c>
    </row>
    <row r="904" spans="4:7">
      <c r="D904" s="15"/>
      <c r="E904" s="15"/>
      <c r="G904" s="15">
        <f t="shared" si="25"/>
        <v>0</v>
      </c>
    </row>
    <row r="905" spans="4:7">
      <c r="D905" s="15"/>
      <c r="E905" s="15"/>
      <c r="G905" s="15">
        <f t="shared" si="25"/>
        <v>0</v>
      </c>
    </row>
    <row r="906" spans="4:7">
      <c r="D906" s="15"/>
      <c r="E906" s="15"/>
      <c r="G906" s="15">
        <f t="shared" si="25"/>
        <v>0</v>
      </c>
    </row>
    <row r="907" spans="4:7">
      <c r="D907" s="15"/>
      <c r="E907" s="15"/>
      <c r="G907" s="15">
        <f t="shared" si="25"/>
        <v>0</v>
      </c>
    </row>
    <row r="908" spans="4:7">
      <c r="D908" s="15"/>
      <c r="E908" s="15"/>
      <c r="G908" s="15">
        <f t="shared" ref="G908:G971" si="26">+D908-E908</f>
        <v>0</v>
      </c>
    </row>
    <row r="909" spans="4:7">
      <c r="D909" s="15"/>
      <c r="E909" s="15"/>
      <c r="G909" s="15">
        <f t="shared" si="26"/>
        <v>0</v>
      </c>
    </row>
    <row r="910" spans="4:7">
      <c r="D910" s="15"/>
      <c r="E910" s="15"/>
      <c r="G910" s="15">
        <f t="shared" si="26"/>
        <v>0</v>
      </c>
    </row>
    <row r="911" spans="4:7">
      <c r="D911" s="15"/>
      <c r="E911" s="15"/>
      <c r="G911" s="15">
        <f t="shared" si="26"/>
        <v>0</v>
      </c>
    </row>
    <row r="912" spans="4:7">
      <c r="D912" s="15"/>
      <c r="E912" s="15"/>
      <c r="G912" s="15">
        <f t="shared" si="26"/>
        <v>0</v>
      </c>
    </row>
    <row r="913" spans="4:7">
      <c r="D913" s="15"/>
      <c r="E913" s="15"/>
      <c r="G913" s="15">
        <f t="shared" si="26"/>
        <v>0</v>
      </c>
    </row>
    <row r="914" spans="4:7">
      <c r="D914" s="15"/>
      <c r="E914" s="15"/>
      <c r="G914" s="15">
        <f t="shared" si="26"/>
        <v>0</v>
      </c>
    </row>
    <row r="915" spans="4:7">
      <c r="D915" s="15"/>
      <c r="E915" s="15"/>
      <c r="G915" s="15">
        <f t="shared" si="26"/>
        <v>0</v>
      </c>
    </row>
    <row r="916" spans="4:7">
      <c r="D916" s="15"/>
      <c r="E916" s="15"/>
      <c r="G916" s="15">
        <f t="shared" si="26"/>
        <v>0</v>
      </c>
    </row>
    <row r="917" spans="4:7">
      <c r="D917" s="15"/>
      <c r="E917" s="15"/>
      <c r="G917" s="15">
        <f t="shared" si="26"/>
        <v>0</v>
      </c>
    </row>
    <row r="918" spans="4:7">
      <c r="D918" s="15"/>
      <c r="E918" s="15"/>
      <c r="G918" s="15">
        <f t="shared" si="26"/>
        <v>0</v>
      </c>
    </row>
    <row r="919" spans="4:7">
      <c r="D919" s="15"/>
      <c r="E919" s="15"/>
      <c r="G919" s="15">
        <f t="shared" si="26"/>
        <v>0</v>
      </c>
    </row>
    <row r="920" spans="4:7">
      <c r="D920" s="15"/>
      <c r="E920" s="15"/>
      <c r="G920" s="15">
        <f t="shared" si="26"/>
        <v>0</v>
      </c>
    </row>
    <row r="921" spans="4:7">
      <c r="D921" s="15"/>
      <c r="E921" s="15"/>
      <c r="G921" s="15">
        <f t="shared" si="26"/>
        <v>0</v>
      </c>
    </row>
    <row r="922" spans="4:7">
      <c r="D922" s="15"/>
      <c r="E922" s="15"/>
      <c r="G922" s="15">
        <f t="shared" si="26"/>
        <v>0</v>
      </c>
    </row>
    <row r="923" spans="4:7">
      <c r="D923" s="15"/>
      <c r="E923" s="15"/>
      <c r="G923" s="15">
        <f t="shared" si="26"/>
        <v>0</v>
      </c>
    </row>
    <row r="924" spans="4:7">
      <c r="D924" s="15"/>
      <c r="E924" s="15"/>
      <c r="G924" s="15">
        <f t="shared" si="26"/>
        <v>0</v>
      </c>
    </row>
    <row r="925" spans="4:7">
      <c r="D925" s="15"/>
      <c r="E925" s="15"/>
      <c r="G925" s="15">
        <f t="shared" si="26"/>
        <v>0</v>
      </c>
    </row>
    <row r="926" spans="4:7">
      <c r="D926" s="15"/>
      <c r="E926" s="15"/>
      <c r="G926" s="15">
        <f t="shared" si="26"/>
        <v>0</v>
      </c>
    </row>
    <row r="927" spans="4:7">
      <c r="D927" s="15"/>
      <c r="E927" s="15"/>
      <c r="G927" s="15">
        <f t="shared" si="26"/>
        <v>0</v>
      </c>
    </row>
    <row r="928" spans="4:7">
      <c r="D928" s="15"/>
      <c r="E928" s="15"/>
      <c r="G928" s="15">
        <f t="shared" si="26"/>
        <v>0</v>
      </c>
    </row>
    <row r="929" spans="4:7">
      <c r="D929" s="15"/>
      <c r="E929" s="15"/>
      <c r="G929" s="15">
        <f t="shared" si="26"/>
        <v>0</v>
      </c>
    </row>
    <row r="930" spans="4:7">
      <c r="D930" s="15"/>
      <c r="E930" s="15"/>
      <c r="G930" s="15">
        <f t="shared" si="26"/>
        <v>0</v>
      </c>
    </row>
    <row r="931" spans="4:7">
      <c r="D931" s="15"/>
      <c r="E931" s="15"/>
      <c r="G931" s="15">
        <f t="shared" si="26"/>
        <v>0</v>
      </c>
    </row>
    <row r="932" spans="4:7">
      <c r="D932" s="15"/>
      <c r="E932" s="15"/>
      <c r="G932" s="15">
        <f t="shared" si="26"/>
        <v>0</v>
      </c>
    </row>
    <row r="933" spans="4:7">
      <c r="D933" s="15"/>
      <c r="E933" s="15"/>
      <c r="G933" s="15">
        <f t="shared" si="26"/>
        <v>0</v>
      </c>
    </row>
    <row r="934" spans="4:7">
      <c r="D934" s="15"/>
      <c r="E934" s="15"/>
      <c r="G934" s="15">
        <f t="shared" si="26"/>
        <v>0</v>
      </c>
    </row>
    <row r="935" spans="4:7">
      <c r="D935" s="15"/>
      <c r="E935" s="15"/>
      <c r="G935" s="15">
        <f t="shared" si="26"/>
        <v>0</v>
      </c>
    </row>
    <row r="936" spans="4:7">
      <c r="D936" s="15"/>
      <c r="E936" s="15"/>
      <c r="G936" s="15">
        <f t="shared" si="26"/>
        <v>0</v>
      </c>
    </row>
    <row r="937" spans="4:7">
      <c r="D937" s="15"/>
      <c r="E937" s="15"/>
      <c r="G937" s="15">
        <f t="shared" si="26"/>
        <v>0</v>
      </c>
    </row>
    <row r="938" spans="4:7">
      <c r="D938" s="15"/>
      <c r="E938" s="15"/>
      <c r="G938" s="15">
        <f t="shared" si="26"/>
        <v>0</v>
      </c>
    </row>
    <row r="939" spans="4:7">
      <c r="D939" s="15"/>
      <c r="E939" s="15"/>
      <c r="G939" s="15">
        <f t="shared" si="26"/>
        <v>0</v>
      </c>
    </row>
    <row r="940" spans="4:7">
      <c r="D940" s="15"/>
      <c r="E940" s="15"/>
      <c r="G940" s="15">
        <f t="shared" si="26"/>
        <v>0</v>
      </c>
    </row>
    <row r="941" spans="4:7">
      <c r="D941" s="15"/>
      <c r="E941" s="15"/>
      <c r="G941" s="15">
        <f t="shared" si="26"/>
        <v>0</v>
      </c>
    </row>
    <row r="942" spans="4:7">
      <c r="D942" s="15"/>
      <c r="E942" s="15"/>
      <c r="G942" s="15">
        <f t="shared" si="26"/>
        <v>0</v>
      </c>
    </row>
    <row r="943" spans="4:7">
      <c r="D943" s="15"/>
      <c r="E943" s="15"/>
      <c r="G943" s="15">
        <f t="shared" si="26"/>
        <v>0</v>
      </c>
    </row>
    <row r="944" spans="4:7">
      <c r="D944" s="15"/>
      <c r="E944" s="15"/>
      <c r="G944" s="15">
        <f t="shared" si="26"/>
        <v>0</v>
      </c>
    </row>
    <row r="945" spans="4:7">
      <c r="D945" s="15"/>
      <c r="E945" s="15"/>
      <c r="G945" s="15">
        <f t="shared" si="26"/>
        <v>0</v>
      </c>
    </row>
    <row r="946" spans="4:7">
      <c r="D946" s="15"/>
      <c r="E946" s="15"/>
      <c r="G946" s="15">
        <f t="shared" si="26"/>
        <v>0</v>
      </c>
    </row>
    <row r="947" spans="4:7">
      <c r="D947" s="15"/>
      <c r="E947" s="15"/>
      <c r="G947" s="15">
        <f t="shared" si="26"/>
        <v>0</v>
      </c>
    </row>
    <row r="948" spans="4:7">
      <c r="D948" s="15"/>
      <c r="E948" s="15"/>
      <c r="G948" s="15">
        <f t="shared" si="26"/>
        <v>0</v>
      </c>
    </row>
    <row r="949" spans="4:7">
      <c r="D949" s="15"/>
      <c r="E949" s="15"/>
      <c r="G949" s="15">
        <f t="shared" si="26"/>
        <v>0</v>
      </c>
    </row>
    <row r="950" spans="4:7">
      <c r="D950" s="15"/>
      <c r="E950" s="15"/>
      <c r="G950" s="15">
        <f t="shared" si="26"/>
        <v>0</v>
      </c>
    </row>
    <row r="951" spans="4:7">
      <c r="D951" s="15"/>
      <c r="E951" s="15"/>
      <c r="G951" s="15">
        <f t="shared" si="26"/>
        <v>0</v>
      </c>
    </row>
    <row r="952" spans="4:7">
      <c r="D952" s="15"/>
      <c r="E952" s="15"/>
      <c r="G952" s="15">
        <f t="shared" si="26"/>
        <v>0</v>
      </c>
    </row>
    <row r="953" spans="4:7">
      <c r="D953" s="15"/>
      <c r="E953" s="15"/>
      <c r="G953" s="15">
        <f t="shared" si="26"/>
        <v>0</v>
      </c>
    </row>
    <row r="954" spans="4:7">
      <c r="D954" s="15"/>
      <c r="E954" s="15"/>
      <c r="G954" s="15">
        <f t="shared" si="26"/>
        <v>0</v>
      </c>
    </row>
    <row r="955" spans="4:7">
      <c r="D955" s="15"/>
      <c r="E955" s="15"/>
      <c r="G955" s="15">
        <f t="shared" si="26"/>
        <v>0</v>
      </c>
    </row>
    <row r="956" spans="4:7">
      <c r="D956" s="15"/>
      <c r="E956" s="15"/>
      <c r="G956" s="15">
        <f t="shared" si="26"/>
        <v>0</v>
      </c>
    </row>
    <row r="957" spans="4:7">
      <c r="D957" s="15"/>
      <c r="E957" s="15"/>
      <c r="G957" s="15">
        <f t="shared" si="26"/>
        <v>0</v>
      </c>
    </row>
    <row r="958" spans="4:7">
      <c r="D958" s="15"/>
      <c r="E958" s="15"/>
      <c r="G958" s="15">
        <f t="shared" si="26"/>
        <v>0</v>
      </c>
    </row>
    <row r="959" spans="4:7">
      <c r="D959" s="15"/>
      <c r="E959" s="15"/>
      <c r="G959" s="15">
        <f t="shared" si="26"/>
        <v>0</v>
      </c>
    </row>
    <row r="960" spans="4:7">
      <c r="D960" s="15"/>
      <c r="E960" s="15"/>
      <c r="G960" s="15">
        <f t="shared" si="26"/>
        <v>0</v>
      </c>
    </row>
    <row r="961" spans="4:7">
      <c r="D961" s="15"/>
      <c r="E961" s="15"/>
      <c r="G961" s="15">
        <f t="shared" si="26"/>
        <v>0</v>
      </c>
    </row>
    <row r="962" spans="4:7">
      <c r="D962" s="15"/>
      <c r="E962" s="15"/>
      <c r="G962" s="15">
        <f t="shared" si="26"/>
        <v>0</v>
      </c>
    </row>
    <row r="963" spans="4:7">
      <c r="D963" s="15"/>
      <c r="E963" s="15"/>
      <c r="G963" s="15">
        <f t="shared" si="26"/>
        <v>0</v>
      </c>
    </row>
    <row r="964" spans="4:7">
      <c r="D964" s="15"/>
      <c r="E964" s="15"/>
      <c r="G964" s="15">
        <f t="shared" si="26"/>
        <v>0</v>
      </c>
    </row>
    <row r="965" spans="4:7">
      <c r="D965" s="15"/>
      <c r="E965" s="15"/>
      <c r="G965" s="15">
        <f t="shared" si="26"/>
        <v>0</v>
      </c>
    </row>
    <row r="966" spans="4:7">
      <c r="D966" s="15"/>
      <c r="E966" s="15"/>
      <c r="G966" s="15">
        <f t="shared" si="26"/>
        <v>0</v>
      </c>
    </row>
    <row r="967" spans="4:7">
      <c r="D967" s="15"/>
      <c r="E967" s="15"/>
      <c r="G967" s="15">
        <f t="shared" si="26"/>
        <v>0</v>
      </c>
    </row>
    <row r="968" spans="4:7">
      <c r="D968" s="15"/>
      <c r="E968" s="15"/>
      <c r="G968" s="15">
        <f t="shared" si="26"/>
        <v>0</v>
      </c>
    </row>
    <row r="969" spans="4:7">
      <c r="D969" s="15"/>
      <c r="E969" s="15"/>
      <c r="G969" s="15">
        <f t="shared" si="26"/>
        <v>0</v>
      </c>
    </row>
    <row r="970" spans="4:7">
      <c r="D970" s="15"/>
      <c r="E970" s="15"/>
      <c r="G970" s="15">
        <f t="shared" si="26"/>
        <v>0</v>
      </c>
    </row>
    <row r="971" spans="4:7">
      <c r="D971" s="15"/>
      <c r="E971" s="15"/>
      <c r="G971" s="15">
        <f t="shared" si="26"/>
        <v>0</v>
      </c>
    </row>
    <row r="972" spans="4:7">
      <c r="D972" s="15"/>
      <c r="E972" s="15"/>
      <c r="G972" s="15">
        <f t="shared" ref="G972:G1035" si="27">+D972-E972</f>
        <v>0</v>
      </c>
    </row>
    <row r="973" spans="4:7">
      <c r="D973" s="15"/>
      <c r="E973" s="15"/>
      <c r="G973" s="15">
        <f t="shared" si="27"/>
        <v>0</v>
      </c>
    </row>
    <row r="974" spans="4:7">
      <c r="D974" s="15"/>
      <c r="E974" s="15"/>
      <c r="G974" s="15">
        <f t="shared" si="27"/>
        <v>0</v>
      </c>
    </row>
    <row r="975" spans="4:7">
      <c r="D975" s="15"/>
      <c r="E975" s="15"/>
      <c r="G975" s="15">
        <f t="shared" si="27"/>
        <v>0</v>
      </c>
    </row>
    <row r="976" spans="4:7">
      <c r="D976" s="15"/>
      <c r="E976" s="15"/>
      <c r="G976" s="15">
        <f t="shared" si="27"/>
        <v>0</v>
      </c>
    </row>
    <row r="977" spans="4:7">
      <c r="D977" s="15"/>
      <c r="E977" s="15"/>
      <c r="G977" s="15">
        <f t="shared" si="27"/>
        <v>0</v>
      </c>
    </row>
    <row r="978" spans="4:7">
      <c r="D978" s="15"/>
      <c r="E978" s="15"/>
      <c r="G978" s="15">
        <f t="shared" si="27"/>
        <v>0</v>
      </c>
    </row>
    <row r="979" spans="4:7">
      <c r="D979" s="15"/>
      <c r="E979" s="15"/>
      <c r="G979" s="15">
        <f t="shared" si="27"/>
        <v>0</v>
      </c>
    </row>
    <row r="980" spans="4:7">
      <c r="D980" s="15"/>
      <c r="E980" s="15"/>
      <c r="G980" s="15">
        <f t="shared" si="27"/>
        <v>0</v>
      </c>
    </row>
    <row r="981" spans="4:7">
      <c r="D981" s="15"/>
      <c r="E981" s="15"/>
      <c r="G981" s="15">
        <f t="shared" si="27"/>
        <v>0</v>
      </c>
    </row>
    <row r="982" spans="4:7">
      <c r="D982" s="15"/>
      <c r="E982" s="15"/>
      <c r="G982" s="15">
        <f t="shared" si="27"/>
        <v>0</v>
      </c>
    </row>
    <row r="983" spans="4:7">
      <c r="D983" s="15"/>
      <c r="E983" s="15"/>
      <c r="G983" s="15">
        <f t="shared" si="27"/>
        <v>0</v>
      </c>
    </row>
    <row r="984" spans="4:7">
      <c r="D984" s="15"/>
      <c r="E984" s="15"/>
      <c r="G984" s="15">
        <f t="shared" si="27"/>
        <v>0</v>
      </c>
    </row>
    <row r="985" spans="4:7">
      <c r="D985" s="15"/>
      <c r="E985" s="15"/>
      <c r="G985" s="15">
        <f t="shared" si="27"/>
        <v>0</v>
      </c>
    </row>
    <row r="986" spans="4:7">
      <c r="D986" s="15"/>
      <c r="E986" s="15"/>
      <c r="G986" s="15">
        <f t="shared" si="27"/>
        <v>0</v>
      </c>
    </row>
    <row r="987" spans="4:7">
      <c r="D987" s="15"/>
      <c r="E987" s="15"/>
      <c r="G987" s="15">
        <f t="shared" si="27"/>
        <v>0</v>
      </c>
    </row>
    <row r="988" spans="4:7">
      <c r="D988" s="15"/>
      <c r="E988" s="15"/>
      <c r="G988" s="15">
        <f t="shared" si="27"/>
        <v>0</v>
      </c>
    </row>
    <row r="989" spans="4:7">
      <c r="D989" s="15"/>
      <c r="E989" s="15"/>
      <c r="G989" s="15">
        <f t="shared" si="27"/>
        <v>0</v>
      </c>
    </row>
    <row r="990" spans="4:7">
      <c r="D990" s="15"/>
      <c r="E990" s="15"/>
      <c r="G990" s="15">
        <f t="shared" si="27"/>
        <v>0</v>
      </c>
    </row>
    <row r="991" spans="4:7">
      <c r="D991" s="15"/>
      <c r="E991" s="15"/>
      <c r="G991" s="15">
        <f t="shared" si="27"/>
        <v>0</v>
      </c>
    </row>
    <row r="992" spans="4:7">
      <c r="D992" s="15"/>
      <c r="E992" s="15"/>
      <c r="G992" s="15">
        <f t="shared" si="27"/>
        <v>0</v>
      </c>
    </row>
    <row r="993" spans="4:7">
      <c r="D993" s="15"/>
      <c r="E993" s="15"/>
      <c r="G993" s="15">
        <f t="shared" si="27"/>
        <v>0</v>
      </c>
    </row>
    <row r="994" spans="4:7">
      <c r="D994" s="15"/>
      <c r="E994" s="15"/>
      <c r="G994" s="15">
        <f t="shared" si="27"/>
        <v>0</v>
      </c>
    </row>
    <row r="995" spans="4:7">
      <c r="D995" s="15"/>
      <c r="E995" s="15"/>
      <c r="G995" s="15">
        <f t="shared" si="27"/>
        <v>0</v>
      </c>
    </row>
    <row r="996" spans="4:7">
      <c r="D996" s="15"/>
      <c r="E996" s="15"/>
      <c r="G996" s="15">
        <f t="shared" si="27"/>
        <v>0</v>
      </c>
    </row>
    <row r="997" spans="4:7">
      <c r="D997" s="15"/>
      <c r="E997" s="15"/>
      <c r="G997" s="15">
        <f t="shared" si="27"/>
        <v>0</v>
      </c>
    </row>
    <row r="998" spans="4:7">
      <c r="D998" s="15"/>
      <c r="E998" s="15"/>
      <c r="G998" s="15">
        <f t="shared" si="27"/>
        <v>0</v>
      </c>
    </row>
    <row r="999" spans="4:7">
      <c r="D999" s="15"/>
      <c r="E999" s="15"/>
      <c r="G999" s="15">
        <f t="shared" si="27"/>
        <v>0</v>
      </c>
    </row>
    <row r="1000" spans="4:7">
      <c r="D1000" s="15"/>
      <c r="E1000" s="15"/>
      <c r="G1000" s="15">
        <f t="shared" si="27"/>
        <v>0</v>
      </c>
    </row>
    <row r="1001" spans="4:7">
      <c r="D1001" s="15"/>
      <c r="E1001" s="15"/>
      <c r="G1001" s="15">
        <f t="shared" si="27"/>
        <v>0</v>
      </c>
    </row>
    <row r="1002" spans="4:7">
      <c r="D1002" s="15"/>
      <c r="E1002" s="15"/>
      <c r="G1002" s="15">
        <f t="shared" si="27"/>
        <v>0</v>
      </c>
    </row>
    <row r="1003" spans="4:7">
      <c r="D1003" s="15"/>
      <c r="E1003" s="15"/>
      <c r="G1003" s="15">
        <f t="shared" si="27"/>
        <v>0</v>
      </c>
    </row>
    <row r="1004" spans="4:7">
      <c r="D1004" s="15"/>
      <c r="E1004" s="15"/>
      <c r="G1004" s="15">
        <f t="shared" si="27"/>
        <v>0</v>
      </c>
    </row>
    <row r="1005" spans="4:7">
      <c r="D1005" s="15"/>
      <c r="E1005" s="15"/>
      <c r="G1005" s="15">
        <f t="shared" si="27"/>
        <v>0</v>
      </c>
    </row>
    <row r="1006" spans="4:7">
      <c r="D1006" s="15"/>
      <c r="E1006" s="15"/>
      <c r="G1006" s="15">
        <f t="shared" si="27"/>
        <v>0</v>
      </c>
    </row>
    <row r="1007" spans="4:7">
      <c r="D1007" s="15"/>
      <c r="E1007" s="15"/>
      <c r="G1007" s="15">
        <f t="shared" si="27"/>
        <v>0</v>
      </c>
    </row>
    <row r="1008" spans="4:7">
      <c r="D1008" s="15"/>
      <c r="E1008" s="15"/>
      <c r="G1008" s="15">
        <f t="shared" si="27"/>
        <v>0</v>
      </c>
    </row>
    <row r="1009" spans="4:7">
      <c r="D1009" s="15"/>
      <c r="E1009" s="15"/>
      <c r="G1009" s="15">
        <f t="shared" si="27"/>
        <v>0</v>
      </c>
    </row>
    <row r="1010" spans="4:7">
      <c r="D1010" s="15"/>
      <c r="E1010" s="15"/>
      <c r="G1010" s="15">
        <f t="shared" si="27"/>
        <v>0</v>
      </c>
    </row>
    <row r="1011" spans="4:7">
      <c r="D1011" s="15"/>
      <c r="E1011" s="15"/>
      <c r="G1011" s="15">
        <f t="shared" si="27"/>
        <v>0</v>
      </c>
    </row>
    <row r="1012" spans="4:7">
      <c r="D1012" s="15"/>
      <c r="E1012" s="15"/>
      <c r="G1012" s="15">
        <f t="shared" si="27"/>
        <v>0</v>
      </c>
    </row>
    <row r="1013" spans="4:7">
      <c r="D1013" s="15"/>
      <c r="E1013" s="15"/>
      <c r="G1013" s="15">
        <f t="shared" si="27"/>
        <v>0</v>
      </c>
    </row>
    <row r="1014" spans="4:7">
      <c r="D1014" s="15"/>
      <c r="E1014" s="15"/>
      <c r="G1014" s="15">
        <f t="shared" si="27"/>
        <v>0</v>
      </c>
    </row>
    <row r="1015" spans="4:7">
      <c r="D1015" s="15"/>
      <c r="E1015" s="15"/>
      <c r="G1015" s="15">
        <f t="shared" si="27"/>
        <v>0</v>
      </c>
    </row>
    <row r="1016" spans="4:7">
      <c r="D1016" s="15"/>
      <c r="E1016" s="15"/>
      <c r="G1016" s="15">
        <f t="shared" si="27"/>
        <v>0</v>
      </c>
    </row>
    <row r="1017" spans="4:7">
      <c r="D1017" s="15"/>
      <c r="E1017" s="15"/>
      <c r="G1017" s="15">
        <f t="shared" si="27"/>
        <v>0</v>
      </c>
    </row>
    <row r="1018" spans="4:7">
      <c r="D1018" s="15"/>
      <c r="E1018" s="15"/>
      <c r="G1018" s="15">
        <f t="shared" si="27"/>
        <v>0</v>
      </c>
    </row>
    <row r="1019" spans="4:7">
      <c r="D1019" s="15"/>
      <c r="E1019" s="15"/>
      <c r="G1019" s="15">
        <f t="shared" si="27"/>
        <v>0</v>
      </c>
    </row>
    <row r="1020" spans="4:7">
      <c r="D1020" s="15"/>
      <c r="E1020" s="15"/>
      <c r="G1020" s="15">
        <f t="shared" si="27"/>
        <v>0</v>
      </c>
    </row>
    <row r="1021" spans="4:7">
      <c r="D1021" s="15"/>
      <c r="E1021" s="15"/>
      <c r="G1021" s="15">
        <f t="shared" si="27"/>
        <v>0</v>
      </c>
    </row>
    <row r="1022" spans="4:7">
      <c r="D1022" s="15"/>
      <c r="E1022" s="15"/>
      <c r="G1022" s="15">
        <f t="shared" si="27"/>
        <v>0</v>
      </c>
    </row>
    <row r="1023" spans="4:7">
      <c r="D1023" s="15"/>
      <c r="E1023" s="15"/>
      <c r="G1023" s="15">
        <f t="shared" si="27"/>
        <v>0</v>
      </c>
    </row>
    <row r="1024" spans="4:7">
      <c r="D1024" s="15"/>
      <c r="E1024" s="15"/>
      <c r="G1024" s="15">
        <f t="shared" si="27"/>
        <v>0</v>
      </c>
    </row>
    <row r="1025" spans="4:7">
      <c r="D1025" s="15"/>
      <c r="E1025" s="15"/>
      <c r="G1025" s="15">
        <f t="shared" si="27"/>
        <v>0</v>
      </c>
    </row>
    <row r="1026" spans="4:7">
      <c r="D1026" s="15"/>
      <c r="E1026" s="15"/>
      <c r="G1026" s="15">
        <f t="shared" si="27"/>
        <v>0</v>
      </c>
    </row>
    <row r="1027" spans="4:7">
      <c r="D1027" s="15"/>
      <c r="E1027" s="15"/>
      <c r="G1027" s="15">
        <f t="shared" si="27"/>
        <v>0</v>
      </c>
    </row>
    <row r="1028" spans="4:7">
      <c r="D1028" s="15"/>
      <c r="E1028" s="15"/>
      <c r="G1028" s="15">
        <f t="shared" si="27"/>
        <v>0</v>
      </c>
    </row>
    <row r="1029" spans="4:7">
      <c r="D1029" s="15"/>
      <c r="E1029" s="15"/>
      <c r="G1029" s="15">
        <f t="shared" si="27"/>
        <v>0</v>
      </c>
    </row>
    <row r="1030" spans="4:7">
      <c r="D1030" s="15"/>
      <c r="E1030" s="15"/>
      <c r="G1030" s="15">
        <f t="shared" si="27"/>
        <v>0</v>
      </c>
    </row>
    <row r="1031" spans="4:7">
      <c r="D1031" s="15"/>
      <c r="E1031" s="15"/>
      <c r="G1031" s="15">
        <f t="shared" si="27"/>
        <v>0</v>
      </c>
    </row>
    <row r="1032" spans="4:7">
      <c r="D1032" s="15"/>
      <c r="E1032" s="15"/>
      <c r="G1032" s="15">
        <f t="shared" si="27"/>
        <v>0</v>
      </c>
    </row>
    <row r="1033" spans="4:7">
      <c r="D1033" s="15"/>
      <c r="E1033" s="15"/>
      <c r="G1033" s="15">
        <f t="shared" si="27"/>
        <v>0</v>
      </c>
    </row>
    <row r="1034" spans="4:7">
      <c r="D1034" s="15"/>
      <c r="E1034" s="15"/>
      <c r="G1034" s="15">
        <f t="shared" si="27"/>
        <v>0</v>
      </c>
    </row>
    <row r="1035" spans="4:7">
      <c r="D1035" s="15"/>
      <c r="E1035" s="15"/>
      <c r="G1035" s="15">
        <f t="shared" si="27"/>
        <v>0</v>
      </c>
    </row>
    <row r="1036" spans="4:7">
      <c r="D1036" s="15"/>
      <c r="E1036" s="15"/>
      <c r="G1036" s="15">
        <f t="shared" ref="G1036:G1099" si="28">+D1036-E1036</f>
        <v>0</v>
      </c>
    </row>
    <row r="1037" spans="4:7">
      <c r="D1037" s="15"/>
      <c r="E1037" s="15"/>
      <c r="G1037" s="15">
        <f t="shared" si="28"/>
        <v>0</v>
      </c>
    </row>
    <row r="1038" spans="4:7">
      <c r="D1038" s="15"/>
      <c r="E1038" s="15"/>
      <c r="G1038" s="15">
        <f t="shared" si="28"/>
        <v>0</v>
      </c>
    </row>
    <row r="1039" spans="4:7">
      <c r="D1039" s="15"/>
      <c r="E1039" s="15"/>
      <c r="G1039" s="15">
        <f t="shared" si="28"/>
        <v>0</v>
      </c>
    </row>
    <row r="1040" spans="4:7">
      <c r="D1040" s="15"/>
      <c r="E1040" s="15"/>
      <c r="G1040" s="15">
        <f t="shared" si="28"/>
        <v>0</v>
      </c>
    </row>
    <row r="1041" spans="4:7">
      <c r="D1041" s="15"/>
      <c r="E1041" s="15"/>
      <c r="G1041" s="15">
        <f t="shared" si="28"/>
        <v>0</v>
      </c>
    </row>
    <row r="1042" spans="4:7">
      <c r="D1042" s="15"/>
      <c r="E1042" s="15"/>
      <c r="G1042" s="15">
        <f t="shared" si="28"/>
        <v>0</v>
      </c>
    </row>
    <row r="1043" spans="4:7">
      <c r="D1043" s="15"/>
      <c r="E1043" s="15"/>
      <c r="G1043" s="15">
        <f t="shared" si="28"/>
        <v>0</v>
      </c>
    </row>
    <row r="1044" spans="4:7">
      <c r="D1044" s="15"/>
      <c r="E1044" s="15"/>
      <c r="G1044" s="15">
        <f t="shared" si="28"/>
        <v>0</v>
      </c>
    </row>
    <row r="1045" spans="4:7">
      <c r="D1045" s="15"/>
      <c r="E1045" s="15"/>
      <c r="G1045" s="15">
        <f t="shared" si="28"/>
        <v>0</v>
      </c>
    </row>
    <row r="1046" spans="4:7">
      <c r="D1046" s="15"/>
      <c r="E1046" s="15"/>
      <c r="G1046" s="15">
        <f t="shared" si="28"/>
        <v>0</v>
      </c>
    </row>
    <row r="1047" spans="4:7">
      <c r="D1047" s="15"/>
      <c r="E1047" s="15"/>
      <c r="G1047" s="15">
        <f t="shared" si="28"/>
        <v>0</v>
      </c>
    </row>
    <row r="1048" spans="4:7">
      <c r="D1048" s="15"/>
      <c r="E1048" s="15"/>
      <c r="G1048" s="15">
        <f t="shared" si="28"/>
        <v>0</v>
      </c>
    </row>
    <row r="1049" spans="4:7">
      <c r="D1049" s="15"/>
      <c r="E1049" s="15"/>
      <c r="G1049" s="15">
        <f t="shared" si="28"/>
        <v>0</v>
      </c>
    </row>
    <row r="1050" spans="4:7">
      <c r="D1050" s="15"/>
      <c r="E1050" s="15"/>
      <c r="G1050" s="15">
        <f t="shared" si="28"/>
        <v>0</v>
      </c>
    </row>
    <row r="1051" spans="4:7">
      <c r="D1051" s="15"/>
      <c r="E1051" s="15"/>
      <c r="G1051" s="15">
        <f t="shared" si="28"/>
        <v>0</v>
      </c>
    </row>
    <row r="1052" spans="4:7">
      <c r="D1052" s="15"/>
      <c r="E1052" s="15"/>
      <c r="G1052" s="15">
        <f t="shared" si="28"/>
        <v>0</v>
      </c>
    </row>
    <row r="1053" spans="4:7">
      <c r="D1053" s="15"/>
      <c r="E1053" s="15"/>
      <c r="G1053" s="15">
        <f t="shared" si="28"/>
        <v>0</v>
      </c>
    </row>
    <row r="1054" spans="4:7">
      <c r="D1054" s="15"/>
      <c r="E1054" s="15"/>
      <c r="G1054" s="15">
        <f t="shared" si="28"/>
        <v>0</v>
      </c>
    </row>
    <row r="1055" spans="4:7">
      <c r="D1055" s="15"/>
      <c r="E1055" s="15"/>
      <c r="G1055" s="15">
        <f t="shared" si="28"/>
        <v>0</v>
      </c>
    </row>
    <row r="1056" spans="4:7">
      <c r="D1056" s="15"/>
      <c r="E1056" s="15"/>
      <c r="G1056" s="15">
        <f t="shared" si="28"/>
        <v>0</v>
      </c>
    </row>
    <row r="1057" spans="4:7">
      <c r="D1057" s="15"/>
      <c r="E1057" s="15"/>
      <c r="G1057" s="15">
        <f t="shared" si="28"/>
        <v>0</v>
      </c>
    </row>
    <row r="1058" spans="4:7">
      <c r="D1058" s="15"/>
      <c r="E1058" s="15"/>
      <c r="G1058" s="15">
        <f t="shared" si="28"/>
        <v>0</v>
      </c>
    </row>
    <row r="1059" spans="4:7">
      <c r="D1059" s="15"/>
      <c r="E1059" s="15"/>
      <c r="G1059" s="15">
        <f t="shared" si="28"/>
        <v>0</v>
      </c>
    </row>
    <row r="1060" spans="4:7">
      <c r="D1060" s="15"/>
      <c r="E1060" s="15"/>
      <c r="G1060" s="15">
        <f t="shared" si="28"/>
        <v>0</v>
      </c>
    </row>
    <row r="1061" spans="4:7">
      <c r="D1061" s="15"/>
      <c r="E1061" s="15"/>
      <c r="G1061" s="15">
        <f t="shared" si="28"/>
        <v>0</v>
      </c>
    </row>
    <row r="1062" spans="4:7">
      <c r="D1062" s="15"/>
      <c r="E1062" s="15"/>
      <c r="G1062" s="15">
        <f t="shared" si="28"/>
        <v>0</v>
      </c>
    </row>
    <row r="1063" spans="4:7">
      <c r="D1063" s="15"/>
      <c r="E1063" s="15"/>
      <c r="G1063" s="15">
        <f t="shared" si="28"/>
        <v>0</v>
      </c>
    </row>
    <row r="1064" spans="4:7">
      <c r="D1064" s="15"/>
      <c r="E1064" s="15"/>
      <c r="G1064" s="15">
        <f t="shared" si="28"/>
        <v>0</v>
      </c>
    </row>
    <row r="1065" spans="4:7">
      <c r="D1065" s="15"/>
      <c r="E1065" s="15"/>
      <c r="G1065" s="15">
        <f t="shared" si="28"/>
        <v>0</v>
      </c>
    </row>
    <row r="1066" spans="4:7">
      <c r="D1066" s="15"/>
      <c r="E1066" s="15"/>
      <c r="G1066" s="15">
        <f t="shared" si="28"/>
        <v>0</v>
      </c>
    </row>
    <row r="1067" spans="4:7">
      <c r="D1067" s="15"/>
      <c r="E1067" s="15"/>
      <c r="G1067" s="15">
        <f t="shared" si="28"/>
        <v>0</v>
      </c>
    </row>
    <row r="1068" spans="4:7">
      <c r="D1068" s="15"/>
      <c r="E1068" s="15"/>
      <c r="G1068" s="15">
        <f t="shared" si="28"/>
        <v>0</v>
      </c>
    </row>
    <row r="1069" spans="4:7">
      <c r="D1069" s="15"/>
      <c r="E1069" s="15"/>
      <c r="G1069" s="15">
        <f t="shared" si="28"/>
        <v>0</v>
      </c>
    </row>
    <row r="1070" spans="4:7">
      <c r="D1070" s="15"/>
      <c r="E1070" s="15"/>
      <c r="G1070" s="15">
        <f t="shared" si="28"/>
        <v>0</v>
      </c>
    </row>
    <row r="1071" spans="4:7">
      <c r="D1071" s="15"/>
      <c r="E1071" s="15"/>
      <c r="G1071" s="15">
        <f t="shared" si="28"/>
        <v>0</v>
      </c>
    </row>
    <row r="1072" spans="4:7">
      <c r="D1072" s="15"/>
      <c r="E1072" s="15"/>
      <c r="G1072" s="15">
        <f t="shared" si="28"/>
        <v>0</v>
      </c>
    </row>
    <row r="1073" spans="4:7">
      <c r="D1073" s="15"/>
      <c r="E1073" s="15"/>
      <c r="G1073" s="15">
        <f t="shared" si="28"/>
        <v>0</v>
      </c>
    </row>
    <row r="1074" spans="4:7">
      <c r="D1074" s="15"/>
      <c r="E1074" s="15"/>
      <c r="G1074" s="15">
        <f t="shared" si="28"/>
        <v>0</v>
      </c>
    </row>
    <row r="1075" spans="4:7">
      <c r="D1075" s="15"/>
      <c r="E1075" s="15"/>
      <c r="G1075" s="15">
        <f t="shared" si="28"/>
        <v>0</v>
      </c>
    </row>
    <row r="1076" spans="4:7">
      <c r="D1076" s="15"/>
      <c r="E1076" s="15"/>
      <c r="G1076" s="15">
        <f t="shared" si="28"/>
        <v>0</v>
      </c>
    </row>
    <row r="1077" spans="4:7">
      <c r="D1077" s="15"/>
      <c r="E1077" s="15"/>
      <c r="G1077" s="15">
        <f t="shared" si="28"/>
        <v>0</v>
      </c>
    </row>
    <row r="1078" spans="4:7">
      <c r="D1078" s="15"/>
      <c r="E1078" s="15"/>
      <c r="G1078" s="15">
        <f t="shared" si="28"/>
        <v>0</v>
      </c>
    </row>
    <row r="1079" spans="4:7">
      <c r="D1079" s="15"/>
      <c r="E1079" s="15"/>
      <c r="G1079" s="15">
        <f t="shared" si="28"/>
        <v>0</v>
      </c>
    </row>
    <row r="1080" spans="4:7">
      <c r="D1080" s="15"/>
      <c r="E1080" s="15"/>
      <c r="G1080" s="15">
        <f t="shared" si="28"/>
        <v>0</v>
      </c>
    </row>
    <row r="1081" spans="4:7">
      <c r="D1081" s="15"/>
      <c r="E1081" s="15"/>
      <c r="G1081" s="15">
        <f t="shared" si="28"/>
        <v>0</v>
      </c>
    </row>
    <row r="1082" spans="4:7">
      <c r="D1082" s="15"/>
      <c r="E1082" s="15"/>
      <c r="G1082" s="15">
        <f t="shared" si="28"/>
        <v>0</v>
      </c>
    </row>
    <row r="1083" spans="4:7">
      <c r="D1083" s="15"/>
      <c r="E1083" s="15"/>
      <c r="G1083" s="15">
        <f t="shared" si="28"/>
        <v>0</v>
      </c>
    </row>
    <row r="1084" spans="4:7">
      <c r="D1084" s="15"/>
      <c r="E1084" s="15"/>
      <c r="G1084" s="15">
        <f t="shared" si="28"/>
        <v>0</v>
      </c>
    </row>
    <row r="1085" spans="4:7">
      <c r="D1085" s="15"/>
      <c r="E1085" s="15"/>
      <c r="G1085" s="15">
        <f t="shared" si="28"/>
        <v>0</v>
      </c>
    </row>
    <row r="1086" spans="4:7">
      <c r="D1086" s="15"/>
      <c r="E1086" s="15"/>
      <c r="G1086" s="15">
        <f t="shared" si="28"/>
        <v>0</v>
      </c>
    </row>
    <row r="1087" spans="4:7">
      <c r="D1087" s="15"/>
      <c r="E1087" s="15"/>
      <c r="G1087" s="15">
        <f t="shared" si="28"/>
        <v>0</v>
      </c>
    </row>
    <row r="1088" spans="4:7">
      <c r="D1088" s="15"/>
      <c r="E1088" s="15"/>
      <c r="G1088" s="15">
        <f t="shared" si="28"/>
        <v>0</v>
      </c>
    </row>
    <row r="1089" spans="4:7">
      <c r="D1089" s="15"/>
      <c r="E1089" s="15"/>
      <c r="G1089" s="15">
        <f t="shared" si="28"/>
        <v>0</v>
      </c>
    </row>
    <row r="1090" spans="4:7">
      <c r="D1090" s="15"/>
      <c r="E1090" s="15"/>
      <c r="G1090" s="15">
        <f t="shared" si="28"/>
        <v>0</v>
      </c>
    </row>
    <row r="1091" spans="4:7">
      <c r="D1091" s="15"/>
      <c r="E1091" s="15"/>
      <c r="G1091" s="15">
        <f t="shared" si="28"/>
        <v>0</v>
      </c>
    </row>
    <row r="1092" spans="4:7">
      <c r="D1092" s="15"/>
      <c r="E1092" s="15"/>
      <c r="G1092" s="15">
        <f t="shared" si="28"/>
        <v>0</v>
      </c>
    </row>
    <row r="1093" spans="4:7">
      <c r="D1093" s="15"/>
      <c r="E1093" s="15"/>
      <c r="G1093" s="15">
        <f t="shared" si="28"/>
        <v>0</v>
      </c>
    </row>
    <row r="1094" spans="4:7">
      <c r="D1094" s="15"/>
      <c r="E1094" s="15"/>
      <c r="G1094" s="15">
        <f t="shared" si="28"/>
        <v>0</v>
      </c>
    </row>
    <row r="1095" spans="4:7">
      <c r="D1095" s="15"/>
      <c r="E1095" s="15"/>
      <c r="G1095" s="15">
        <f t="shared" si="28"/>
        <v>0</v>
      </c>
    </row>
    <row r="1096" spans="4:7">
      <c r="D1096" s="15"/>
      <c r="E1096" s="15"/>
      <c r="G1096" s="15">
        <f t="shared" si="28"/>
        <v>0</v>
      </c>
    </row>
    <row r="1097" spans="4:7">
      <c r="D1097" s="15"/>
      <c r="E1097" s="15"/>
      <c r="G1097" s="15">
        <f t="shared" si="28"/>
        <v>0</v>
      </c>
    </row>
    <row r="1098" spans="4:7">
      <c r="D1098" s="15"/>
      <c r="E1098" s="15"/>
      <c r="G1098" s="15">
        <f t="shared" si="28"/>
        <v>0</v>
      </c>
    </row>
    <row r="1099" spans="4:7">
      <c r="D1099" s="15"/>
      <c r="E1099" s="15"/>
      <c r="G1099" s="15">
        <f t="shared" si="28"/>
        <v>0</v>
      </c>
    </row>
    <row r="1100" spans="4:7">
      <c r="D1100" s="15"/>
      <c r="E1100" s="15"/>
      <c r="G1100" s="15">
        <f t="shared" ref="G1100:G1163" si="29">+D1100-E1100</f>
        <v>0</v>
      </c>
    </row>
    <row r="1101" spans="4:7">
      <c r="D1101" s="15"/>
      <c r="E1101" s="15"/>
      <c r="G1101" s="15">
        <f t="shared" si="29"/>
        <v>0</v>
      </c>
    </row>
    <row r="1102" spans="4:7">
      <c r="D1102" s="15"/>
      <c r="E1102" s="15"/>
      <c r="G1102" s="15">
        <f t="shared" si="29"/>
        <v>0</v>
      </c>
    </row>
    <row r="1103" spans="4:7">
      <c r="D1103" s="15"/>
      <c r="E1103" s="15"/>
      <c r="G1103" s="15">
        <f t="shared" si="29"/>
        <v>0</v>
      </c>
    </row>
    <row r="1104" spans="4:7">
      <c r="D1104" s="15"/>
      <c r="E1104" s="15"/>
      <c r="G1104" s="15">
        <f t="shared" si="29"/>
        <v>0</v>
      </c>
    </row>
    <row r="1105" spans="4:7">
      <c r="D1105" s="15"/>
      <c r="E1105" s="15"/>
      <c r="G1105" s="15">
        <f t="shared" si="29"/>
        <v>0</v>
      </c>
    </row>
    <row r="1106" spans="4:7">
      <c r="D1106" s="15"/>
      <c r="E1106" s="15"/>
      <c r="G1106" s="15">
        <f t="shared" si="29"/>
        <v>0</v>
      </c>
    </row>
    <row r="1107" spans="4:7">
      <c r="D1107" s="15"/>
      <c r="E1107" s="15"/>
      <c r="G1107" s="15">
        <f t="shared" si="29"/>
        <v>0</v>
      </c>
    </row>
    <row r="1108" spans="4:7">
      <c r="D1108" s="15"/>
      <c r="E1108" s="15"/>
      <c r="G1108" s="15">
        <f t="shared" si="29"/>
        <v>0</v>
      </c>
    </row>
    <row r="1109" spans="4:7">
      <c r="D1109" s="15"/>
      <c r="E1109" s="15"/>
      <c r="G1109" s="15">
        <f t="shared" si="29"/>
        <v>0</v>
      </c>
    </row>
    <row r="1110" spans="4:7">
      <c r="D1110" s="15"/>
      <c r="E1110" s="15"/>
      <c r="G1110" s="15">
        <f t="shared" si="29"/>
        <v>0</v>
      </c>
    </row>
    <row r="1111" spans="4:7">
      <c r="D1111" s="15"/>
      <c r="E1111" s="15"/>
      <c r="G1111" s="15">
        <f t="shared" si="29"/>
        <v>0</v>
      </c>
    </row>
    <row r="1112" spans="4:7">
      <c r="D1112" s="15"/>
      <c r="E1112" s="15"/>
      <c r="G1112" s="15">
        <f t="shared" si="29"/>
        <v>0</v>
      </c>
    </row>
    <row r="1113" spans="4:7">
      <c r="D1113" s="15"/>
      <c r="E1113" s="15"/>
      <c r="G1113" s="15">
        <f t="shared" si="29"/>
        <v>0</v>
      </c>
    </row>
    <row r="1114" spans="4:7">
      <c r="D1114" s="15"/>
      <c r="E1114" s="15"/>
      <c r="G1114" s="15">
        <f t="shared" si="29"/>
        <v>0</v>
      </c>
    </row>
    <row r="1115" spans="4:7">
      <c r="D1115" s="15"/>
      <c r="E1115" s="15"/>
      <c r="G1115" s="15">
        <f t="shared" si="29"/>
        <v>0</v>
      </c>
    </row>
    <row r="1116" spans="4:7">
      <c r="D1116" s="15"/>
      <c r="E1116" s="15"/>
      <c r="G1116" s="15">
        <f t="shared" si="29"/>
        <v>0</v>
      </c>
    </row>
    <row r="1117" spans="4:7">
      <c r="D1117" s="15"/>
      <c r="E1117" s="15"/>
      <c r="G1117" s="15">
        <f t="shared" si="29"/>
        <v>0</v>
      </c>
    </row>
    <row r="1118" spans="4:7">
      <c r="D1118" s="15"/>
      <c r="E1118" s="15"/>
      <c r="G1118" s="15">
        <f t="shared" si="29"/>
        <v>0</v>
      </c>
    </row>
    <row r="1119" spans="4:7">
      <c r="D1119" s="15"/>
      <c r="E1119" s="15"/>
      <c r="G1119" s="15">
        <f t="shared" si="29"/>
        <v>0</v>
      </c>
    </row>
    <row r="1120" spans="4:7">
      <c r="D1120" s="15"/>
      <c r="E1120" s="15"/>
      <c r="G1120" s="15">
        <f t="shared" si="29"/>
        <v>0</v>
      </c>
    </row>
    <row r="1121" spans="4:7">
      <c r="D1121" s="15"/>
      <c r="E1121" s="15"/>
      <c r="G1121" s="15">
        <f t="shared" si="29"/>
        <v>0</v>
      </c>
    </row>
    <row r="1122" spans="4:7">
      <c r="D1122" s="15"/>
      <c r="E1122" s="15"/>
      <c r="G1122" s="15">
        <f t="shared" si="29"/>
        <v>0</v>
      </c>
    </row>
    <row r="1123" spans="4:7">
      <c r="D1123" s="15"/>
      <c r="E1123" s="15"/>
      <c r="G1123" s="15">
        <f t="shared" si="29"/>
        <v>0</v>
      </c>
    </row>
    <row r="1124" spans="4:7">
      <c r="D1124" s="15"/>
      <c r="E1124" s="15"/>
      <c r="G1124" s="15">
        <f t="shared" si="29"/>
        <v>0</v>
      </c>
    </row>
    <row r="1125" spans="4:7">
      <c r="D1125" s="15"/>
      <c r="E1125" s="15"/>
      <c r="G1125" s="15">
        <f t="shared" si="29"/>
        <v>0</v>
      </c>
    </row>
    <row r="1126" spans="4:7">
      <c r="D1126" s="15"/>
      <c r="E1126" s="15"/>
      <c r="G1126" s="15">
        <f t="shared" si="29"/>
        <v>0</v>
      </c>
    </row>
    <row r="1127" spans="4:7">
      <c r="D1127" s="15"/>
      <c r="E1127" s="15"/>
      <c r="G1127" s="15">
        <f t="shared" si="29"/>
        <v>0</v>
      </c>
    </row>
    <row r="1128" spans="4:7">
      <c r="D1128" s="15"/>
      <c r="E1128" s="15"/>
      <c r="G1128" s="15">
        <f t="shared" si="29"/>
        <v>0</v>
      </c>
    </row>
    <row r="1129" spans="4:7">
      <c r="D1129" s="15"/>
      <c r="E1129" s="15"/>
      <c r="G1129" s="15">
        <f t="shared" si="29"/>
        <v>0</v>
      </c>
    </row>
    <row r="1130" spans="4:7">
      <c r="D1130" s="15"/>
      <c r="E1130" s="15"/>
      <c r="G1130" s="15">
        <f t="shared" si="29"/>
        <v>0</v>
      </c>
    </row>
    <row r="1131" spans="4:7">
      <c r="D1131" s="15"/>
      <c r="E1131" s="15"/>
      <c r="G1131" s="15">
        <f t="shared" si="29"/>
        <v>0</v>
      </c>
    </row>
    <row r="1132" spans="4:7">
      <c r="D1132" s="15"/>
      <c r="E1132" s="15"/>
      <c r="G1132" s="15">
        <f t="shared" si="29"/>
        <v>0</v>
      </c>
    </row>
    <row r="1133" spans="4:7">
      <c r="D1133" s="15"/>
      <c r="E1133" s="15"/>
      <c r="G1133" s="15">
        <f t="shared" si="29"/>
        <v>0</v>
      </c>
    </row>
    <row r="1134" spans="4:7">
      <c r="D1134" s="15"/>
      <c r="E1134" s="15"/>
      <c r="G1134" s="15">
        <f t="shared" si="29"/>
        <v>0</v>
      </c>
    </row>
    <row r="1135" spans="4:7">
      <c r="D1135" s="15"/>
      <c r="E1135" s="15"/>
      <c r="G1135" s="15">
        <f t="shared" si="29"/>
        <v>0</v>
      </c>
    </row>
    <row r="1136" spans="4:7">
      <c r="D1136" s="15"/>
      <c r="E1136" s="15"/>
      <c r="G1136" s="15">
        <f t="shared" si="29"/>
        <v>0</v>
      </c>
    </row>
    <row r="1137" spans="4:7">
      <c r="D1137" s="15"/>
      <c r="E1137" s="15"/>
      <c r="G1137" s="15">
        <f t="shared" si="29"/>
        <v>0</v>
      </c>
    </row>
    <row r="1138" spans="4:7">
      <c r="D1138" s="15"/>
      <c r="E1138" s="15"/>
      <c r="G1138" s="15">
        <f t="shared" si="29"/>
        <v>0</v>
      </c>
    </row>
    <row r="1139" spans="4:7">
      <c r="D1139" s="15"/>
      <c r="E1139" s="15"/>
      <c r="G1139" s="15">
        <f t="shared" si="29"/>
        <v>0</v>
      </c>
    </row>
    <row r="1140" spans="4:7">
      <c r="D1140" s="15"/>
      <c r="E1140" s="15"/>
      <c r="G1140" s="15">
        <f t="shared" si="29"/>
        <v>0</v>
      </c>
    </row>
    <row r="1141" spans="4:7">
      <c r="D1141" s="15"/>
      <c r="E1141" s="15"/>
      <c r="G1141" s="15">
        <f t="shared" si="29"/>
        <v>0</v>
      </c>
    </row>
    <row r="1142" spans="4:7">
      <c r="D1142" s="15"/>
      <c r="E1142" s="15"/>
      <c r="G1142" s="15">
        <f t="shared" si="29"/>
        <v>0</v>
      </c>
    </row>
    <row r="1143" spans="4:7">
      <c r="D1143" s="15"/>
      <c r="E1143" s="15"/>
      <c r="G1143" s="15">
        <f t="shared" si="29"/>
        <v>0</v>
      </c>
    </row>
    <row r="1144" spans="4:7">
      <c r="D1144" s="15"/>
      <c r="E1144" s="15"/>
      <c r="G1144" s="15">
        <f t="shared" si="29"/>
        <v>0</v>
      </c>
    </row>
    <row r="1145" spans="4:7">
      <c r="D1145" s="15"/>
      <c r="E1145" s="15"/>
      <c r="G1145" s="15">
        <f t="shared" si="29"/>
        <v>0</v>
      </c>
    </row>
    <row r="1146" spans="4:7">
      <c r="D1146" s="15"/>
      <c r="E1146" s="15"/>
      <c r="G1146" s="15">
        <f t="shared" si="29"/>
        <v>0</v>
      </c>
    </row>
    <row r="1147" spans="4:7">
      <c r="D1147" s="15"/>
      <c r="E1147" s="15"/>
      <c r="G1147" s="15">
        <f t="shared" si="29"/>
        <v>0</v>
      </c>
    </row>
    <row r="1148" spans="4:7">
      <c r="D1148" s="15"/>
      <c r="E1148" s="15"/>
      <c r="G1148" s="15">
        <f t="shared" si="29"/>
        <v>0</v>
      </c>
    </row>
    <row r="1149" spans="4:7">
      <c r="D1149" s="15"/>
      <c r="E1149" s="15"/>
      <c r="G1149" s="15">
        <f t="shared" si="29"/>
        <v>0</v>
      </c>
    </row>
    <row r="1150" spans="4:7">
      <c r="D1150" s="15"/>
      <c r="E1150" s="15"/>
      <c r="G1150" s="15">
        <f t="shared" si="29"/>
        <v>0</v>
      </c>
    </row>
    <row r="1151" spans="4:7">
      <c r="D1151" s="15"/>
      <c r="E1151" s="15"/>
      <c r="G1151" s="15">
        <f t="shared" si="29"/>
        <v>0</v>
      </c>
    </row>
    <row r="1152" spans="4:7">
      <c r="D1152" s="15"/>
      <c r="E1152" s="15"/>
      <c r="G1152" s="15">
        <f t="shared" si="29"/>
        <v>0</v>
      </c>
    </row>
    <row r="1153" spans="4:7">
      <c r="D1153" s="15"/>
      <c r="E1153" s="15"/>
      <c r="G1153" s="15">
        <f t="shared" si="29"/>
        <v>0</v>
      </c>
    </row>
    <row r="1154" spans="4:7">
      <c r="D1154" s="15"/>
      <c r="E1154" s="15"/>
      <c r="G1154" s="15">
        <f t="shared" si="29"/>
        <v>0</v>
      </c>
    </row>
    <row r="1155" spans="4:7">
      <c r="D1155" s="15"/>
      <c r="E1155" s="15"/>
      <c r="G1155" s="15">
        <f t="shared" si="29"/>
        <v>0</v>
      </c>
    </row>
    <row r="1156" spans="4:7">
      <c r="D1156" s="15"/>
      <c r="E1156" s="15"/>
      <c r="G1156" s="15">
        <f t="shared" si="29"/>
        <v>0</v>
      </c>
    </row>
    <row r="1157" spans="4:7">
      <c r="D1157" s="15"/>
      <c r="E1157" s="15"/>
      <c r="G1157" s="15">
        <f t="shared" si="29"/>
        <v>0</v>
      </c>
    </row>
    <row r="1158" spans="4:7">
      <c r="D1158" s="15"/>
      <c r="E1158" s="15"/>
      <c r="G1158" s="15">
        <f t="shared" si="29"/>
        <v>0</v>
      </c>
    </row>
    <row r="1159" spans="4:7">
      <c r="D1159" s="15"/>
      <c r="E1159" s="15"/>
      <c r="G1159" s="15">
        <f t="shared" si="29"/>
        <v>0</v>
      </c>
    </row>
    <row r="1160" spans="4:7">
      <c r="D1160" s="15"/>
      <c r="E1160" s="15"/>
      <c r="G1160" s="15">
        <f t="shared" si="29"/>
        <v>0</v>
      </c>
    </row>
    <row r="1161" spans="4:7">
      <c r="D1161" s="15"/>
      <c r="E1161" s="15"/>
      <c r="G1161" s="15">
        <f t="shared" si="29"/>
        <v>0</v>
      </c>
    </row>
    <row r="1162" spans="4:7">
      <c r="D1162" s="15"/>
      <c r="E1162" s="15"/>
      <c r="G1162" s="15">
        <f t="shared" si="29"/>
        <v>0</v>
      </c>
    </row>
    <row r="1163" spans="4:7">
      <c r="D1163" s="15"/>
      <c r="E1163" s="15"/>
      <c r="G1163" s="15">
        <f t="shared" si="29"/>
        <v>0</v>
      </c>
    </row>
    <row r="1164" spans="4:7">
      <c r="D1164" s="15"/>
      <c r="E1164" s="15"/>
      <c r="G1164" s="15">
        <f t="shared" ref="G1164:G1227" si="30">+D1164-E1164</f>
        <v>0</v>
      </c>
    </row>
    <row r="1165" spans="4:7">
      <c r="D1165" s="15"/>
      <c r="E1165" s="15"/>
      <c r="G1165" s="15">
        <f t="shared" si="30"/>
        <v>0</v>
      </c>
    </row>
    <row r="1166" spans="4:7">
      <c r="D1166" s="15"/>
      <c r="E1166" s="15"/>
      <c r="G1166" s="15">
        <f t="shared" si="30"/>
        <v>0</v>
      </c>
    </row>
    <row r="1167" spans="4:7">
      <c r="D1167" s="15"/>
      <c r="E1167" s="15"/>
      <c r="G1167" s="15">
        <f t="shared" si="30"/>
        <v>0</v>
      </c>
    </row>
    <row r="1168" spans="4:7">
      <c r="D1168" s="15"/>
      <c r="E1168" s="15"/>
      <c r="G1168" s="15">
        <f t="shared" si="30"/>
        <v>0</v>
      </c>
    </row>
    <row r="1169" spans="4:7">
      <c r="D1169" s="15"/>
      <c r="E1169" s="15"/>
      <c r="G1169" s="15">
        <f t="shared" si="30"/>
        <v>0</v>
      </c>
    </row>
    <row r="1170" spans="4:7">
      <c r="D1170" s="15"/>
      <c r="E1170" s="15"/>
      <c r="G1170" s="15">
        <f t="shared" si="30"/>
        <v>0</v>
      </c>
    </row>
    <row r="1171" spans="4:7">
      <c r="D1171" s="15"/>
      <c r="E1171" s="15"/>
      <c r="G1171" s="15">
        <f t="shared" si="30"/>
        <v>0</v>
      </c>
    </row>
    <row r="1172" spans="4:7">
      <c r="D1172" s="15"/>
      <c r="E1172" s="15"/>
      <c r="G1172" s="15">
        <f t="shared" si="30"/>
        <v>0</v>
      </c>
    </row>
    <row r="1173" spans="4:7">
      <c r="D1173" s="15"/>
      <c r="E1173" s="15"/>
      <c r="G1173" s="15">
        <f t="shared" si="30"/>
        <v>0</v>
      </c>
    </row>
    <row r="1174" spans="4:7">
      <c r="D1174" s="15"/>
      <c r="E1174" s="15"/>
      <c r="G1174" s="15">
        <f t="shared" si="30"/>
        <v>0</v>
      </c>
    </row>
    <row r="1175" spans="4:7">
      <c r="D1175" s="15"/>
      <c r="E1175" s="15"/>
      <c r="G1175" s="15">
        <f t="shared" si="30"/>
        <v>0</v>
      </c>
    </row>
    <row r="1176" spans="4:7">
      <c r="D1176" s="15"/>
      <c r="E1176" s="15"/>
      <c r="G1176" s="15">
        <f t="shared" si="30"/>
        <v>0</v>
      </c>
    </row>
    <row r="1177" spans="4:7">
      <c r="D1177" s="15"/>
      <c r="E1177" s="15"/>
      <c r="G1177" s="15">
        <f t="shared" si="30"/>
        <v>0</v>
      </c>
    </row>
    <row r="1178" spans="4:7">
      <c r="D1178" s="15"/>
      <c r="E1178" s="15"/>
      <c r="G1178" s="15">
        <f t="shared" si="30"/>
        <v>0</v>
      </c>
    </row>
    <row r="1179" spans="4:7">
      <c r="D1179" s="15"/>
      <c r="E1179" s="15"/>
      <c r="G1179" s="15">
        <f t="shared" si="30"/>
        <v>0</v>
      </c>
    </row>
    <row r="1180" spans="4:7">
      <c r="D1180" s="15"/>
      <c r="E1180" s="15"/>
      <c r="G1180" s="15">
        <f t="shared" si="30"/>
        <v>0</v>
      </c>
    </row>
    <row r="1181" spans="4:7">
      <c r="D1181" s="15"/>
      <c r="E1181" s="15"/>
      <c r="G1181" s="15">
        <f t="shared" si="30"/>
        <v>0</v>
      </c>
    </row>
    <row r="1182" spans="4:7">
      <c r="D1182" s="15"/>
      <c r="E1182" s="15"/>
      <c r="G1182" s="15">
        <f t="shared" si="30"/>
        <v>0</v>
      </c>
    </row>
    <row r="1183" spans="4:7">
      <c r="D1183" s="15"/>
      <c r="E1183" s="15"/>
      <c r="G1183" s="15">
        <f t="shared" si="30"/>
        <v>0</v>
      </c>
    </row>
    <row r="1184" spans="4:7">
      <c r="D1184" s="15"/>
      <c r="E1184" s="15"/>
      <c r="G1184" s="15">
        <f t="shared" si="30"/>
        <v>0</v>
      </c>
    </row>
    <row r="1185" spans="4:7">
      <c r="D1185" s="15"/>
      <c r="E1185" s="15"/>
      <c r="G1185" s="15">
        <f t="shared" si="30"/>
        <v>0</v>
      </c>
    </row>
    <row r="1186" spans="4:7">
      <c r="D1186" s="15"/>
      <c r="E1186" s="15"/>
      <c r="G1186" s="15">
        <f t="shared" si="30"/>
        <v>0</v>
      </c>
    </row>
    <row r="1187" spans="4:7">
      <c r="D1187" s="15"/>
      <c r="E1187" s="15"/>
      <c r="G1187" s="15">
        <f t="shared" si="30"/>
        <v>0</v>
      </c>
    </row>
    <row r="1188" spans="4:7">
      <c r="D1188" s="15"/>
      <c r="E1188" s="15"/>
      <c r="G1188" s="15">
        <f t="shared" si="30"/>
        <v>0</v>
      </c>
    </row>
    <row r="1189" spans="4:7">
      <c r="D1189" s="15"/>
      <c r="E1189" s="15"/>
      <c r="G1189" s="15">
        <f t="shared" si="30"/>
        <v>0</v>
      </c>
    </row>
    <row r="1190" spans="4:7">
      <c r="D1190" s="15"/>
      <c r="E1190" s="15"/>
      <c r="G1190" s="15">
        <f t="shared" si="30"/>
        <v>0</v>
      </c>
    </row>
    <row r="1191" spans="4:7">
      <c r="D1191" s="15"/>
      <c r="E1191" s="15"/>
      <c r="G1191" s="15">
        <f t="shared" si="30"/>
        <v>0</v>
      </c>
    </row>
    <row r="1192" spans="4:7">
      <c r="D1192" s="15"/>
      <c r="E1192" s="15"/>
      <c r="G1192" s="15">
        <f t="shared" si="30"/>
        <v>0</v>
      </c>
    </row>
    <row r="1193" spans="4:7">
      <c r="D1193" s="15"/>
      <c r="E1193" s="15"/>
      <c r="G1193" s="15">
        <f t="shared" si="30"/>
        <v>0</v>
      </c>
    </row>
    <row r="1194" spans="4:7">
      <c r="D1194" s="15"/>
      <c r="E1194" s="15"/>
      <c r="G1194" s="15">
        <f t="shared" si="30"/>
        <v>0</v>
      </c>
    </row>
    <row r="1195" spans="4:7">
      <c r="D1195" s="15"/>
      <c r="E1195" s="15"/>
      <c r="G1195" s="15">
        <f t="shared" si="30"/>
        <v>0</v>
      </c>
    </row>
    <row r="1196" spans="4:7">
      <c r="D1196" s="15"/>
      <c r="E1196" s="15"/>
      <c r="G1196" s="15">
        <f t="shared" si="30"/>
        <v>0</v>
      </c>
    </row>
    <row r="1197" spans="4:7">
      <c r="D1197" s="15"/>
      <c r="E1197" s="15"/>
      <c r="G1197" s="15">
        <f t="shared" si="30"/>
        <v>0</v>
      </c>
    </row>
    <row r="1198" spans="4:7">
      <c r="D1198" s="15"/>
      <c r="E1198" s="15"/>
      <c r="G1198" s="15">
        <f t="shared" si="30"/>
        <v>0</v>
      </c>
    </row>
    <row r="1199" spans="4:7">
      <c r="D1199" s="15"/>
      <c r="E1199" s="15"/>
      <c r="G1199" s="15">
        <f t="shared" si="30"/>
        <v>0</v>
      </c>
    </row>
    <row r="1200" spans="4:7">
      <c r="D1200" s="15"/>
      <c r="E1200" s="15"/>
      <c r="G1200" s="15">
        <f t="shared" si="30"/>
        <v>0</v>
      </c>
    </row>
    <row r="1201" spans="4:7">
      <c r="D1201" s="15"/>
      <c r="E1201" s="15"/>
      <c r="G1201" s="15">
        <f t="shared" si="30"/>
        <v>0</v>
      </c>
    </row>
    <row r="1202" spans="4:7">
      <c r="D1202" s="15"/>
      <c r="E1202" s="15"/>
      <c r="G1202" s="15">
        <f t="shared" si="30"/>
        <v>0</v>
      </c>
    </row>
    <row r="1203" spans="4:7">
      <c r="D1203" s="15"/>
      <c r="E1203" s="15"/>
      <c r="G1203" s="15">
        <f t="shared" si="30"/>
        <v>0</v>
      </c>
    </row>
    <row r="1204" spans="4:7">
      <c r="D1204" s="15"/>
      <c r="E1204" s="15"/>
      <c r="G1204" s="15">
        <f t="shared" si="30"/>
        <v>0</v>
      </c>
    </row>
    <row r="1205" spans="4:7">
      <c r="D1205" s="15"/>
      <c r="E1205" s="15"/>
      <c r="G1205" s="15">
        <f t="shared" si="30"/>
        <v>0</v>
      </c>
    </row>
    <row r="1206" spans="4:7">
      <c r="D1206" s="15"/>
      <c r="E1206" s="15"/>
      <c r="G1206" s="15">
        <f t="shared" si="30"/>
        <v>0</v>
      </c>
    </row>
    <row r="1207" spans="4:7">
      <c r="D1207" s="15"/>
      <c r="E1207" s="15"/>
      <c r="G1207" s="15">
        <f t="shared" si="30"/>
        <v>0</v>
      </c>
    </row>
    <row r="1208" spans="4:7">
      <c r="D1208" s="15"/>
      <c r="E1208" s="15"/>
      <c r="G1208" s="15">
        <f t="shared" si="30"/>
        <v>0</v>
      </c>
    </row>
    <row r="1209" spans="4:7">
      <c r="D1209" s="15"/>
      <c r="E1209" s="15"/>
      <c r="G1209" s="15">
        <f t="shared" si="30"/>
        <v>0</v>
      </c>
    </row>
    <row r="1210" spans="4:7">
      <c r="D1210" s="15"/>
      <c r="E1210" s="15"/>
      <c r="G1210" s="15">
        <f t="shared" si="30"/>
        <v>0</v>
      </c>
    </row>
    <row r="1211" spans="4:7">
      <c r="D1211" s="15"/>
      <c r="E1211" s="15"/>
      <c r="G1211" s="15">
        <f t="shared" si="30"/>
        <v>0</v>
      </c>
    </row>
    <row r="1212" spans="4:7">
      <c r="D1212" s="15"/>
      <c r="E1212" s="15"/>
      <c r="G1212" s="15">
        <f t="shared" si="30"/>
        <v>0</v>
      </c>
    </row>
    <row r="1213" spans="4:7">
      <c r="D1213" s="15"/>
      <c r="E1213" s="15"/>
      <c r="G1213" s="15">
        <f t="shared" si="30"/>
        <v>0</v>
      </c>
    </row>
    <row r="1214" spans="4:7">
      <c r="D1214" s="15"/>
      <c r="E1214" s="15"/>
      <c r="G1214" s="15">
        <f t="shared" si="30"/>
        <v>0</v>
      </c>
    </row>
    <row r="1215" spans="4:7">
      <c r="D1215" s="15"/>
      <c r="E1215" s="15"/>
      <c r="G1215" s="15">
        <f t="shared" si="30"/>
        <v>0</v>
      </c>
    </row>
    <row r="1216" spans="4:7">
      <c r="D1216" s="15"/>
      <c r="E1216" s="15"/>
      <c r="G1216" s="15">
        <f t="shared" si="30"/>
        <v>0</v>
      </c>
    </row>
    <row r="1217" spans="4:7">
      <c r="D1217" s="15"/>
      <c r="E1217" s="15"/>
      <c r="G1217" s="15">
        <f t="shared" si="30"/>
        <v>0</v>
      </c>
    </row>
    <row r="1218" spans="4:7">
      <c r="D1218" s="15"/>
      <c r="E1218" s="15"/>
      <c r="G1218" s="15">
        <f t="shared" si="30"/>
        <v>0</v>
      </c>
    </row>
    <row r="1219" spans="4:7">
      <c r="D1219" s="15"/>
      <c r="E1219" s="15"/>
      <c r="G1219" s="15">
        <f t="shared" si="30"/>
        <v>0</v>
      </c>
    </row>
    <row r="1220" spans="4:7">
      <c r="D1220" s="15"/>
      <c r="E1220" s="15"/>
      <c r="G1220" s="15">
        <f t="shared" si="30"/>
        <v>0</v>
      </c>
    </row>
    <row r="1221" spans="4:7">
      <c r="D1221" s="15"/>
      <c r="E1221" s="15"/>
      <c r="G1221" s="15">
        <f t="shared" si="30"/>
        <v>0</v>
      </c>
    </row>
    <row r="1222" spans="4:7">
      <c r="D1222" s="15"/>
      <c r="E1222" s="15"/>
      <c r="G1222" s="15">
        <f t="shared" si="30"/>
        <v>0</v>
      </c>
    </row>
    <row r="1223" spans="4:7">
      <c r="D1223" s="15"/>
      <c r="E1223" s="15"/>
      <c r="G1223" s="15">
        <f t="shared" si="30"/>
        <v>0</v>
      </c>
    </row>
    <row r="1224" spans="4:7">
      <c r="D1224" s="15"/>
      <c r="E1224" s="15"/>
      <c r="G1224" s="15">
        <f t="shared" si="30"/>
        <v>0</v>
      </c>
    </row>
    <row r="1225" spans="4:7">
      <c r="D1225" s="15"/>
      <c r="E1225" s="15"/>
      <c r="G1225" s="15">
        <f t="shared" si="30"/>
        <v>0</v>
      </c>
    </row>
    <row r="1226" spans="4:7">
      <c r="D1226" s="15"/>
      <c r="E1226" s="15"/>
      <c r="G1226" s="15">
        <f t="shared" si="30"/>
        <v>0</v>
      </c>
    </row>
    <row r="1227" spans="4:7">
      <c r="D1227" s="15"/>
      <c r="E1227" s="15"/>
      <c r="G1227" s="15">
        <f t="shared" si="30"/>
        <v>0</v>
      </c>
    </row>
    <row r="1228" spans="4:7">
      <c r="D1228" s="15"/>
      <c r="E1228" s="15"/>
      <c r="G1228" s="15">
        <f t="shared" ref="G1228:G1291" si="31">+D1228-E1228</f>
        <v>0</v>
      </c>
    </row>
    <row r="1229" spans="4:7">
      <c r="D1229" s="15"/>
      <c r="E1229" s="15"/>
      <c r="G1229" s="15">
        <f t="shared" si="31"/>
        <v>0</v>
      </c>
    </row>
    <row r="1230" spans="4:7">
      <c r="D1230" s="15"/>
      <c r="E1230" s="15"/>
      <c r="G1230" s="15">
        <f t="shared" si="31"/>
        <v>0</v>
      </c>
    </row>
    <row r="1231" spans="4:7">
      <c r="D1231" s="15"/>
      <c r="E1231" s="15"/>
      <c r="G1231" s="15">
        <f t="shared" si="31"/>
        <v>0</v>
      </c>
    </row>
    <row r="1232" spans="4:7">
      <c r="D1232" s="15"/>
      <c r="E1232" s="15"/>
      <c r="G1232" s="15">
        <f t="shared" si="31"/>
        <v>0</v>
      </c>
    </row>
    <row r="1233" spans="4:7">
      <c r="D1233" s="15"/>
      <c r="E1233" s="15"/>
      <c r="G1233" s="15">
        <f t="shared" si="31"/>
        <v>0</v>
      </c>
    </row>
    <row r="1234" spans="4:7">
      <c r="D1234" s="15"/>
      <c r="E1234" s="15"/>
      <c r="G1234" s="15">
        <f t="shared" si="31"/>
        <v>0</v>
      </c>
    </row>
    <row r="1235" spans="4:7">
      <c r="D1235" s="15"/>
      <c r="E1235" s="15"/>
      <c r="G1235" s="15">
        <f t="shared" si="31"/>
        <v>0</v>
      </c>
    </row>
    <row r="1236" spans="4:7">
      <c r="D1236" s="15"/>
      <c r="E1236" s="15"/>
      <c r="G1236" s="15">
        <f t="shared" si="31"/>
        <v>0</v>
      </c>
    </row>
    <row r="1237" spans="4:7">
      <c r="D1237" s="15"/>
      <c r="E1237" s="15"/>
      <c r="G1237" s="15">
        <f t="shared" si="31"/>
        <v>0</v>
      </c>
    </row>
    <row r="1238" spans="4:7">
      <c r="D1238" s="15"/>
      <c r="E1238" s="15"/>
      <c r="G1238" s="15">
        <f t="shared" si="31"/>
        <v>0</v>
      </c>
    </row>
    <row r="1239" spans="4:7">
      <c r="D1239" s="15"/>
      <c r="E1239" s="15"/>
      <c r="G1239" s="15">
        <f t="shared" si="31"/>
        <v>0</v>
      </c>
    </row>
    <row r="1240" spans="4:7">
      <c r="D1240" s="15"/>
      <c r="E1240" s="15"/>
      <c r="G1240" s="15">
        <f t="shared" si="31"/>
        <v>0</v>
      </c>
    </row>
    <row r="1241" spans="4:7">
      <c r="D1241" s="15"/>
      <c r="E1241" s="15"/>
      <c r="G1241" s="15">
        <f t="shared" si="31"/>
        <v>0</v>
      </c>
    </row>
    <row r="1242" spans="4:7">
      <c r="D1242" s="15"/>
      <c r="E1242" s="15"/>
      <c r="G1242" s="15">
        <f t="shared" si="31"/>
        <v>0</v>
      </c>
    </row>
    <row r="1243" spans="4:7">
      <c r="D1243" s="15"/>
      <c r="E1243" s="15"/>
      <c r="G1243" s="15">
        <f t="shared" si="31"/>
        <v>0</v>
      </c>
    </row>
    <row r="1244" spans="4:7">
      <c r="D1244" s="15"/>
      <c r="E1244" s="15"/>
      <c r="G1244" s="15">
        <f t="shared" si="31"/>
        <v>0</v>
      </c>
    </row>
    <row r="1245" spans="4:7">
      <c r="D1245" s="15"/>
      <c r="E1245" s="15"/>
      <c r="G1245" s="15">
        <f t="shared" si="31"/>
        <v>0</v>
      </c>
    </row>
    <row r="1246" spans="4:7">
      <c r="D1246" s="15"/>
      <c r="E1246" s="15"/>
      <c r="G1246" s="15">
        <f t="shared" si="31"/>
        <v>0</v>
      </c>
    </row>
    <row r="1247" spans="4:7">
      <c r="D1247" s="15"/>
      <c r="E1247" s="15"/>
      <c r="G1247" s="15">
        <f t="shared" si="31"/>
        <v>0</v>
      </c>
    </row>
    <row r="1248" spans="4:7">
      <c r="D1248" s="15"/>
      <c r="E1248" s="15"/>
      <c r="G1248" s="15">
        <f t="shared" si="31"/>
        <v>0</v>
      </c>
    </row>
    <row r="1249" spans="4:7">
      <c r="D1249" s="15"/>
      <c r="E1249" s="15"/>
      <c r="G1249" s="15">
        <f t="shared" si="31"/>
        <v>0</v>
      </c>
    </row>
    <row r="1250" spans="4:7">
      <c r="D1250" s="15"/>
      <c r="E1250" s="15"/>
      <c r="G1250" s="15">
        <f t="shared" si="31"/>
        <v>0</v>
      </c>
    </row>
    <row r="1251" spans="4:7">
      <c r="D1251" s="15"/>
      <c r="E1251" s="15"/>
      <c r="G1251" s="15">
        <f t="shared" si="31"/>
        <v>0</v>
      </c>
    </row>
    <row r="1252" spans="4:7">
      <c r="D1252" s="15"/>
      <c r="E1252" s="15"/>
      <c r="G1252" s="15">
        <f t="shared" si="31"/>
        <v>0</v>
      </c>
    </row>
    <row r="1253" spans="4:7">
      <c r="D1253" s="15"/>
      <c r="E1253" s="15"/>
      <c r="G1253" s="15">
        <f t="shared" si="31"/>
        <v>0</v>
      </c>
    </row>
    <row r="1254" spans="4:7">
      <c r="D1254" s="15"/>
      <c r="E1254" s="15"/>
      <c r="G1254" s="15">
        <f t="shared" si="31"/>
        <v>0</v>
      </c>
    </row>
    <row r="1255" spans="4:7">
      <c r="D1255" s="15"/>
      <c r="E1255" s="15"/>
      <c r="G1255" s="15">
        <f t="shared" si="31"/>
        <v>0</v>
      </c>
    </row>
    <row r="1256" spans="4:7">
      <c r="D1256" s="15"/>
      <c r="E1256" s="15"/>
      <c r="G1256" s="15">
        <f t="shared" si="31"/>
        <v>0</v>
      </c>
    </row>
    <row r="1257" spans="4:7">
      <c r="D1257" s="15"/>
      <c r="E1257" s="15"/>
      <c r="G1257" s="15">
        <f t="shared" si="31"/>
        <v>0</v>
      </c>
    </row>
    <row r="1258" spans="4:7">
      <c r="D1258" s="15"/>
      <c r="E1258" s="15"/>
      <c r="G1258" s="15">
        <f t="shared" si="31"/>
        <v>0</v>
      </c>
    </row>
    <row r="1259" spans="4:7">
      <c r="D1259" s="15"/>
      <c r="E1259" s="15"/>
      <c r="G1259" s="15">
        <f t="shared" si="31"/>
        <v>0</v>
      </c>
    </row>
    <row r="1260" spans="4:7">
      <c r="D1260" s="15"/>
      <c r="E1260" s="15"/>
      <c r="G1260" s="15">
        <f t="shared" si="31"/>
        <v>0</v>
      </c>
    </row>
    <row r="1261" spans="4:7">
      <c r="D1261" s="15"/>
      <c r="E1261" s="15"/>
      <c r="G1261" s="15">
        <f t="shared" si="31"/>
        <v>0</v>
      </c>
    </row>
    <row r="1262" spans="4:7">
      <c r="D1262" s="15"/>
      <c r="E1262" s="15"/>
      <c r="G1262" s="15">
        <f t="shared" si="31"/>
        <v>0</v>
      </c>
    </row>
    <row r="1263" spans="4:7">
      <c r="D1263" s="15"/>
      <c r="E1263" s="15"/>
      <c r="G1263" s="15">
        <f t="shared" si="31"/>
        <v>0</v>
      </c>
    </row>
    <row r="1264" spans="4:7">
      <c r="D1264" s="15"/>
      <c r="E1264" s="15"/>
      <c r="G1264" s="15">
        <f t="shared" si="31"/>
        <v>0</v>
      </c>
    </row>
    <row r="1265" spans="4:7">
      <c r="D1265" s="15"/>
      <c r="E1265" s="15"/>
      <c r="G1265" s="15">
        <f t="shared" si="31"/>
        <v>0</v>
      </c>
    </row>
    <row r="1266" spans="4:7">
      <c r="D1266" s="15"/>
      <c r="E1266" s="15"/>
      <c r="G1266" s="15">
        <f t="shared" si="31"/>
        <v>0</v>
      </c>
    </row>
    <row r="1267" spans="4:7">
      <c r="D1267" s="15"/>
      <c r="E1267" s="15"/>
      <c r="G1267" s="15">
        <f t="shared" si="31"/>
        <v>0</v>
      </c>
    </row>
    <row r="1268" spans="4:7">
      <c r="D1268" s="15"/>
      <c r="E1268" s="15"/>
      <c r="G1268" s="15">
        <f t="shared" si="31"/>
        <v>0</v>
      </c>
    </row>
    <row r="1269" spans="4:7">
      <c r="D1269" s="15"/>
      <c r="E1269" s="15"/>
      <c r="G1269" s="15">
        <f t="shared" si="31"/>
        <v>0</v>
      </c>
    </row>
    <row r="1270" spans="4:7">
      <c r="D1270" s="15"/>
      <c r="E1270" s="15"/>
      <c r="G1270" s="15">
        <f t="shared" si="31"/>
        <v>0</v>
      </c>
    </row>
    <row r="1271" spans="4:7">
      <c r="D1271" s="15"/>
      <c r="E1271" s="15"/>
      <c r="G1271" s="15">
        <f t="shared" si="31"/>
        <v>0</v>
      </c>
    </row>
    <row r="1272" spans="4:7">
      <c r="D1272" s="15"/>
      <c r="E1272" s="15"/>
      <c r="G1272" s="15">
        <f t="shared" si="31"/>
        <v>0</v>
      </c>
    </row>
    <row r="1273" spans="4:7">
      <c r="D1273" s="15"/>
      <c r="E1273" s="15"/>
      <c r="G1273" s="15">
        <f t="shared" si="31"/>
        <v>0</v>
      </c>
    </row>
    <row r="1274" spans="4:7">
      <c r="D1274" s="15"/>
      <c r="E1274" s="15"/>
      <c r="G1274" s="15">
        <f t="shared" si="31"/>
        <v>0</v>
      </c>
    </row>
    <row r="1275" spans="4:7">
      <c r="D1275" s="15"/>
      <c r="E1275" s="15"/>
      <c r="G1275" s="15">
        <f t="shared" si="31"/>
        <v>0</v>
      </c>
    </row>
    <row r="1276" spans="4:7">
      <c r="D1276" s="15"/>
      <c r="E1276" s="15"/>
      <c r="G1276" s="15">
        <f t="shared" si="31"/>
        <v>0</v>
      </c>
    </row>
    <row r="1277" spans="4:7">
      <c r="D1277" s="15"/>
      <c r="E1277" s="15"/>
      <c r="G1277" s="15">
        <f t="shared" si="31"/>
        <v>0</v>
      </c>
    </row>
    <row r="1278" spans="4:7">
      <c r="D1278" s="15"/>
      <c r="E1278" s="15"/>
      <c r="G1278" s="15">
        <f t="shared" si="31"/>
        <v>0</v>
      </c>
    </row>
    <row r="1279" spans="4:7">
      <c r="D1279" s="15"/>
      <c r="E1279" s="15"/>
      <c r="G1279" s="15">
        <f t="shared" si="31"/>
        <v>0</v>
      </c>
    </row>
    <row r="1280" spans="4:7">
      <c r="D1280" s="15"/>
      <c r="E1280" s="15"/>
      <c r="G1280" s="15">
        <f t="shared" si="31"/>
        <v>0</v>
      </c>
    </row>
    <row r="1281" spans="4:7">
      <c r="D1281" s="15"/>
      <c r="E1281" s="15"/>
      <c r="G1281" s="15">
        <f t="shared" si="31"/>
        <v>0</v>
      </c>
    </row>
    <row r="1282" spans="4:7">
      <c r="D1282" s="15"/>
      <c r="E1282" s="15"/>
      <c r="G1282" s="15">
        <f t="shared" si="31"/>
        <v>0</v>
      </c>
    </row>
    <row r="1283" spans="4:7">
      <c r="D1283" s="15"/>
      <c r="E1283" s="15"/>
      <c r="G1283" s="15">
        <f t="shared" si="31"/>
        <v>0</v>
      </c>
    </row>
    <row r="1284" spans="4:7">
      <c r="D1284" s="15"/>
      <c r="E1284" s="15"/>
      <c r="G1284" s="15">
        <f t="shared" si="31"/>
        <v>0</v>
      </c>
    </row>
    <row r="1285" spans="4:7">
      <c r="D1285" s="15"/>
      <c r="E1285" s="15"/>
      <c r="G1285" s="15">
        <f t="shared" si="31"/>
        <v>0</v>
      </c>
    </row>
    <row r="1286" spans="4:7">
      <c r="D1286" s="15"/>
      <c r="E1286" s="15"/>
      <c r="G1286" s="15">
        <f t="shared" si="31"/>
        <v>0</v>
      </c>
    </row>
    <row r="1287" spans="4:7">
      <c r="D1287" s="15"/>
      <c r="E1287" s="15"/>
      <c r="G1287" s="15">
        <f t="shared" si="31"/>
        <v>0</v>
      </c>
    </row>
    <row r="1288" spans="4:7">
      <c r="D1288" s="15"/>
      <c r="E1288" s="15"/>
      <c r="G1288" s="15">
        <f t="shared" si="31"/>
        <v>0</v>
      </c>
    </row>
    <row r="1289" spans="4:7">
      <c r="D1289" s="15"/>
      <c r="E1289" s="15"/>
      <c r="G1289" s="15">
        <f t="shared" si="31"/>
        <v>0</v>
      </c>
    </row>
    <row r="1290" spans="4:7">
      <c r="D1290" s="15"/>
      <c r="E1290" s="15"/>
      <c r="G1290" s="15">
        <f t="shared" si="31"/>
        <v>0</v>
      </c>
    </row>
    <row r="1291" spans="4:7">
      <c r="D1291" s="15"/>
      <c r="E1291" s="15"/>
      <c r="G1291" s="15">
        <f t="shared" si="31"/>
        <v>0</v>
      </c>
    </row>
    <row r="1292" spans="4:7">
      <c r="D1292" s="15"/>
      <c r="E1292" s="15"/>
      <c r="G1292" s="15">
        <f t="shared" ref="G1292:G1355" si="32">+D1292-E1292</f>
        <v>0</v>
      </c>
    </row>
    <row r="1293" spans="4:7">
      <c r="D1293" s="15"/>
      <c r="E1293" s="15"/>
      <c r="G1293" s="15">
        <f t="shared" si="32"/>
        <v>0</v>
      </c>
    </row>
    <row r="1294" spans="4:7">
      <c r="D1294" s="15"/>
      <c r="E1294" s="15"/>
      <c r="G1294" s="15">
        <f t="shared" si="32"/>
        <v>0</v>
      </c>
    </row>
    <row r="1295" spans="4:7">
      <c r="D1295" s="15"/>
      <c r="E1295" s="15"/>
      <c r="G1295" s="15">
        <f t="shared" si="32"/>
        <v>0</v>
      </c>
    </row>
    <row r="1296" spans="4:7">
      <c r="D1296" s="15"/>
      <c r="E1296" s="15"/>
      <c r="G1296" s="15">
        <f t="shared" si="32"/>
        <v>0</v>
      </c>
    </row>
    <row r="1297" spans="4:7">
      <c r="D1297" s="15"/>
      <c r="E1297" s="15"/>
      <c r="G1297" s="15">
        <f t="shared" si="32"/>
        <v>0</v>
      </c>
    </row>
    <row r="1298" spans="4:7">
      <c r="D1298" s="15"/>
      <c r="E1298" s="15"/>
      <c r="G1298" s="15">
        <f t="shared" si="32"/>
        <v>0</v>
      </c>
    </row>
    <row r="1299" spans="4:7">
      <c r="D1299" s="15"/>
      <c r="E1299" s="15"/>
      <c r="G1299" s="15">
        <f t="shared" si="32"/>
        <v>0</v>
      </c>
    </row>
    <row r="1300" spans="4:7">
      <c r="D1300" s="15"/>
      <c r="E1300" s="15"/>
      <c r="G1300" s="15">
        <f t="shared" si="32"/>
        <v>0</v>
      </c>
    </row>
    <row r="1301" spans="4:7">
      <c r="D1301" s="15"/>
      <c r="E1301" s="15"/>
      <c r="G1301" s="15">
        <f t="shared" si="32"/>
        <v>0</v>
      </c>
    </row>
    <row r="1302" spans="4:7">
      <c r="D1302" s="15"/>
      <c r="E1302" s="15"/>
      <c r="G1302" s="15">
        <f t="shared" si="32"/>
        <v>0</v>
      </c>
    </row>
    <row r="1303" spans="4:7">
      <c r="D1303" s="15"/>
      <c r="E1303" s="15"/>
      <c r="G1303" s="15">
        <f t="shared" si="32"/>
        <v>0</v>
      </c>
    </row>
    <row r="1304" spans="4:7">
      <c r="D1304" s="15"/>
      <c r="E1304" s="15"/>
      <c r="G1304" s="15">
        <f t="shared" si="32"/>
        <v>0</v>
      </c>
    </row>
    <row r="1305" spans="4:7">
      <c r="D1305" s="15"/>
      <c r="E1305" s="15"/>
      <c r="G1305" s="15">
        <f t="shared" si="32"/>
        <v>0</v>
      </c>
    </row>
    <row r="1306" spans="4:7">
      <c r="D1306" s="15"/>
      <c r="E1306" s="15"/>
      <c r="G1306" s="15">
        <f t="shared" si="32"/>
        <v>0</v>
      </c>
    </row>
    <row r="1307" spans="4:7">
      <c r="D1307" s="15"/>
      <c r="E1307" s="15"/>
      <c r="G1307" s="15">
        <f t="shared" si="32"/>
        <v>0</v>
      </c>
    </row>
    <row r="1308" spans="4:7">
      <c r="D1308" s="15"/>
      <c r="E1308" s="15"/>
      <c r="G1308" s="15">
        <f t="shared" si="32"/>
        <v>0</v>
      </c>
    </row>
    <row r="1309" spans="4:7">
      <c r="D1309" s="15"/>
      <c r="E1309" s="15"/>
      <c r="G1309" s="15">
        <f t="shared" si="32"/>
        <v>0</v>
      </c>
    </row>
    <row r="1310" spans="4:7">
      <c r="D1310" s="15"/>
      <c r="E1310" s="15"/>
      <c r="G1310" s="15">
        <f t="shared" si="32"/>
        <v>0</v>
      </c>
    </row>
    <row r="1311" spans="4:7">
      <c r="D1311" s="15"/>
      <c r="E1311" s="15"/>
      <c r="G1311" s="15">
        <f t="shared" si="32"/>
        <v>0</v>
      </c>
    </row>
    <row r="1312" spans="4:7">
      <c r="D1312" s="15"/>
      <c r="E1312" s="15"/>
      <c r="G1312" s="15">
        <f t="shared" si="32"/>
        <v>0</v>
      </c>
    </row>
    <row r="1313" spans="4:7">
      <c r="D1313" s="15"/>
      <c r="E1313" s="15"/>
      <c r="G1313" s="15">
        <f t="shared" si="32"/>
        <v>0</v>
      </c>
    </row>
    <row r="1314" spans="4:7">
      <c r="D1314" s="15"/>
      <c r="E1314" s="15"/>
      <c r="G1314" s="15">
        <f t="shared" si="32"/>
        <v>0</v>
      </c>
    </row>
    <row r="1315" spans="4:7">
      <c r="D1315" s="15"/>
      <c r="E1315" s="15"/>
      <c r="G1315" s="15">
        <f t="shared" si="32"/>
        <v>0</v>
      </c>
    </row>
    <row r="1316" spans="4:7">
      <c r="D1316" s="15"/>
      <c r="E1316" s="15"/>
      <c r="G1316" s="15">
        <f t="shared" si="32"/>
        <v>0</v>
      </c>
    </row>
    <row r="1317" spans="4:7">
      <c r="D1317" s="15"/>
      <c r="E1317" s="15"/>
      <c r="G1317" s="15">
        <f t="shared" si="32"/>
        <v>0</v>
      </c>
    </row>
    <row r="1318" spans="4:7">
      <c r="D1318" s="15"/>
      <c r="E1318" s="15"/>
      <c r="G1318" s="15">
        <f t="shared" si="32"/>
        <v>0</v>
      </c>
    </row>
    <row r="1319" spans="4:7">
      <c r="D1319" s="15"/>
      <c r="E1319" s="15"/>
      <c r="G1319" s="15">
        <f t="shared" si="32"/>
        <v>0</v>
      </c>
    </row>
    <row r="1320" spans="4:7">
      <c r="D1320" s="15"/>
      <c r="E1320" s="15"/>
      <c r="G1320" s="15">
        <f t="shared" si="32"/>
        <v>0</v>
      </c>
    </row>
    <row r="1321" spans="4:7">
      <c r="D1321" s="15"/>
      <c r="E1321" s="15"/>
      <c r="G1321" s="15">
        <f t="shared" si="32"/>
        <v>0</v>
      </c>
    </row>
    <row r="1322" spans="4:7">
      <c r="D1322" s="15"/>
      <c r="E1322" s="15"/>
      <c r="G1322" s="15">
        <f t="shared" si="32"/>
        <v>0</v>
      </c>
    </row>
    <row r="1323" spans="4:7">
      <c r="D1323" s="15"/>
      <c r="E1323" s="15"/>
      <c r="G1323" s="15">
        <f t="shared" si="32"/>
        <v>0</v>
      </c>
    </row>
    <row r="1324" spans="4:7">
      <c r="D1324" s="15"/>
      <c r="E1324" s="15"/>
      <c r="G1324" s="15">
        <f t="shared" si="32"/>
        <v>0</v>
      </c>
    </row>
    <row r="1325" spans="4:7">
      <c r="D1325" s="15"/>
      <c r="E1325" s="15"/>
      <c r="G1325" s="15">
        <f t="shared" si="32"/>
        <v>0</v>
      </c>
    </row>
    <row r="1326" spans="4:7">
      <c r="D1326" s="15"/>
      <c r="E1326" s="15"/>
      <c r="G1326" s="15">
        <f t="shared" si="32"/>
        <v>0</v>
      </c>
    </row>
    <row r="1327" spans="4:7">
      <c r="D1327" s="15"/>
      <c r="E1327" s="15"/>
      <c r="G1327" s="15">
        <f t="shared" si="32"/>
        <v>0</v>
      </c>
    </row>
    <row r="1328" spans="4:7">
      <c r="D1328" s="15"/>
      <c r="E1328" s="15"/>
      <c r="G1328" s="15">
        <f t="shared" si="32"/>
        <v>0</v>
      </c>
    </row>
    <row r="1329" spans="4:7">
      <c r="D1329" s="15"/>
      <c r="E1329" s="15"/>
      <c r="G1329" s="15">
        <f t="shared" si="32"/>
        <v>0</v>
      </c>
    </row>
    <row r="1330" spans="4:7">
      <c r="D1330" s="15"/>
      <c r="E1330" s="15"/>
      <c r="G1330" s="15">
        <f t="shared" si="32"/>
        <v>0</v>
      </c>
    </row>
    <row r="1331" spans="4:7">
      <c r="D1331" s="15"/>
      <c r="E1331" s="15"/>
      <c r="G1331" s="15">
        <f t="shared" si="32"/>
        <v>0</v>
      </c>
    </row>
    <row r="1332" spans="4:7">
      <c r="D1332" s="15"/>
      <c r="E1332" s="15"/>
      <c r="G1332" s="15">
        <f t="shared" si="32"/>
        <v>0</v>
      </c>
    </row>
    <row r="1333" spans="4:7">
      <c r="D1333" s="15"/>
      <c r="E1333" s="15"/>
      <c r="G1333" s="15">
        <f t="shared" si="32"/>
        <v>0</v>
      </c>
    </row>
    <row r="1334" spans="4:7">
      <c r="D1334" s="15"/>
      <c r="E1334" s="15"/>
      <c r="G1334" s="15">
        <f t="shared" si="32"/>
        <v>0</v>
      </c>
    </row>
    <row r="1335" spans="4:7">
      <c r="D1335" s="15"/>
      <c r="E1335" s="15"/>
      <c r="G1335" s="15">
        <f t="shared" si="32"/>
        <v>0</v>
      </c>
    </row>
    <row r="1336" spans="4:7">
      <c r="D1336" s="15"/>
      <c r="E1336" s="15"/>
      <c r="G1336" s="15">
        <f t="shared" si="32"/>
        <v>0</v>
      </c>
    </row>
    <row r="1337" spans="4:7">
      <c r="D1337" s="15"/>
      <c r="E1337" s="15"/>
      <c r="G1337" s="15">
        <f t="shared" si="32"/>
        <v>0</v>
      </c>
    </row>
    <row r="1338" spans="4:7">
      <c r="D1338" s="15"/>
      <c r="E1338" s="15"/>
      <c r="G1338" s="15">
        <f t="shared" si="32"/>
        <v>0</v>
      </c>
    </row>
    <row r="1339" spans="4:7">
      <c r="D1339" s="15"/>
      <c r="E1339" s="15"/>
      <c r="G1339" s="15">
        <f t="shared" si="32"/>
        <v>0</v>
      </c>
    </row>
    <row r="1340" spans="4:7">
      <c r="D1340" s="15"/>
      <c r="E1340" s="15"/>
      <c r="G1340" s="15">
        <f t="shared" si="32"/>
        <v>0</v>
      </c>
    </row>
    <row r="1341" spans="4:7">
      <c r="D1341" s="15"/>
      <c r="E1341" s="15"/>
      <c r="G1341" s="15">
        <f t="shared" si="32"/>
        <v>0</v>
      </c>
    </row>
    <row r="1342" spans="4:7">
      <c r="D1342" s="15"/>
      <c r="E1342" s="15"/>
      <c r="G1342" s="15">
        <f t="shared" si="32"/>
        <v>0</v>
      </c>
    </row>
    <row r="1343" spans="4:7">
      <c r="D1343" s="15"/>
      <c r="E1343" s="15"/>
      <c r="G1343" s="15">
        <f t="shared" si="32"/>
        <v>0</v>
      </c>
    </row>
    <row r="1344" spans="4:7">
      <c r="D1344" s="15"/>
      <c r="E1344" s="15"/>
      <c r="G1344" s="15">
        <f t="shared" si="32"/>
        <v>0</v>
      </c>
    </row>
    <row r="1345" spans="4:7">
      <c r="D1345" s="15"/>
      <c r="E1345" s="15"/>
      <c r="G1345" s="15">
        <f t="shared" si="32"/>
        <v>0</v>
      </c>
    </row>
    <row r="1346" spans="4:7">
      <c r="D1346" s="15"/>
      <c r="E1346" s="15"/>
      <c r="G1346" s="15">
        <f t="shared" si="32"/>
        <v>0</v>
      </c>
    </row>
    <row r="1347" spans="4:7">
      <c r="D1347" s="15"/>
      <c r="E1347" s="15"/>
      <c r="G1347" s="15">
        <f t="shared" si="32"/>
        <v>0</v>
      </c>
    </row>
    <row r="1348" spans="4:7">
      <c r="D1348" s="15"/>
      <c r="E1348" s="15"/>
      <c r="G1348" s="15">
        <f t="shared" si="32"/>
        <v>0</v>
      </c>
    </row>
    <row r="1349" spans="4:7">
      <c r="D1349" s="15"/>
      <c r="E1349" s="15"/>
      <c r="G1349" s="15">
        <f t="shared" si="32"/>
        <v>0</v>
      </c>
    </row>
    <row r="1350" spans="4:7">
      <c r="D1350" s="15"/>
      <c r="E1350" s="15"/>
      <c r="G1350" s="15">
        <f t="shared" si="32"/>
        <v>0</v>
      </c>
    </row>
    <row r="1351" spans="4:7">
      <c r="D1351" s="15"/>
      <c r="E1351" s="15"/>
      <c r="G1351" s="15">
        <f t="shared" si="32"/>
        <v>0</v>
      </c>
    </row>
    <row r="1352" spans="4:7">
      <c r="D1352" s="15"/>
      <c r="E1352" s="15"/>
      <c r="G1352" s="15">
        <f t="shared" si="32"/>
        <v>0</v>
      </c>
    </row>
    <row r="1353" spans="4:7">
      <c r="D1353" s="15"/>
      <c r="E1353" s="15"/>
      <c r="G1353" s="15">
        <f t="shared" si="32"/>
        <v>0</v>
      </c>
    </row>
    <row r="1354" spans="4:7">
      <c r="D1354" s="15"/>
      <c r="E1354" s="15"/>
      <c r="G1354" s="15">
        <f t="shared" si="32"/>
        <v>0</v>
      </c>
    </row>
    <row r="1355" spans="4:7">
      <c r="D1355" s="15"/>
      <c r="E1355" s="15"/>
      <c r="G1355" s="15">
        <f t="shared" si="32"/>
        <v>0</v>
      </c>
    </row>
    <row r="1356" spans="4:7">
      <c r="D1356" s="15"/>
      <c r="E1356" s="15"/>
      <c r="G1356" s="15">
        <f t="shared" ref="G1356:G1419" si="33">+D1356-E1356</f>
        <v>0</v>
      </c>
    </row>
    <row r="1357" spans="4:7">
      <c r="D1357" s="15"/>
      <c r="E1357" s="15"/>
      <c r="G1357" s="15">
        <f t="shared" si="33"/>
        <v>0</v>
      </c>
    </row>
    <row r="1358" spans="4:7">
      <c r="D1358" s="15"/>
      <c r="E1358" s="15"/>
      <c r="G1358" s="15">
        <f t="shared" si="33"/>
        <v>0</v>
      </c>
    </row>
    <row r="1359" spans="4:7">
      <c r="D1359" s="15"/>
      <c r="E1359" s="15"/>
      <c r="G1359" s="15">
        <f t="shared" si="33"/>
        <v>0</v>
      </c>
    </row>
    <row r="1360" spans="4:7">
      <c r="D1360" s="15"/>
      <c r="E1360" s="15"/>
      <c r="G1360" s="15">
        <f t="shared" si="33"/>
        <v>0</v>
      </c>
    </row>
    <row r="1361" spans="4:7">
      <c r="D1361" s="15"/>
      <c r="E1361" s="15"/>
      <c r="G1361" s="15">
        <f t="shared" si="33"/>
        <v>0</v>
      </c>
    </row>
    <row r="1362" spans="4:7">
      <c r="D1362" s="15"/>
      <c r="E1362" s="15"/>
      <c r="G1362" s="15">
        <f t="shared" si="33"/>
        <v>0</v>
      </c>
    </row>
    <row r="1363" spans="4:7">
      <c r="D1363" s="15"/>
      <c r="E1363" s="15"/>
      <c r="G1363" s="15">
        <f t="shared" si="33"/>
        <v>0</v>
      </c>
    </row>
    <row r="1364" spans="4:7">
      <c r="D1364" s="15"/>
      <c r="E1364" s="15"/>
      <c r="G1364" s="15">
        <f t="shared" si="33"/>
        <v>0</v>
      </c>
    </row>
    <row r="1365" spans="4:7">
      <c r="D1365" s="15"/>
      <c r="E1365" s="15"/>
      <c r="G1365" s="15">
        <f t="shared" si="33"/>
        <v>0</v>
      </c>
    </row>
    <row r="1366" spans="4:7">
      <c r="D1366" s="15"/>
      <c r="E1366" s="15"/>
      <c r="G1366" s="15">
        <f t="shared" si="33"/>
        <v>0</v>
      </c>
    </row>
    <row r="1367" spans="4:7">
      <c r="D1367" s="15"/>
      <c r="E1367" s="15"/>
      <c r="G1367" s="15">
        <f t="shared" si="33"/>
        <v>0</v>
      </c>
    </row>
    <row r="1368" spans="4:7">
      <c r="D1368" s="15"/>
      <c r="E1368" s="15"/>
      <c r="G1368" s="15">
        <f t="shared" si="33"/>
        <v>0</v>
      </c>
    </row>
    <row r="1369" spans="4:7">
      <c r="D1369" s="15"/>
      <c r="E1369" s="15"/>
      <c r="G1369" s="15">
        <f t="shared" si="33"/>
        <v>0</v>
      </c>
    </row>
    <row r="1370" spans="4:7">
      <c r="D1370" s="15"/>
      <c r="E1370" s="15"/>
      <c r="G1370" s="15">
        <f t="shared" si="33"/>
        <v>0</v>
      </c>
    </row>
    <row r="1371" spans="4:7">
      <c r="D1371" s="15"/>
      <c r="E1371" s="15"/>
      <c r="G1371" s="15">
        <f t="shared" si="33"/>
        <v>0</v>
      </c>
    </row>
    <row r="1372" spans="4:7">
      <c r="D1372" s="15"/>
      <c r="E1372" s="15"/>
      <c r="G1372" s="15">
        <f t="shared" si="33"/>
        <v>0</v>
      </c>
    </row>
    <row r="1373" spans="4:7">
      <c r="D1373" s="15"/>
      <c r="E1373" s="15"/>
      <c r="G1373" s="15">
        <f t="shared" si="33"/>
        <v>0</v>
      </c>
    </row>
    <row r="1374" spans="4:7">
      <c r="D1374" s="15"/>
      <c r="E1374" s="15"/>
      <c r="G1374" s="15">
        <f t="shared" si="33"/>
        <v>0</v>
      </c>
    </row>
    <row r="1375" spans="4:7">
      <c r="D1375" s="15"/>
      <c r="E1375" s="15"/>
      <c r="G1375" s="15">
        <f t="shared" si="33"/>
        <v>0</v>
      </c>
    </row>
    <row r="1376" spans="4:7">
      <c r="D1376" s="15"/>
      <c r="E1376" s="15"/>
      <c r="G1376" s="15">
        <f t="shared" si="33"/>
        <v>0</v>
      </c>
    </row>
    <row r="1377" spans="4:7">
      <c r="D1377" s="15"/>
      <c r="E1377" s="15"/>
      <c r="G1377" s="15">
        <f t="shared" si="33"/>
        <v>0</v>
      </c>
    </row>
    <row r="1378" spans="4:7">
      <c r="D1378" s="15"/>
      <c r="E1378" s="15"/>
      <c r="G1378" s="15">
        <f t="shared" si="33"/>
        <v>0</v>
      </c>
    </row>
    <row r="1379" spans="4:7">
      <c r="D1379" s="15"/>
      <c r="E1379" s="15"/>
      <c r="G1379" s="15">
        <f t="shared" si="33"/>
        <v>0</v>
      </c>
    </row>
    <row r="1380" spans="4:7">
      <c r="D1380" s="15"/>
      <c r="E1380" s="15"/>
      <c r="G1380" s="15">
        <f t="shared" si="33"/>
        <v>0</v>
      </c>
    </row>
    <row r="1381" spans="4:7">
      <c r="D1381" s="15"/>
      <c r="E1381" s="15"/>
      <c r="G1381" s="15">
        <f t="shared" si="33"/>
        <v>0</v>
      </c>
    </row>
    <row r="1382" spans="4:7">
      <c r="D1382" s="15"/>
      <c r="E1382" s="15"/>
      <c r="G1382" s="15">
        <f t="shared" si="33"/>
        <v>0</v>
      </c>
    </row>
    <row r="1383" spans="4:7">
      <c r="D1383" s="15"/>
      <c r="E1383" s="15"/>
      <c r="G1383" s="15">
        <f t="shared" si="33"/>
        <v>0</v>
      </c>
    </row>
    <row r="1384" spans="4:7">
      <c r="D1384" s="15"/>
      <c r="E1384" s="15"/>
      <c r="G1384" s="15">
        <f t="shared" si="33"/>
        <v>0</v>
      </c>
    </row>
    <row r="1385" spans="4:7">
      <c r="D1385" s="15"/>
      <c r="E1385" s="15"/>
      <c r="G1385" s="15">
        <f t="shared" si="33"/>
        <v>0</v>
      </c>
    </row>
    <row r="1386" spans="4:7">
      <c r="D1386" s="15"/>
      <c r="E1386" s="15"/>
      <c r="G1386" s="15">
        <f t="shared" si="33"/>
        <v>0</v>
      </c>
    </row>
    <row r="1387" spans="4:7">
      <c r="D1387" s="15"/>
      <c r="E1387" s="15"/>
      <c r="G1387" s="15">
        <f t="shared" si="33"/>
        <v>0</v>
      </c>
    </row>
    <row r="1388" spans="4:7">
      <c r="D1388" s="15"/>
      <c r="E1388" s="15"/>
      <c r="G1388" s="15">
        <f t="shared" si="33"/>
        <v>0</v>
      </c>
    </row>
    <row r="1389" spans="4:7">
      <c r="D1389" s="15"/>
      <c r="E1389" s="15"/>
      <c r="G1389" s="15">
        <f t="shared" si="33"/>
        <v>0</v>
      </c>
    </row>
    <row r="1390" spans="4:7">
      <c r="D1390" s="15"/>
      <c r="E1390" s="15"/>
      <c r="G1390" s="15">
        <f t="shared" si="33"/>
        <v>0</v>
      </c>
    </row>
    <row r="1391" spans="4:7">
      <c r="D1391" s="15"/>
      <c r="E1391" s="15"/>
      <c r="G1391" s="15">
        <f t="shared" si="33"/>
        <v>0</v>
      </c>
    </row>
    <row r="1392" spans="4:7">
      <c r="D1392" s="15"/>
      <c r="E1392" s="15"/>
      <c r="G1392" s="15">
        <f t="shared" si="33"/>
        <v>0</v>
      </c>
    </row>
    <row r="1393" spans="4:7">
      <c r="D1393" s="15"/>
      <c r="E1393" s="15"/>
      <c r="G1393" s="15">
        <f t="shared" si="33"/>
        <v>0</v>
      </c>
    </row>
    <row r="1394" spans="4:7">
      <c r="D1394" s="15"/>
      <c r="E1394" s="15"/>
      <c r="G1394" s="15">
        <f t="shared" si="33"/>
        <v>0</v>
      </c>
    </row>
    <row r="1395" spans="4:7">
      <c r="D1395" s="15"/>
      <c r="E1395" s="15"/>
      <c r="G1395" s="15">
        <f t="shared" si="33"/>
        <v>0</v>
      </c>
    </row>
    <row r="1396" spans="4:7">
      <c r="D1396" s="15"/>
      <c r="E1396" s="15"/>
      <c r="G1396" s="15">
        <f t="shared" si="33"/>
        <v>0</v>
      </c>
    </row>
    <row r="1397" spans="4:7">
      <c r="D1397" s="15"/>
      <c r="E1397" s="15"/>
      <c r="G1397" s="15">
        <f t="shared" si="33"/>
        <v>0</v>
      </c>
    </row>
    <row r="1398" spans="4:7">
      <c r="D1398" s="15"/>
      <c r="E1398" s="15"/>
      <c r="G1398" s="15">
        <f t="shared" si="33"/>
        <v>0</v>
      </c>
    </row>
    <row r="1399" spans="4:7">
      <c r="D1399" s="15"/>
      <c r="E1399" s="15"/>
      <c r="G1399" s="15">
        <f t="shared" si="33"/>
        <v>0</v>
      </c>
    </row>
    <row r="1400" spans="4:7">
      <c r="D1400" s="15"/>
      <c r="E1400" s="15"/>
      <c r="G1400" s="15">
        <f t="shared" si="33"/>
        <v>0</v>
      </c>
    </row>
    <row r="1401" spans="4:7">
      <c r="D1401" s="15"/>
      <c r="E1401" s="15"/>
      <c r="G1401" s="15">
        <f t="shared" si="33"/>
        <v>0</v>
      </c>
    </row>
    <row r="1402" spans="4:7">
      <c r="D1402" s="15"/>
      <c r="E1402" s="15"/>
      <c r="G1402" s="15">
        <f t="shared" si="33"/>
        <v>0</v>
      </c>
    </row>
    <row r="1403" spans="4:7">
      <c r="D1403" s="15"/>
      <c r="E1403" s="15"/>
      <c r="G1403" s="15">
        <f t="shared" si="33"/>
        <v>0</v>
      </c>
    </row>
    <row r="1404" spans="4:7">
      <c r="D1404" s="15"/>
      <c r="E1404" s="15"/>
      <c r="G1404" s="15">
        <f t="shared" si="33"/>
        <v>0</v>
      </c>
    </row>
    <row r="1405" spans="4:7">
      <c r="D1405" s="15"/>
      <c r="E1405" s="15"/>
      <c r="G1405" s="15">
        <f t="shared" si="33"/>
        <v>0</v>
      </c>
    </row>
    <row r="1406" spans="4:7">
      <c r="D1406" s="15"/>
      <c r="E1406" s="15"/>
      <c r="G1406" s="15">
        <f t="shared" si="33"/>
        <v>0</v>
      </c>
    </row>
    <row r="1407" spans="4:7">
      <c r="D1407" s="15"/>
      <c r="E1407" s="15"/>
      <c r="G1407" s="15">
        <f t="shared" si="33"/>
        <v>0</v>
      </c>
    </row>
    <row r="1408" spans="4:7">
      <c r="D1408" s="15"/>
      <c r="E1408" s="15"/>
      <c r="G1408" s="15">
        <f t="shared" si="33"/>
        <v>0</v>
      </c>
    </row>
    <row r="1409" spans="4:7">
      <c r="D1409" s="15"/>
      <c r="E1409" s="15"/>
      <c r="G1409" s="15">
        <f t="shared" si="33"/>
        <v>0</v>
      </c>
    </row>
    <row r="1410" spans="4:7">
      <c r="D1410" s="15"/>
      <c r="E1410" s="15"/>
      <c r="G1410" s="15">
        <f t="shared" si="33"/>
        <v>0</v>
      </c>
    </row>
    <row r="1411" spans="4:7">
      <c r="D1411" s="15"/>
      <c r="E1411" s="15"/>
      <c r="G1411" s="15">
        <f t="shared" si="33"/>
        <v>0</v>
      </c>
    </row>
    <row r="1412" spans="4:7">
      <c r="D1412" s="15"/>
      <c r="E1412" s="15"/>
      <c r="G1412" s="15">
        <f t="shared" si="33"/>
        <v>0</v>
      </c>
    </row>
    <row r="1413" spans="4:7">
      <c r="D1413" s="15"/>
      <c r="E1413" s="15"/>
      <c r="G1413" s="15">
        <f t="shared" si="33"/>
        <v>0</v>
      </c>
    </row>
    <row r="1414" spans="4:7">
      <c r="D1414" s="15"/>
      <c r="E1414" s="15"/>
      <c r="G1414" s="15">
        <f t="shared" si="33"/>
        <v>0</v>
      </c>
    </row>
    <row r="1415" spans="4:7">
      <c r="D1415" s="15"/>
      <c r="E1415" s="15"/>
      <c r="G1415" s="15">
        <f t="shared" si="33"/>
        <v>0</v>
      </c>
    </row>
    <row r="1416" spans="4:7">
      <c r="D1416" s="15"/>
      <c r="E1416" s="15"/>
      <c r="G1416" s="15">
        <f t="shared" si="33"/>
        <v>0</v>
      </c>
    </row>
    <row r="1417" spans="4:7">
      <c r="D1417" s="15"/>
      <c r="E1417" s="15"/>
      <c r="G1417" s="15">
        <f t="shared" si="33"/>
        <v>0</v>
      </c>
    </row>
    <row r="1418" spans="4:7">
      <c r="D1418" s="15"/>
      <c r="E1418" s="15"/>
      <c r="G1418" s="15">
        <f t="shared" si="33"/>
        <v>0</v>
      </c>
    </row>
    <row r="1419" spans="4:7">
      <c r="D1419" s="15"/>
      <c r="E1419" s="15"/>
      <c r="G1419" s="15">
        <f t="shared" si="33"/>
        <v>0</v>
      </c>
    </row>
    <row r="1420" spans="4:7">
      <c r="D1420" s="15"/>
      <c r="E1420" s="15"/>
      <c r="G1420" s="15">
        <f t="shared" ref="G1420:G1483" si="34">+D1420-E1420</f>
        <v>0</v>
      </c>
    </row>
    <row r="1421" spans="4:7">
      <c r="D1421" s="15"/>
      <c r="E1421" s="15"/>
      <c r="G1421" s="15">
        <f t="shared" si="34"/>
        <v>0</v>
      </c>
    </row>
    <row r="1422" spans="4:7">
      <c r="D1422" s="15"/>
      <c r="E1422" s="15"/>
      <c r="G1422" s="15">
        <f t="shared" si="34"/>
        <v>0</v>
      </c>
    </row>
    <row r="1423" spans="4:7">
      <c r="D1423" s="15"/>
      <c r="E1423" s="15"/>
      <c r="G1423" s="15">
        <f t="shared" si="34"/>
        <v>0</v>
      </c>
    </row>
    <row r="1424" spans="4:7">
      <c r="D1424" s="15"/>
      <c r="E1424" s="15"/>
      <c r="G1424" s="15">
        <f t="shared" si="34"/>
        <v>0</v>
      </c>
    </row>
    <row r="1425" spans="4:7">
      <c r="D1425" s="15"/>
      <c r="E1425" s="15"/>
      <c r="G1425" s="15">
        <f t="shared" si="34"/>
        <v>0</v>
      </c>
    </row>
    <row r="1426" spans="4:7">
      <c r="D1426" s="15"/>
      <c r="E1426" s="15"/>
      <c r="G1426" s="15">
        <f t="shared" si="34"/>
        <v>0</v>
      </c>
    </row>
    <row r="1427" spans="4:7">
      <c r="D1427" s="15"/>
      <c r="E1427" s="15"/>
      <c r="G1427" s="15">
        <f t="shared" si="34"/>
        <v>0</v>
      </c>
    </row>
    <row r="1428" spans="4:7">
      <c r="D1428" s="15"/>
      <c r="E1428" s="15"/>
      <c r="G1428" s="15">
        <f t="shared" si="34"/>
        <v>0</v>
      </c>
    </row>
    <row r="1429" spans="4:7">
      <c r="D1429" s="15"/>
      <c r="E1429" s="15"/>
      <c r="G1429" s="15">
        <f t="shared" si="34"/>
        <v>0</v>
      </c>
    </row>
    <row r="1430" spans="4:7">
      <c r="D1430" s="15"/>
      <c r="E1430" s="15"/>
      <c r="G1430" s="15">
        <f t="shared" si="34"/>
        <v>0</v>
      </c>
    </row>
    <row r="1431" spans="4:7">
      <c r="D1431" s="15"/>
      <c r="E1431" s="15"/>
      <c r="G1431" s="15">
        <f t="shared" si="34"/>
        <v>0</v>
      </c>
    </row>
    <row r="1432" spans="4:7">
      <c r="D1432" s="15"/>
      <c r="E1432" s="15"/>
      <c r="G1432" s="15">
        <f t="shared" si="34"/>
        <v>0</v>
      </c>
    </row>
    <row r="1433" spans="4:7">
      <c r="D1433" s="15"/>
      <c r="E1433" s="15"/>
      <c r="G1433" s="15">
        <f t="shared" si="34"/>
        <v>0</v>
      </c>
    </row>
    <row r="1434" spans="4:7">
      <c r="D1434" s="15"/>
      <c r="E1434" s="15"/>
      <c r="G1434" s="15">
        <f t="shared" si="34"/>
        <v>0</v>
      </c>
    </row>
    <row r="1435" spans="4:7">
      <c r="D1435" s="15"/>
      <c r="E1435" s="15"/>
      <c r="G1435" s="15">
        <f t="shared" si="34"/>
        <v>0</v>
      </c>
    </row>
    <row r="1436" spans="4:7">
      <c r="D1436" s="15"/>
      <c r="E1436" s="15"/>
      <c r="G1436" s="15">
        <f t="shared" si="34"/>
        <v>0</v>
      </c>
    </row>
    <row r="1437" spans="4:7">
      <c r="D1437" s="15"/>
      <c r="E1437" s="15"/>
      <c r="G1437" s="15">
        <f t="shared" si="34"/>
        <v>0</v>
      </c>
    </row>
    <row r="1438" spans="4:7">
      <c r="D1438" s="15"/>
      <c r="E1438" s="15"/>
      <c r="G1438" s="15">
        <f t="shared" si="34"/>
        <v>0</v>
      </c>
    </row>
    <row r="1439" spans="4:7">
      <c r="D1439" s="15"/>
      <c r="E1439" s="15"/>
      <c r="G1439" s="15">
        <f t="shared" si="34"/>
        <v>0</v>
      </c>
    </row>
    <row r="1440" spans="4:7">
      <c r="D1440" s="15"/>
      <c r="E1440" s="15"/>
      <c r="G1440" s="15">
        <f t="shared" si="34"/>
        <v>0</v>
      </c>
    </row>
    <row r="1441" spans="4:7">
      <c r="D1441" s="15"/>
      <c r="E1441" s="15"/>
      <c r="G1441" s="15">
        <f t="shared" si="34"/>
        <v>0</v>
      </c>
    </row>
    <row r="1442" spans="4:7">
      <c r="D1442" s="15"/>
      <c r="E1442" s="15"/>
      <c r="G1442" s="15">
        <f t="shared" si="34"/>
        <v>0</v>
      </c>
    </row>
    <row r="1443" spans="4:7">
      <c r="D1443" s="15"/>
      <c r="E1443" s="15"/>
      <c r="G1443" s="15">
        <f t="shared" si="34"/>
        <v>0</v>
      </c>
    </row>
    <row r="1444" spans="4:7">
      <c r="D1444" s="15"/>
      <c r="E1444" s="15"/>
      <c r="G1444" s="15">
        <f t="shared" si="34"/>
        <v>0</v>
      </c>
    </row>
    <row r="1445" spans="4:7">
      <c r="D1445" s="15"/>
      <c r="E1445" s="15"/>
      <c r="G1445" s="15">
        <f t="shared" si="34"/>
        <v>0</v>
      </c>
    </row>
    <row r="1446" spans="4:7">
      <c r="D1446" s="15"/>
      <c r="E1446" s="15"/>
      <c r="G1446" s="15">
        <f t="shared" si="34"/>
        <v>0</v>
      </c>
    </row>
    <row r="1447" spans="4:7">
      <c r="D1447" s="15"/>
      <c r="E1447" s="15"/>
      <c r="G1447" s="15">
        <f t="shared" si="34"/>
        <v>0</v>
      </c>
    </row>
    <row r="1448" spans="4:7">
      <c r="D1448" s="15"/>
      <c r="E1448" s="15"/>
      <c r="G1448" s="15">
        <f t="shared" si="34"/>
        <v>0</v>
      </c>
    </row>
    <row r="1449" spans="4:7">
      <c r="D1449" s="15"/>
      <c r="E1449" s="15"/>
      <c r="G1449" s="15">
        <f t="shared" si="34"/>
        <v>0</v>
      </c>
    </row>
    <row r="1450" spans="4:7">
      <c r="D1450" s="15"/>
      <c r="E1450" s="15"/>
      <c r="G1450" s="15">
        <f t="shared" si="34"/>
        <v>0</v>
      </c>
    </row>
    <row r="1451" spans="4:7">
      <c r="D1451" s="15"/>
      <c r="E1451" s="15"/>
      <c r="G1451" s="15">
        <f t="shared" si="34"/>
        <v>0</v>
      </c>
    </row>
    <row r="1452" spans="4:7">
      <c r="D1452" s="15"/>
      <c r="E1452" s="15"/>
      <c r="G1452" s="15">
        <f t="shared" si="34"/>
        <v>0</v>
      </c>
    </row>
    <row r="1453" spans="4:7">
      <c r="D1453" s="15"/>
      <c r="E1453" s="15"/>
      <c r="G1453" s="15">
        <f t="shared" si="34"/>
        <v>0</v>
      </c>
    </row>
    <row r="1454" spans="4:7">
      <c r="D1454" s="15"/>
      <c r="E1454" s="15"/>
      <c r="G1454" s="15">
        <f t="shared" si="34"/>
        <v>0</v>
      </c>
    </row>
    <row r="1455" spans="4:7">
      <c r="D1455" s="15"/>
      <c r="E1455" s="15"/>
      <c r="G1455" s="15">
        <f t="shared" si="34"/>
        <v>0</v>
      </c>
    </row>
    <row r="1456" spans="4:7">
      <c r="D1456" s="15"/>
      <c r="E1456" s="15"/>
      <c r="G1456" s="15">
        <f t="shared" si="34"/>
        <v>0</v>
      </c>
    </row>
    <row r="1457" spans="4:7">
      <c r="D1457" s="15"/>
      <c r="E1457" s="15"/>
      <c r="G1457" s="15">
        <f t="shared" si="34"/>
        <v>0</v>
      </c>
    </row>
    <row r="1458" spans="4:7">
      <c r="D1458" s="15"/>
      <c r="E1458" s="15"/>
      <c r="G1458" s="15">
        <f t="shared" si="34"/>
        <v>0</v>
      </c>
    </row>
    <row r="1459" spans="4:7">
      <c r="D1459" s="15"/>
      <c r="E1459" s="15"/>
      <c r="G1459" s="15">
        <f t="shared" si="34"/>
        <v>0</v>
      </c>
    </row>
    <row r="1460" spans="4:7">
      <c r="D1460" s="15"/>
      <c r="E1460" s="15"/>
      <c r="G1460" s="15">
        <f t="shared" si="34"/>
        <v>0</v>
      </c>
    </row>
    <row r="1461" spans="4:7">
      <c r="D1461" s="15"/>
      <c r="E1461" s="15"/>
      <c r="G1461" s="15">
        <f t="shared" si="34"/>
        <v>0</v>
      </c>
    </row>
    <row r="1462" spans="4:7">
      <c r="D1462" s="15"/>
      <c r="E1462" s="15"/>
      <c r="G1462" s="15">
        <f t="shared" si="34"/>
        <v>0</v>
      </c>
    </row>
    <row r="1463" spans="4:7">
      <c r="D1463" s="15"/>
      <c r="E1463" s="15"/>
      <c r="G1463" s="15">
        <f t="shared" si="34"/>
        <v>0</v>
      </c>
    </row>
    <row r="1464" spans="4:7">
      <c r="D1464" s="15"/>
      <c r="E1464" s="15"/>
      <c r="G1464" s="15">
        <f t="shared" si="34"/>
        <v>0</v>
      </c>
    </row>
    <row r="1465" spans="4:7">
      <c r="D1465" s="15"/>
      <c r="E1465" s="15"/>
      <c r="G1465" s="15">
        <f t="shared" si="34"/>
        <v>0</v>
      </c>
    </row>
    <row r="1466" spans="4:7">
      <c r="D1466" s="15"/>
      <c r="E1466" s="15"/>
      <c r="G1466" s="15">
        <f t="shared" si="34"/>
        <v>0</v>
      </c>
    </row>
    <row r="1467" spans="4:7">
      <c r="D1467" s="15"/>
      <c r="E1467" s="15"/>
      <c r="G1467" s="15">
        <f t="shared" si="34"/>
        <v>0</v>
      </c>
    </row>
    <row r="1468" spans="4:7">
      <c r="D1468" s="15"/>
      <c r="E1468" s="15"/>
      <c r="G1468" s="15">
        <f t="shared" si="34"/>
        <v>0</v>
      </c>
    </row>
    <row r="1469" spans="4:7">
      <c r="D1469" s="15"/>
      <c r="E1469" s="15"/>
      <c r="G1469" s="15">
        <f t="shared" si="34"/>
        <v>0</v>
      </c>
    </row>
    <row r="1470" spans="4:7">
      <c r="D1470" s="15"/>
      <c r="E1470" s="15"/>
      <c r="G1470" s="15">
        <f t="shared" si="34"/>
        <v>0</v>
      </c>
    </row>
    <row r="1471" spans="4:7">
      <c r="D1471" s="15"/>
      <c r="E1471" s="15"/>
      <c r="G1471" s="15">
        <f t="shared" si="34"/>
        <v>0</v>
      </c>
    </row>
    <row r="1472" spans="4:7">
      <c r="D1472" s="15"/>
      <c r="E1472" s="15"/>
      <c r="G1472" s="15">
        <f t="shared" si="34"/>
        <v>0</v>
      </c>
    </row>
    <row r="1473" spans="4:7">
      <c r="D1473" s="15"/>
      <c r="E1473" s="15"/>
      <c r="G1473" s="15">
        <f t="shared" si="34"/>
        <v>0</v>
      </c>
    </row>
    <row r="1474" spans="4:7">
      <c r="D1474" s="15"/>
      <c r="E1474" s="15"/>
      <c r="G1474" s="15">
        <f t="shared" si="34"/>
        <v>0</v>
      </c>
    </row>
    <row r="1475" spans="4:7">
      <c r="D1475" s="15"/>
      <c r="E1475" s="15"/>
      <c r="G1475" s="15">
        <f t="shared" si="34"/>
        <v>0</v>
      </c>
    </row>
    <row r="1476" spans="4:7">
      <c r="D1476" s="15"/>
      <c r="E1476" s="15"/>
      <c r="G1476" s="15">
        <f t="shared" si="34"/>
        <v>0</v>
      </c>
    </row>
    <row r="1477" spans="4:7">
      <c r="D1477" s="15"/>
      <c r="E1477" s="15"/>
      <c r="G1477" s="15">
        <f t="shared" si="34"/>
        <v>0</v>
      </c>
    </row>
    <row r="1478" spans="4:7">
      <c r="D1478" s="15"/>
      <c r="E1478" s="15"/>
      <c r="G1478" s="15">
        <f t="shared" si="34"/>
        <v>0</v>
      </c>
    </row>
    <row r="1479" spans="4:7">
      <c r="D1479" s="15"/>
      <c r="E1479" s="15"/>
      <c r="G1479" s="15">
        <f t="shared" si="34"/>
        <v>0</v>
      </c>
    </row>
    <row r="1480" spans="4:7">
      <c r="D1480" s="15"/>
      <c r="E1480" s="15"/>
      <c r="G1480" s="15">
        <f t="shared" si="34"/>
        <v>0</v>
      </c>
    </row>
    <row r="1481" spans="4:7">
      <c r="D1481" s="15"/>
      <c r="E1481" s="15"/>
      <c r="G1481" s="15">
        <f t="shared" si="34"/>
        <v>0</v>
      </c>
    </row>
    <row r="1482" spans="4:7">
      <c r="D1482" s="15"/>
      <c r="E1482" s="15"/>
      <c r="G1482" s="15">
        <f t="shared" si="34"/>
        <v>0</v>
      </c>
    </row>
    <row r="1483" spans="4:7">
      <c r="D1483" s="15"/>
      <c r="E1483" s="15"/>
      <c r="G1483" s="15">
        <f t="shared" si="34"/>
        <v>0</v>
      </c>
    </row>
    <row r="1484" spans="4:7">
      <c r="D1484" s="15"/>
      <c r="E1484" s="15"/>
      <c r="G1484" s="15">
        <f t="shared" ref="G1484:G1547" si="35">+D1484-E1484</f>
        <v>0</v>
      </c>
    </row>
    <row r="1485" spans="4:7">
      <c r="D1485" s="15"/>
      <c r="E1485" s="15"/>
      <c r="G1485" s="15">
        <f t="shared" si="35"/>
        <v>0</v>
      </c>
    </row>
    <row r="1486" spans="4:7">
      <c r="D1486" s="15"/>
      <c r="E1486" s="15"/>
      <c r="G1486" s="15">
        <f t="shared" si="35"/>
        <v>0</v>
      </c>
    </row>
    <row r="1487" spans="4:7">
      <c r="D1487" s="15"/>
      <c r="E1487" s="15"/>
      <c r="G1487" s="15">
        <f t="shared" si="35"/>
        <v>0</v>
      </c>
    </row>
    <row r="1488" spans="4:7">
      <c r="D1488" s="15"/>
      <c r="E1488" s="15"/>
      <c r="G1488" s="15">
        <f t="shared" si="35"/>
        <v>0</v>
      </c>
    </row>
    <row r="1489" spans="4:7">
      <c r="D1489" s="15"/>
      <c r="E1489" s="15"/>
      <c r="G1489" s="15">
        <f t="shared" si="35"/>
        <v>0</v>
      </c>
    </row>
    <row r="1490" spans="4:7">
      <c r="D1490" s="15"/>
      <c r="E1490" s="15"/>
      <c r="G1490" s="15">
        <f t="shared" si="35"/>
        <v>0</v>
      </c>
    </row>
    <row r="1491" spans="4:7">
      <c r="D1491" s="15"/>
      <c r="E1491" s="15"/>
      <c r="G1491" s="15">
        <f t="shared" si="35"/>
        <v>0</v>
      </c>
    </row>
    <row r="1492" spans="4:7">
      <c r="D1492" s="15"/>
      <c r="E1492" s="15"/>
      <c r="G1492" s="15">
        <f t="shared" si="35"/>
        <v>0</v>
      </c>
    </row>
    <row r="1493" spans="4:7">
      <c r="D1493" s="15"/>
      <c r="E1493" s="15"/>
      <c r="G1493" s="15">
        <f t="shared" si="35"/>
        <v>0</v>
      </c>
    </row>
    <row r="1494" spans="4:7">
      <c r="D1494" s="15"/>
      <c r="E1494" s="15"/>
      <c r="G1494" s="15">
        <f t="shared" si="35"/>
        <v>0</v>
      </c>
    </row>
    <row r="1495" spans="4:7">
      <c r="D1495" s="15"/>
      <c r="E1495" s="15"/>
      <c r="G1495" s="15">
        <f t="shared" si="35"/>
        <v>0</v>
      </c>
    </row>
    <row r="1496" spans="4:7">
      <c r="D1496" s="15"/>
      <c r="E1496" s="15"/>
      <c r="G1496" s="15">
        <f t="shared" si="35"/>
        <v>0</v>
      </c>
    </row>
    <row r="1497" spans="4:7">
      <c r="D1497" s="15"/>
      <c r="E1497" s="15"/>
      <c r="G1497" s="15">
        <f t="shared" si="35"/>
        <v>0</v>
      </c>
    </row>
    <row r="1498" spans="4:7">
      <c r="D1498" s="15"/>
      <c r="E1498" s="15"/>
      <c r="G1498" s="15">
        <f t="shared" si="35"/>
        <v>0</v>
      </c>
    </row>
    <row r="1499" spans="4:7">
      <c r="D1499" s="15"/>
      <c r="E1499" s="15"/>
      <c r="G1499" s="15">
        <f t="shared" si="35"/>
        <v>0</v>
      </c>
    </row>
    <row r="1500" spans="4:7">
      <c r="D1500" s="15"/>
      <c r="E1500" s="15"/>
      <c r="G1500" s="15">
        <f t="shared" si="35"/>
        <v>0</v>
      </c>
    </row>
    <row r="1501" spans="4:7">
      <c r="D1501" s="15"/>
      <c r="E1501" s="15"/>
      <c r="G1501" s="15">
        <f t="shared" si="35"/>
        <v>0</v>
      </c>
    </row>
    <row r="1502" spans="4:7">
      <c r="D1502" s="15"/>
      <c r="E1502" s="15"/>
      <c r="G1502" s="15">
        <f t="shared" si="35"/>
        <v>0</v>
      </c>
    </row>
    <row r="1503" spans="4:7">
      <c r="D1503" s="15"/>
      <c r="E1503" s="15"/>
      <c r="G1503" s="15">
        <f t="shared" si="35"/>
        <v>0</v>
      </c>
    </row>
    <row r="1504" spans="4:7">
      <c r="D1504" s="15"/>
      <c r="E1504" s="15"/>
      <c r="G1504" s="15">
        <f t="shared" si="35"/>
        <v>0</v>
      </c>
    </row>
    <row r="1505" spans="4:7">
      <c r="D1505" s="15"/>
      <c r="E1505" s="15"/>
      <c r="G1505" s="15">
        <f t="shared" si="35"/>
        <v>0</v>
      </c>
    </row>
    <row r="1506" spans="4:7">
      <c r="D1506" s="15"/>
      <c r="E1506" s="15"/>
      <c r="G1506" s="15">
        <f t="shared" si="35"/>
        <v>0</v>
      </c>
    </row>
    <row r="1507" spans="4:7">
      <c r="D1507" s="15"/>
      <c r="E1507" s="15"/>
      <c r="G1507" s="15">
        <f t="shared" si="35"/>
        <v>0</v>
      </c>
    </row>
    <row r="1508" spans="4:7">
      <c r="D1508" s="15"/>
      <c r="E1508" s="15"/>
      <c r="G1508" s="15">
        <f t="shared" si="35"/>
        <v>0</v>
      </c>
    </row>
    <row r="1509" spans="4:7">
      <c r="D1509" s="15"/>
      <c r="E1509" s="15"/>
      <c r="G1509" s="15">
        <f t="shared" si="35"/>
        <v>0</v>
      </c>
    </row>
    <row r="1510" spans="4:7">
      <c r="D1510" s="15"/>
      <c r="E1510" s="15"/>
      <c r="G1510" s="15">
        <f t="shared" si="35"/>
        <v>0</v>
      </c>
    </row>
    <row r="1511" spans="4:7">
      <c r="D1511" s="15"/>
      <c r="E1511" s="15"/>
      <c r="G1511" s="15">
        <f t="shared" si="35"/>
        <v>0</v>
      </c>
    </row>
    <row r="1512" spans="4:7">
      <c r="D1512" s="15"/>
      <c r="E1512" s="15"/>
      <c r="G1512" s="15">
        <f t="shared" si="35"/>
        <v>0</v>
      </c>
    </row>
    <row r="1513" spans="4:7">
      <c r="D1513" s="15"/>
      <c r="E1513" s="15"/>
      <c r="G1513" s="15">
        <f t="shared" si="35"/>
        <v>0</v>
      </c>
    </row>
    <row r="1514" spans="4:7">
      <c r="D1514" s="15"/>
      <c r="E1514" s="15"/>
      <c r="G1514" s="15">
        <f t="shared" si="35"/>
        <v>0</v>
      </c>
    </row>
    <row r="1515" spans="4:7">
      <c r="D1515" s="15"/>
      <c r="E1515" s="15"/>
      <c r="G1515" s="15">
        <f t="shared" si="35"/>
        <v>0</v>
      </c>
    </row>
    <row r="1516" spans="4:7">
      <c r="D1516" s="15"/>
      <c r="E1516" s="15"/>
      <c r="G1516" s="15">
        <f t="shared" si="35"/>
        <v>0</v>
      </c>
    </row>
    <row r="1517" spans="4:7">
      <c r="D1517" s="15"/>
      <c r="E1517" s="15"/>
      <c r="G1517" s="15">
        <f t="shared" si="35"/>
        <v>0</v>
      </c>
    </row>
    <row r="1518" spans="4:7">
      <c r="D1518" s="15"/>
      <c r="E1518" s="15"/>
      <c r="G1518" s="15">
        <f t="shared" si="35"/>
        <v>0</v>
      </c>
    </row>
    <row r="1519" spans="4:7">
      <c r="D1519" s="15"/>
      <c r="E1519" s="15"/>
      <c r="G1519" s="15">
        <f t="shared" si="35"/>
        <v>0</v>
      </c>
    </row>
    <row r="1520" spans="4:7">
      <c r="D1520" s="15"/>
      <c r="E1520" s="15"/>
      <c r="G1520" s="15">
        <f t="shared" si="35"/>
        <v>0</v>
      </c>
    </row>
    <row r="1521" spans="4:7">
      <c r="D1521" s="15"/>
      <c r="E1521" s="15"/>
      <c r="G1521" s="15">
        <f t="shared" si="35"/>
        <v>0</v>
      </c>
    </row>
    <row r="1522" spans="4:7">
      <c r="D1522" s="15"/>
      <c r="E1522" s="15"/>
      <c r="G1522" s="15">
        <f t="shared" si="35"/>
        <v>0</v>
      </c>
    </row>
    <row r="1523" spans="4:7">
      <c r="D1523" s="15"/>
      <c r="E1523" s="15"/>
      <c r="G1523" s="15">
        <f t="shared" si="35"/>
        <v>0</v>
      </c>
    </row>
    <row r="1524" spans="4:7">
      <c r="D1524" s="15"/>
      <c r="E1524" s="15"/>
      <c r="G1524" s="15">
        <f t="shared" si="35"/>
        <v>0</v>
      </c>
    </row>
    <row r="1525" spans="4:7">
      <c r="D1525" s="15"/>
      <c r="E1525" s="15"/>
      <c r="G1525" s="15">
        <f t="shared" si="35"/>
        <v>0</v>
      </c>
    </row>
    <row r="1526" spans="4:7">
      <c r="D1526" s="15"/>
      <c r="E1526" s="15"/>
      <c r="G1526" s="15">
        <f t="shared" si="35"/>
        <v>0</v>
      </c>
    </row>
    <row r="1527" spans="4:7">
      <c r="D1527" s="15"/>
      <c r="E1527" s="15"/>
      <c r="G1527" s="15">
        <f t="shared" si="35"/>
        <v>0</v>
      </c>
    </row>
    <row r="1528" spans="4:7">
      <c r="D1528" s="15"/>
      <c r="E1528" s="15"/>
      <c r="G1528" s="15">
        <f t="shared" si="35"/>
        <v>0</v>
      </c>
    </row>
    <row r="1529" spans="4:7">
      <c r="D1529" s="15"/>
      <c r="E1529" s="15"/>
      <c r="G1529" s="15">
        <f t="shared" si="35"/>
        <v>0</v>
      </c>
    </row>
    <row r="1530" spans="4:7">
      <c r="D1530" s="15"/>
      <c r="E1530" s="15"/>
      <c r="G1530" s="15">
        <f t="shared" si="35"/>
        <v>0</v>
      </c>
    </row>
    <row r="1531" spans="4:7">
      <c r="D1531" s="15"/>
      <c r="E1531" s="15"/>
      <c r="G1531" s="15">
        <f t="shared" si="35"/>
        <v>0</v>
      </c>
    </row>
    <row r="1532" spans="4:7">
      <c r="D1532" s="15"/>
      <c r="E1532" s="15"/>
      <c r="G1532" s="15">
        <f t="shared" si="35"/>
        <v>0</v>
      </c>
    </row>
    <row r="1533" spans="4:7">
      <c r="D1533" s="15"/>
      <c r="E1533" s="15"/>
      <c r="G1533" s="15">
        <f t="shared" si="35"/>
        <v>0</v>
      </c>
    </row>
    <row r="1534" spans="4:7">
      <c r="D1534" s="15"/>
      <c r="E1534" s="15"/>
      <c r="G1534" s="15">
        <f t="shared" si="35"/>
        <v>0</v>
      </c>
    </row>
    <row r="1535" spans="4:7">
      <c r="D1535" s="15"/>
      <c r="E1535" s="15"/>
      <c r="G1535" s="15">
        <f t="shared" si="35"/>
        <v>0</v>
      </c>
    </row>
    <row r="1536" spans="4:7">
      <c r="D1536" s="15"/>
      <c r="E1536" s="15"/>
      <c r="G1536" s="15">
        <f t="shared" si="35"/>
        <v>0</v>
      </c>
    </row>
    <row r="1537" spans="4:7">
      <c r="D1537" s="15"/>
      <c r="E1537" s="15"/>
      <c r="G1537" s="15">
        <f t="shared" si="35"/>
        <v>0</v>
      </c>
    </row>
    <row r="1538" spans="4:7">
      <c r="D1538" s="15"/>
      <c r="E1538" s="15"/>
      <c r="G1538" s="15">
        <f t="shared" si="35"/>
        <v>0</v>
      </c>
    </row>
    <row r="1539" spans="4:7">
      <c r="D1539" s="15"/>
      <c r="E1539" s="15"/>
      <c r="G1539" s="15">
        <f t="shared" si="35"/>
        <v>0</v>
      </c>
    </row>
    <row r="1540" spans="4:7">
      <c r="D1540" s="15"/>
      <c r="E1540" s="15"/>
      <c r="G1540" s="15">
        <f t="shared" si="35"/>
        <v>0</v>
      </c>
    </row>
    <row r="1541" spans="4:7">
      <c r="D1541" s="15"/>
      <c r="E1541" s="15"/>
      <c r="G1541" s="15">
        <f t="shared" si="35"/>
        <v>0</v>
      </c>
    </row>
    <row r="1542" spans="4:7">
      <c r="D1542" s="15"/>
      <c r="E1542" s="15"/>
      <c r="G1542" s="15">
        <f t="shared" si="35"/>
        <v>0</v>
      </c>
    </row>
    <row r="1543" spans="4:7">
      <c r="D1543" s="15"/>
      <c r="E1543" s="15"/>
      <c r="G1543" s="15">
        <f t="shared" si="35"/>
        <v>0</v>
      </c>
    </row>
    <row r="1544" spans="4:7">
      <c r="D1544" s="15"/>
      <c r="E1544" s="15"/>
      <c r="G1544" s="15">
        <f t="shared" si="35"/>
        <v>0</v>
      </c>
    </row>
    <row r="1545" spans="4:7">
      <c r="D1545" s="15"/>
      <c r="E1545" s="15"/>
      <c r="G1545" s="15">
        <f t="shared" si="35"/>
        <v>0</v>
      </c>
    </row>
    <row r="1546" spans="4:7">
      <c r="D1546" s="15"/>
      <c r="E1546" s="15"/>
      <c r="G1546" s="15">
        <f t="shared" si="35"/>
        <v>0</v>
      </c>
    </row>
    <row r="1547" spans="4:7">
      <c r="D1547" s="15"/>
      <c r="E1547" s="15"/>
      <c r="G1547" s="15">
        <f t="shared" si="35"/>
        <v>0</v>
      </c>
    </row>
    <row r="1548" spans="4:7">
      <c r="D1548" s="15"/>
      <c r="E1548" s="15"/>
      <c r="G1548" s="15">
        <f t="shared" ref="G1548:G1611" si="36">+D1548-E1548</f>
        <v>0</v>
      </c>
    </row>
    <row r="1549" spans="4:7">
      <c r="D1549" s="15"/>
      <c r="E1549" s="15"/>
      <c r="G1549" s="15">
        <f t="shared" si="36"/>
        <v>0</v>
      </c>
    </row>
    <row r="1550" spans="4:7">
      <c r="D1550" s="15"/>
      <c r="E1550" s="15"/>
      <c r="G1550" s="15">
        <f t="shared" si="36"/>
        <v>0</v>
      </c>
    </row>
    <row r="1551" spans="4:7">
      <c r="D1551" s="15"/>
      <c r="E1551" s="15"/>
      <c r="G1551" s="15">
        <f t="shared" si="36"/>
        <v>0</v>
      </c>
    </row>
    <row r="1552" spans="4:7">
      <c r="D1552" s="15"/>
      <c r="E1552" s="15"/>
      <c r="G1552" s="15">
        <f t="shared" si="36"/>
        <v>0</v>
      </c>
    </row>
    <row r="1553" spans="4:7">
      <c r="D1553" s="15"/>
      <c r="E1553" s="15"/>
      <c r="G1553" s="15">
        <f t="shared" si="36"/>
        <v>0</v>
      </c>
    </row>
    <row r="1554" spans="4:7">
      <c r="D1554" s="15"/>
      <c r="E1554" s="15"/>
      <c r="G1554" s="15">
        <f t="shared" si="36"/>
        <v>0</v>
      </c>
    </row>
    <row r="1555" spans="4:7">
      <c r="D1555" s="15"/>
      <c r="E1555" s="15"/>
      <c r="G1555" s="15">
        <f t="shared" si="36"/>
        <v>0</v>
      </c>
    </row>
    <row r="1556" spans="4:7">
      <c r="D1556" s="15"/>
      <c r="E1556" s="15"/>
      <c r="G1556" s="15">
        <f t="shared" si="36"/>
        <v>0</v>
      </c>
    </row>
    <row r="1557" spans="4:7">
      <c r="D1557" s="15"/>
      <c r="E1557" s="15"/>
      <c r="G1557" s="15">
        <f t="shared" si="36"/>
        <v>0</v>
      </c>
    </row>
    <row r="1558" spans="4:7">
      <c r="D1558" s="15"/>
      <c r="E1558" s="15"/>
      <c r="G1558" s="15">
        <f t="shared" si="36"/>
        <v>0</v>
      </c>
    </row>
    <row r="1559" spans="4:7">
      <c r="D1559" s="15"/>
      <c r="E1559" s="15"/>
      <c r="G1559" s="15">
        <f t="shared" si="36"/>
        <v>0</v>
      </c>
    </row>
    <row r="1560" spans="4:7">
      <c r="D1560" s="15"/>
      <c r="E1560" s="15"/>
      <c r="G1560" s="15">
        <f t="shared" si="36"/>
        <v>0</v>
      </c>
    </row>
    <row r="1561" spans="4:7">
      <c r="D1561" s="15"/>
      <c r="E1561" s="15"/>
      <c r="G1561" s="15">
        <f t="shared" si="36"/>
        <v>0</v>
      </c>
    </row>
    <row r="1562" spans="4:7">
      <c r="D1562" s="15"/>
      <c r="E1562" s="15"/>
      <c r="G1562" s="15">
        <f t="shared" si="36"/>
        <v>0</v>
      </c>
    </row>
    <row r="1563" spans="4:7">
      <c r="D1563" s="15"/>
      <c r="E1563" s="15"/>
      <c r="G1563" s="15">
        <f t="shared" si="36"/>
        <v>0</v>
      </c>
    </row>
    <row r="1564" spans="4:7">
      <c r="D1564" s="15"/>
      <c r="E1564" s="15"/>
      <c r="G1564" s="15">
        <f t="shared" si="36"/>
        <v>0</v>
      </c>
    </row>
    <row r="1565" spans="4:7">
      <c r="D1565" s="15"/>
      <c r="E1565" s="15"/>
      <c r="G1565" s="15">
        <f t="shared" si="36"/>
        <v>0</v>
      </c>
    </row>
    <row r="1566" spans="4:7">
      <c r="D1566" s="15"/>
      <c r="E1566" s="15"/>
      <c r="G1566" s="15">
        <f t="shared" si="36"/>
        <v>0</v>
      </c>
    </row>
    <row r="1567" spans="4:7">
      <c r="D1567" s="15"/>
      <c r="E1567" s="15"/>
      <c r="G1567" s="15">
        <f t="shared" si="36"/>
        <v>0</v>
      </c>
    </row>
    <row r="1568" spans="4:7">
      <c r="D1568" s="15"/>
      <c r="E1568" s="15"/>
      <c r="G1568" s="15">
        <f t="shared" si="36"/>
        <v>0</v>
      </c>
    </row>
    <row r="1569" spans="4:7">
      <c r="D1569" s="15"/>
      <c r="E1569" s="15"/>
      <c r="G1569" s="15">
        <f t="shared" si="36"/>
        <v>0</v>
      </c>
    </row>
    <row r="1570" spans="4:7">
      <c r="D1570" s="15"/>
      <c r="E1570" s="15"/>
      <c r="G1570" s="15">
        <f t="shared" si="36"/>
        <v>0</v>
      </c>
    </row>
    <row r="1571" spans="4:7">
      <c r="D1571" s="15"/>
      <c r="E1571" s="15"/>
      <c r="G1571" s="15">
        <f t="shared" si="36"/>
        <v>0</v>
      </c>
    </row>
    <row r="1572" spans="4:7">
      <c r="D1572" s="15"/>
      <c r="E1572" s="15"/>
      <c r="G1572" s="15">
        <f t="shared" si="36"/>
        <v>0</v>
      </c>
    </row>
    <row r="1573" spans="4:7">
      <c r="D1573" s="15"/>
      <c r="E1573" s="15"/>
      <c r="G1573" s="15">
        <f t="shared" si="36"/>
        <v>0</v>
      </c>
    </row>
    <row r="1574" spans="4:7">
      <c r="D1574" s="15"/>
      <c r="E1574" s="15"/>
      <c r="G1574" s="15">
        <f t="shared" si="36"/>
        <v>0</v>
      </c>
    </row>
    <row r="1575" spans="4:7">
      <c r="D1575" s="15"/>
      <c r="E1575" s="15"/>
      <c r="G1575" s="15">
        <f t="shared" si="36"/>
        <v>0</v>
      </c>
    </row>
    <row r="1576" spans="4:7">
      <c r="D1576" s="15"/>
      <c r="E1576" s="15"/>
      <c r="G1576" s="15">
        <f t="shared" si="36"/>
        <v>0</v>
      </c>
    </row>
    <row r="1577" spans="4:7">
      <c r="D1577" s="15"/>
      <c r="E1577" s="15"/>
      <c r="G1577" s="15">
        <f t="shared" si="36"/>
        <v>0</v>
      </c>
    </row>
    <row r="1578" spans="4:7">
      <c r="D1578" s="15"/>
      <c r="E1578" s="15"/>
      <c r="G1578" s="15">
        <f t="shared" si="36"/>
        <v>0</v>
      </c>
    </row>
    <row r="1579" spans="4:7">
      <c r="D1579" s="15"/>
      <c r="E1579" s="15"/>
      <c r="G1579" s="15">
        <f t="shared" si="36"/>
        <v>0</v>
      </c>
    </row>
    <row r="1580" spans="4:7">
      <c r="D1580" s="15"/>
      <c r="E1580" s="15"/>
      <c r="G1580" s="15">
        <f t="shared" si="36"/>
        <v>0</v>
      </c>
    </row>
    <row r="1581" spans="4:7">
      <c r="D1581" s="15"/>
      <c r="E1581" s="15"/>
      <c r="G1581" s="15">
        <f t="shared" si="36"/>
        <v>0</v>
      </c>
    </row>
    <row r="1582" spans="4:7">
      <c r="D1582" s="15"/>
      <c r="E1582" s="15"/>
      <c r="G1582" s="15">
        <f t="shared" si="36"/>
        <v>0</v>
      </c>
    </row>
    <row r="1583" spans="4:7">
      <c r="D1583" s="15"/>
      <c r="E1583" s="15"/>
      <c r="G1583" s="15">
        <f t="shared" si="36"/>
        <v>0</v>
      </c>
    </row>
    <row r="1584" spans="4:7">
      <c r="D1584" s="15"/>
      <c r="E1584" s="15"/>
      <c r="G1584" s="15">
        <f t="shared" si="36"/>
        <v>0</v>
      </c>
    </row>
    <row r="1585" spans="4:7">
      <c r="D1585" s="15"/>
      <c r="E1585" s="15"/>
      <c r="G1585" s="15">
        <f t="shared" si="36"/>
        <v>0</v>
      </c>
    </row>
    <row r="1586" spans="4:7">
      <c r="D1586" s="15"/>
      <c r="E1586" s="15"/>
      <c r="G1586" s="15">
        <f t="shared" si="36"/>
        <v>0</v>
      </c>
    </row>
    <row r="1587" spans="4:7">
      <c r="D1587" s="15"/>
      <c r="E1587" s="15"/>
      <c r="G1587" s="15">
        <f t="shared" si="36"/>
        <v>0</v>
      </c>
    </row>
    <row r="1588" spans="4:7">
      <c r="D1588" s="15"/>
      <c r="E1588" s="15"/>
      <c r="G1588" s="15">
        <f t="shared" si="36"/>
        <v>0</v>
      </c>
    </row>
    <row r="1589" spans="4:7">
      <c r="D1589" s="15"/>
      <c r="E1589" s="15"/>
      <c r="G1589" s="15">
        <f t="shared" si="36"/>
        <v>0</v>
      </c>
    </row>
    <row r="1590" spans="4:7">
      <c r="D1590" s="15"/>
      <c r="E1590" s="15"/>
      <c r="G1590" s="15">
        <f t="shared" si="36"/>
        <v>0</v>
      </c>
    </row>
    <row r="1591" spans="4:7">
      <c r="D1591" s="15"/>
      <c r="E1591" s="15"/>
      <c r="G1591" s="15">
        <f t="shared" si="36"/>
        <v>0</v>
      </c>
    </row>
    <row r="1592" spans="4:7">
      <c r="D1592" s="15"/>
      <c r="E1592" s="15"/>
      <c r="G1592" s="15">
        <f t="shared" si="36"/>
        <v>0</v>
      </c>
    </row>
    <row r="1593" spans="4:7">
      <c r="D1593" s="15"/>
      <c r="E1593" s="15"/>
      <c r="G1593" s="15">
        <f t="shared" si="36"/>
        <v>0</v>
      </c>
    </row>
    <row r="1594" spans="4:7">
      <c r="D1594" s="15"/>
      <c r="E1594" s="15"/>
      <c r="G1594" s="15">
        <f t="shared" si="36"/>
        <v>0</v>
      </c>
    </row>
    <row r="1595" spans="4:7">
      <c r="D1595" s="15"/>
      <c r="E1595" s="15"/>
      <c r="G1595" s="15">
        <f t="shared" si="36"/>
        <v>0</v>
      </c>
    </row>
    <row r="1596" spans="4:7">
      <c r="D1596" s="15"/>
      <c r="E1596" s="15"/>
      <c r="G1596" s="15">
        <f t="shared" si="36"/>
        <v>0</v>
      </c>
    </row>
    <row r="1597" spans="4:7">
      <c r="D1597" s="15"/>
      <c r="E1597" s="15"/>
      <c r="G1597" s="15">
        <f t="shared" si="36"/>
        <v>0</v>
      </c>
    </row>
    <row r="1598" spans="4:7">
      <c r="D1598" s="15"/>
      <c r="E1598" s="15"/>
      <c r="G1598" s="15">
        <f t="shared" si="36"/>
        <v>0</v>
      </c>
    </row>
    <row r="1599" spans="4:7">
      <c r="D1599" s="15"/>
      <c r="E1599" s="15"/>
      <c r="G1599" s="15">
        <f t="shared" si="36"/>
        <v>0</v>
      </c>
    </row>
    <row r="1600" spans="4:7">
      <c r="D1600" s="15"/>
      <c r="E1600" s="15"/>
      <c r="G1600" s="15">
        <f t="shared" si="36"/>
        <v>0</v>
      </c>
    </row>
    <row r="1601" spans="4:7">
      <c r="D1601" s="15"/>
      <c r="E1601" s="15"/>
      <c r="G1601" s="15">
        <f t="shared" si="36"/>
        <v>0</v>
      </c>
    </row>
    <row r="1602" spans="4:7">
      <c r="D1602" s="15"/>
      <c r="E1602" s="15"/>
      <c r="G1602" s="15">
        <f t="shared" si="36"/>
        <v>0</v>
      </c>
    </row>
    <row r="1603" spans="4:7">
      <c r="D1603" s="15"/>
      <c r="E1603" s="15"/>
      <c r="G1603" s="15">
        <f t="shared" si="36"/>
        <v>0</v>
      </c>
    </row>
    <row r="1604" spans="4:7">
      <c r="D1604" s="15"/>
      <c r="E1604" s="15"/>
      <c r="G1604" s="15">
        <f t="shared" si="36"/>
        <v>0</v>
      </c>
    </row>
    <row r="1605" spans="4:7">
      <c r="D1605" s="15"/>
      <c r="E1605" s="15"/>
      <c r="G1605" s="15">
        <f t="shared" si="36"/>
        <v>0</v>
      </c>
    </row>
    <row r="1606" spans="4:7">
      <c r="D1606" s="15"/>
      <c r="E1606" s="15"/>
      <c r="G1606" s="15">
        <f t="shared" si="36"/>
        <v>0</v>
      </c>
    </row>
    <row r="1607" spans="4:7">
      <c r="D1607" s="15"/>
      <c r="E1607" s="15"/>
      <c r="G1607" s="15">
        <f t="shared" si="36"/>
        <v>0</v>
      </c>
    </row>
    <row r="1608" spans="4:7">
      <c r="D1608" s="15"/>
      <c r="E1608" s="15"/>
      <c r="G1608" s="15">
        <f t="shared" si="36"/>
        <v>0</v>
      </c>
    </row>
    <row r="1609" spans="4:7">
      <c r="D1609" s="15"/>
      <c r="E1609" s="15"/>
      <c r="G1609" s="15">
        <f t="shared" si="36"/>
        <v>0</v>
      </c>
    </row>
    <row r="1610" spans="4:7">
      <c r="D1610" s="15"/>
      <c r="E1610" s="15"/>
      <c r="G1610" s="15">
        <f t="shared" si="36"/>
        <v>0</v>
      </c>
    </row>
    <row r="1611" spans="4:7">
      <c r="D1611" s="15"/>
      <c r="E1611" s="15"/>
      <c r="G1611" s="15">
        <f t="shared" si="36"/>
        <v>0</v>
      </c>
    </row>
    <row r="1612" spans="4:7">
      <c r="D1612" s="15"/>
      <c r="E1612" s="15"/>
      <c r="G1612" s="15">
        <f t="shared" ref="G1612:G1675" si="37">+D1612-E1612</f>
        <v>0</v>
      </c>
    </row>
    <row r="1613" spans="4:7">
      <c r="D1613" s="15"/>
      <c r="E1613" s="15"/>
      <c r="G1613" s="15">
        <f t="shared" si="37"/>
        <v>0</v>
      </c>
    </row>
    <row r="1614" spans="4:7">
      <c r="D1614" s="15"/>
      <c r="E1614" s="15"/>
      <c r="G1614" s="15">
        <f t="shared" si="37"/>
        <v>0</v>
      </c>
    </row>
    <row r="1615" spans="4:7">
      <c r="D1615" s="15"/>
      <c r="E1615" s="15"/>
      <c r="G1615" s="15">
        <f t="shared" si="37"/>
        <v>0</v>
      </c>
    </row>
    <row r="1616" spans="4:7">
      <c r="D1616" s="15"/>
      <c r="E1616" s="15"/>
      <c r="G1616" s="15">
        <f t="shared" si="37"/>
        <v>0</v>
      </c>
    </row>
    <row r="1617" spans="4:7">
      <c r="D1617" s="15"/>
      <c r="E1617" s="15"/>
      <c r="G1617" s="15">
        <f t="shared" si="37"/>
        <v>0</v>
      </c>
    </row>
    <row r="1618" spans="4:7">
      <c r="D1618" s="15"/>
      <c r="E1618" s="15"/>
      <c r="G1618" s="15">
        <f t="shared" si="37"/>
        <v>0</v>
      </c>
    </row>
    <row r="1619" spans="4:7">
      <c r="D1619" s="15"/>
      <c r="E1619" s="15"/>
      <c r="G1619" s="15">
        <f t="shared" si="37"/>
        <v>0</v>
      </c>
    </row>
    <row r="1620" spans="4:7">
      <c r="D1620" s="15"/>
      <c r="E1620" s="15"/>
      <c r="G1620" s="15">
        <f t="shared" si="37"/>
        <v>0</v>
      </c>
    </row>
    <row r="1621" spans="4:7">
      <c r="D1621" s="15"/>
      <c r="E1621" s="15"/>
      <c r="G1621" s="15">
        <f t="shared" si="37"/>
        <v>0</v>
      </c>
    </row>
    <row r="1622" spans="4:7">
      <c r="D1622" s="15"/>
      <c r="E1622" s="15"/>
      <c r="G1622" s="15">
        <f t="shared" si="37"/>
        <v>0</v>
      </c>
    </row>
    <row r="1623" spans="4:7">
      <c r="D1623" s="15"/>
      <c r="E1623" s="15"/>
      <c r="G1623" s="15">
        <f t="shared" si="37"/>
        <v>0</v>
      </c>
    </row>
    <row r="1624" spans="4:7">
      <c r="D1624" s="15"/>
      <c r="E1624" s="15"/>
      <c r="G1624" s="15">
        <f t="shared" si="37"/>
        <v>0</v>
      </c>
    </row>
    <row r="1625" spans="4:7">
      <c r="D1625" s="15"/>
      <c r="E1625" s="15"/>
      <c r="G1625" s="15">
        <f t="shared" si="37"/>
        <v>0</v>
      </c>
    </row>
    <row r="1626" spans="4:7">
      <c r="D1626" s="15"/>
      <c r="E1626" s="15"/>
      <c r="G1626" s="15">
        <f t="shared" si="37"/>
        <v>0</v>
      </c>
    </row>
    <row r="1627" spans="4:7">
      <c r="D1627" s="15"/>
      <c r="E1627" s="15"/>
      <c r="G1627" s="15">
        <f t="shared" si="37"/>
        <v>0</v>
      </c>
    </row>
    <row r="1628" spans="4:7">
      <c r="D1628" s="15"/>
      <c r="E1628" s="15"/>
      <c r="G1628" s="15">
        <f t="shared" si="37"/>
        <v>0</v>
      </c>
    </row>
    <row r="1629" spans="4:7">
      <c r="D1629" s="15"/>
      <c r="E1629" s="15"/>
      <c r="G1629" s="15">
        <f t="shared" si="37"/>
        <v>0</v>
      </c>
    </row>
    <row r="1630" spans="4:7">
      <c r="D1630" s="15"/>
      <c r="E1630" s="15"/>
      <c r="G1630" s="15">
        <f t="shared" si="37"/>
        <v>0</v>
      </c>
    </row>
    <row r="1631" spans="4:7">
      <c r="D1631" s="15"/>
      <c r="E1631" s="15"/>
      <c r="G1631" s="15">
        <f t="shared" si="37"/>
        <v>0</v>
      </c>
    </row>
    <row r="1632" spans="4:7">
      <c r="D1632" s="15"/>
      <c r="E1632" s="15"/>
      <c r="G1632" s="15">
        <f t="shared" si="37"/>
        <v>0</v>
      </c>
    </row>
    <row r="1633" spans="4:7">
      <c r="D1633" s="15"/>
      <c r="E1633" s="15"/>
      <c r="G1633" s="15">
        <f t="shared" si="37"/>
        <v>0</v>
      </c>
    </row>
    <row r="1634" spans="4:7">
      <c r="D1634" s="15"/>
      <c r="E1634" s="15"/>
      <c r="G1634" s="15">
        <f t="shared" si="37"/>
        <v>0</v>
      </c>
    </row>
    <row r="1635" spans="4:7">
      <c r="D1635" s="15"/>
      <c r="E1635" s="15"/>
      <c r="G1635" s="15">
        <f t="shared" si="37"/>
        <v>0</v>
      </c>
    </row>
    <row r="1636" spans="4:7">
      <c r="D1636" s="15"/>
      <c r="E1636" s="15"/>
      <c r="G1636" s="15">
        <f t="shared" si="37"/>
        <v>0</v>
      </c>
    </row>
    <row r="1637" spans="4:7">
      <c r="D1637" s="15"/>
      <c r="E1637" s="15"/>
      <c r="G1637" s="15">
        <f t="shared" si="37"/>
        <v>0</v>
      </c>
    </row>
    <row r="1638" spans="4:7">
      <c r="D1638" s="15"/>
      <c r="E1638" s="15"/>
      <c r="G1638" s="15">
        <f t="shared" si="37"/>
        <v>0</v>
      </c>
    </row>
    <row r="1639" spans="4:7">
      <c r="D1639" s="15"/>
      <c r="E1639" s="15"/>
      <c r="G1639" s="15">
        <f t="shared" si="37"/>
        <v>0</v>
      </c>
    </row>
    <row r="1640" spans="4:7">
      <c r="D1640" s="15"/>
      <c r="E1640" s="15"/>
      <c r="G1640" s="15">
        <f t="shared" si="37"/>
        <v>0</v>
      </c>
    </row>
    <row r="1641" spans="4:7">
      <c r="D1641" s="15"/>
      <c r="E1641" s="15"/>
      <c r="G1641" s="15">
        <f t="shared" si="37"/>
        <v>0</v>
      </c>
    </row>
    <row r="1642" spans="4:7">
      <c r="D1642" s="15"/>
      <c r="E1642" s="15"/>
      <c r="G1642" s="15">
        <f t="shared" si="37"/>
        <v>0</v>
      </c>
    </row>
    <row r="1643" spans="4:7">
      <c r="D1643" s="15"/>
      <c r="E1643" s="15"/>
      <c r="G1643" s="15">
        <f t="shared" si="37"/>
        <v>0</v>
      </c>
    </row>
    <row r="1644" spans="4:7">
      <c r="D1644" s="15"/>
      <c r="E1644" s="15"/>
      <c r="G1644" s="15">
        <f t="shared" si="37"/>
        <v>0</v>
      </c>
    </row>
    <row r="1645" spans="4:7">
      <c r="D1645" s="15"/>
      <c r="E1645" s="15"/>
      <c r="G1645" s="15">
        <f t="shared" si="37"/>
        <v>0</v>
      </c>
    </row>
    <row r="1646" spans="4:7">
      <c r="D1646" s="15"/>
      <c r="E1646" s="15"/>
      <c r="G1646" s="15">
        <f t="shared" si="37"/>
        <v>0</v>
      </c>
    </row>
    <row r="1647" spans="4:7">
      <c r="D1647" s="15"/>
      <c r="E1647" s="15"/>
      <c r="G1647" s="15">
        <f t="shared" si="37"/>
        <v>0</v>
      </c>
    </row>
    <row r="1648" spans="4:7">
      <c r="D1648" s="15"/>
      <c r="E1648" s="15"/>
      <c r="G1648" s="15">
        <f t="shared" si="37"/>
        <v>0</v>
      </c>
    </row>
    <row r="1649" spans="4:7">
      <c r="D1649" s="15"/>
      <c r="E1649" s="15"/>
      <c r="G1649" s="15">
        <f t="shared" si="37"/>
        <v>0</v>
      </c>
    </row>
    <row r="1650" spans="4:7">
      <c r="D1650" s="15"/>
      <c r="E1650" s="15"/>
      <c r="G1650" s="15">
        <f t="shared" si="37"/>
        <v>0</v>
      </c>
    </row>
    <row r="1651" spans="4:7">
      <c r="D1651" s="15"/>
      <c r="E1651" s="15"/>
      <c r="G1651" s="15">
        <f t="shared" si="37"/>
        <v>0</v>
      </c>
    </row>
    <row r="1652" spans="4:7">
      <c r="D1652" s="15"/>
      <c r="E1652" s="15"/>
      <c r="G1652" s="15">
        <f t="shared" si="37"/>
        <v>0</v>
      </c>
    </row>
    <row r="1653" spans="4:7">
      <c r="D1653" s="15"/>
      <c r="E1653" s="15"/>
      <c r="G1653" s="15">
        <f t="shared" si="37"/>
        <v>0</v>
      </c>
    </row>
    <row r="1654" spans="4:7">
      <c r="D1654" s="15"/>
      <c r="E1654" s="15"/>
      <c r="G1654" s="15">
        <f t="shared" si="37"/>
        <v>0</v>
      </c>
    </row>
    <row r="1655" spans="4:7">
      <c r="D1655" s="15"/>
      <c r="E1655" s="15"/>
      <c r="G1655" s="15">
        <f t="shared" si="37"/>
        <v>0</v>
      </c>
    </row>
    <row r="1656" spans="4:7">
      <c r="D1656" s="15"/>
      <c r="E1656" s="15"/>
      <c r="G1656" s="15">
        <f t="shared" si="37"/>
        <v>0</v>
      </c>
    </row>
    <row r="1657" spans="4:7">
      <c r="D1657" s="15"/>
      <c r="E1657" s="15"/>
      <c r="G1657" s="15">
        <f t="shared" si="37"/>
        <v>0</v>
      </c>
    </row>
    <row r="1658" spans="4:7">
      <c r="D1658" s="15"/>
      <c r="E1658" s="15"/>
      <c r="G1658" s="15">
        <f t="shared" si="37"/>
        <v>0</v>
      </c>
    </row>
    <row r="1659" spans="4:7">
      <c r="D1659" s="15"/>
      <c r="E1659" s="15"/>
      <c r="G1659" s="15">
        <f t="shared" si="37"/>
        <v>0</v>
      </c>
    </row>
    <row r="1660" spans="4:7">
      <c r="D1660" s="15"/>
      <c r="E1660" s="15"/>
      <c r="G1660" s="15">
        <f t="shared" si="37"/>
        <v>0</v>
      </c>
    </row>
    <row r="1661" spans="4:7">
      <c r="D1661" s="15"/>
      <c r="E1661" s="15"/>
      <c r="G1661" s="15">
        <f t="shared" si="37"/>
        <v>0</v>
      </c>
    </row>
    <row r="1662" spans="4:7">
      <c r="D1662" s="15"/>
      <c r="E1662" s="15"/>
      <c r="G1662" s="15">
        <f t="shared" si="37"/>
        <v>0</v>
      </c>
    </row>
    <row r="1663" spans="4:7">
      <c r="D1663" s="15"/>
      <c r="E1663" s="15"/>
      <c r="G1663" s="15">
        <f t="shared" si="37"/>
        <v>0</v>
      </c>
    </row>
    <row r="1664" spans="4:7">
      <c r="D1664" s="15"/>
      <c r="E1664" s="15"/>
      <c r="G1664" s="15">
        <f t="shared" si="37"/>
        <v>0</v>
      </c>
    </row>
    <row r="1665" spans="4:7">
      <c r="D1665" s="15"/>
      <c r="E1665" s="15"/>
      <c r="G1665" s="15">
        <f t="shared" si="37"/>
        <v>0</v>
      </c>
    </row>
    <row r="1666" spans="4:7">
      <c r="D1666" s="15"/>
      <c r="E1666" s="15"/>
      <c r="G1666" s="15">
        <f t="shared" si="37"/>
        <v>0</v>
      </c>
    </row>
    <row r="1667" spans="4:7">
      <c r="D1667" s="15"/>
      <c r="E1667" s="15"/>
      <c r="G1667" s="15">
        <f t="shared" si="37"/>
        <v>0</v>
      </c>
    </row>
    <row r="1668" spans="4:7">
      <c r="D1668" s="15"/>
      <c r="E1668" s="15"/>
      <c r="G1668" s="15">
        <f t="shared" si="37"/>
        <v>0</v>
      </c>
    </row>
    <row r="1669" spans="4:7">
      <c r="D1669" s="15"/>
      <c r="E1669" s="15"/>
      <c r="G1669" s="15">
        <f t="shared" si="37"/>
        <v>0</v>
      </c>
    </row>
    <row r="1670" spans="4:7">
      <c r="D1670" s="15"/>
      <c r="E1670" s="15"/>
      <c r="G1670" s="15">
        <f t="shared" si="37"/>
        <v>0</v>
      </c>
    </row>
    <row r="1671" spans="4:7">
      <c r="D1671" s="15"/>
      <c r="E1671" s="15"/>
      <c r="G1671" s="15">
        <f t="shared" si="37"/>
        <v>0</v>
      </c>
    </row>
    <row r="1672" spans="4:7">
      <c r="D1672" s="15"/>
      <c r="E1672" s="15"/>
      <c r="G1672" s="15">
        <f t="shared" si="37"/>
        <v>0</v>
      </c>
    </row>
    <row r="1673" spans="4:7">
      <c r="D1673" s="15"/>
      <c r="E1673" s="15"/>
      <c r="G1673" s="15">
        <f t="shared" si="37"/>
        <v>0</v>
      </c>
    </row>
    <row r="1674" spans="4:7">
      <c r="D1674" s="15"/>
      <c r="E1674" s="15"/>
      <c r="G1674" s="15">
        <f t="shared" si="37"/>
        <v>0</v>
      </c>
    </row>
    <row r="1675" spans="4:7">
      <c r="D1675" s="15"/>
      <c r="E1675" s="15"/>
      <c r="G1675" s="15">
        <f t="shared" si="37"/>
        <v>0</v>
      </c>
    </row>
    <row r="1676" spans="4:7">
      <c r="D1676" s="15"/>
      <c r="E1676" s="15"/>
      <c r="G1676" s="15">
        <f t="shared" ref="G1676:G1739" si="38">+D1676-E1676</f>
        <v>0</v>
      </c>
    </row>
    <row r="1677" spans="4:7">
      <c r="D1677" s="15"/>
      <c r="E1677" s="15"/>
      <c r="G1677" s="15">
        <f t="shared" si="38"/>
        <v>0</v>
      </c>
    </row>
    <row r="1678" spans="4:7">
      <c r="D1678" s="15"/>
      <c r="E1678" s="15"/>
      <c r="G1678" s="15">
        <f t="shared" si="38"/>
        <v>0</v>
      </c>
    </row>
    <row r="1679" spans="4:7">
      <c r="D1679" s="15"/>
      <c r="E1679" s="15"/>
      <c r="G1679" s="15">
        <f t="shared" si="38"/>
        <v>0</v>
      </c>
    </row>
    <row r="1680" spans="4:7">
      <c r="D1680" s="15"/>
      <c r="E1680" s="15"/>
      <c r="G1680" s="15">
        <f t="shared" si="38"/>
        <v>0</v>
      </c>
    </row>
    <row r="1681" spans="4:7">
      <c r="D1681" s="15"/>
      <c r="E1681" s="15"/>
      <c r="G1681" s="15">
        <f t="shared" si="38"/>
        <v>0</v>
      </c>
    </row>
    <row r="1682" spans="4:7">
      <c r="D1682" s="15"/>
      <c r="E1682" s="15"/>
      <c r="G1682" s="15">
        <f t="shared" si="38"/>
        <v>0</v>
      </c>
    </row>
    <row r="1683" spans="4:7">
      <c r="D1683" s="15"/>
      <c r="E1683" s="15"/>
      <c r="G1683" s="15">
        <f t="shared" si="38"/>
        <v>0</v>
      </c>
    </row>
    <row r="1684" spans="4:7">
      <c r="D1684" s="15"/>
      <c r="E1684" s="15"/>
      <c r="G1684" s="15">
        <f t="shared" si="38"/>
        <v>0</v>
      </c>
    </row>
    <row r="1685" spans="4:7">
      <c r="D1685" s="15"/>
      <c r="E1685" s="15"/>
      <c r="G1685" s="15">
        <f t="shared" si="38"/>
        <v>0</v>
      </c>
    </row>
    <row r="1686" spans="4:7">
      <c r="D1686" s="15"/>
      <c r="E1686" s="15"/>
      <c r="G1686" s="15">
        <f t="shared" si="38"/>
        <v>0</v>
      </c>
    </row>
    <row r="1687" spans="4:7">
      <c r="D1687" s="15"/>
      <c r="E1687" s="15"/>
      <c r="G1687" s="15">
        <f t="shared" si="38"/>
        <v>0</v>
      </c>
    </row>
    <row r="1688" spans="4:7">
      <c r="D1688" s="15"/>
      <c r="E1688" s="15"/>
      <c r="G1688" s="15">
        <f t="shared" si="38"/>
        <v>0</v>
      </c>
    </row>
    <row r="1689" spans="4:7">
      <c r="D1689" s="15"/>
      <c r="E1689" s="15"/>
      <c r="G1689" s="15">
        <f t="shared" si="38"/>
        <v>0</v>
      </c>
    </row>
    <row r="1690" spans="4:7">
      <c r="D1690" s="15"/>
      <c r="E1690" s="15"/>
      <c r="G1690" s="15">
        <f t="shared" si="38"/>
        <v>0</v>
      </c>
    </row>
    <row r="1691" spans="4:7">
      <c r="D1691" s="15"/>
      <c r="E1691" s="15"/>
      <c r="G1691" s="15">
        <f t="shared" si="38"/>
        <v>0</v>
      </c>
    </row>
    <row r="1692" spans="4:7">
      <c r="D1692" s="15"/>
      <c r="E1692" s="15"/>
      <c r="G1692" s="15">
        <f t="shared" si="38"/>
        <v>0</v>
      </c>
    </row>
    <row r="1693" spans="4:7">
      <c r="D1693" s="15"/>
      <c r="E1693" s="15"/>
      <c r="G1693" s="15">
        <f t="shared" si="38"/>
        <v>0</v>
      </c>
    </row>
    <row r="1694" spans="4:7">
      <c r="D1694" s="15"/>
      <c r="E1694" s="15"/>
      <c r="G1694" s="15">
        <f t="shared" si="38"/>
        <v>0</v>
      </c>
    </row>
    <row r="1695" spans="4:7">
      <c r="D1695" s="15"/>
      <c r="E1695" s="15"/>
      <c r="G1695" s="15">
        <f t="shared" si="38"/>
        <v>0</v>
      </c>
    </row>
    <row r="1696" spans="4:7">
      <c r="D1696" s="15"/>
      <c r="E1696" s="15"/>
      <c r="G1696" s="15">
        <f t="shared" si="38"/>
        <v>0</v>
      </c>
    </row>
    <row r="1697" spans="4:7">
      <c r="D1697" s="15"/>
      <c r="E1697" s="15"/>
      <c r="G1697" s="15">
        <f t="shared" si="38"/>
        <v>0</v>
      </c>
    </row>
    <row r="1698" spans="4:7">
      <c r="D1698" s="15"/>
      <c r="E1698" s="15"/>
      <c r="G1698" s="15">
        <f t="shared" si="38"/>
        <v>0</v>
      </c>
    </row>
    <row r="1699" spans="4:7">
      <c r="D1699" s="15"/>
      <c r="E1699" s="15"/>
      <c r="G1699" s="15">
        <f t="shared" si="38"/>
        <v>0</v>
      </c>
    </row>
    <row r="1700" spans="4:7">
      <c r="D1700" s="15"/>
      <c r="E1700" s="15"/>
      <c r="G1700" s="15">
        <f t="shared" si="38"/>
        <v>0</v>
      </c>
    </row>
    <row r="1701" spans="4:7">
      <c r="D1701" s="15"/>
      <c r="E1701" s="15"/>
      <c r="G1701" s="15">
        <f t="shared" si="38"/>
        <v>0</v>
      </c>
    </row>
    <row r="1702" spans="4:7">
      <c r="D1702" s="15"/>
      <c r="E1702" s="15"/>
      <c r="G1702" s="15">
        <f t="shared" si="38"/>
        <v>0</v>
      </c>
    </row>
    <row r="1703" spans="4:7">
      <c r="D1703" s="15"/>
      <c r="E1703" s="15"/>
      <c r="G1703" s="15">
        <f t="shared" si="38"/>
        <v>0</v>
      </c>
    </row>
    <row r="1704" spans="4:7">
      <c r="D1704" s="15"/>
      <c r="E1704" s="15"/>
      <c r="G1704" s="15">
        <f t="shared" si="38"/>
        <v>0</v>
      </c>
    </row>
    <row r="1705" spans="4:7">
      <c r="D1705" s="15"/>
      <c r="E1705" s="15"/>
      <c r="G1705" s="15">
        <f t="shared" si="38"/>
        <v>0</v>
      </c>
    </row>
    <row r="1706" spans="4:7">
      <c r="D1706" s="15"/>
      <c r="E1706" s="15"/>
      <c r="G1706" s="15">
        <f t="shared" si="38"/>
        <v>0</v>
      </c>
    </row>
    <row r="1707" spans="4:7">
      <c r="D1707" s="15"/>
      <c r="E1707" s="15"/>
      <c r="G1707" s="15">
        <f t="shared" si="38"/>
        <v>0</v>
      </c>
    </row>
    <row r="1708" spans="4:7">
      <c r="D1708" s="15"/>
      <c r="E1708" s="15"/>
      <c r="G1708" s="15">
        <f t="shared" si="38"/>
        <v>0</v>
      </c>
    </row>
    <row r="1709" spans="4:7">
      <c r="D1709" s="15"/>
      <c r="E1709" s="15"/>
      <c r="G1709" s="15">
        <f t="shared" si="38"/>
        <v>0</v>
      </c>
    </row>
    <row r="1710" spans="4:7">
      <c r="D1710" s="15"/>
      <c r="E1710" s="15"/>
      <c r="G1710" s="15">
        <f t="shared" si="38"/>
        <v>0</v>
      </c>
    </row>
    <row r="1711" spans="4:7">
      <c r="D1711" s="15"/>
      <c r="E1711" s="15"/>
      <c r="G1711" s="15">
        <f t="shared" si="38"/>
        <v>0</v>
      </c>
    </row>
    <row r="1712" spans="4:7">
      <c r="D1712" s="15"/>
      <c r="E1712" s="15"/>
      <c r="G1712" s="15">
        <f t="shared" si="38"/>
        <v>0</v>
      </c>
    </row>
    <row r="1713" spans="4:7">
      <c r="D1713" s="15"/>
      <c r="E1713" s="15"/>
      <c r="G1713" s="15">
        <f t="shared" si="38"/>
        <v>0</v>
      </c>
    </row>
    <row r="1714" spans="4:7">
      <c r="D1714" s="15"/>
      <c r="E1714" s="15"/>
      <c r="G1714" s="15">
        <f t="shared" si="38"/>
        <v>0</v>
      </c>
    </row>
    <row r="1715" spans="4:7">
      <c r="D1715" s="15"/>
      <c r="E1715" s="15"/>
      <c r="G1715" s="15">
        <f t="shared" si="38"/>
        <v>0</v>
      </c>
    </row>
    <row r="1716" spans="4:7">
      <c r="D1716" s="15"/>
      <c r="E1716" s="15"/>
      <c r="G1716" s="15">
        <f t="shared" si="38"/>
        <v>0</v>
      </c>
    </row>
    <row r="1717" spans="4:7">
      <c r="D1717" s="15"/>
      <c r="E1717" s="15"/>
      <c r="G1717" s="15">
        <f t="shared" si="38"/>
        <v>0</v>
      </c>
    </row>
    <row r="1718" spans="4:7">
      <c r="D1718" s="15"/>
      <c r="E1718" s="15"/>
      <c r="G1718" s="15">
        <f t="shared" si="38"/>
        <v>0</v>
      </c>
    </row>
    <row r="1719" spans="4:7">
      <c r="D1719" s="15"/>
      <c r="E1719" s="15"/>
      <c r="G1719" s="15">
        <f t="shared" si="38"/>
        <v>0</v>
      </c>
    </row>
    <row r="1720" spans="4:7">
      <c r="D1720" s="15"/>
      <c r="E1720" s="15"/>
      <c r="G1720" s="15">
        <f t="shared" si="38"/>
        <v>0</v>
      </c>
    </row>
    <row r="1721" spans="4:7">
      <c r="D1721" s="15"/>
      <c r="E1721" s="15"/>
      <c r="G1721" s="15">
        <f t="shared" si="38"/>
        <v>0</v>
      </c>
    </row>
    <row r="1722" spans="4:7">
      <c r="D1722" s="15"/>
      <c r="E1722" s="15"/>
      <c r="G1722" s="15">
        <f t="shared" si="38"/>
        <v>0</v>
      </c>
    </row>
    <row r="1723" spans="4:7">
      <c r="D1723" s="15"/>
      <c r="E1723" s="15"/>
      <c r="G1723" s="15">
        <f t="shared" si="38"/>
        <v>0</v>
      </c>
    </row>
    <row r="1724" spans="4:7">
      <c r="D1724" s="15"/>
      <c r="E1724" s="15"/>
      <c r="G1724" s="15">
        <f t="shared" si="38"/>
        <v>0</v>
      </c>
    </row>
    <row r="1725" spans="4:7">
      <c r="D1725" s="15"/>
      <c r="E1725" s="15"/>
      <c r="G1725" s="15">
        <f t="shared" si="38"/>
        <v>0</v>
      </c>
    </row>
    <row r="1726" spans="4:7">
      <c r="D1726" s="15"/>
      <c r="E1726" s="15"/>
      <c r="G1726" s="15">
        <f t="shared" si="38"/>
        <v>0</v>
      </c>
    </row>
    <row r="1727" spans="4:7">
      <c r="D1727" s="15"/>
      <c r="E1727" s="15"/>
      <c r="G1727" s="15">
        <f t="shared" si="38"/>
        <v>0</v>
      </c>
    </row>
    <row r="1728" spans="4:7">
      <c r="D1728" s="15"/>
      <c r="E1728" s="15"/>
      <c r="G1728" s="15">
        <f t="shared" si="38"/>
        <v>0</v>
      </c>
    </row>
    <row r="1729" spans="4:7">
      <c r="D1729" s="15"/>
      <c r="E1729" s="15"/>
      <c r="G1729" s="15">
        <f t="shared" si="38"/>
        <v>0</v>
      </c>
    </row>
    <row r="1730" spans="4:7">
      <c r="D1730" s="15"/>
      <c r="E1730" s="15"/>
      <c r="G1730" s="15">
        <f t="shared" si="38"/>
        <v>0</v>
      </c>
    </row>
    <row r="1731" spans="4:7">
      <c r="D1731" s="15"/>
      <c r="E1731" s="15"/>
      <c r="G1731" s="15">
        <f t="shared" si="38"/>
        <v>0</v>
      </c>
    </row>
    <row r="1732" spans="4:7">
      <c r="D1732" s="15"/>
      <c r="E1732" s="15"/>
      <c r="G1732" s="15">
        <f t="shared" si="38"/>
        <v>0</v>
      </c>
    </row>
    <row r="1733" spans="4:7">
      <c r="D1733" s="15"/>
      <c r="E1733" s="15"/>
      <c r="G1733" s="15">
        <f t="shared" si="38"/>
        <v>0</v>
      </c>
    </row>
    <row r="1734" spans="4:7">
      <c r="D1734" s="15"/>
      <c r="E1734" s="15"/>
      <c r="G1734" s="15">
        <f t="shared" si="38"/>
        <v>0</v>
      </c>
    </row>
    <row r="1735" spans="4:7">
      <c r="D1735" s="15"/>
      <c r="E1735" s="15"/>
      <c r="G1735" s="15">
        <f t="shared" si="38"/>
        <v>0</v>
      </c>
    </row>
    <row r="1736" spans="4:7">
      <c r="D1736" s="15"/>
      <c r="E1736" s="15"/>
      <c r="G1736" s="15">
        <f t="shared" si="38"/>
        <v>0</v>
      </c>
    </row>
    <row r="1737" spans="4:7">
      <c r="D1737" s="15"/>
      <c r="E1737" s="15"/>
      <c r="G1737" s="15">
        <f t="shared" si="38"/>
        <v>0</v>
      </c>
    </row>
    <row r="1738" spans="4:7">
      <c r="D1738" s="15"/>
      <c r="E1738" s="15"/>
      <c r="G1738" s="15">
        <f t="shared" si="38"/>
        <v>0</v>
      </c>
    </row>
    <row r="1739" spans="4:7">
      <c r="D1739" s="15"/>
      <c r="E1739" s="15"/>
      <c r="G1739" s="15">
        <f t="shared" si="38"/>
        <v>0</v>
      </c>
    </row>
    <row r="1740" spans="4:7">
      <c r="D1740" s="15"/>
      <c r="E1740" s="15"/>
      <c r="G1740" s="15">
        <f t="shared" ref="G1740:G1803" si="39">+D1740-E1740</f>
        <v>0</v>
      </c>
    </row>
    <row r="1741" spans="4:7">
      <c r="D1741" s="15"/>
      <c r="E1741" s="15"/>
      <c r="G1741" s="15">
        <f t="shared" si="39"/>
        <v>0</v>
      </c>
    </row>
    <row r="1742" spans="4:7">
      <c r="D1742" s="15"/>
      <c r="E1742" s="15"/>
      <c r="G1742" s="15">
        <f t="shared" si="39"/>
        <v>0</v>
      </c>
    </row>
    <row r="1743" spans="4:7">
      <c r="D1743" s="15"/>
      <c r="E1743" s="15"/>
      <c r="G1743" s="15">
        <f t="shared" si="39"/>
        <v>0</v>
      </c>
    </row>
    <row r="1744" spans="4:7">
      <c r="D1744" s="15"/>
      <c r="E1744" s="15"/>
      <c r="G1744" s="15">
        <f t="shared" si="39"/>
        <v>0</v>
      </c>
    </row>
    <row r="1745" spans="4:7">
      <c r="D1745" s="15"/>
      <c r="E1745" s="15"/>
      <c r="G1745" s="15">
        <f t="shared" si="39"/>
        <v>0</v>
      </c>
    </row>
    <row r="1746" spans="4:7">
      <c r="D1746" s="15"/>
      <c r="E1746" s="15"/>
      <c r="G1746" s="15">
        <f t="shared" si="39"/>
        <v>0</v>
      </c>
    </row>
    <row r="1747" spans="4:7">
      <c r="D1747" s="15"/>
      <c r="E1747" s="15"/>
      <c r="G1747" s="15">
        <f t="shared" si="39"/>
        <v>0</v>
      </c>
    </row>
    <row r="1748" spans="4:7">
      <c r="D1748" s="15"/>
      <c r="E1748" s="15"/>
      <c r="G1748" s="15">
        <f t="shared" si="39"/>
        <v>0</v>
      </c>
    </row>
    <row r="1749" spans="4:7">
      <c r="D1749" s="15"/>
      <c r="E1749" s="15"/>
      <c r="G1749" s="15">
        <f t="shared" si="39"/>
        <v>0</v>
      </c>
    </row>
    <row r="1750" spans="4:7">
      <c r="D1750" s="15"/>
      <c r="E1750" s="15"/>
      <c r="G1750" s="15">
        <f t="shared" si="39"/>
        <v>0</v>
      </c>
    </row>
    <row r="1751" spans="4:7">
      <c r="D1751" s="15"/>
      <c r="E1751" s="15"/>
      <c r="G1751" s="15">
        <f t="shared" si="39"/>
        <v>0</v>
      </c>
    </row>
    <row r="1752" spans="4:7">
      <c r="D1752" s="15"/>
      <c r="E1752" s="15"/>
      <c r="G1752" s="15">
        <f t="shared" si="39"/>
        <v>0</v>
      </c>
    </row>
    <row r="1753" spans="4:7">
      <c r="D1753" s="15"/>
      <c r="E1753" s="15"/>
      <c r="G1753" s="15">
        <f t="shared" si="39"/>
        <v>0</v>
      </c>
    </row>
    <row r="1754" spans="4:7">
      <c r="D1754" s="15"/>
      <c r="E1754" s="15"/>
      <c r="G1754" s="15">
        <f t="shared" si="39"/>
        <v>0</v>
      </c>
    </row>
    <row r="1755" spans="4:7">
      <c r="D1755" s="15"/>
      <c r="E1755" s="15"/>
      <c r="G1755" s="15">
        <f t="shared" si="39"/>
        <v>0</v>
      </c>
    </row>
    <row r="1756" spans="4:7">
      <c r="D1756" s="15"/>
      <c r="E1756" s="15"/>
      <c r="G1756" s="15">
        <f t="shared" si="39"/>
        <v>0</v>
      </c>
    </row>
    <row r="1757" spans="4:7">
      <c r="D1757" s="15"/>
      <c r="E1757" s="15"/>
      <c r="G1757" s="15">
        <f t="shared" si="39"/>
        <v>0</v>
      </c>
    </row>
    <row r="1758" spans="4:7">
      <c r="D1758" s="15"/>
      <c r="E1758" s="15"/>
      <c r="G1758" s="15">
        <f t="shared" si="39"/>
        <v>0</v>
      </c>
    </row>
    <row r="1759" spans="4:7">
      <c r="D1759" s="15"/>
      <c r="E1759" s="15"/>
      <c r="G1759" s="15">
        <f t="shared" si="39"/>
        <v>0</v>
      </c>
    </row>
    <row r="1760" spans="4:7">
      <c r="D1760" s="15"/>
      <c r="E1760" s="15"/>
      <c r="G1760" s="15">
        <f t="shared" si="39"/>
        <v>0</v>
      </c>
    </row>
    <row r="1761" spans="4:7">
      <c r="D1761" s="15"/>
      <c r="E1761" s="15"/>
      <c r="G1761" s="15">
        <f t="shared" si="39"/>
        <v>0</v>
      </c>
    </row>
    <row r="1762" spans="4:7">
      <c r="D1762" s="15"/>
      <c r="E1762" s="15"/>
      <c r="G1762" s="15">
        <f t="shared" si="39"/>
        <v>0</v>
      </c>
    </row>
    <row r="1763" spans="4:7">
      <c r="D1763" s="15"/>
      <c r="E1763" s="15"/>
      <c r="G1763" s="15">
        <f t="shared" si="39"/>
        <v>0</v>
      </c>
    </row>
    <row r="1764" spans="4:7">
      <c r="D1764" s="15"/>
      <c r="E1764" s="15"/>
      <c r="G1764" s="15">
        <f t="shared" si="39"/>
        <v>0</v>
      </c>
    </row>
    <row r="1765" spans="4:7">
      <c r="D1765" s="15"/>
      <c r="E1765" s="15"/>
      <c r="G1765" s="15">
        <f t="shared" si="39"/>
        <v>0</v>
      </c>
    </row>
    <row r="1766" spans="4:7">
      <c r="D1766" s="15"/>
      <c r="E1766" s="15"/>
      <c r="G1766" s="15">
        <f t="shared" si="39"/>
        <v>0</v>
      </c>
    </row>
    <row r="1767" spans="4:7">
      <c r="D1767" s="15"/>
      <c r="E1767" s="15"/>
      <c r="G1767" s="15">
        <f t="shared" si="39"/>
        <v>0</v>
      </c>
    </row>
    <row r="1768" spans="4:7">
      <c r="D1768" s="15"/>
      <c r="E1768" s="15"/>
      <c r="G1768" s="15">
        <f t="shared" si="39"/>
        <v>0</v>
      </c>
    </row>
    <row r="1769" spans="4:7">
      <c r="D1769" s="15"/>
      <c r="E1769" s="15"/>
      <c r="G1769" s="15">
        <f t="shared" si="39"/>
        <v>0</v>
      </c>
    </row>
    <row r="1770" spans="4:7">
      <c r="D1770" s="15"/>
      <c r="E1770" s="15"/>
      <c r="G1770" s="15">
        <f t="shared" si="39"/>
        <v>0</v>
      </c>
    </row>
    <row r="1771" spans="4:7">
      <c r="D1771" s="15"/>
      <c r="E1771" s="15"/>
      <c r="G1771" s="15">
        <f t="shared" si="39"/>
        <v>0</v>
      </c>
    </row>
    <row r="1772" spans="4:7">
      <c r="D1772" s="15"/>
      <c r="E1772" s="15"/>
      <c r="G1772" s="15">
        <f t="shared" si="39"/>
        <v>0</v>
      </c>
    </row>
    <row r="1773" spans="4:7">
      <c r="D1773" s="15"/>
      <c r="E1773" s="15"/>
      <c r="G1773" s="15">
        <f t="shared" si="39"/>
        <v>0</v>
      </c>
    </row>
    <row r="1774" spans="4:7">
      <c r="D1774" s="15"/>
      <c r="E1774" s="15"/>
      <c r="G1774" s="15">
        <f t="shared" si="39"/>
        <v>0</v>
      </c>
    </row>
    <row r="1775" spans="4:7">
      <c r="D1775" s="15"/>
      <c r="E1775" s="15"/>
      <c r="G1775" s="15">
        <f t="shared" si="39"/>
        <v>0</v>
      </c>
    </row>
    <row r="1776" spans="4:7">
      <c r="D1776" s="15"/>
      <c r="E1776" s="15"/>
      <c r="G1776" s="15">
        <f t="shared" si="39"/>
        <v>0</v>
      </c>
    </row>
    <row r="1777" spans="4:7">
      <c r="D1777" s="15"/>
      <c r="E1777" s="15"/>
      <c r="G1777" s="15">
        <f t="shared" si="39"/>
        <v>0</v>
      </c>
    </row>
    <row r="1778" spans="4:7">
      <c r="D1778" s="15"/>
      <c r="E1778" s="15"/>
      <c r="G1778" s="15">
        <f t="shared" si="39"/>
        <v>0</v>
      </c>
    </row>
    <row r="1779" spans="4:7">
      <c r="D1779" s="15"/>
      <c r="E1779" s="15"/>
      <c r="G1779" s="15">
        <f t="shared" si="39"/>
        <v>0</v>
      </c>
    </row>
    <row r="1780" spans="4:7">
      <c r="D1780" s="15"/>
      <c r="E1780" s="15"/>
      <c r="G1780" s="15">
        <f t="shared" si="39"/>
        <v>0</v>
      </c>
    </row>
    <row r="1781" spans="4:7">
      <c r="D1781" s="15"/>
      <c r="E1781" s="15"/>
      <c r="G1781" s="15">
        <f t="shared" si="39"/>
        <v>0</v>
      </c>
    </row>
    <row r="1782" spans="4:7">
      <c r="D1782" s="15"/>
      <c r="E1782" s="15"/>
      <c r="G1782" s="15">
        <f t="shared" si="39"/>
        <v>0</v>
      </c>
    </row>
    <row r="1783" spans="4:7">
      <c r="D1783" s="15"/>
      <c r="E1783" s="15"/>
      <c r="G1783" s="15">
        <f t="shared" si="39"/>
        <v>0</v>
      </c>
    </row>
    <row r="1784" spans="4:7">
      <c r="D1784" s="15"/>
      <c r="E1784" s="15"/>
      <c r="G1784" s="15">
        <f t="shared" si="39"/>
        <v>0</v>
      </c>
    </row>
    <row r="1785" spans="4:7">
      <c r="D1785" s="15"/>
      <c r="E1785" s="15"/>
      <c r="G1785" s="15">
        <f t="shared" si="39"/>
        <v>0</v>
      </c>
    </row>
    <row r="1786" spans="4:7">
      <c r="D1786" s="15"/>
      <c r="E1786" s="15"/>
      <c r="G1786" s="15">
        <f t="shared" si="39"/>
        <v>0</v>
      </c>
    </row>
    <row r="1787" spans="4:7">
      <c r="D1787" s="15"/>
      <c r="E1787" s="15"/>
      <c r="G1787" s="15">
        <f t="shared" si="39"/>
        <v>0</v>
      </c>
    </row>
    <row r="1788" spans="4:7">
      <c r="D1788" s="15"/>
      <c r="E1788" s="15"/>
      <c r="G1788" s="15">
        <f t="shared" si="39"/>
        <v>0</v>
      </c>
    </row>
    <row r="1789" spans="4:7">
      <c r="D1789" s="15"/>
      <c r="E1789" s="15"/>
      <c r="G1789" s="15">
        <f t="shared" si="39"/>
        <v>0</v>
      </c>
    </row>
    <row r="1790" spans="4:7">
      <c r="D1790" s="15"/>
      <c r="E1790" s="15"/>
      <c r="G1790" s="15">
        <f t="shared" si="39"/>
        <v>0</v>
      </c>
    </row>
    <row r="1791" spans="4:7">
      <c r="D1791" s="15"/>
      <c r="E1791" s="15"/>
      <c r="G1791" s="15">
        <f t="shared" si="39"/>
        <v>0</v>
      </c>
    </row>
    <row r="1792" spans="4:7">
      <c r="D1792" s="15"/>
      <c r="E1792" s="15"/>
      <c r="G1792" s="15">
        <f t="shared" si="39"/>
        <v>0</v>
      </c>
    </row>
    <row r="1793" spans="4:7">
      <c r="D1793" s="15"/>
      <c r="E1793" s="15"/>
      <c r="G1793" s="15">
        <f t="shared" si="39"/>
        <v>0</v>
      </c>
    </row>
    <row r="1794" spans="4:7">
      <c r="D1794" s="15"/>
      <c r="E1794" s="15"/>
      <c r="G1794" s="15">
        <f t="shared" si="39"/>
        <v>0</v>
      </c>
    </row>
    <row r="1795" spans="4:7">
      <c r="D1795" s="15"/>
      <c r="E1795" s="15"/>
      <c r="G1795" s="15">
        <f t="shared" si="39"/>
        <v>0</v>
      </c>
    </row>
    <row r="1796" spans="4:7">
      <c r="D1796" s="15"/>
      <c r="E1796" s="15"/>
      <c r="G1796" s="15">
        <f t="shared" si="39"/>
        <v>0</v>
      </c>
    </row>
    <row r="1797" spans="4:7">
      <c r="D1797" s="15"/>
      <c r="E1797" s="15"/>
      <c r="G1797" s="15">
        <f t="shared" si="39"/>
        <v>0</v>
      </c>
    </row>
    <row r="1798" spans="4:7">
      <c r="D1798" s="15"/>
      <c r="E1798" s="15"/>
      <c r="G1798" s="15">
        <f t="shared" si="39"/>
        <v>0</v>
      </c>
    </row>
    <row r="1799" spans="4:7">
      <c r="D1799" s="15"/>
      <c r="E1799" s="15"/>
      <c r="G1799" s="15">
        <f t="shared" si="39"/>
        <v>0</v>
      </c>
    </row>
    <row r="1800" spans="4:7">
      <c r="D1800" s="15"/>
      <c r="E1800" s="15"/>
      <c r="G1800" s="15">
        <f t="shared" si="39"/>
        <v>0</v>
      </c>
    </row>
    <row r="1801" spans="4:7">
      <c r="D1801" s="15"/>
      <c r="E1801" s="15"/>
      <c r="G1801" s="15">
        <f t="shared" si="39"/>
        <v>0</v>
      </c>
    </row>
    <row r="1802" spans="4:7">
      <c r="D1802" s="15"/>
      <c r="E1802" s="15"/>
      <c r="G1802" s="15">
        <f t="shared" si="39"/>
        <v>0</v>
      </c>
    </row>
    <row r="1803" spans="4:7">
      <c r="D1803" s="15"/>
      <c r="E1803" s="15"/>
      <c r="G1803" s="15">
        <f t="shared" si="39"/>
        <v>0</v>
      </c>
    </row>
    <row r="1804" spans="4:7">
      <c r="D1804" s="15"/>
      <c r="E1804" s="15"/>
      <c r="G1804" s="15">
        <f t="shared" ref="G1804:G1867" si="40">+D1804-E1804</f>
        <v>0</v>
      </c>
    </row>
    <row r="1805" spans="4:7">
      <c r="D1805" s="15"/>
      <c r="E1805" s="15"/>
      <c r="G1805" s="15">
        <f t="shared" si="40"/>
        <v>0</v>
      </c>
    </row>
    <row r="1806" spans="4:7">
      <c r="D1806" s="15"/>
      <c r="E1806" s="15"/>
      <c r="G1806" s="15">
        <f t="shared" si="40"/>
        <v>0</v>
      </c>
    </row>
    <row r="1807" spans="4:7">
      <c r="D1807" s="15"/>
      <c r="E1807" s="15"/>
      <c r="G1807" s="15">
        <f t="shared" si="40"/>
        <v>0</v>
      </c>
    </row>
    <row r="1808" spans="4:7">
      <c r="D1808" s="15"/>
      <c r="E1808" s="15"/>
      <c r="G1808" s="15">
        <f t="shared" si="40"/>
        <v>0</v>
      </c>
    </row>
    <row r="1809" spans="4:7">
      <c r="D1809" s="15"/>
      <c r="E1809" s="15"/>
      <c r="G1809" s="15">
        <f t="shared" si="40"/>
        <v>0</v>
      </c>
    </row>
    <row r="1810" spans="4:7">
      <c r="D1810" s="15"/>
      <c r="E1810" s="15"/>
      <c r="G1810" s="15">
        <f t="shared" si="40"/>
        <v>0</v>
      </c>
    </row>
    <row r="1811" spans="4:7">
      <c r="D1811" s="15"/>
      <c r="E1811" s="15"/>
      <c r="G1811" s="15">
        <f t="shared" si="40"/>
        <v>0</v>
      </c>
    </row>
    <row r="1812" spans="4:7">
      <c r="D1812" s="15"/>
      <c r="E1812" s="15"/>
      <c r="G1812" s="15">
        <f t="shared" si="40"/>
        <v>0</v>
      </c>
    </row>
    <row r="1813" spans="4:7">
      <c r="D1813" s="15"/>
      <c r="E1813" s="15"/>
      <c r="G1813" s="15">
        <f t="shared" si="40"/>
        <v>0</v>
      </c>
    </row>
    <row r="1814" spans="4:7">
      <c r="D1814" s="15"/>
      <c r="E1814" s="15"/>
      <c r="G1814" s="15">
        <f t="shared" si="40"/>
        <v>0</v>
      </c>
    </row>
    <row r="1815" spans="4:7">
      <c r="D1815" s="15"/>
      <c r="E1815" s="15"/>
      <c r="G1815" s="15">
        <f t="shared" si="40"/>
        <v>0</v>
      </c>
    </row>
    <row r="1816" spans="4:7">
      <c r="D1816" s="15"/>
      <c r="E1816" s="15"/>
      <c r="G1816" s="15">
        <f t="shared" si="40"/>
        <v>0</v>
      </c>
    </row>
    <row r="1817" spans="4:7">
      <c r="D1817" s="15"/>
      <c r="E1817" s="15"/>
      <c r="G1817" s="15">
        <f t="shared" si="40"/>
        <v>0</v>
      </c>
    </row>
    <row r="1818" spans="4:7">
      <c r="D1818" s="15"/>
      <c r="E1818" s="15"/>
      <c r="G1818" s="15">
        <f t="shared" si="40"/>
        <v>0</v>
      </c>
    </row>
    <row r="1819" spans="4:7">
      <c r="D1819" s="15"/>
      <c r="E1819" s="15"/>
      <c r="G1819" s="15">
        <f t="shared" si="40"/>
        <v>0</v>
      </c>
    </row>
    <row r="1820" spans="4:7">
      <c r="D1820" s="15"/>
      <c r="E1820" s="15"/>
      <c r="G1820" s="15">
        <f t="shared" si="40"/>
        <v>0</v>
      </c>
    </row>
    <row r="1821" spans="4:7">
      <c r="D1821" s="15"/>
      <c r="E1821" s="15"/>
      <c r="G1821" s="15">
        <f t="shared" si="40"/>
        <v>0</v>
      </c>
    </row>
    <row r="1822" spans="4:7">
      <c r="D1822" s="15"/>
      <c r="E1822" s="15"/>
      <c r="G1822" s="15">
        <f t="shared" si="40"/>
        <v>0</v>
      </c>
    </row>
    <row r="1823" spans="4:7">
      <c r="D1823" s="15"/>
      <c r="E1823" s="15"/>
      <c r="G1823" s="15">
        <f t="shared" si="40"/>
        <v>0</v>
      </c>
    </row>
    <row r="1824" spans="4:7">
      <c r="D1824" s="15"/>
      <c r="E1824" s="15"/>
      <c r="G1824" s="15">
        <f t="shared" si="40"/>
        <v>0</v>
      </c>
    </row>
    <row r="1825" spans="4:7">
      <c r="D1825" s="15"/>
      <c r="E1825" s="15"/>
      <c r="G1825" s="15">
        <f t="shared" si="40"/>
        <v>0</v>
      </c>
    </row>
    <row r="1826" spans="4:7">
      <c r="D1826" s="15"/>
      <c r="E1826" s="15"/>
      <c r="G1826" s="15">
        <f t="shared" si="40"/>
        <v>0</v>
      </c>
    </row>
    <row r="1827" spans="4:7">
      <c r="D1827" s="15"/>
      <c r="E1827" s="15"/>
      <c r="G1827" s="15">
        <f t="shared" si="40"/>
        <v>0</v>
      </c>
    </row>
    <row r="1828" spans="4:7">
      <c r="D1828" s="15"/>
      <c r="E1828" s="15"/>
      <c r="G1828" s="15">
        <f t="shared" si="40"/>
        <v>0</v>
      </c>
    </row>
    <row r="1829" spans="4:7">
      <c r="D1829" s="15"/>
      <c r="E1829" s="15"/>
      <c r="G1829" s="15">
        <f t="shared" si="40"/>
        <v>0</v>
      </c>
    </row>
    <row r="1830" spans="4:7">
      <c r="D1830" s="15"/>
      <c r="E1830" s="15"/>
      <c r="G1830" s="15">
        <f t="shared" si="40"/>
        <v>0</v>
      </c>
    </row>
    <row r="1831" spans="4:7">
      <c r="D1831" s="15"/>
      <c r="E1831" s="15"/>
      <c r="G1831" s="15">
        <f t="shared" si="40"/>
        <v>0</v>
      </c>
    </row>
    <row r="1832" spans="4:7">
      <c r="D1832" s="15"/>
      <c r="E1832" s="15"/>
      <c r="G1832" s="15">
        <f t="shared" si="40"/>
        <v>0</v>
      </c>
    </row>
    <row r="1833" spans="4:7">
      <c r="D1833" s="15"/>
      <c r="E1833" s="15"/>
      <c r="G1833" s="15">
        <f t="shared" si="40"/>
        <v>0</v>
      </c>
    </row>
    <row r="1834" spans="4:7">
      <c r="D1834" s="15"/>
      <c r="E1834" s="15"/>
      <c r="G1834" s="15">
        <f t="shared" si="40"/>
        <v>0</v>
      </c>
    </row>
    <row r="1835" spans="4:7">
      <c r="D1835" s="15"/>
      <c r="E1835" s="15"/>
      <c r="G1835" s="15">
        <f t="shared" si="40"/>
        <v>0</v>
      </c>
    </row>
    <row r="1836" spans="4:7">
      <c r="D1836" s="15"/>
      <c r="E1836" s="15"/>
      <c r="G1836" s="15">
        <f t="shared" si="40"/>
        <v>0</v>
      </c>
    </row>
    <row r="1837" spans="4:7">
      <c r="D1837" s="15"/>
      <c r="E1837" s="15"/>
      <c r="G1837" s="15">
        <f t="shared" si="40"/>
        <v>0</v>
      </c>
    </row>
    <row r="1838" spans="4:7">
      <c r="D1838" s="15"/>
      <c r="E1838" s="15"/>
      <c r="G1838" s="15">
        <f t="shared" si="40"/>
        <v>0</v>
      </c>
    </row>
    <row r="1839" spans="4:7">
      <c r="D1839" s="15"/>
      <c r="E1839" s="15"/>
      <c r="G1839" s="15">
        <f t="shared" si="40"/>
        <v>0</v>
      </c>
    </row>
    <row r="1840" spans="4:7">
      <c r="D1840" s="15"/>
      <c r="E1840" s="15"/>
      <c r="G1840" s="15">
        <f t="shared" si="40"/>
        <v>0</v>
      </c>
    </row>
    <row r="1841" spans="4:7">
      <c r="D1841" s="15"/>
      <c r="E1841" s="15"/>
      <c r="G1841" s="15">
        <f t="shared" si="40"/>
        <v>0</v>
      </c>
    </row>
    <row r="1842" spans="4:7">
      <c r="D1842" s="15"/>
      <c r="E1842" s="15"/>
      <c r="G1842" s="15">
        <f t="shared" si="40"/>
        <v>0</v>
      </c>
    </row>
    <row r="1843" spans="4:7">
      <c r="D1843" s="15"/>
      <c r="E1843" s="15"/>
      <c r="G1843" s="15">
        <f t="shared" si="40"/>
        <v>0</v>
      </c>
    </row>
    <row r="1844" spans="4:7">
      <c r="D1844" s="15"/>
      <c r="E1844" s="15"/>
      <c r="G1844" s="15">
        <f t="shared" si="40"/>
        <v>0</v>
      </c>
    </row>
    <row r="1845" spans="4:7">
      <c r="D1845" s="15"/>
      <c r="E1845" s="15"/>
      <c r="G1845" s="15">
        <f t="shared" si="40"/>
        <v>0</v>
      </c>
    </row>
    <row r="1846" spans="4:7">
      <c r="D1846" s="15"/>
      <c r="E1846" s="15"/>
      <c r="G1846" s="15">
        <f t="shared" si="40"/>
        <v>0</v>
      </c>
    </row>
    <row r="1847" spans="4:7">
      <c r="D1847" s="15"/>
      <c r="E1847" s="15"/>
      <c r="G1847" s="15">
        <f t="shared" si="40"/>
        <v>0</v>
      </c>
    </row>
    <row r="1848" spans="4:7">
      <c r="D1848" s="15"/>
      <c r="E1848" s="15"/>
      <c r="G1848" s="15">
        <f t="shared" si="40"/>
        <v>0</v>
      </c>
    </row>
    <row r="1849" spans="4:7">
      <c r="D1849" s="15"/>
      <c r="E1849" s="15"/>
      <c r="G1849" s="15">
        <f t="shared" si="40"/>
        <v>0</v>
      </c>
    </row>
    <row r="1850" spans="4:7">
      <c r="D1850" s="15"/>
      <c r="E1850" s="15"/>
      <c r="G1850" s="15">
        <f t="shared" si="40"/>
        <v>0</v>
      </c>
    </row>
    <row r="1851" spans="4:7">
      <c r="D1851" s="15"/>
      <c r="E1851" s="15"/>
      <c r="G1851" s="15">
        <f t="shared" si="40"/>
        <v>0</v>
      </c>
    </row>
    <row r="1852" spans="4:7">
      <c r="D1852" s="15"/>
      <c r="E1852" s="15"/>
      <c r="G1852" s="15">
        <f t="shared" si="40"/>
        <v>0</v>
      </c>
    </row>
    <row r="1853" spans="4:7">
      <c r="D1853" s="15"/>
      <c r="E1853" s="15"/>
      <c r="G1853" s="15">
        <f t="shared" si="40"/>
        <v>0</v>
      </c>
    </row>
    <row r="1854" spans="4:7">
      <c r="D1854" s="15"/>
      <c r="E1854" s="15"/>
      <c r="G1854" s="15">
        <f t="shared" si="40"/>
        <v>0</v>
      </c>
    </row>
    <row r="1855" spans="4:7">
      <c r="D1855" s="15"/>
      <c r="E1855" s="15"/>
      <c r="G1855" s="15">
        <f t="shared" si="40"/>
        <v>0</v>
      </c>
    </row>
    <row r="1856" spans="4:7">
      <c r="D1856" s="15"/>
      <c r="E1856" s="15"/>
      <c r="G1856" s="15">
        <f t="shared" si="40"/>
        <v>0</v>
      </c>
    </row>
    <row r="1857" spans="4:7">
      <c r="D1857" s="15"/>
      <c r="E1857" s="15"/>
      <c r="G1857" s="15">
        <f t="shared" si="40"/>
        <v>0</v>
      </c>
    </row>
    <row r="1858" spans="4:7">
      <c r="D1858" s="15"/>
      <c r="E1858" s="15"/>
      <c r="G1858" s="15">
        <f t="shared" si="40"/>
        <v>0</v>
      </c>
    </row>
    <row r="1859" spans="4:7">
      <c r="D1859" s="15"/>
      <c r="E1859" s="15"/>
      <c r="G1859" s="15">
        <f t="shared" si="40"/>
        <v>0</v>
      </c>
    </row>
    <row r="1860" spans="4:7">
      <c r="D1860" s="15"/>
      <c r="E1860" s="15"/>
      <c r="G1860" s="15">
        <f t="shared" si="40"/>
        <v>0</v>
      </c>
    </row>
    <row r="1861" spans="4:7">
      <c r="D1861" s="15"/>
      <c r="E1861" s="15"/>
      <c r="G1861" s="15">
        <f t="shared" si="40"/>
        <v>0</v>
      </c>
    </row>
    <row r="1862" spans="4:7">
      <c r="D1862" s="15"/>
      <c r="E1862" s="15"/>
      <c r="G1862" s="15">
        <f t="shared" si="40"/>
        <v>0</v>
      </c>
    </row>
    <row r="1863" spans="4:7">
      <c r="D1863" s="15"/>
      <c r="E1863" s="15"/>
      <c r="G1863" s="15">
        <f t="shared" si="40"/>
        <v>0</v>
      </c>
    </row>
    <row r="1864" spans="4:7">
      <c r="D1864" s="15"/>
      <c r="E1864" s="15"/>
      <c r="G1864" s="15">
        <f t="shared" si="40"/>
        <v>0</v>
      </c>
    </row>
    <row r="1865" spans="4:7">
      <c r="D1865" s="15"/>
      <c r="E1865" s="15"/>
      <c r="G1865" s="15">
        <f t="shared" si="40"/>
        <v>0</v>
      </c>
    </row>
    <row r="1866" spans="4:7">
      <c r="D1866" s="15"/>
      <c r="E1866" s="15"/>
      <c r="G1866" s="15">
        <f t="shared" si="40"/>
        <v>0</v>
      </c>
    </row>
    <row r="1867" spans="4:7">
      <c r="D1867" s="15"/>
      <c r="E1867" s="15"/>
      <c r="G1867" s="15">
        <f t="shared" si="40"/>
        <v>0</v>
      </c>
    </row>
    <row r="1868" spans="4:7">
      <c r="D1868" s="15"/>
      <c r="E1868" s="15"/>
      <c r="G1868" s="15">
        <f t="shared" ref="G1868:G1931" si="41">+D1868-E1868</f>
        <v>0</v>
      </c>
    </row>
    <row r="1869" spans="4:7">
      <c r="D1869" s="15"/>
      <c r="E1869" s="15"/>
      <c r="G1869" s="15">
        <f t="shared" si="41"/>
        <v>0</v>
      </c>
    </row>
    <row r="1870" spans="4:7">
      <c r="D1870" s="15"/>
      <c r="E1870" s="15"/>
      <c r="G1870" s="15">
        <f t="shared" si="41"/>
        <v>0</v>
      </c>
    </row>
    <row r="1871" spans="4:7">
      <c r="D1871" s="15"/>
      <c r="E1871" s="15"/>
      <c r="G1871" s="15">
        <f t="shared" si="41"/>
        <v>0</v>
      </c>
    </row>
    <row r="1872" spans="4:7">
      <c r="D1872" s="15"/>
      <c r="E1872" s="15"/>
      <c r="G1872" s="15">
        <f t="shared" si="41"/>
        <v>0</v>
      </c>
    </row>
    <row r="1873" spans="4:7">
      <c r="D1873" s="15"/>
      <c r="E1873" s="15"/>
      <c r="G1873" s="15">
        <f t="shared" si="41"/>
        <v>0</v>
      </c>
    </row>
    <row r="1874" spans="4:7">
      <c r="D1874" s="15"/>
      <c r="E1874" s="15"/>
      <c r="G1874" s="15">
        <f t="shared" si="41"/>
        <v>0</v>
      </c>
    </row>
    <row r="1875" spans="4:7">
      <c r="D1875" s="15"/>
      <c r="E1875" s="15"/>
      <c r="G1875" s="15">
        <f t="shared" si="41"/>
        <v>0</v>
      </c>
    </row>
    <row r="1876" spans="4:7">
      <c r="D1876" s="15"/>
      <c r="E1876" s="15"/>
      <c r="G1876" s="15">
        <f t="shared" si="41"/>
        <v>0</v>
      </c>
    </row>
    <row r="1877" spans="4:7">
      <c r="D1877" s="15"/>
      <c r="E1877" s="15"/>
      <c r="G1877" s="15">
        <f t="shared" si="41"/>
        <v>0</v>
      </c>
    </row>
    <row r="1878" spans="4:7">
      <c r="D1878" s="15"/>
      <c r="E1878" s="15"/>
      <c r="G1878" s="15">
        <f t="shared" si="41"/>
        <v>0</v>
      </c>
    </row>
    <row r="1879" spans="4:7">
      <c r="D1879" s="15"/>
      <c r="E1879" s="15"/>
      <c r="G1879" s="15">
        <f t="shared" si="41"/>
        <v>0</v>
      </c>
    </row>
    <row r="1880" spans="4:7">
      <c r="D1880" s="15"/>
      <c r="E1880" s="15"/>
      <c r="G1880" s="15">
        <f t="shared" si="41"/>
        <v>0</v>
      </c>
    </row>
    <row r="1881" spans="4:7">
      <c r="D1881" s="15"/>
      <c r="E1881" s="15"/>
      <c r="G1881" s="15">
        <f t="shared" si="41"/>
        <v>0</v>
      </c>
    </row>
    <row r="1882" spans="4:7">
      <c r="D1882" s="15"/>
      <c r="E1882" s="15"/>
      <c r="G1882" s="15">
        <f t="shared" si="41"/>
        <v>0</v>
      </c>
    </row>
    <row r="1883" spans="4:7">
      <c r="D1883" s="15"/>
      <c r="E1883" s="15"/>
      <c r="G1883" s="15">
        <f t="shared" si="41"/>
        <v>0</v>
      </c>
    </row>
    <row r="1884" spans="4:7">
      <c r="D1884" s="15"/>
      <c r="E1884" s="15"/>
      <c r="G1884" s="15">
        <f t="shared" si="41"/>
        <v>0</v>
      </c>
    </row>
    <row r="1885" spans="4:7">
      <c r="D1885" s="15"/>
      <c r="E1885" s="15"/>
      <c r="G1885" s="15">
        <f t="shared" si="41"/>
        <v>0</v>
      </c>
    </row>
    <row r="1886" spans="4:7">
      <c r="D1886" s="15"/>
      <c r="E1886" s="15"/>
      <c r="G1886" s="15">
        <f t="shared" si="41"/>
        <v>0</v>
      </c>
    </row>
    <row r="1887" spans="4:7">
      <c r="D1887" s="15"/>
      <c r="E1887" s="15"/>
      <c r="G1887" s="15">
        <f t="shared" si="41"/>
        <v>0</v>
      </c>
    </row>
    <row r="1888" spans="4:7">
      <c r="D1888" s="15"/>
      <c r="E1888" s="15"/>
      <c r="G1888" s="15">
        <f t="shared" si="41"/>
        <v>0</v>
      </c>
    </row>
    <row r="1889" spans="4:7">
      <c r="D1889" s="15"/>
      <c r="E1889" s="15"/>
      <c r="G1889" s="15">
        <f t="shared" si="41"/>
        <v>0</v>
      </c>
    </row>
    <row r="1890" spans="4:7">
      <c r="D1890" s="15"/>
      <c r="E1890" s="15"/>
      <c r="G1890" s="15">
        <f t="shared" si="41"/>
        <v>0</v>
      </c>
    </row>
    <row r="1891" spans="4:7">
      <c r="D1891" s="15"/>
      <c r="E1891" s="15"/>
      <c r="G1891" s="15">
        <f t="shared" si="41"/>
        <v>0</v>
      </c>
    </row>
    <row r="1892" spans="4:7">
      <c r="D1892" s="15"/>
      <c r="E1892" s="15"/>
      <c r="G1892" s="15">
        <f t="shared" si="41"/>
        <v>0</v>
      </c>
    </row>
    <row r="1893" spans="4:7">
      <c r="D1893" s="15"/>
      <c r="E1893" s="15"/>
      <c r="G1893" s="15">
        <f t="shared" si="41"/>
        <v>0</v>
      </c>
    </row>
    <row r="1894" spans="4:7">
      <c r="D1894" s="15"/>
      <c r="E1894" s="15"/>
      <c r="G1894" s="15">
        <f t="shared" si="41"/>
        <v>0</v>
      </c>
    </row>
    <row r="1895" spans="4:7">
      <c r="D1895" s="15"/>
      <c r="E1895" s="15"/>
      <c r="G1895" s="15">
        <f t="shared" si="41"/>
        <v>0</v>
      </c>
    </row>
    <row r="1896" spans="4:7">
      <c r="D1896" s="15"/>
      <c r="E1896" s="15"/>
      <c r="G1896" s="15">
        <f t="shared" si="41"/>
        <v>0</v>
      </c>
    </row>
    <row r="1897" spans="4:7">
      <c r="D1897" s="15"/>
      <c r="E1897" s="15"/>
      <c r="G1897" s="15">
        <f t="shared" si="41"/>
        <v>0</v>
      </c>
    </row>
    <row r="1898" spans="4:7">
      <c r="D1898" s="15"/>
      <c r="E1898" s="15"/>
      <c r="G1898" s="15">
        <f t="shared" si="41"/>
        <v>0</v>
      </c>
    </row>
    <row r="1899" spans="4:7">
      <c r="D1899" s="15"/>
      <c r="E1899" s="15"/>
      <c r="G1899" s="15">
        <f t="shared" si="41"/>
        <v>0</v>
      </c>
    </row>
    <row r="1900" spans="4:7">
      <c r="D1900" s="15"/>
      <c r="E1900" s="15"/>
      <c r="G1900" s="15">
        <f t="shared" si="41"/>
        <v>0</v>
      </c>
    </row>
    <row r="1901" spans="4:7">
      <c r="D1901" s="15"/>
      <c r="E1901" s="15"/>
      <c r="G1901" s="15">
        <f t="shared" si="41"/>
        <v>0</v>
      </c>
    </row>
    <row r="1902" spans="4:7">
      <c r="D1902" s="15"/>
      <c r="E1902" s="15"/>
      <c r="G1902" s="15">
        <f t="shared" si="41"/>
        <v>0</v>
      </c>
    </row>
    <row r="1903" spans="4:7">
      <c r="D1903" s="15"/>
      <c r="E1903" s="15"/>
      <c r="G1903" s="15">
        <f t="shared" si="41"/>
        <v>0</v>
      </c>
    </row>
    <row r="1904" spans="4:7">
      <c r="D1904" s="15"/>
      <c r="E1904" s="15"/>
      <c r="G1904" s="15">
        <f t="shared" si="41"/>
        <v>0</v>
      </c>
    </row>
    <row r="1905" spans="4:7">
      <c r="D1905" s="15"/>
      <c r="E1905" s="15"/>
      <c r="G1905" s="15">
        <f t="shared" si="41"/>
        <v>0</v>
      </c>
    </row>
    <row r="1906" spans="4:7">
      <c r="D1906" s="15"/>
      <c r="E1906" s="15"/>
      <c r="G1906" s="15">
        <f t="shared" si="41"/>
        <v>0</v>
      </c>
    </row>
    <row r="1907" spans="4:7">
      <c r="D1907" s="15"/>
      <c r="E1907" s="15"/>
      <c r="G1907" s="15">
        <f t="shared" si="41"/>
        <v>0</v>
      </c>
    </row>
    <row r="1908" spans="4:7">
      <c r="D1908" s="15"/>
      <c r="E1908" s="15"/>
      <c r="G1908" s="15">
        <f t="shared" si="41"/>
        <v>0</v>
      </c>
    </row>
    <row r="1909" spans="4:7">
      <c r="D1909" s="15"/>
      <c r="E1909" s="15"/>
      <c r="G1909" s="15">
        <f t="shared" si="41"/>
        <v>0</v>
      </c>
    </row>
    <row r="1910" spans="4:7">
      <c r="D1910" s="15"/>
      <c r="E1910" s="15"/>
      <c r="G1910" s="15">
        <f t="shared" si="41"/>
        <v>0</v>
      </c>
    </row>
    <row r="1911" spans="4:7">
      <c r="D1911" s="15"/>
      <c r="E1911" s="15"/>
      <c r="G1911" s="15">
        <f t="shared" si="41"/>
        <v>0</v>
      </c>
    </row>
    <row r="1912" spans="4:7">
      <c r="D1912" s="15"/>
      <c r="E1912" s="15"/>
      <c r="G1912" s="15">
        <f t="shared" si="41"/>
        <v>0</v>
      </c>
    </row>
    <row r="1913" spans="4:7">
      <c r="D1913" s="15"/>
      <c r="E1913" s="15"/>
      <c r="G1913" s="15">
        <f t="shared" si="41"/>
        <v>0</v>
      </c>
    </row>
    <row r="1914" spans="4:7">
      <c r="D1914" s="15"/>
      <c r="E1914" s="15"/>
      <c r="G1914" s="15">
        <f t="shared" si="41"/>
        <v>0</v>
      </c>
    </row>
    <row r="1915" spans="4:7">
      <c r="D1915" s="15"/>
      <c r="E1915" s="15"/>
      <c r="G1915" s="15">
        <f t="shared" si="41"/>
        <v>0</v>
      </c>
    </row>
    <row r="1916" spans="4:7">
      <c r="D1916" s="15"/>
      <c r="E1916" s="15"/>
      <c r="G1916" s="15">
        <f t="shared" si="41"/>
        <v>0</v>
      </c>
    </row>
    <row r="1917" spans="4:7">
      <c r="D1917" s="15"/>
      <c r="E1917" s="15"/>
      <c r="G1917" s="15">
        <f t="shared" si="41"/>
        <v>0</v>
      </c>
    </row>
    <row r="1918" spans="4:7">
      <c r="D1918" s="15"/>
      <c r="E1918" s="15"/>
      <c r="G1918" s="15">
        <f t="shared" si="41"/>
        <v>0</v>
      </c>
    </row>
    <row r="1919" spans="4:7">
      <c r="D1919" s="15"/>
      <c r="E1919" s="15"/>
      <c r="G1919" s="15">
        <f t="shared" si="41"/>
        <v>0</v>
      </c>
    </row>
    <row r="1920" spans="4:7">
      <c r="D1920" s="15"/>
      <c r="E1920" s="15"/>
      <c r="G1920" s="15">
        <f t="shared" si="41"/>
        <v>0</v>
      </c>
    </row>
    <row r="1921" spans="4:7">
      <c r="D1921" s="15"/>
      <c r="E1921" s="15"/>
      <c r="G1921" s="15">
        <f t="shared" si="41"/>
        <v>0</v>
      </c>
    </row>
    <row r="1922" spans="4:7">
      <c r="D1922" s="15"/>
      <c r="E1922" s="15"/>
      <c r="G1922" s="15">
        <f t="shared" si="41"/>
        <v>0</v>
      </c>
    </row>
    <row r="1923" spans="4:7">
      <c r="D1923" s="15"/>
      <c r="E1923" s="15"/>
      <c r="G1923" s="15">
        <f t="shared" si="41"/>
        <v>0</v>
      </c>
    </row>
    <row r="1924" spans="4:7">
      <c r="D1924" s="15"/>
      <c r="E1924" s="15"/>
      <c r="G1924" s="15">
        <f t="shared" si="41"/>
        <v>0</v>
      </c>
    </row>
    <row r="1925" spans="4:7">
      <c r="D1925" s="15"/>
      <c r="E1925" s="15"/>
      <c r="G1925" s="15">
        <f t="shared" si="41"/>
        <v>0</v>
      </c>
    </row>
    <row r="1926" spans="4:7">
      <c r="D1926" s="15"/>
      <c r="E1926" s="15"/>
      <c r="G1926" s="15">
        <f t="shared" si="41"/>
        <v>0</v>
      </c>
    </row>
    <row r="1927" spans="4:7">
      <c r="D1927" s="15"/>
      <c r="E1927" s="15"/>
      <c r="G1927" s="15">
        <f t="shared" si="41"/>
        <v>0</v>
      </c>
    </row>
    <row r="1928" spans="4:7">
      <c r="D1928" s="15"/>
      <c r="E1928" s="15"/>
      <c r="G1928" s="15">
        <f t="shared" si="41"/>
        <v>0</v>
      </c>
    </row>
    <row r="1929" spans="4:7">
      <c r="D1929" s="15"/>
      <c r="E1929" s="15"/>
      <c r="G1929" s="15">
        <f t="shared" si="41"/>
        <v>0</v>
      </c>
    </row>
    <row r="1930" spans="4:7">
      <c r="D1930" s="15"/>
      <c r="E1930" s="15"/>
      <c r="G1930" s="15">
        <f t="shared" si="41"/>
        <v>0</v>
      </c>
    </row>
    <row r="1931" spans="4:7">
      <c r="D1931" s="15"/>
      <c r="E1931" s="15"/>
      <c r="G1931" s="15">
        <f t="shared" si="41"/>
        <v>0</v>
      </c>
    </row>
    <row r="1932" spans="4:7">
      <c r="D1932" s="15"/>
      <c r="E1932" s="15"/>
      <c r="G1932" s="15">
        <f t="shared" ref="G1932:G1995" si="42">+D1932-E1932</f>
        <v>0</v>
      </c>
    </row>
    <row r="1933" spans="4:7">
      <c r="D1933" s="15"/>
      <c r="E1933" s="15"/>
      <c r="G1933" s="15">
        <f t="shared" si="42"/>
        <v>0</v>
      </c>
    </row>
    <row r="1934" spans="4:7">
      <c r="D1934" s="15"/>
      <c r="E1934" s="15"/>
      <c r="G1934" s="15">
        <f t="shared" si="42"/>
        <v>0</v>
      </c>
    </row>
    <row r="1935" spans="4:7">
      <c r="D1935" s="15"/>
      <c r="E1935" s="15"/>
      <c r="G1935" s="15">
        <f t="shared" si="42"/>
        <v>0</v>
      </c>
    </row>
    <row r="1936" spans="4:7">
      <c r="D1936" s="15"/>
      <c r="E1936" s="15"/>
      <c r="G1936" s="15">
        <f t="shared" si="42"/>
        <v>0</v>
      </c>
    </row>
    <row r="1937" spans="4:7">
      <c r="D1937" s="15"/>
      <c r="E1937" s="15"/>
      <c r="G1937" s="15">
        <f t="shared" si="42"/>
        <v>0</v>
      </c>
    </row>
    <row r="1938" spans="4:7">
      <c r="D1938" s="15"/>
      <c r="E1938" s="15"/>
      <c r="G1938" s="15">
        <f t="shared" si="42"/>
        <v>0</v>
      </c>
    </row>
    <row r="1939" spans="4:7">
      <c r="D1939" s="15"/>
      <c r="E1939" s="15"/>
      <c r="G1939" s="15">
        <f t="shared" si="42"/>
        <v>0</v>
      </c>
    </row>
    <row r="1940" spans="4:7">
      <c r="D1940" s="15"/>
      <c r="E1940" s="15"/>
      <c r="G1940" s="15">
        <f t="shared" si="42"/>
        <v>0</v>
      </c>
    </row>
    <row r="1941" spans="4:7">
      <c r="D1941" s="15"/>
      <c r="E1941" s="15"/>
      <c r="G1941" s="15">
        <f t="shared" si="42"/>
        <v>0</v>
      </c>
    </row>
    <row r="1942" spans="4:7">
      <c r="D1942" s="15"/>
      <c r="E1942" s="15"/>
      <c r="G1942" s="15">
        <f t="shared" si="42"/>
        <v>0</v>
      </c>
    </row>
    <row r="1943" spans="4:7">
      <c r="D1943" s="15"/>
      <c r="E1943" s="15"/>
      <c r="G1943" s="15">
        <f t="shared" si="42"/>
        <v>0</v>
      </c>
    </row>
    <row r="1944" spans="4:7">
      <c r="D1944" s="15"/>
      <c r="E1944" s="15"/>
      <c r="G1944" s="15">
        <f t="shared" si="42"/>
        <v>0</v>
      </c>
    </row>
    <row r="1945" spans="4:7">
      <c r="D1945" s="15"/>
      <c r="E1945" s="15"/>
      <c r="G1945" s="15">
        <f t="shared" si="42"/>
        <v>0</v>
      </c>
    </row>
    <row r="1946" spans="4:7">
      <c r="D1946" s="15"/>
      <c r="E1946" s="15"/>
      <c r="G1946" s="15">
        <f t="shared" si="42"/>
        <v>0</v>
      </c>
    </row>
    <row r="1947" spans="4:7">
      <c r="D1947" s="15"/>
      <c r="E1947" s="15"/>
      <c r="G1947" s="15">
        <f t="shared" si="42"/>
        <v>0</v>
      </c>
    </row>
    <row r="1948" spans="4:7">
      <c r="D1948" s="15"/>
      <c r="E1948" s="15"/>
      <c r="G1948" s="15">
        <f t="shared" si="42"/>
        <v>0</v>
      </c>
    </row>
    <row r="1949" spans="4:7">
      <c r="D1949" s="15"/>
      <c r="E1949" s="15"/>
      <c r="G1949" s="15">
        <f t="shared" si="42"/>
        <v>0</v>
      </c>
    </row>
    <row r="1950" spans="4:7">
      <c r="D1950" s="15"/>
      <c r="E1950" s="15"/>
      <c r="G1950" s="15">
        <f t="shared" si="42"/>
        <v>0</v>
      </c>
    </row>
    <row r="1951" spans="4:7">
      <c r="D1951" s="15"/>
      <c r="E1951" s="15"/>
      <c r="G1951" s="15">
        <f t="shared" si="42"/>
        <v>0</v>
      </c>
    </row>
    <row r="1952" spans="4:7">
      <c r="D1952" s="15"/>
      <c r="E1952" s="15"/>
      <c r="G1952" s="15">
        <f t="shared" si="42"/>
        <v>0</v>
      </c>
    </row>
    <row r="1953" spans="4:7">
      <c r="D1953" s="15"/>
      <c r="E1953" s="15"/>
      <c r="G1953" s="15">
        <f t="shared" si="42"/>
        <v>0</v>
      </c>
    </row>
    <row r="1954" spans="4:7">
      <c r="D1954" s="15"/>
      <c r="E1954" s="15"/>
      <c r="G1954" s="15">
        <f t="shared" si="42"/>
        <v>0</v>
      </c>
    </row>
    <row r="1955" spans="4:7">
      <c r="D1955" s="15"/>
      <c r="E1955" s="15"/>
      <c r="G1955" s="15">
        <f t="shared" si="42"/>
        <v>0</v>
      </c>
    </row>
    <row r="1956" spans="4:7">
      <c r="D1956" s="15"/>
      <c r="E1956" s="15"/>
      <c r="G1956" s="15">
        <f t="shared" si="42"/>
        <v>0</v>
      </c>
    </row>
    <row r="1957" spans="4:7">
      <c r="D1957" s="15"/>
      <c r="E1957" s="15"/>
      <c r="G1957" s="15">
        <f t="shared" si="42"/>
        <v>0</v>
      </c>
    </row>
    <row r="1958" spans="4:7">
      <c r="D1958" s="15"/>
      <c r="E1958" s="15"/>
      <c r="G1958" s="15">
        <f t="shared" si="42"/>
        <v>0</v>
      </c>
    </row>
    <row r="1959" spans="4:7">
      <c r="D1959" s="15"/>
      <c r="E1959" s="15"/>
      <c r="G1959" s="15">
        <f t="shared" si="42"/>
        <v>0</v>
      </c>
    </row>
    <row r="1960" spans="4:7">
      <c r="D1960" s="15"/>
      <c r="E1960" s="15"/>
      <c r="G1960" s="15">
        <f t="shared" si="42"/>
        <v>0</v>
      </c>
    </row>
    <row r="1961" spans="4:7">
      <c r="D1961" s="15"/>
      <c r="E1961" s="15"/>
      <c r="G1961" s="15">
        <f t="shared" si="42"/>
        <v>0</v>
      </c>
    </row>
    <row r="1962" spans="4:7">
      <c r="D1962" s="15"/>
      <c r="E1962" s="15"/>
      <c r="G1962" s="15">
        <f t="shared" si="42"/>
        <v>0</v>
      </c>
    </row>
    <row r="1963" spans="4:7">
      <c r="D1963" s="15"/>
      <c r="E1963" s="15"/>
      <c r="G1963" s="15">
        <f t="shared" si="42"/>
        <v>0</v>
      </c>
    </row>
    <row r="1964" spans="4:7">
      <c r="D1964" s="15"/>
      <c r="E1964" s="15"/>
      <c r="G1964" s="15">
        <f t="shared" si="42"/>
        <v>0</v>
      </c>
    </row>
    <row r="1965" spans="4:7">
      <c r="D1965" s="15"/>
      <c r="E1965" s="15"/>
      <c r="G1965" s="15">
        <f t="shared" si="42"/>
        <v>0</v>
      </c>
    </row>
    <row r="1966" spans="4:7">
      <c r="D1966" s="15"/>
      <c r="E1966" s="15"/>
      <c r="G1966" s="15">
        <f t="shared" si="42"/>
        <v>0</v>
      </c>
    </row>
    <row r="1967" spans="4:7">
      <c r="D1967" s="15"/>
      <c r="E1967" s="15"/>
      <c r="G1967" s="15">
        <f t="shared" si="42"/>
        <v>0</v>
      </c>
    </row>
    <row r="1968" spans="4:7">
      <c r="D1968" s="15"/>
      <c r="E1968" s="15"/>
      <c r="G1968" s="15">
        <f t="shared" si="42"/>
        <v>0</v>
      </c>
    </row>
    <row r="1969" spans="4:7">
      <c r="D1969" s="15"/>
      <c r="E1969" s="15"/>
      <c r="G1969" s="15">
        <f t="shared" si="42"/>
        <v>0</v>
      </c>
    </row>
    <row r="1970" spans="4:7">
      <c r="D1970" s="15"/>
      <c r="E1970" s="15"/>
      <c r="G1970" s="15">
        <f t="shared" si="42"/>
        <v>0</v>
      </c>
    </row>
    <row r="1971" spans="4:7">
      <c r="D1971" s="15"/>
      <c r="E1971" s="15"/>
      <c r="G1971" s="15">
        <f t="shared" si="42"/>
        <v>0</v>
      </c>
    </row>
    <row r="1972" spans="4:7">
      <c r="D1972" s="15"/>
      <c r="E1972" s="15"/>
      <c r="G1972" s="15">
        <f t="shared" si="42"/>
        <v>0</v>
      </c>
    </row>
    <row r="1973" spans="4:7">
      <c r="D1973" s="15"/>
      <c r="E1973" s="15"/>
      <c r="G1973" s="15">
        <f t="shared" si="42"/>
        <v>0</v>
      </c>
    </row>
    <row r="1974" spans="4:7">
      <c r="D1974" s="15"/>
      <c r="E1974" s="15"/>
      <c r="G1974" s="15">
        <f t="shared" si="42"/>
        <v>0</v>
      </c>
    </row>
    <row r="1975" spans="4:7">
      <c r="D1975" s="15"/>
      <c r="E1975" s="15"/>
      <c r="G1975" s="15">
        <f t="shared" si="42"/>
        <v>0</v>
      </c>
    </row>
    <row r="1976" spans="4:7">
      <c r="D1976" s="15"/>
      <c r="E1976" s="15"/>
      <c r="G1976" s="15">
        <f t="shared" si="42"/>
        <v>0</v>
      </c>
    </row>
    <row r="1977" spans="4:7">
      <c r="D1977" s="15"/>
      <c r="E1977" s="15"/>
      <c r="G1977" s="15">
        <f t="shared" si="42"/>
        <v>0</v>
      </c>
    </row>
    <row r="1978" spans="4:7">
      <c r="D1978" s="15"/>
      <c r="E1978" s="15"/>
      <c r="G1978" s="15">
        <f t="shared" si="42"/>
        <v>0</v>
      </c>
    </row>
    <row r="1979" spans="4:7">
      <c r="D1979" s="15"/>
      <c r="E1979" s="15"/>
      <c r="G1979" s="15">
        <f t="shared" si="42"/>
        <v>0</v>
      </c>
    </row>
    <row r="1980" spans="4:7">
      <c r="D1980" s="15"/>
      <c r="E1980" s="15"/>
      <c r="G1980" s="15">
        <f t="shared" si="42"/>
        <v>0</v>
      </c>
    </row>
    <row r="1981" spans="4:7">
      <c r="D1981" s="15"/>
      <c r="E1981" s="15"/>
      <c r="G1981" s="15">
        <f t="shared" si="42"/>
        <v>0</v>
      </c>
    </row>
    <row r="1982" spans="4:7">
      <c r="D1982" s="15"/>
      <c r="E1982" s="15"/>
      <c r="G1982" s="15">
        <f t="shared" si="42"/>
        <v>0</v>
      </c>
    </row>
    <row r="1983" spans="4:7">
      <c r="D1983" s="15"/>
      <c r="E1983" s="15"/>
      <c r="G1983" s="15">
        <f t="shared" si="42"/>
        <v>0</v>
      </c>
    </row>
    <row r="1984" spans="4:7">
      <c r="D1984" s="15"/>
      <c r="E1984" s="15"/>
      <c r="G1984" s="15">
        <f t="shared" si="42"/>
        <v>0</v>
      </c>
    </row>
    <row r="1985" spans="4:7">
      <c r="D1985" s="15"/>
      <c r="E1985" s="15"/>
      <c r="G1985" s="15">
        <f t="shared" si="42"/>
        <v>0</v>
      </c>
    </row>
    <row r="1986" spans="4:7">
      <c r="D1986" s="15"/>
      <c r="E1986" s="15"/>
      <c r="G1986" s="15">
        <f t="shared" si="42"/>
        <v>0</v>
      </c>
    </row>
    <row r="1987" spans="4:7">
      <c r="D1987" s="15"/>
      <c r="E1987" s="15"/>
      <c r="G1987" s="15">
        <f t="shared" si="42"/>
        <v>0</v>
      </c>
    </row>
    <row r="1988" spans="4:7">
      <c r="D1988" s="15"/>
      <c r="E1988" s="15"/>
      <c r="G1988" s="15">
        <f t="shared" si="42"/>
        <v>0</v>
      </c>
    </row>
    <row r="1989" spans="4:7">
      <c r="D1989" s="15"/>
      <c r="E1989" s="15"/>
      <c r="G1989" s="15">
        <f t="shared" si="42"/>
        <v>0</v>
      </c>
    </row>
    <row r="1990" spans="4:7">
      <c r="D1990" s="15"/>
      <c r="E1990" s="15"/>
      <c r="G1990" s="15">
        <f t="shared" si="42"/>
        <v>0</v>
      </c>
    </row>
    <row r="1991" spans="4:7">
      <c r="D1991" s="15"/>
      <c r="E1991" s="15"/>
      <c r="G1991" s="15">
        <f t="shared" si="42"/>
        <v>0</v>
      </c>
    </row>
    <row r="1992" spans="4:7">
      <c r="D1992" s="15"/>
      <c r="E1992" s="15"/>
      <c r="G1992" s="15">
        <f t="shared" si="42"/>
        <v>0</v>
      </c>
    </row>
    <row r="1993" spans="4:7">
      <c r="D1993" s="15"/>
      <c r="E1993" s="15"/>
      <c r="G1993" s="15">
        <f t="shared" si="42"/>
        <v>0</v>
      </c>
    </row>
    <row r="1994" spans="4:7">
      <c r="D1994" s="15"/>
      <c r="E1994" s="15"/>
      <c r="G1994" s="15">
        <f t="shared" si="42"/>
        <v>0</v>
      </c>
    </row>
    <row r="1995" spans="4:7">
      <c r="D1995" s="15"/>
      <c r="E1995" s="15"/>
      <c r="G1995" s="15">
        <f t="shared" si="42"/>
        <v>0</v>
      </c>
    </row>
    <row r="1996" spans="4:7">
      <c r="D1996" s="15"/>
      <c r="E1996" s="15"/>
      <c r="G1996" s="15">
        <f t="shared" ref="G1996:G2059" si="43">+D1996-E1996</f>
        <v>0</v>
      </c>
    </row>
    <row r="1997" spans="4:7">
      <c r="D1997" s="15"/>
      <c r="E1997" s="15"/>
      <c r="G1997" s="15">
        <f t="shared" si="43"/>
        <v>0</v>
      </c>
    </row>
    <row r="1998" spans="4:7">
      <c r="D1998" s="15"/>
      <c r="E1998" s="15"/>
      <c r="G1998" s="15">
        <f t="shared" si="43"/>
        <v>0</v>
      </c>
    </row>
    <row r="1999" spans="4:7">
      <c r="D1999" s="15"/>
      <c r="E1999" s="15"/>
      <c r="G1999" s="15">
        <f t="shared" si="43"/>
        <v>0</v>
      </c>
    </row>
    <row r="2000" spans="4:7">
      <c r="D2000" s="15"/>
      <c r="E2000" s="15"/>
      <c r="G2000" s="15">
        <f t="shared" si="43"/>
        <v>0</v>
      </c>
    </row>
    <row r="2001" spans="4:7">
      <c r="D2001" s="15"/>
      <c r="E2001" s="15"/>
      <c r="G2001" s="15">
        <f t="shared" si="43"/>
        <v>0</v>
      </c>
    </row>
    <row r="2002" spans="4:7">
      <c r="D2002" s="15"/>
      <c r="E2002" s="15"/>
      <c r="G2002" s="15">
        <f t="shared" si="43"/>
        <v>0</v>
      </c>
    </row>
    <row r="2003" spans="4:7">
      <c r="D2003" s="15"/>
      <c r="E2003" s="15"/>
      <c r="G2003" s="15">
        <f t="shared" si="43"/>
        <v>0</v>
      </c>
    </row>
    <row r="2004" spans="4:7">
      <c r="D2004" s="15"/>
      <c r="E2004" s="15"/>
      <c r="G2004" s="15">
        <f t="shared" si="43"/>
        <v>0</v>
      </c>
    </row>
    <row r="2005" spans="4:7">
      <c r="D2005" s="15"/>
      <c r="E2005" s="15"/>
      <c r="G2005" s="15">
        <f t="shared" si="43"/>
        <v>0</v>
      </c>
    </row>
    <row r="2006" spans="4:7">
      <c r="D2006" s="15"/>
      <c r="E2006" s="15"/>
      <c r="G2006" s="15">
        <f t="shared" si="43"/>
        <v>0</v>
      </c>
    </row>
    <row r="2007" spans="4:7">
      <c r="D2007" s="15"/>
      <c r="E2007" s="15"/>
      <c r="G2007" s="15">
        <f t="shared" si="43"/>
        <v>0</v>
      </c>
    </row>
    <row r="2008" spans="4:7">
      <c r="D2008" s="15"/>
      <c r="E2008" s="15"/>
      <c r="G2008" s="15">
        <f t="shared" si="43"/>
        <v>0</v>
      </c>
    </row>
    <row r="2009" spans="4:7">
      <c r="D2009" s="15"/>
      <c r="E2009" s="15"/>
      <c r="G2009" s="15">
        <f t="shared" si="43"/>
        <v>0</v>
      </c>
    </row>
    <row r="2010" spans="4:7">
      <c r="D2010" s="15"/>
      <c r="E2010" s="15"/>
      <c r="G2010" s="15">
        <f t="shared" si="43"/>
        <v>0</v>
      </c>
    </row>
    <row r="2011" spans="4:7">
      <c r="D2011" s="15"/>
      <c r="E2011" s="15"/>
      <c r="G2011" s="15">
        <f t="shared" si="43"/>
        <v>0</v>
      </c>
    </row>
    <row r="2012" spans="4:7">
      <c r="D2012" s="15"/>
      <c r="E2012" s="15"/>
      <c r="G2012" s="15">
        <f t="shared" si="43"/>
        <v>0</v>
      </c>
    </row>
    <row r="2013" spans="4:7">
      <c r="D2013" s="15"/>
      <c r="E2013" s="15"/>
      <c r="G2013" s="15">
        <f t="shared" si="43"/>
        <v>0</v>
      </c>
    </row>
    <row r="2014" spans="4:7">
      <c r="D2014" s="15"/>
      <c r="E2014" s="15"/>
      <c r="G2014" s="15">
        <f t="shared" si="43"/>
        <v>0</v>
      </c>
    </row>
    <row r="2015" spans="4:7">
      <c r="D2015" s="15"/>
      <c r="E2015" s="15"/>
      <c r="G2015" s="15">
        <f t="shared" si="43"/>
        <v>0</v>
      </c>
    </row>
    <row r="2016" spans="4:7">
      <c r="D2016" s="15"/>
      <c r="E2016" s="15"/>
      <c r="G2016" s="15">
        <f t="shared" si="43"/>
        <v>0</v>
      </c>
    </row>
    <row r="2017" spans="4:7">
      <c r="D2017" s="15"/>
      <c r="E2017" s="15"/>
      <c r="G2017" s="15">
        <f t="shared" si="43"/>
        <v>0</v>
      </c>
    </row>
    <row r="2018" spans="4:7">
      <c r="D2018" s="15"/>
      <c r="E2018" s="15"/>
      <c r="G2018" s="15">
        <f t="shared" si="43"/>
        <v>0</v>
      </c>
    </row>
    <row r="2019" spans="4:7">
      <c r="D2019" s="15"/>
      <c r="E2019" s="15"/>
      <c r="G2019" s="15">
        <f t="shared" si="43"/>
        <v>0</v>
      </c>
    </row>
    <row r="2020" spans="4:7">
      <c r="D2020" s="15"/>
      <c r="E2020" s="15"/>
      <c r="G2020" s="15">
        <f t="shared" si="43"/>
        <v>0</v>
      </c>
    </row>
    <row r="2021" spans="4:7">
      <c r="D2021" s="15"/>
      <c r="E2021" s="15"/>
      <c r="G2021" s="15">
        <f t="shared" si="43"/>
        <v>0</v>
      </c>
    </row>
    <row r="2022" spans="4:7">
      <c r="D2022" s="15"/>
      <c r="E2022" s="15"/>
      <c r="G2022" s="15">
        <f t="shared" si="43"/>
        <v>0</v>
      </c>
    </row>
    <row r="2023" spans="4:7">
      <c r="D2023" s="15"/>
      <c r="E2023" s="15"/>
      <c r="G2023" s="15">
        <f t="shared" si="43"/>
        <v>0</v>
      </c>
    </row>
    <row r="2024" spans="4:7">
      <c r="D2024" s="15"/>
      <c r="E2024" s="15"/>
      <c r="G2024" s="15">
        <f t="shared" si="43"/>
        <v>0</v>
      </c>
    </row>
    <row r="2025" spans="4:7">
      <c r="D2025" s="15"/>
      <c r="E2025" s="15"/>
      <c r="G2025" s="15">
        <f t="shared" si="43"/>
        <v>0</v>
      </c>
    </row>
    <row r="2026" spans="4:7">
      <c r="D2026" s="15"/>
      <c r="E2026" s="15"/>
      <c r="G2026" s="15">
        <f t="shared" si="43"/>
        <v>0</v>
      </c>
    </row>
    <row r="2027" spans="4:7">
      <c r="D2027" s="15"/>
      <c r="E2027" s="15"/>
      <c r="G2027" s="15">
        <f t="shared" si="43"/>
        <v>0</v>
      </c>
    </row>
    <row r="2028" spans="4:7">
      <c r="D2028" s="15"/>
      <c r="E2028" s="15"/>
      <c r="G2028" s="15">
        <f t="shared" si="43"/>
        <v>0</v>
      </c>
    </row>
    <row r="2029" spans="4:7">
      <c r="D2029" s="15"/>
      <c r="E2029" s="15"/>
      <c r="G2029" s="15">
        <f t="shared" si="43"/>
        <v>0</v>
      </c>
    </row>
    <row r="2030" spans="4:7">
      <c r="D2030" s="15"/>
      <c r="E2030" s="15"/>
      <c r="G2030" s="15">
        <f t="shared" si="43"/>
        <v>0</v>
      </c>
    </row>
    <row r="2031" spans="4:7">
      <c r="D2031" s="15"/>
      <c r="E2031" s="15"/>
      <c r="G2031" s="15">
        <f t="shared" si="43"/>
        <v>0</v>
      </c>
    </row>
    <row r="2032" spans="4:7">
      <c r="D2032" s="15"/>
      <c r="E2032" s="15"/>
      <c r="G2032" s="15">
        <f t="shared" si="43"/>
        <v>0</v>
      </c>
    </row>
    <row r="2033" spans="4:7">
      <c r="D2033" s="15"/>
      <c r="E2033" s="15"/>
      <c r="G2033" s="15">
        <f t="shared" si="43"/>
        <v>0</v>
      </c>
    </row>
    <row r="2034" spans="4:7">
      <c r="D2034" s="15"/>
      <c r="E2034" s="15"/>
      <c r="G2034" s="15">
        <f t="shared" si="43"/>
        <v>0</v>
      </c>
    </row>
    <row r="2035" spans="4:7">
      <c r="D2035" s="15"/>
      <c r="E2035" s="15"/>
      <c r="G2035" s="15">
        <f t="shared" si="43"/>
        <v>0</v>
      </c>
    </row>
    <row r="2036" spans="4:7">
      <c r="D2036" s="15"/>
      <c r="E2036" s="15"/>
      <c r="G2036" s="15">
        <f t="shared" si="43"/>
        <v>0</v>
      </c>
    </row>
    <row r="2037" spans="4:7">
      <c r="D2037" s="15"/>
      <c r="E2037" s="15"/>
      <c r="G2037" s="15">
        <f t="shared" si="43"/>
        <v>0</v>
      </c>
    </row>
    <row r="2038" spans="4:7">
      <c r="D2038" s="15"/>
      <c r="E2038" s="15"/>
      <c r="G2038" s="15">
        <f t="shared" si="43"/>
        <v>0</v>
      </c>
    </row>
    <row r="2039" spans="4:7">
      <c r="D2039" s="15"/>
      <c r="E2039" s="15"/>
      <c r="G2039" s="15">
        <f t="shared" si="43"/>
        <v>0</v>
      </c>
    </row>
    <row r="2040" spans="4:7">
      <c r="D2040" s="15"/>
      <c r="E2040" s="15"/>
      <c r="G2040" s="15">
        <f t="shared" si="43"/>
        <v>0</v>
      </c>
    </row>
    <row r="2041" spans="4:7">
      <c r="D2041" s="15"/>
      <c r="E2041" s="15"/>
      <c r="G2041" s="15">
        <f t="shared" si="43"/>
        <v>0</v>
      </c>
    </row>
    <row r="2042" spans="4:7">
      <c r="D2042" s="15"/>
      <c r="E2042" s="15"/>
      <c r="G2042" s="15">
        <f t="shared" si="43"/>
        <v>0</v>
      </c>
    </row>
    <row r="2043" spans="4:7">
      <c r="D2043" s="15"/>
      <c r="E2043" s="15"/>
      <c r="G2043" s="15">
        <f t="shared" si="43"/>
        <v>0</v>
      </c>
    </row>
    <row r="2044" spans="4:7">
      <c r="D2044" s="15"/>
      <c r="E2044" s="15"/>
      <c r="G2044" s="15">
        <f t="shared" si="43"/>
        <v>0</v>
      </c>
    </row>
    <row r="2045" spans="4:7">
      <c r="D2045" s="15"/>
      <c r="E2045" s="15"/>
      <c r="G2045" s="15">
        <f t="shared" si="43"/>
        <v>0</v>
      </c>
    </row>
    <row r="2046" spans="4:7">
      <c r="D2046" s="15"/>
      <c r="E2046" s="15"/>
      <c r="G2046" s="15">
        <f t="shared" si="43"/>
        <v>0</v>
      </c>
    </row>
    <row r="2047" spans="4:7">
      <c r="D2047" s="15"/>
      <c r="E2047" s="15"/>
      <c r="G2047" s="15">
        <f t="shared" si="43"/>
        <v>0</v>
      </c>
    </row>
    <row r="2048" spans="4:7">
      <c r="D2048" s="15"/>
      <c r="E2048" s="15"/>
      <c r="G2048" s="15">
        <f t="shared" si="43"/>
        <v>0</v>
      </c>
    </row>
    <row r="2049" spans="4:7">
      <c r="D2049" s="15"/>
      <c r="E2049" s="15"/>
      <c r="G2049" s="15">
        <f t="shared" si="43"/>
        <v>0</v>
      </c>
    </row>
    <row r="2050" spans="4:7">
      <c r="D2050" s="15"/>
      <c r="E2050" s="15"/>
      <c r="G2050" s="15">
        <f t="shared" si="43"/>
        <v>0</v>
      </c>
    </row>
    <row r="2051" spans="4:7">
      <c r="D2051" s="15"/>
      <c r="E2051" s="15"/>
      <c r="G2051" s="15">
        <f t="shared" si="43"/>
        <v>0</v>
      </c>
    </row>
    <row r="2052" spans="4:7">
      <c r="D2052" s="15"/>
      <c r="E2052" s="15"/>
      <c r="G2052" s="15">
        <f t="shared" si="43"/>
        <v>0</v>
      </c>
    </row>
    <row r="2053" spans="4:7">
      <c r="D2053" s="15"/>
      <c r="E2053" s="15"/>
      <c r="G2053" s="15">
        <f t="shared" si="43"/>
        <v>0</v>
      </c>
    </row>
    <row r="2054" spans="4:7">
      <c r="D2054" s="15"/>
      <c r="E2054" s="15"/>
      <c r="G2054" s="15">
        <f t="shared" si="43"/>
        <v>0</v>
      </c>
    </row>
    <row r="2055" spans="4:7">
      <c r="D2055" s="15"/>
      <c r="E2055" s="15"/>
      <c r="G2055" s="15">
        <f t="shared" si="43"/>
        <v>0</v>
      </c>
    </row>
    <row r="2056" spans="4:7">
      <c r="D2056" s="15"/>
      <c r="E2056" s="15"/>
      <c r="G2056" s="15">
        <f t="shared" si="43"/>
        <v>0</v>
      </c>
    </row>
    <row r="2057" spans="4:7">
      <c r="D2057" s="15"/>
      <c r="E2057" s="15"/>
      <c r="G2057" s="15">
        <f t="shared" si="43"/>
        <v>0</v>
      </c>
    </row>
    <row r="2058" spans="4:7">
      <c r="D2058" s="15"/>
      <c r="E2058" s="15"/>
      <c r="G2058" s="15">
        <f t="shared" si="43"/>
        <v>0</v>
      </c>
    </row>
    <row r="2059" spans="4:7">
      <c r="D2059" s="15"/>
      <c r="E2059" s="15"/>
      <c r="G2059" s="15">
        <f t="shared" si="43"/>
        <v>0</v>
      </c>
    </row>
    <row r="2060" spans="4:7">
      <c r="D2060" s="15"/>
      <c r="E2060" s="15"/>
      <c r="G2060" s="15">
        <f t="shared" ref="G2060:G2123" si="44">+D2060-E2060</f>
        <v>0</v>
      </c>
    </row>
    <row r="2061" spans="4:7">
      <c r="D2061" s="15"/>
      <c r="E2061" s="15"/>
      <c r="G2061" s="15">
        <f t="shared" si="44"/>
        <v>0</v>
      </c>
    </row>
    <row r="2062" spans="4:7">
      <c r="D2062" s="15"/>
      <c r="E2062" s="15"/>
      <c r="G2062" s="15">
        <f t="shared" si="44"/>
        <v>0</v>
      </c>
    </row>
    <row r="2063" spans="4:7">
      <c r="D2063" s="15"/>
      <c r="E2063" s="15"/>
      <c r="G2063" s="15">
        <f t="shared" si="44"/>
        <v>0</v>
      </c>
    </row>
    <row r="2064" spans="4:7">
      <c r="D2064" s="15"/>
      <c r="E2064" s="15"/>
      <c r="G2064" s="15">
        <f t="shared" si="44"/>
        <v>0</v>
      </c>
    </row>
    <row r="2065" spans="4:7">
      <c r="D2065" s="15"/>
      <c r="E2065" s="15"/>
      <c r="G2065" s="15">
        <f t="shared" si="44"/>
        <v>0</v>
      </c>
    </row>
    <row r="2066" spans="4:7">
      <c r="D2066" s="15"/>
      <c r="E2066" s="15"/>
      <c r="G2066" s="15">
        <f t="shared" si="44"/>
        <v>0</v>
      </c>
    </row>
    <row r="2067" spans="4:7">
      <c r="D2067" s="15"/>
      <c r="E2067" s="15"/>
      <c r="G2067" s="15">
        <f t="shared" si="44"/>
        <v>0</v>
      </c>
    </row>
    <row r="2068" spans="4:7">
      <c r="D2068" s="15"/>
      <c r="E2068" s="15"/>
      <c r="G2068" s="15">
        <f t="shared" si="44"/>
        <v>0</v>
      </c>
    </row>
    <row r="2069" spans="4:7">
      <c r="D2069" s="15"/>
      <c r="E2069" s="15"/>
      <c r="G2069" s="15">
        <f t="shared" si="44"/>
        <v>0</v>
      </c>
    </row>
    <row r="2070" spans="4:7">
      <c r="D2070" s="15"/>
      <c r="E2070" s="15"/>
      <c r="G2070" s="15">
        <f t="shared" si="44"/>
        <v>0</v>
      </c>
    </row>
    <row r="2071" spans="4:7">
      <c r="D2071" s="15"/>
      <c r="E2071" s="15"/>
      <c r="G2071" s="15">
        <f t="shared" si="44"/>
        <v>0</v>
      </c>
    </row>
    <row r="2072" spans="4:7">
      <c r="D2072" s="15"/>
      <c r="E2072" s="15"/>
      <c r="G2072" s="15">
        <f t="shared" si="44"/>
        <v>0</v>
      </c>
    </row>
    <row r="2073" spans="4:7">
      <c r="D2073" s="15"/>
      <c r="E2073" s="15"/>
      <c r="G2073" s="15">
        <f t="shared" si="44"/>
        <v>0</v>
      </c>
    </row>
    <row r="2074" spans="4:7">
      <c r="D2074" s="15"/>
      <c r="E2074" s="15"/>
      <c r="G2074" s="15">
        <f t="shared" si="44"/>
        <v>0</v>
      </c>
    </row>
    <row r="2075" spans="4:7">
      <c r="D2075" s="15"/>
      <c r="E2075" s="15"/>
      <c r="G2075" s="15">
        <f t="shared" si="44"/>
        <v>0</v>
      </c>
    </row>
    <row r="2076" spans="4:7">
      <c r="D2076" s="15"/>
      <c r="E2076" s="15"/>
      <c r="G2076" s="15">
        <f t="shared" si="44"/>
        <v>0</v>
      </c>
    </row>
    <row r="2077" spans="4:7">
      <c r="D2077" s="15"/>
      <c r="E2077" s="15"/>
      <c r="G2077" s="15">
        <f t="shared" si="44"/>
        <v>0</v>
      </c>
    </row>
    <row r="2078" spans="4:7">
      <c r="D2078" s="15"/>
      <c r="E2078" s="15"/>
      <c r="G2078" s="15">
        <f t="shared" si="44"/>
        <v>0</v>
      </c>
    </row>
    <row r="2079" spans="4:7">
      <c r="D2079" s="15"/>
      <c r="E2079" s="15"/>
      <c r="G2079" s="15">
        <f t="shared" si="44"/>
        <v>0</v>
      </c>
    </row>
    <row r="2080" spans="4:7">
      <c r="D2080" s="15"/>
      <c r="E2080" s="15"/>
      <c r="G2080" s="15">
        <f t="shared" si="44"/>
        <v>0</v>
      </c>
    </row>
    <row r="2081" spans="4:7">
      <c r="D2081" s="15"/>
      <c r="E2081" s="15"/>
      <c r="G2081" s="15">
        <f t="shared" si="44"/>
        <v>0</v>
      </c>
    </row>
    <row r="2082" spans="4:7">
      <c r="D2082" s="15"/>
      <c r="E2082" s="15"/>
      <c r="G2082" s="15">
        <f t="shared" si="44"/>
        <v>0</v>
      </c>
    </row>
    <row r="2083" spans="4:7">
      <c r="D2083" s="15"/>
      <c r="E2083" s="15"/>
      <c r="G2083" s="15">
        <f t="shared" si="44"/>
        <v>0</v>
      </c>
    </row>
    <row r="2084" spans="4:7">
      <c r="D2084" s="15"/>
      <c r="E2084" s="15"/>
      <c r="G2084" s="15">
        <f t="shared" si="44"/>
        <v>0</v>
      </c>
    </row>
    <row r="2085" spans="4:7">
      <c r="D2085" s="15"/>
      <c r="E2085" s="15"/>
      <c r="G2085" s="15">
        <f t="shared" si="44"/>
        <v>0</v>
      </c>
    </row>
    <row r="2086" spans="4:7">
      <c r="D2086" s="15"/>
      <c r="E2086" s="15"/>
      <c r="G2086" s="15">
        <f t="shared" si="44"/>
        <v>0</v>
      </c>
    </row>
    <row r="2087" spans="4:7">
      <c r="D2087" s="15"/>
      <c r="E2087" s="15"/>
      <c r="G2087" s="15">
        <f t="shared" si="44"/>
        <v>0</v>
      </c>
    </row>
    <row r="2088" spans="4:7">
      <c r="D2088" s="15"/>
      <c r="E2088" s="15"/>
      <c r="G2088" s="15">
        <f t="shared" si="44"/>
        <v>0</v>
      </c>
    </row>
    <row r="2089" spans="4:7">
      <c r="D2089" s="15"/>
      <c r="E2089" s="15"/>
      <c r="G2089" s="15">
        <f t="shared" si="44"/>
        <v>0</v>
      </c>
    </row>
    <row r="2090" spans="4:7">
      <c r="D2090" s="15"/>
      <c r="E2090" s="15"/>
      <c r="G2090" s="15">
        <f t="shared" si="44"/>
        <v>0</v>
      </c>
    </row>
    <row r="2091" spans="4:7">
      <c r="D2091" s="15"/>
      <c r="E2091" s="15"/>
      <c r="G2091" s="15">
        <f t="shared" si="44"/>
        <v>0</v>
      </c>
    </row>
    <row r="2092" spans="4:7">
      <c r="D2092" s="15"/>
      <c r="E2092" s="15"/>
      <c r="G2092" s="15">
        <f t="shared" si="44"/>
        <v>0</v>
      </c>
    </row>
    <row r="2093" spans="4:7">
      <c r="D2093" s="15"/>
      <c r="E2093" s="15"/>
      <c r="G2093" s="15">
        <f t="shared" si="44"/>
        <v>0</v>
      </c>
    </row>
    <row r="2094" spans="4:7">
      <c r="D2094" s="15"/>
      <c r="E2094" s="15"/>
      <c r="G2094" s="15">
        <f t="shared" si="44"/>
        <v>0</v>
      </c>
    </row>
    <row r="2095" spans="4:7">
      <c r="D2095" s="15"/>
      <c r="E2095" s="15"/>
      <c r="G2095" s="15">
        <f t="shared" si="44"/>
        <v>0</v>
      </c>
    </row>
    <row r="2096" spans="4:7">
      <c r="D2096" s="15"/>
      <c r="E2096" s="15"/>
      <c r="G2096" s="15">
        <f t="shared" si="44"/>
        <v>0</v>
      </c>
    </row>
    <row r="2097" spans="4:7">
      <c r="D2097" s="15"/>
      <c r="E2097" s="15"/>
      <c r="G2097" s="15">
        <f t="shared" si="44"/>
        <v>0</v>
      </c>
    </row>
    <row r="2098" spans="4:7">
      <c r="D2098" s="15"/>
      <c r="E2098" s="15"/>
      <c r="G2098" s="15">
        <f t="shared" si="44"/>
        <v>0</v>
      </c>
    </row>
    <row r="2099" spans="4:7">
      <c r="D2099" s="15"/>
      <c r="E2099" s="15"/>
      <c r="G2099" s="15">
        <f t="shared" si="44"/>
        <v>0</v>
      </c>
    </row>
    <row r="2100" spans="4:7">
      <c r="D2100" s="15"/>
      <c r="E2100" s="15"/>
      <c r="G2100" s="15">
        <f t="shared" si="44"/>
        <v>0</v>
      </c>
    </row>
    <row r="2101" spans="4:7">
      <c r="D2101" s="15"/>
      <c r="E2101" s="15"/>
      <c r="G2101" s="15">
        <f t="shared" si="44"/>
        <v>0</v>
      </c>
    </row>
    <row r="2102" spans="4:7">
      <c r="D2102" s="15"/>
      <c r="E2102" s="15"/>
      <c r="G2102" s="15">
        <f t="shared" si="44"/>
        <v>0</v>
      </c>
    </row>
    <row r="2103" spans="4:7">
      <c r="D2103" s="15"/>
      <c r="E2103" s="15"/>
      <c r="G2103" s="15">
        <f t="shared" si="44"/>
        <v>0</v>
      </c>
    </row>
    <row r="2104" spans="4:7">
      <c r="D2104" s="15"/>
      <c r="E2104" s="15"/>
      <c r="G2104" s="15">
        <f t="shared" si="44"/>
        <v>0</v>
      </c>
    </row>
    <row r="2105" spans="4:7">
      <c r="D2105" s="15"/>
      <c r="E2105" s="15"/>
      <c r="G2105" s="15">
        <f t="shared" si="44"/>
        <v>0</v>
      </c>
    </row>
    <row r="2106" spans="4:7">
      <c r="D2106" s="15"/>
      <c r="E2106" s="15"/>
      <c r="G2106" s="15">
        <f t="shared" si="44"/>
        <v>0</v>
      </c>
    </row>
    <row r="2107" spans="4:7">
      <c r="D2107" s="15"/>
      <c r="E2107" s="15"/>
      <c r="G2107" s="15">
        <f t="shared" si="44"/>
        <v>0</v>
      </c>
    </row>
    <row r="2108" spans="4:7">
      <c r="D2108" s="15"/>
      <c r="E2108" s="15"/>
      <c r="G2108" s="15">
        <f t="shared" si="44"/>
        <v>0</v>
      </c>
    </row>
    <row r="2109" spans="4:7">
      <c r="D2109" s="15"/>
      <c r="E2109" s="15"/>
      <c r="G2109" s="15">
        <f t="shared" si="44"/>
        <v>0</v>
      </c>
    </row>
    <row r="2110" spans="4:7">
      <c r="D2110" s="15"/>
      <c r="E2110" s="15"/>
      <c r="G2110" s="15">
        <f t="shared" si="44"/>
        <v>0</v>
      </c>
    </row>
    <row r="2111" spans="4:7">
      <c r="D2111" s="15"/>
      <c r="E2111" s="15"/>
      <c r="G2111" s="15">
        <f t="shared" si="44"/>
        <v>0</v>
      </c>
    </row>
    <row r="2112" spans="4:7">
      <c r="D2112" s="15"/>
      <c r="E2112" s="15"/>
      <c r="G2112" s="15">
        <f t="shared" si="44"/>
        <v>0</v>
      </c>
    </row>
    <row r="2113" spans="4:7">
      <c r="D2113" s="15"/>
      <c r="E2113" s="15"/>
      <c r="G2113" s="15">
        <f t="shared" si="44"/>
        <v>0</v>
      </c>
    </row>
    <row r="2114" spans="4:7">
      <c r="D2114" s="15"/>
      <c r="E2114" s="15"/>
      <c r="G2114" s="15">
        <f t="shared" si="44"/>
        <v>0</v>
      </c>
    </row>
    <row r="2115" spans="4:7">
      <c r="D2115" s="15"/>
      <c r="E2115" s="15"/>
      <c r="G2115" s="15">
        <f t="shared" si="44"/>
        <v>0</v>
      </c>
    </row>
    <row r="2116" spans="4:7">
      <c r="D2116" s="15"/>
      <c r="E2116" s="15"/>
      <c r="G2116" s="15">
        <f t="shared" si="44"/>
        <v>0</v>
      </c>
    </row>
    <row r="2117" spans="4:7">
      <c r="D2117" s="15"/>
      <c r="E2117" s="15"/>
      <c r="G2117" s="15">
        <f t="shared" si="44"/>
        <v>0</v>
      </c>
    </row>
    <row r="2118" spans="4:7">
      <c r="D2118" s="15"/>
      <c r="E2118" s="15"/>
      <c r="G2118" s="15">
        <f t="shared" si="44"/>
        <v>0</v>
      </c>
    </row>
    <row r="2119" spans="4:7">
      <c r="D2119" s="15"/>
      <c r="E2119" s="15"/>
      <c r="G2119" s="15">
        <f t="shared" si="44"/>
        <v>0</v>
      </c>
    </row>
    <row r="2120" spans="4:7">
      <c r="D2120" s="15"/>
      <c r="E2120" s="15"/>
      <c r="G2120" s="15">
        <f t="shared" si="44"/>
        <v>0</v>
      </c>
    </row>
    <row r="2121" spans="4:7">
      <c r="D2121" s="15"/>
      <c r="E2121" s="15"/>
      <c r="G2121" s="15">
        <f t="shared" si="44"/>
        <v>0</v>
      </c>
    </row>
    <row r="2122" spans="4:7">
      <c r="D2122" s="15"/>
      <c r="E2122" s="15"/>
      <c r="G2122" s="15">
        <f t="shared" si="44"/>
        <v>0</v>
      </c>
    </row>
    <row r="2123" spans="4:7">
      <c r="D2123" s="15"/>
      <c r="E2123" s="15"/>
      <c r="G2123" s="15">
        <f t="shared" si="44"/>
        <v>0</v>
      </c>
    </row>
    <row r="2124" spans="4:7">
      <c r="D2124" s="15"/>
      <c r="E2124" s="15"/>
      <c r="G2124" s="15">
        <f t="shared" ref="G2124:G2187" si="45">+D2124-E2124</f>
        <v>0</v>
      </c>
    </row>
    <row r="2125" spans="4:7">
      <c r="D2125" s="15"/>
      <c r="E2125" s="15"/>
      <c r="G2125" s="15">
        <f t="shared" si="45"/>
        <v>0</v>
      </c>
    </row>
    <row r="2126" spans="4:7">
      <c r="D2126" s="15"/>
      <c r="E2126" s="15"/>
      <c r="G2126" s="15">
        <f t="shared" si="45"/>
        <v>0</v>
      </c>
    </row>
    <row r="2127" spans="4:7">
      <c r="D2127" s="15"/>
      <c r="E2127" s="15"/>
      <c r="G2127" s="15">
        <f t="shared" si="45"/>
        <v>0</v>
      </c>
    </row>
    <row r="2128" spans="4:7">
      <c r="D2128" s="15"/>
      <c r="E2128" s="15"/>
      <c r="G2128" s="15">
        <f t="shared" si="45"/>
        <v>0</v>
      </c>
    </row>
    <row r="2129" spans="4:7">
      <c r="D2129" s="15"/>
      <c r="E2129" s="15"/>
      <c r="G2129" s="15">
        <f t="shared" si="45"/>
        <v>0</v>
      </c>
    </row>
    <row r="2130" spans="4:7">
      <c r="D2130" s="15"/>
      <c r="E2130" s="15"/>
      <c r="G2130" s="15">
        <f t="shared" si="45"/>
        <v>0</v>
      </c>
    </row>
    <row r="2131" spans="4:7">
      <c r="D2131" s="15"/>
      <c r="E2131" s="15"/>
      <c r="G2131" s="15">
        <f t="shared" si="45"/>
        <v>0</v>
      </c>
    </row>
    <row r="2132" spans="4:7">
      <c r="D2132" s="15"/>
      <c r="E2132" s="15"/>
      <c r="G2132" s="15">
        <f t="shared" si="45"/>
        <v>0</v>
      </c>
    </row>
    <row r="2133" spans="4:7">
      <c r="D2133" s="15"/>
      <c r="E2133" s="15"/>
      <c r="G2133" s="15">
        <f t="shared" si="45"/>
        <v>0</v>
      </c>
    </row>
    <row r="2134" spans="4:7">
      <c r="D2134" s="15"/>
      <c r="E2134" s="15"/>
      <c r="G2134" s="15">
        <f t="shared" si="45"/>
        <v>0</v>
      </c>
    </row>
    <row r="2135" spans="4:7">
      <c r="D2135" s="15"/>
      <c r="E2135" s="15"/>
      <c r="G2135" s="15">
        <f t="shared" si="45"/>
        <v>0</v>
      </c>
    </row>
    <row r="2136" spans="4:7">
      <c r="D2136" s="15"/>
      <c r="E2136" s="15"/>
      <c r="G2136" s="15">
        <f t="shared" si="45"/>
        <v>0</v>
      </c>
    </row>
    <row r="2137" spans="4:7">
      <c r="D2137" s="15"/>
      <c r="E2137" s="15"/>
      <c r="G2137" s="15">
        <f t="shared" si="45"/>
        <v>0</v>
      </c>
    </row>
    <row r="2138" spans="4:7">
      <c r="D2138" s="15"/>
      <c r="E2138" s="15"/>
      <c r="G2138" s="15">
        <f t="shared" si="45"/>
        <v>0</v>
      </c>
    </row>
    <row r="2139" spans="4:7">
      <c r="D2139" s="15"/>
      <c r="E2139" s="15"/>
      <c r="G2139" s="15">
        <f t="shared" si="45"/>
        <v>0</v>
      </c>
    </row>
    <row r="2140" spans="4:7">
      <c r="D2140" s="15"/>
      <c r="E2140" s="15"/>
      <c r="G2140" s="15">
        <f t="shared" si="45"/>
        <v>0</v>
      </c>
    </row>
    <row r="2141" spans="4:7">
      <c r="D2141" s="15"/>
      <c r="E2141" s="15"/>
      <c r="G2141" s="15">
        <f t="shared" si="45"/>
        <v>0</v>
      </c>
    </row>
    <row r="2142" spans="4:7">
      <c r="D2142" s="15"/>
      <c r="E2142" s="15"/>
      <c r="G2142" s="15">
        <f t="shared" si="45"/>
        <v>0</v>
      </c>
    </row>
    <row r="2143" spans="4:7">
      <c r="D2143" s="15"/>
      <c r="E2143" s="15"/>
      <c r="G2143" s="15">
        <f t="shared" si="45"/>
        <v>0</v>
      </c>
    </row>
    <row r="2144" spans="4:7">
      <c r="D2144" s="15"/>
      <c r="E2144" s="15"/>
      <c r="G2144" s="15">
        <f t="shared" si="45"/>
        <v>0</v>
      </c>
    </row>
    <row r="2145" spans="4:7">
      <c r="D2145" s="15"/>
      <c r="E2145" s="15"/>
      <c r="G2145" s="15">
        <f t="shared" si="45"/>
        <v>0</v>
      </c>
    </row>
    <row r="2146" spans="4:7">
      <c r="D2146" s="15"/>
      <c r="E2146" s="15"/>
      <c r="G2146" s="15">
        <f t="shared" si="45"/>
        <v>0</v>
      </c>
    </row>
    <row r="2147" spans="4:7">
      <c r="D2147" s="15"/>
      <c r="E2147" s="15"/>
      <c r="G2147" s="15">
        <f t="shared" si="45"/>
        <v>0</v>
      </c>
    </row>
    <row r="2148" spans="4:7">
      <c r="D2148" s="15"/>
      <c r="E2148" s="15"/>
      <c r="G2148" s="15">
        <f t="shared" si="45"/>
        <v>0</v>
      </c>
    </row>
    <row r="2149" spans="4:7">
      <c r="D2149" s="15"/>
      <c r="E2149" s="15"/>
      <c r="G2149" s="15">
        <f t="shared" si="45"/>
        <v>0</v>
      </c>
    </row>
    <row r="2150" spans="4:7">
      <c r="D2150" s="15"/>
      <c r="E2150" s="15"/>
      <c r="G2150" s="15">
        <f t="shared" si="45"/>
        <v>0</v>
      </c>
    </row>
    <row r="2151" spans="4:7">
      <c r="D2151" s="15"/>
      <c r="E2151" s="15"/>
      <c r="G2151" s="15">
        <f t="shared" si="45"/>
        <v>0</v>
      </c>
    </row>
    <row r="2152" spans="4:7">
      <c r="D2152" s="15"/>
      <c r="E2152" s="15"/>
      <c r="G2152" s="15">
        <f t="shared" si="45"/>
        <v>0</v>
      </c>
    </row>
    <row r="2153" spans="4:7">
      <c r="D2153" s="15"/>
      <c r="E2153" s="15"/>
      <c r="G2153" s="15">
        <f t="shared" si="45"/>
        <v>0</v>
      </c>
    </row>
    <row r="2154" spans="4:7">
      <c r="D2154" s="15"/>
      <c r="E2154" s="15"/>
      <c r="G2154" s="15">
        <f t="shared" si="45"/>
        <v>0</v>
      </c>
    </row>
    <row r="2155" spans="4:7">
      <c r="D2155" s="15"/>
      <c r="E2155" s="15"/>
      <c r="G2155" s="15">
        <f t="shared" si="45"/>
        <v>0</v>
      </c>
    </row>
    <row r="2156" spans="4:7">
      <c r="D2156" s="15"/>
      <c r="E2156" s="15"/>
      <c r="G2156" s="15">
        <f t="shared" si="45"/>
        <v>0</v>
      </c>
    </row>
    <row r="2157" spans="4:7">
      <c r="D2157" s="15"/>
      <c r="E2157" s="15"/>
      <c r="G2157" s="15">
        <f t="shared" si="45"/>
        <v>0</v>
      </c>
    </row>
    <row r="2158" spans="4:7">
      <c r="D2158" s="15"/>
      <c r="E2158" s="15"/>
      <c r="G2158" s="15">
        <f t="shared" si="45"/>
        <v>0</v>
      </c>
    </row>
    <row r="2159" spans="4:7">
      <c r="D2159" s="15"/>
      <c r="E2159" s="15"/>
      <c r="G2159" s="15">
        <f t="shared" si="45"/>
        <v>0</v>
      </c>
    </row>
    <row r="2160" spans="4:7">
      <c r="D2160" s="15"/>
      <c r="E2160" s="15"/>
      <c r="G2160" s="15">
        <f t="shared" si="45"/>
        <v>0</v>
      </c>
    </row>
    <row r="2161" spans="4:7">
      <c r="D2161" s="15"/>
      <c r="E2161" s="15"/>
      <c r="G2161" s="15">
        <f t="shared" si="45"/>
        <v>0</v>
      </c>
    </row>
    <row r="2162" spans="4:7">
      <c r="D2162" s="15"/>
      <c r="E2162" s="15"/>
      <c r="G2162" s="15">
        <f t="shared" si="45"/>
        <v>0</v>
      </c>
    </row>
    <row r="2163" spans="4:7">
      <c r="D2163" s="15"/>
      <c r="E2163" s="15"/>
      <c r="G2163" s="15">
        <f t="shared" si="45"/>
        <v>0</v>
      </c>
    </row>
    <row r="2164" spans="4:7">
      <c r="D2164" s="15"/>
      <c r="E2164" s="15"/>
      <c r="G2164" s="15">
        <f t="shared" si="45"/>
        <v>0</v>
      </c>
    </row>
    <row r="2165" spans="4:7">
      <c r="D2165" s="15"/>
      <c r="E2165" s="15"/>
      <c r="G2165" s="15">
        <f t="shared" si="45"/>
        <v>0</v>
      </c>
    </row>
    <row r="2166" spans="4:7">
      <c r="D2166" s="15"/>
      <c r="E2166" s="15"/>
      <c r="G2166" s="15">
        <f t="shared" si="45"/>
        <v>0</v>
      </c>
    </row>
    <row r="2167" spans="4:7">
      <c r="D2167" s="15"/>
      <c r="E2167" s="15"/>
      <c r="G2167" s="15">
        <f t="shared" si="45"/>
        <v>0</v>
      </c>
    </row>
    <row r="2168" spans="4:7">
      <c r="D2168" s="15"/>
      <c r="E2168" s="15"/>
      <c r="G2168" s="15">
        <f t="shared" si="45"/>
        <v>0</v>
      </c>
    </row>
    <row r="2169" spans="4:7">
      <c r="D2169" s="15"/>
      <c r="E2169" s="15"/>
      <c r="G2169" s="15">
        <f t="shared" si="45"/>
        <v>0</v>
      </c>
    </row>
    <row r="2170" spans="4:7">
      <c r="D2170" s="15"/>
      <c r="E2170" s="15"/>
      <c r="G2170" s="15">
        <f t="shared" si="45"/>
        <v>0</v>
      </c>
    </row>
    <row r="2171" spans="4:7">
      <c r="D2171" s="15"/>
      <c r="E2171" s="15"/>
      <c r="G2171" s="15">
        <f t="shared" si="45"/>
        <v>0</v>
      </c>
    </row>
    <row r="2172" spans="4:7">
      <c r="D2172" s="15"/>
      <c r="E2172" s="15"/>
      <c r="G2172" s="15">
        <f t="shared" si="45"/>
        <v>0</v>
      </c>
    </row>
    <row r="2173" spans="4:7">
      <c r="D2173" s="15"/>
      <c r="E2173" s="15"/>
      <c r="G2173" s="15">
        <f t="shared" si="45"/>
        <v>0</v>
      </c>
    </row>
    <row r="2174" spans="4:7">
      <c r="D2174" s="15"/>
      <c r="E2174" s="15"/>
      <c r="G2174" s="15">
        <f t="shared" si="45"/>
        <v>0</v>
      </c>
    </row>
    <row r="2175" spans="4:7">
      <c r="D2175" s="15"/>
      <c r="E2175" s="15"/>
      <c r="G2175" s="15">
        <f t="shared" si="45"/>
        <v>0</v>
      </c>
    </row>
    <row r="2176" spans="4:7">
      <c r="D2176" s="15"/>
      <c r="E2176" s="15"/>
      <c r="G2176" s="15">
        <f t="shared" si="45"/>
        <v>0</v>
      </c>
    </row>
    <row r="2177" spans="4:7">
      <c r="D2177" s="15"/>
      <c r="E2177" s="15"/>
      <c r="G2177" s="15">
        <f t="shared" si="45"/>
        <v>0</v>
      </c>
    </row>
    <row r="2178" spans="4:7">
      <c r="D2178" s="15"/>
      <c r="E2178" s="15"/>
      <c r="G2178" s="15">
        <f t="shared" si="45"/>
        <v>0</v>
      </c>
    </row>
    <row r="2179" spans="4:7">
      <c r="D2179" s="15"/>
      <c r="E2179" s="15"/>
      <c r="G2179" s="15">
        <f t="shared" si="45"/>
        <v>0</v>
      </c>
    </row>
    <row r="2180" spans="4:7">
      <c r="D2180" s="15"/>
      <c r="E2180" s="15"/>
      <c r="G2180" s="15">
        <f t="shared" si="45"/>
        <v>0</v>
      </c>
    </row>
    <row r="2181" spans="4:7">
      <c r="D2181" s="15"/>
      <c r="E2181" s="15"/>
      <c r="G2181" s="15">
        <f t="shared" si="45"/>
        <v>0</v>
      </c>
    </row>
    <row r="2182" spans="4:7">
      <c r="D2182" s="15"/>
      <c r="E2182" s="15"/>
      <c r="G2182" s="15">
        <f t="shared" si="45"/>
        <v>0</v>
      </c>
    </row>
    <row r="2183" spans="4:7">
      <c r="D2183" s="15"/>
      <c r="E2183" s="15"/>
      <c r="G2183" s="15">
        <f t="shared" si="45"/>
        <v>0</v>
      </c>
    </row>
    <row r="2184" spans="4:7">
      <c r="D2184" s="15"/>
      <c r="E2184" s="15"/>
      <c r="G2184" s="15">
        <f t="shared" si="45"/>
        <v>0</v>
      </c>
    </row>
    <row r="2185" spans="4:7">
      <c r="D2185" s="15"/>
      <c r="E2185" s="15"/>
      <c r="G2185" s="15">
        <f t="shared" si="45"/>
        <v>0</v>
      </c>
    </row>
    <row r="2186" spans="4:7">
      <c r="D2186" s="15"/>
      <c r="E2186" s="15"/>
      <c r="G2186" s="15">
        <f t="shared" si="45"/>
        <v>0</v>
      </c>
    </row>
    <row r="2187" spans="4:7">
      <c r="D2187" s="15"/>
      <c r="E2187" s="15"/>
      <c r="G2187" s="15">
        <f t="shared" si="45"/>
        <v>0</v>
      </c>
    </row>
    <row r="2188" spans="4:7">
      <c r="D2188" s="15"/>
      <c r="E2188" s="15"/>
      <c r="G2188" s="15">
        <f t="shared" ref="G2188:G2251" si="46">+D2188-E2188</f>
        <v>0</v>
      </c>
    </row>
    <row r="2189" spans="4:7">
      <c r="D2189" s="15"/>
      <c r="E2189" s="15"/>
      <c r="G2189" s="15">
        <f t="shared" si="46"/>
        <v>0</v>
      </c>
    </row>
    <row r="2190" spans="4:7">
      <c r="D2190" s="15"/>
      <c r="E2190" s="15"/>
      <c r="G2190" s="15">
        <f t="shared" si="46"/>
        <v>0</v>
      </c>
    </row>
    <row r="2191" spans="4:7">
      <c r="D2191" s="15"/>
      <c r="E2191" s="15"/>
      <c r="G2191" s="15">
        <f t="shared" si="46"/>
        <v>0</v>
      </c>
    </row>
    <row r="2192" spans="4:7">
      <c r="D2192" s="15"/>
      <c r="E2192" s="15"/>
      <c r="G2192" s="15">
        <f t="shared" si="46"/>
        <v>0</v>
      </c>
    </row>
    <row r="2193" spans="4:7">
      <c r="D2193" s="15"/>
      <c r="E2193" s="15"/>
      <c r="G2193" s="15">
        <f t="shared" si="46"/>
        <v>0</v>
      </c>
    </row>
    <row r="2194" spans="4:7">
      <c r="D2194" s="15"/>
      <c r="E2194" s="15"/>
      <c r="G2194" s="15">
        <f t="shared" si="46"/>
        <v>0</v>
      </c>
    </row>
    <row r="2195" spans="4:7">
      <c r="D2195" s="15"/>
      <c r="E2195" s="15"/>
      <c r="G2195" s="15">
        <f t="shared" si="46"/>
        <v>0</v>
      </c>
    </row>
    <row r="2196" spans="4:7">
      <c r="D2196" s="15"/>
      <c r="E2196" s="15"/>
      <c r="G2196" s="15">
        <f t="shared" si="46"/>
        <v>0</v>
      </c>
    </row>
    <row r="2197" spans="4:7">
      <c r="D2197" s="15"/>
      <c r="E2197" s="15"/>
      <c r="G2197" s="15">
        <f t="shared" si="46"/>
        <v>0</v>
      </c>
    </row>
    <row r="2198" spans="4:7">
      <c r="D2198" s="15"/>
      <c r="E2198" s="15"/>
      <c r="G2198" s="15">
        <f t="shared" si="46"/>
        <v>0</v>
      </c>
    </row>
    <row r="2199" spans="4:7">
      <c r="D2199" s="15"/>
      <c r="E2199" s="15"/>
      <c r="G2199" s="15">
        <f t="shared" si="46"/>
        <v>0</v>
      </c>
    </row>
    <row r="2200" spans="4:7">
      <c r="D2200" s="15"/>
      <c r="E2200" s="15"/>
      <c r="G2200" s="15">
        <f t="shared" si="46"/>
        <v>0</v>
      </c>
    </row>
    <row r="2201" spans="4:7">
      <c r="D2201" s="15"/>
      <c r="E2201" s="15"/>
      <c r="G2201" s="15">
        <f t="shared" si="46"/>
        <v>0</v>
      </c>
    </row>
    <row r="2202" spans="4:7">
      <c r="D2202" s="15"/>
      <c r="E2202" s="15"/>
      <c r="G2202" s="15">
        <f t="shared" si="46"/>
        <v>0</v>
      </c>
    </row>
    <row r="2203" spans="4:7">
      <c r="D2203" s="15"/>
      <c r="E2203" s="15"/>
      <c r="G2203" s="15">
        <f t="shared" si="46"/>
        <v>0</v>
      </c>
    </row>
    <row r="2204" spans="4:7">
      <c r="D2204" s="15"/>
      <c r="E2204" s="15"/>
      <c r="G2204" s="15">
        <f t="shared" si="46"/>
        <v>0</v>
      </c>
    </row>
    <row r="2205" spans="4:7">
      <c r="D2205" s="15"/>
      <c r="E2205" s="15"/>
      <c r="G2205" s="15">
        <f t="shared" si="46"/>
        <v>0</v>
      </c>
    </row>
    <row r="2206" spans="4:7">
      <c r="D2206" s="15"/>
      <c r="E2206" s="15"/>
      <c r="G2206" s="15">
        <f t="shared" si="46"/>
        <v>0</v>
      </c>
    </row>
    <row r="2207" spans="4:7">
      <c r="D2207" s="15"/>
      <c r="E2207" s="15"/>
      <c r="G2207" s="15">
        <f t="shared" si="46"/>
        <v>0</v>
      </c>
    </row>
    <row r="2208" spans="4:7">
      <c r="D2208" s="15"/>
      <c r="E2208" s="15"/>
      <c r="G2208" s="15">
        <f t="shared" si="46"/>
        <v>0</v>
      </c>
    </row>
    <row r="2209" spans="4:7">
      <c r="D2209" s="15"/>
      <c r="E2209" s="15"/>
      <c r="G2209" s="15">
        <f t="shared" si="46"/>
        <v>0</v>
      </c>
    </row>
    <row r="2210" spans="4:7">
      <c r="D2210" s="15"/>
      <c r="E2210" s="15"/>
      <c r="G2210" s="15">
        <f t="shared" si="46"/>
        <v>0</v>
      </c>
    </row>
    <row r="2211" spans="4:7">
      <c r="D2211" s="15"/>
      <c r="E2211" s="15"/>
      <c r="G2211" s="15">
        <f t="shared" si="46"/>
        <v>0</v>
      </c>
    </row>
    <row r="2212" spans="4:7">
      <c r="D2212" s="15"/>
      <c r="E2212" s="15"/>
      <c r="G2212" s="15">
        <f t="shared" si="46"/>
        <v>0</v>
      </c>
    </row>
    <row r="2213" spans="4:7">
      <c r="D2213" s="15"/>
      <c r="E2213" s="15"/>
      <c r="G2213" s="15">
        <f t="shared" si="46"/>
        <v>0</v>
      </c>
    </row>
    <row r="2214" spans="4:7">
      <c r="D2214" s="15"/>
      <c r="E2214" s="15"/>
      <c r="G2214" s="15">
        <f t="shared" si="46"/>
        <v>0</v>
      </c>
    </row>
    <row r="2215" spans="4:7">
      <c r="D2215" s="15"/>
      <c r="E2215" s="15"/>
      <c r="G2215" s="15">
        <f t="shared" si="46"/>
        <v>0</v>
      </c>
    </row>
    <row r="2216" spans="4:7">
      <c r="D2216" s="15"/>
      <c r="E2216" s="15"/>
      <c r="G2216" s="15">
        <f t="shared" si="46"/>
        <v>0</v>
      </c>
    </row>
    <row r="2217" spans="4:7">
      <c r="D2217" s="15"/>
      <c r="E2217" s="15"/>
      <c r="G2217" s="15">
        <f t="shared" si="46"/>
        <v>0</v>
      </c>
    </row>
    <row r="2218" spans="4:7">
      <c r="D2218" s="15"/>
      <c r="E2218" s="15"/>
      <c r="G2218" s="15">
        <f t="shared" si="46"/>
        <v>0</v>
      </c>
    </row>
    <row r="2219" spans="4:7">
      <c r="D2219" s="15"/>
      <c r="E2219" s="15"/>
      <c r="G2219" s="15">
        <f t="shared" si="46"/>
        <v>0</v>
      </c>
    </row>
    <row r="2220" spans="4:7">
      <c r="D2220" s="15"/>
      <c r="E2220" s="15"/>
      <c r="G2220" s="15">
        <f t="shared" si="46"/>
        <v>0</v>
      </c>
    </row>
    <row r="2221" spans="4:7">
      <c r="D2221" s="15"/>
      <c r="E2221" s="15"/>
      <c r="G2221" s="15">
        <f t="shared" si="46"/>
        <v>0</v>
      </c>
    </row>
    <row r="2222" spans="4:7">
      <c r="D2222" s="15"/>
      <c r="E2222" s="15"/>
      <c r="G2222" s="15">
        <f t="shared" si="46"/>
        <v>0</v>
      </c>
    </row>
    <row r="2223" spans="4:7">
      <c r="D2223" s="15"/>
      <c r="E2223" s="15"/>
      <c r="G2223" s="15">
        <f t="shared" si="46"/>
        <v>0</v>
      </c>
    </row>
    <row r="2224" spans="4:7">
      <c r="D2224" s="15"/>
      <c r="E2224" s="15"/>
      <c r="G2224" s="15">
        <f t="shared" si="46"/>
        <v>0</v>
      </c>
    </row>
    <row r="2225" spans="4:7">
      <c r="D2225" s="15"/>
      <c r="E2225" s="15"/>
      <c r="G2225" s="15">
        <f t="shared" si="46"/>
        <v>0</v>
      </c>
    </row>
    <row r="2226" spans="4:7">
      <c r="D2226" s="15"/>
      <c r="E2226" s="15"/>
      <c r="G2226" s="15">
        <f t="shared" si="46"/>
        <v>0</v>
      </c>
    </row>
    <row r="2227" spans="4:7">
      <c r="D2227" s="15"/>
      <c r="E2227" s="15"/>
      <c r="G2227" s="15">
        <f t="shared" si="46"/>
        <v>0</v>
      </c>
    </row>
    <row r="2228" spans="4:7">
      <c r="D2228" s="15"/>
      <c r="E2228" s="15"/>
      <c r="G2228" s="15">
        <f t="shared" si="46"/>
        <v>0</v>
      </c>
    </row>
    <row r="2229" spans="4:7">
      <c r="D2229" s="15"/>
      <c r="E2229" s="15"/>
      <c r="G2229" s="15">
        <f t="shared" si="46"/>
        <v>0</v>
      </c>
    </row>
    <row r="2230" spans="4:7">
      <c r="D2230" s="15"/>
      <c r="E2230" s="15"/>
      <c r="G2230" s="15">
        <f t="shared" si="46"/>
        <v>0</v>
      </c>
    </row>
    <row r="2231" spans="4:7">
      <c r="D2231" s="15"/>
      <c r="E2231" s="15"/>
      <c r="G2231" s="15">
        <f t="shared" si="46"/>
        <v>0</v>
      </c>
    </row>
    <row r="2232" spans="4:7">
      <c r="D2232" s="15"/>
      <c r="E2232" s="15"/>
      <c r="G2232" s="15">
        <f t="shared" si="46"/>
        <v>0</v>
      </c>
    </row>
    <row r="2233" spans="4:7">
      <c r="D2233" s="15"/>
      <c r="E2233" s="15"/>
      <c r="G2233" s="15">
        <f t="shared" si="46"/>
        <v>0</v>
      </c>
    </row>
    <row r="2234" spans="4:7">
      <c r="D2234" s="15"/>
      <c r="E2234" s="15"/>
      <c r="G2234" s="15">
        <f t="shared" si="46"/>
        <v>0</v>
      </c>
    </row>
    <row r="2235" spans="4:7">
      <c r="D2235" s="15"/>
      <c r="E2235" s="15"/>
      <c r="G2235" s="15">
        <f t="shared" si="46"/>
        <v>0</v>
      </c>
    </row>
    <row r="2236" spans="4:7">
      <c r="D2236" s="15"/>
      <c r="E2236" s="15"/>
      <c r="G2236" s="15">
        <f t="shared" si="46"/>
        <v>0</v>
      </c>
    </row>
    <row r="2237" spans="4:7">
      <c r="D2237" s="15"/>
      <c r="E2237" s="15"/>
      <c r="G2237" s="15">
        <f t="shared" si="46"/>
        <v>0</v>
      </c>
    </row>
    <row r="2238" spans="4:7">
      <c r="D2238" s="15"/>
      <c r="E2238" s="15"/>
      <c r="G2238" s="15">
        <f t="shared" si="46"/>
        <v>0</v>
      </c>
    </row>
    <row r="2239" spans="4:7">
      <c r="D2239" s="15"/>
      <c r="E2239" s="15"/>
      <c r="G2239" s="15">
        <f t="shared" si="46"/>
        <v>0</v>
      </c>
    </row>
    <row r="2240" spans="4:7">
      <c r="D2240" s="15"/>
      <c r="E2240" s="15"/>
      <c r="G2240" s="15">
        <f t="shared" si="46"/>
        <v>0</v>
      </c>
    </row>
    <row r="2241" spans="4:7">
      <c r="D2241" s="15"/>
      <c r="E2241" s="15"/>
      <c r="G2241" s="15">
        <f t="shared" si="46"/>
        <v>0</v>
      </c>
    </row>
    <row r="2242" spans="4:7">
      <c r="D2242" s="15"/>
      <c r="E2242" s="15"/>
      <c r="G2242" s="15">
        <f t="shared" si="46"/>
        <v>0</v>
      </c>
    </row>
    <row r="2243" spans="4:7">
      <c r="D2243" s="15"/>
      <c r="E2243" s="15"/>
      <c r="G2243" s="15">
        <f t="shared" si="46"/>
        <v>0</v>
      </c>
    </row>
    <row r="2244" spans="4:7">
      <c r="D2244" s="15"/>
      <c r="E2244" s="15"/>
      <c r="G2244" s="15">
        <f t="shared" si="46"/>
        <v>0</v>
      </c>
    </row>
    <row r="2245" spans="4:7">
      <c r="D2245" s="15"/>
      <c r="E2245" s="15"/>
      <c r="G2245" s="15">
        <f t="shared" si="46"/>
        <v>0</v>
      </c>
    </row>
    <row r="2246" spans="4:7">
      <c r="D2246" s="15"/>
      <c r="E2246" s="15"/>
      <c r="G2246" s="15">
        <f t="shared" si="46"/>
        <v>0</v>
      </c>
    </row>
    <row r="2247" spans="4:7">
      <c r="D2247" s="15"/>
      <c r="E2247" s="15"/>
      <c r="G2247" s="15">
        <f t="shared" si="46"/>
        <v>0</v>
      </c>
    </row>
    <row r="2248" spans="4:7">
      <c r="D2248" s="15"/>
      <c r="E2248" s="15"/>
      <c r="G2248" s="15">
        <f t="shared" si="46"/>
        <v>0</v>
      </c>
    </row>
    <row r="2249" spans="4:7">
      <c r="D2249" s="15"/>
      <c r="E2249" s="15"/>
      <c r="G2249" s="15">
        <f t="shared" si="46"/>
        <v>0</v>
      </c>
    </row>
    <row r="2250" spans="4:7">
      <c r="D2250" s="15"/>
      <c r="E2250" s="15"/>
      <c r="G2250" s="15">
        <f t="shared" si="46"/>
        <v>0</v>
      </c>
    </row>
    <row r="2251" spans="4:7">
      <c r="D2251" s="15"/>
      <c r="E2251" s="15"/>
      <c r="G2251" s="15">
        <f t="shared" si="46"/>
        <v>0</v>
      </c>
    </row>
    <row r="2252" spans="4:7">
      <c r="D2252" s="15"/>
      <c r="E2252" s="15"/>
      <c r="G2252" s="15">
        <f t="shared" ref="G2252:G2315" si="47">+D2252-E2252</f>
        <v>0</v>
      </c>
    </row>
    <row r="2253" spans="4:7">
      <c r="D2253" s="15"/>
      <c r="E2253" s="15"/>
      <c r="G2253" s="15">
        <f t="shared" si="47"/>
        <v>0</v>
      </c>
    </row>
    <row r="2254" spans="4:7">
      <c r="D2254" s="15"/>
      <c r="E2254" s="15"/>
      <c r="G2254" s="15">
        <f t="shared" si="47"/>
        <v>0</v>
      </c>
    </row>
    <row r="2255" spans="4:7">
      <c r="D2255" s="15"/>
      <c r="E2255" s="15"/>
      <c r="G2255" s="15">
        <f t="shared" si="47"/>
        <v>0</v>
      </c>
    </row>
    <row r="2256" spans="4:7">
      <c r="D2256" s="15"/>
      <c r="E2256" s="15"/>
      <c r="G2256" s="15">
        <f t="shared" si="47"/>
        <v>0</v>
      </c>
    </row>
    <row r="2257" spans="4:7">
      <c r="D2257" s="15"/>
      <c r="E2257" s="15"/>
      <c r="G2257" s="15">
        <f t="shared" si="47"/>
        <v>0</v>
      </c>
    </row>
    <row r="2258" spans="4:7">
      <c r="D2258" s="15"/>
      <c r="E2258" s="15"/>
      <c r="G2258" s="15">
        <f t="shared" si="47"/>
        <v>0</v>
      </c>
    </row>
    <row r="2259" spans="4:7">
      <c r="D2259" s="15"/>
      <c r="E2259" s="15"/>
      <c r="G2259" s="15">
        <f t="shared" si="47"/>
        <v>0</v>
      </c>
    </row>
    <row r="2260" spans="4:7">
      <c r="D2260" s="15"/>
      <c r="E2260" s="15"/>
      <c r="G2260" s="15">
        <f t="shared" si="47"/>
        <v>0</v>
      </c>
    </row>
    <row r="2261" spans="4:7">
      <c r="D2261" s="15"/>
      <c r="E2261" s="15"/>
      <c r="G2261" s="15">
        <f t="shared" si="47"/>
        <v>0</v>
      </c>
    </row>
    <row r="2262" spans="4:7">
      <c r="D2262" s="15"/>
      <c r="E2262" s="15"/>
      <c r="G2262" s="15">
        <f t="shared" si="47"/>
        <v>0</v>
      </c>
    </row>
    <row r="2263" spans="4:7">
      <c r="D2263" s="15"/>
      <c r="E2263" s="15"/>
      <c r="G2263" s="15">
        <f t="shared" si="47"/>
        <v>0</v>
      </c>
    </row>
    <row r="2264" spans="4:7">
      <c r="D2264" s="15"/>
      <c r="E2264" s="15"/>
      <c r="G2264" s="15">
        <f t="shared" si="47"/>
        <v>0</v>
      </c>
    </row>
    <row r="2265" spans="4:7">
      <c r="D2265" s="15"/>
      <c r="E2265" s="15"/>
      <c r="G2265" s="15">
        <f t="shared" si="47"/>
        <v>0</v>
      </c>
    </row>
    <row r="2266" spans="4:7">
      <c r="D2266" s="15"/>
      <c r="E2266" s="15"/>
      <c r="G2266" s="15">
        <f t="shared" si="47"/>
        <v>0</v>
      </c>
    </row>
    <row r="2267" spans="4:7">
      <c r="D2267" s="15"/>
      <c r="E2267" s="15"/>
      <c r="G2267" s="15">
        <f t="shared" si="47"/>
        <v>0</v>
      </c>
    </row>
    <row r="2268" spans="4:7">
      <c r="D2268" s="15"/>
      <c r="E2268" s="15"/>
      <c r="G2268" s="15">
        <f t="shared" si="47"/>
        <v>0</v>
      </c>
    </row>
    <row r="2269" spans="4:7">
      <c r="D2269" s="15"/>
      <c r="E2269" s="15"/>
      <c r="G2269" s="15">
        <f t="shared" si="47"/>
        <v>0</v>
      </c>
    </row>
    <row r="2270" spans="4:7">
      <c r="D2270" s="15"/>
      <c r="E2270" s="15"/>
      <c r="G2270" s="15">
        <f t="shared" si="47"/>
        <v>0</v>
      </c>
    </row>
    <row r="2271" spans="4:7">
      <c r="D2271" s="15"/>
      <c r="E2271" s="15"/>
      <c r="G2271" s="15">
        <f t="shared" si="47"/>
        <v>0</v>
      </c>
    </row>
    <row r="2272" spans="4:7">
      <c r="D2272" s="15"/>
      <c r="E2272" s="15"/>
      <c r="G2272" s="15">
        <f t="shared" si="47"/>
        <v>0</v>
      </c>
    </row>
    <row r="2273" spans="4:7">
      <c r="D2273" s="15"/>
      <c r="E2273" s="15"/>
      <c r="G2273" s="15">
        <f t="shared" si="47"/>
        <v>0</v>
      </c>
    </row>
    <row r="2274" spans="4:7">
      <c r="D2274" s="15"/>
      <c r="E2274" s="15"/>
      <c r="G2274" s="15">
        <f t="shared" si="47"/>
        <v>0</v>
      </c>
    </row>
    <row r="2275" spans="4:7">
      <c r="D2275" s="15"/>
      <c r="E2275" s="15"/>
      <c r="G2275" s="15">
        <f t="shared" si="47"/>
        <v>0</v>
      </c>
    </row>
    <row r="2276" spans="4:7">
      <c r="D2276" s="15"/>
      <c r="E2276" s="15"/>
      <c r="G2276" s="15">
        <f t="shared" si="47"/>
        <v>0</v>
      </c>
    </row>
    <row r="2277" spans="4:7">
      <c r="D2277" s="15"/>
      <c r="E2277" s="15"/>
      <c r="G2277" s="15">
        <f t="shared" si="47"/>
        <v>0</v>
      </c>
    </row>
    <row r="2278" spans="4:7">
      <c r="D2278" s="15"/>
      <c r="E2278" s="15"/>
      <c r="G2278" s="15">
        <f t="shared" si="47"/>
        <v>0</v>
      </c>
    </row>
    <row r="2279" spans="4:7">
      <c r="D2279" s="15"/>
      <c r="E2279" s="15"/>
      <c r="G2279" s="15">
        <f t="shared" si="47"/>
        <v>0</v>
      </c>
    </row>
    <row r="2280" spans="4:7">
      <c r="D2280" s="15"/>
      <c r="E2280" s="15"/>
      <c r="G2280" s="15">
        <f t="shared" si="47"/>
        <v>0</v>
      </c>
    </row>
    <row r="2281" spans="4:7">
      <c r="D2281" s="15"/>
      <c r="E2281" s="15"/>
      <c r="G2281" s="15">
        <f t="shared" si="47"/>
        <v>0</v>
      </c>
    </row>
    <row r="2282" spans="4:7">
      <c r="D2282" s="15"/>
      <c r="E2282" s="15"/>
      <c r="G2282" s="15">
        <f t="shared" si="47"/>
        <v>0</v>
      </c>
    </row>
    <row r="2283" spans="4:7">
      <c r="D2283" s="15"/>
      <c r="E2283" s="15"/>
      <c r="G2283" s="15">
        <f t="shared" si="47"/>
        <v>0</v>
      </c>
    </row>
    <row r="2284" spans="4:7">
      <c r="D2284" s="15"/>
      <c r="E2284" s="15"/>
      <c r="G2284" s="15">
        <f t="shared" si="47"/>
        <v>0</v>
      </c>
    </row>
    <row r="2285" spans="4:7">
      <c r="D2285" s="15"/>
      <c r="E2285" s="15"/>
      <c r="G2285" s="15">
        <f t="shared" si="47"/>
        <v>0</v>
      </c>
    </row>
    <row r="2286" spans="4:7">
      <c r="D2286" s="15"/>
      <c r="E2286" s="15"/>
      <c r="G2286" s="15">
        <f t="shared" si="47"/>
        <v>0</v>
      </c>
    </row>
    <row r="2287" spans="4:7">
      <c r="D2287" s="15"/>
      <c r="E2287" s="15"/>
      <c r="G2287" s="15">
        <f t="shared" si="47"/>
        <v>0</v>
      </c>
    </row>
    <row r="2288" spans="4:7">
      <c r="D2288" s="15"/>
      <c r="E2288" s="15"/>
      <c r="G2288" s="15">
        <f t="shared" si="47"/>
        <v>0</v>
      </c>
    </row>
    <row r="2289" spans="4:7">
      <c r="D2289" s="15"/>
      <c r="E2289" s="15"/>
      <c r="G2289" s="15">
        <f t="shared" si="47"/>
        <v>0</v>
      </c>
    </row>
    <row r="2290" spans="4:7">
      <c r="D2290" s="15"/>
      <c r="E2290" s="15"/>
      <c r="G2290" s="15">
        <f t="shared" si="47"/>
        <v>0</v>
      </c>
    </row>
    <row r="2291" spans="4:7">
      <c r="D2291" s="15"/>
      <c r="E2291" s="15"/>
      <c r="G2291" s="15">
        <f t="shared" si="47"/>
        <v>0</v>
      </c>
    </row>
    <row r="2292" spans="4:7">
      <c r="D2292" s="15"/>
      <c r="E2292" s="15"/>
      <c r="G2292" s="15">
        <f t="shared" si="47"/>
        <v>0</v>
      </c>
    </row>
    <row r="2293" spans="4:7">
      <c r="D2293" s="15"/>
      <c r="E2293" s="15"/>
      <c r="G2293" s="15">
        <f t="shared" si="47"/>
        <v>0</v>
      </c>
    </row>
    <row r="2294" spans="4:7">
      <c r="D2294" s="15"/>
      <c r="E2294" s="15"/>
      <c r="G2294" s="15">
        <f t="shared" si="47"/>
        <v>0</v>
      </c>
    </row>
    <row r="2295" spans="4:7">
      <c r="D2295" s="15"/>
      <c r="E2295" s="15"/>
      <c r="G2295" s="15">
        <f t="shared" si="47"/>
        <v>0</v>
      </c>
    </row>
    <row r="2296" spans="4:7">
      <c r="D2296" s="15"/>
      <c r="E2296" s="15"/>
      <c r="G2296" s="15">
        <f t="shared" si="47"/>
        <v>0</v>
      </c>
    </row>
    <row r="2297" spans="4:7">
      <c r="D2297" s="15"/>
      <c r="E2297" s="15"/>
      <c r="G2297" s="15">
        <f t="shared" si="47"/>
        <v>0</v>
      </c>
    </row>
    <row r="2298" spans="4:7">
      <c r="D2298" s="15"/>
      <c r="E2298" s="15"/>
      <c r="G2298" s="15">
        <f t="shared" si="47"/>
        <v>0</v>
      </c>
    </row>
    <row r="2299" spans="4:7">
      <c r="D2299" s="15"/>
      <c r="E2299" s="15"/>
      <c r="G2299" s="15">
        <f t="shared" si="47"/>
        <v>0</v>
      </c>
    </row>
    <row r="2300" spans="4:7">
      <c r="D2300" s="15"/>
      <c r="E2300" s="15"/>
      <c r="G2300" s="15">
        <f t="shared" si="47"/>
        <v>0</v>
      </c>
    </row>
    <row r="2301" spans="4:7">
      <c r="D2301" s="15"/>
      <c r="E2301" s="15"/>
      <c r="G2301" s="15">
        <f t="shared" si="47"/>
        <v>0</v>
      </c>
    </row>
    <row r="2302" spans="4:7">
      <c r="D2302" s="15"/>
      <c r="E2302" s="15"/>
      <c r="G2302" s="15">
        <f t="shared" si="47"/>
        <v>0</v>
      </c>
    </row>
    <row r="2303" spans="4:7">
      <c r="D2303" s="15"/>
      <c r="E2303" s="15"/>
      <c r="G2303" s="15">
        <f t="shared" si="47"/>
        <v>0</v>
      </c>
    </row>
    <row r="2304" spans="4:7">
      <c r="D2304" s="15"/>
      <c r="E2304" s="15"/>
      <c r="G2304" s="15">
        <f t="shared" si="47"/>
        <v>0</v>
      </c>
    </row>
    <row r="2305" spans="4:7">
      <c r="D2305" s="15"/>
      <c r="E2305" s="15"/>
      <c r="G2305" s="15">
        <f t="shared" si="47"/>
        <v>0</v>
      </c>
    </row>
    <row r="2306" spans="4:7">
      <c r="D2306" s="15"/>
      <c r="E2306" s="15"/>
      <c r="G2306" s="15">
        <f t="shared" si="47"/>
        <v>0</v>
      </c>
    </row>
    <row r="2307" spans="4:7">
      <c r="D2307" s="15"/>
      <c r="E2307" s="15"/>
      <c r="G2307" s="15">
        <f t="shared" si="47"/>
        <v>0</v>
      </c>
    </row>
    <row r="2308" spans="4:7">
      <c r="D2308" s="15"/>
      <c r="E2308" s="15"/>
      <c r="G2308" s="15">
        <f t="shared" si="47"/>
        <v>0</v>
      </c>
    </row>
    <row r="2309" spans="4:7">
      <c r="D2309" s="15"/>
      <c r="E2309" s="15"/>
      <c r="G2309" s="15">
        <f t="shared" si="47"/>
        <v>0</v>
      </c>
    </row>
    <row r="2310" spans="4:7">
      <c r="D2310" s="15"/>
      <c r="E2310" s="15"/>
      <c r="G2310" s="15">
        <f t="shared" si="47"/>
        <v>0</v>
      </c>
    </row>
    <row r="2311" spans="4:7">
      <c r="D2311" s="15"/>
      <c r="E2311" s="15"/>
      <c r="G2311" s="15">
        <f t="shared" si="47"/>
        <v>0</v>
      </c>
    </row>
    <row r="2312" spans="4:7">
      <c r="D2312" s="15"/>
      <c r="E2312" s="15"/>
      <c r="G2312" s="15">
        <f t="shared" si="47"/>
        <v>0</v>
      </c>
    </row>
    <row r="2313" spans="4:7">
      <c r="D2313" s="15"/>
      <c r="E2313" s="15"/>
      <c r="G2313" s="15">
        <f t="shared" si="47"/>
        <v>0</v>
      </c>
    </row>
    <row r="2314" spans="4:7">
      <c r="D2314" s="15"/>
      <c r="E2314" s="15"/>
      <c r="G2314" s="15">
        <f t="shared" si="47"/>
        <v>0</v>
      </c>
    </row>
    <row r="2315" spans="4:7">
      <c r="D2315" s="15"/>
      <c r="E2315" s="15"/>
      <c r="G2315" s="15">
        <f t="shared" si="47"/>
        <v>0</v>
      </c>
    </row>
    <row r="2316" spans="4:7">
      <c r="D2316" s="15"/>
      <c r="E2316" s="15"/>
      <c r="G2316" s="15">
        <f t="shared" ref="G2316:G2379" si="48">+D2316-E2316</f>
        <v>0</v>
      </c>
    </row>
    <row r="2317" spans="4:7">
      <c r="D2317" s="15"/>
      <c r="E2317" s="15"/>
      <c r="G2317" s="15">
        <f t="shared" si="48"/>
        <v>0</v>
      </c>
    </row>
    <row r="2318" spans="4:7">
      <c r="D2318" s="15"/>
      <c r="E2318" s="15"/>
      <c r="G2318" s="15">
        <f t="shared" si="48"/>
        <v>0</v>
      </c>
    </row>
    <row r="2319" spans="4:7">
      <c r="D2319" s="15"/>
      <c r="E2319" s="15"/>
      <c r="G2319" s="15">
        <f t="shared" si="48"/>
        <v>0</v>
      </c>
    </row>
    <row r="2320" spans="4:7">
      <c r="D2320" s="15"/>
      <c r="E2320" s="15"/>
      <c r="G2320" s="15">
        <f t="shared" si="48"/>
        <v>0</v>
      </c>
    </row>
    <row r="2321" spans="4:7">
      <c r="D2321" s="15"/>
      <c r="E2321" s="15"/>
      <c r="G2321" s="15">
        <f t="shared" si="48"/>
        <v>0</v>
      </c>
    </row>
    <row r="2322" spans="4:7">
      <c r="D2322" s="15"/>
      <c r="E2322" s="15"/>
      <c r="G2322" s="15">
        <f t="shared" si="48"/>
        <v>0</v>
      </c>
    </row>
    <row r="2323" spans="4:7">
      <c r="D2323" s="15"/>
      <c r="E2323" s="15"/>
      <c r="G2323" s="15">
        <f t="shared" si="48"/>
        <v>0</v>
      </c>
    </row>
    <row r="2324" spans="4:7">
      <c r="D2324" s="15"/>
      <c r="E2324" s="15"/>
      <c r="G2324" s="15">
        <f t="shared" si="48"/>
        <v>0</v>
      </c>
    </row>
    <row r="2325" spans="4:7">
      <c r="D2325" s="15"/>
      <c r="E2325" s="15"/>
      <c r="G2325" s="15">
        <f t="shared" si="48"/>
        <v>0</v>
      </c>
    </row>
    <row r="2326" spans="4:7">
      <c r="D2326" s="15"/>
      <c r="E2326" s="15"/>
      <c r="G2326" s="15">
        <f t="shared" si="48"/>
        <v>0</v>
      </c>
    </row>
    <row r="2327" spans="4:7">
      <c r="D2327" s="15"/>
      <c r="E2327" s="15"/>
      <c r="G2327" s="15">
        <f t="shared" si="48"/>
        <v>0</v>
      </c>
    </row>
    <row r="2328" spans="4:7">
      <c r="D2328" s="15"/>
      <c r="E2328" s="15"/>
      <c r="G2328" s="15">
        <f t="shared" si="48"/>
        <v>0</v>
      </c>
    </row>
    <row r="2329" spans="4:7">
      <c r="D2329" s="15"/>
      <c r="E2329" s="15"/>
      <c r="G2329" s="15">
        <f t="shared" si="48"/>
        <v>0</v>
      </c>
    </row>
    <row r="2330" spans="4:7">
      <c r="D2330" s="15"/>
      <c r="E2330" s="15"/>
      <c r="G2330" s="15">
        <f t="shared" si="48"/>
        <v>0</v>
      </c>
    </row>
    <row r="2331" spans="4:7">
      <c r="D2331" s="15"/>
      <c r="E2331" s="15"/>
      <c r="G2331" s="15">
        <f t="shared" si="48"/>
        <v>0</v>
      </c>
    </row>
    <row r="2332" spans="4:7">
      <c r="D2332" s="15"/>
      <c r="E2332" s="15"/>
      <c r="G2332" s="15">
        <f t="shared" si="48"/>
        <v>0</v>
      </c>
    </row>
    <row r="2333" spans="4:7">
      <c r="D2333" s="15"/>
      <c r="E2333" s="15"/>
      <c r="G2333" s="15">
        <f t="shared" si="48"/>
        <v>0</v>
      </c>
    </row>
    <row r="2334" spans="4:7">
      <c r="D2334" s="15"/>
      <c r="E2334" s="15"/>
      <c r="G2334" s="15">
        <f t="shared" si="48"/>
        <v>0</v>
      </c>
    </row>
    <row r="2335" spans="4:7">
      <c r="D2335" s="15"/>
      <c r="E2335" s="15"/>
      <c r="G2335" s="15">
        <f t="shared" si="48"/>
        <v>0</v>
      </c>
    </row>
    <row r="2336" spans="4:7">
      <c r="D2336" s="15"/>
      <c r="E2336" s="15"/>
      <c r="G2336" s="15">
        <f t="shared" si="48"/>
        <v>0</v>
      </c>
    </row>
    <row r="2337" spans="4:7">
      <c r="D2337" s="15"/>
      <c r="E2337" s="15"/>
      <c r="G2337" s="15">
        <f t="shared" si="48"/>
        <v>0</v>
      </c>
    </row>
    <row r="2338" spans="4:7">
      <c r="D2338" s="15"/>
      <c r="E2338" s="15"/>
      <c r="G2338" s="15">
        <f t="shared" si="48"/>
        <v>0</v>
      </c>
    </row>
    <row r="2339" spans="4:7">
      <c r="D2339" s="15"/>
      <c r="E2339" s="15"/>
      <c r="G2339" s="15">
        <f t="shared" si="48"/>
        <v>0</v>
      </c>
    </row>
    <row r="2340" spans="4:7">
      <c r="D2340" s="15"/>
      <c r="E2340" s="15"/>
      <c r="G2340" s="15">
        <f t="shared" si="48"/>
        <v>0</v>
      </c>
    </row>
    <row r="2341" spans="4:7">
      <c r="D2341" s="15"/>
      <c r="E2341" s="15"/>
      <c r="G2341" s="15">
        <f t="shared" si="48"/>
        <v>0</v>
      </c>
    </row>
    <row r="2342" spans="4:7">
      <c r="D2342" s="15"/>
      <c r="E2342" s="15"/>
      <c r="G2342" s="15">
        <f t="shared" si="48"/>
        <v>0</v>
      </c>
    </row>
    <row r="2343" spans="4:7">
      <c r="D2343" s="15"/>
      <c r="E2343" s="15"/>
      <c r="G2343" s="15">
        <f t="shared" si="48"/>
        <v>0</v>
      </c>
    </row>
    <row r="2344" spans="4:7">
      <c r="D2344" s="15"/>
      <c r="E2344" s="15"/>
      <c r="G2344" s="15">
        <f t="shared" si="48"/>
        <v>0</v>
      </c>
    </row>
    <row r="2345" spans="4:7">
      <c r="D2345" s="15"/>
      <c r="E2345" s="15"/>
      <c r="G2345" s="15">
        <f t="shared" si="48"/>
        <v>0</v>
      </c>
    </row>
    <row r="2346" spans="4:7">
      <c r="D2346" s="15"/>
      <c r="E2346" s="15"/>
      <c r="G2346" s="15">
        <f t="shared" si="48"/>
        <v>0</v>
      </c>
    </row>
    <row r="2347" spans="4:7">
      <c r="D2347" s="15"/>
      <c r="E2347" s="15"/>
      <c r="G2347" s="15">
        <f t="shared" si="48"/>
        <v>0</v>
      </c>
    </row>
    <row r="2348" spans="4:7">
      <c r="D2348" s="15"/>
      <c r="E2348" s="15"/>
      <c r="G2348" s="15">
        <f t="shared" si="48"/>
        <v>0</v>
      </c>
    </row>
    <row r="2349" spans="4:7">
      <c r="D2349" s="15"/>
      <c r="E2349" s="15"/>
      <c r="G2349" s="15">
        <f t="shared" si="48"/>
        <v>0</v>
      </c>
    </row>
    <row r="2350" spans="4:7">
      <c r="D2350" s="15"/>
      <c r="E2350" s="15"/>
      <c r="G2350" s="15">
        <f t="shared" si="48"/>
        <v>0</v>
      </c>
    </row>
    <row r="2351" spans="4:7">
      <c r="D2351" s="15"/>
      <c r="E2351" s="15"/>
      <c r="G2351" s="15">
        <f t="shared" si="48"/>
        <v>0</v>
      </c>
    </row>
    <row r="2352" spans="4:7">
      <c r="D2352" s="15"/>
      <c r="E2352" s="15"/>
      <c r="G2352" s="15">
        <f t="shared" si="48"/>
        <v>0</v>
      </c>
    </row>
    <row r="2353" spans="4:7">
      <c r="D2353" s="15"/>
      <c r="E2353" s="15"/>
      <c r="G2353" s="15">
        <f t="shared" si="48"/>
        <v>0</v>
      </c>
    </row>
    <row r="2354" spans="4:7">
      <c r="D2354" s="15"/>
      <c r="E2354" s="15"/>
      <c r="G2354" s="15">
        <f t="shared" si="48"/>
        <v>0</v>
      </c>
    </row>
    <row r="2355" spans="4:7">
      <c r="D2355" s="15"/>
      <c r="E2355" s="15"/>
      <c r="G2355" s="15">
        <f t="shared" si="48"/>
        <v>0</v>
      </c>
    </row>
    <row r="2356" spans="4:7">
      <c r="D2356" s="15"/>
      <c r="E2356" s="15"/>
      <c r="G2356" s="15">
        <f t="shared" si="48"/>
        <v>0</v>
      </c>
    </row>
    <row r="2357" spans="4:7">
      <c r="D2357" s="15"/>
      <c r="E2357" s="15"/>
      <c r="G2357" s="15">
        <f t="shared" si="48"/>
        <v>0</v>
      </c>
    </row>
    <row r="2358" spans="4:7">
      <c r="D2358" s="15"/>
      <c r="E2358" s="15"/>
      <c r="G2358" s="15">
        <f t="shared" si="48"/>
        <v>0</v>
      </c>
    </row>
    <row r="2359" spans="4:7">
      <c r="D2359" s="15"/>
      <c r="E2359" s="15"/>
      <c r="G2359" s="15">
        <f t="shared" si="48"/>
        <v>0</v>
      </c>
    </row>
    <row r="2360" spans="4:7">
      <c r="D2360" s="15"/>
      <c r="E2360" s="15"/>
      <c r="G2360" s="15">
        <f t="shared" si="48"/>
        <v>0</v>
      </c>
    </row>
    <row r="2361" spans="4:7">
      <c r="D2361" s="15"/>
      <c r="E2361" s="15"/>
      <c r="G2361" s="15">
        <f t="shared" si="48"/>
        <v>0</v>
      </c>
    </row>
    <row r="2362" spans="4:7">
      <c r="D2362" s="15"/>
      <c r="E2362" s="15"/>
      <c r="G2362" s="15">
        <f t="shared" si="48"/>
        <v>0</v>
      </c>
    </row>
    <row r="2363" spans="4:7">
      <c r="D2363" s="15"/>
      <c r="E2363" s="15"/>
      <c r="G2363" s="15">
        <f t="shared" si="48"/>
        <v>0</v>
      </c>
    </row>
    <row r="2364" spans="4:7">
      <c r="D2364" s="15"/>
      <c r="E2364" s="15"/>
      <c r="G2364" s="15">
        <f t="shared" si="48"/>
        <v>0</v>
      </c>
    </row>
    <row r="2365" spans="4:7">
      <c r="D2365" s="15"/>
      <c r="E2365" s="15"/>
      <c r="G2365" s="15">
        <f t="shared" si="48"/>
        <v>0</v>
      </c>
    </row>
    <row r="2366" spans="4:7">
      <c r="D2366" s="15"/>
      <c r="E2366" s="15"/>
      <c r="G2366" s="15">
        <f t="shared" si="48"/>
        <v>0</v>
      </c>
    </row>
    <row r="2367" spans="4:7">
      <c r="D2367" s="15"/>
      <c r="E2367" s="15"/>
      <c r="G2367" s="15">
        <f t="shared" si="48"/>
        <v>0</v>
      </c>
    </row>
    <row r="2368" spans="4:7">
      <c r="D2368" s="15"/>
      <c r="E2368" s="15"/>
      <c r="G2368" s="15">
        <f t="shared" si="48"/>
        <v>0</v>
      </c>
    </row>
    <row r="2369" spans="4:7">
      <c r="D2369" s="15"/>
      <c r="E2369" s="15"/>
      <c r="G2369" s="15">
        <f t="shared" si="48"/>
        <v>0</v>
      </c>
    </row>
    <row r="2370" spans="4:7">
      <c r="D2370" s="15"/>
      <c r="E2370" s="15"/>
      <c r="G2370" s="15">
        <f t="shared" si="48"/>
        <v>0</v>
      </c>
    </row>
    <row r="2371" spans="4:7">
      <c r="D2371" s="15"/>
      <c r="E2371" s="15"/>
      <c r="G2371" s="15">
        <f t="shared" si="48"/>
        <v>0</v>
      </c>
    </row>
    <row r="2372" spans="4:7">
      <c r="D2372" s="15"/>
      <c r="E2372" s="15"/>
      <c r="G2372" s="15">
        <f t="shared" si="48"/>
        <v>0</v>
      </c>
    </row>
    <row r="2373" spans="4:7">
      <c r="D2373" s="15"/>
      <c r="E2373" s="15"/>
      <c r="G2373" s="15">
        <f t="shared" si="48"/>
        <v>0</v>
      </c>
    </row>
    <row r="2374" spans="4:7">
      <c r="D2374" s="15"/>
      <c r="E2374" s="15"/>
      <c r="G2374" s="15">
        <f t="shared" si="48"/>
        <v>0</v>
      </c>
    </row>
    <row r="2375" spans="4:7">
      <c r="D2375" s="15"/>
      <c r="E2375" s="15"/>
      <c r="G2375" s="15">
        <f t="shared" si="48"/>
        <v>0</v>
      </c>
    </row>
    <row r="2376" spans="4:7">
      <c r="D2376" s="15"/>
      <c r="E2376" s="15"/>
      <c r="G2376" s="15">
        <f t="shared" si="48"/>
        <v>0</v>
      </c>
    </row>
    <row r="2377" spans="4:7">
      <c r="D2377" s="15"/>
      <c r="E2377" s="15"/>
      <c r="G2377" s="15">
        <f t="shared" si="48"/>
        <v>0</v>
      </c>
    </row>
    <row r="2378" spans="4:7">
      <c r="D2378" s="15"/>
      <c r="E2378" s="15"/>
      <c r="G2378" s="15">
        <f t="shared" si="48"/>
        <v>0</v>
      </c>
    </row>
    <row r="2379" spans="4:7">
      <c r="D2379" s="15"/>
      <c r="E2379" s="15"/>
      <c r="G2379" s="15">
        <f t="shared" si="48"/>
        <v>0</v>
      </c>
    </row>
    <row r="2380" spans="4:7">
      <c r="D2380" s="15"/>
      <c r="E2380" s="15"/>
      <c r="G2380" s="15">
        <f t="shared" ref="G2380:G2443" si="49">+D2380-E2380</f>
        <v>0</v>
      </c>
    </row>
    <row r="2381" spans="4:7">
      <c r="D2381" s="15"/>
      <c r="E2381" s="15"/>
      <c r="G2381" s="15">
        <f t="shared" si="49"/>
        <v>0</v>
      </c>
    </row>
    <row r="2382" spans="4:7">
      <c r="D2382" s="15"/>
      <c r="E2382" s="15"/>
      <c r="G2382" s="15">
        <f t="shared" si="49"/>
        <v>0</v>
      </c>
    </row>
    <row r="2383" spans="4:7">
      <c r="D2383" s="15"/>
      <c r="E2383" s="15"/>
      <c r="G2383" s="15">
        <f t="shared" si="49"/>
        <v>0</v>
      </c>
    </row>
    <row r="2384" spans="4:7">
      <c r="D2384" s="15"/>
      <c r="E2384" s="15"/>
      <c r="G2384" s="15">
        <f t="shared" si="49"/>
        <v>0</v>
      </c>
    </row>
    <row r="2385" spans="4:7">
      <c r="D2385" s="15"/>
      <c r="E2385" s="15"/>
      <c r="G2385" s="15">
        <f t="shared" si="49"/>
        <v>0</v>
      </c>
    </row>
    <row r="2386" spans="4:7">
      <c r="D2386" s="15"/>
      <c r="E2386" s="15"/>
      <c r="G2386" s="15">
        <f t="shared" si="49"/>
        <v>0</v>
      </c>
    </row>
    <row r="2387" spans="4:7">
      <c r="D2387" s="15"/>
      <c r="E2387" s="15"/>
      <c r="G2387" s="15">
        <f t="shared" si="49"/>
        <v>0</v>
      </c>
    </row>
    <row r="2388" spans="4:7">
      <c r="D2388" s="15"/>
      <c r="E2388" s="15"/>
      <c r="G2388" s="15">
        <f t="shared" si="49"/>
        <v>0</v>
      </c>
    </row>
    <row r="2389" spans="4:7">
      <c r="D2389" s="15"/>
      <c r="E2389" s="15"/>
      <c r="G2389" s="15">
        <f t="shared" si="49"/>
        <v>0</v>
      </c>
    </row>
    <row r="2390" spans="4:7">
      <c r="D2390" s="15"/>
      <c r="E2390" s="15"/>
      <c r="G2390" s="15">
        <f t="shared" si="49"/>
        <v>0</v>
      </c>
    </row>
    <row r="2391" spans="4:7">
      <c r="D2391" s="15"/>
      <c r="E2391" s="15"/>
      <c r="G2391" s="15">
        <f t="shared" si="49"/>
        <v>0</v>
      </c>
    </row>
    <row r="2392" spans="4:7">
      <c r="D2392" s="15"/>
      <c r="E2392" s="15"/>
      <c r="G2392" s="15">
        <f t="shared" si="49"/>
        <v>0</v>
      </c>
    </row>
    <row r="2393" spans="4:7">
      <c r="D2393" s="15"/>
      <c r="E2393" s="15"/>
      <c r="G2393" s="15">
        <f t="shared" si="49"/>
        <v>0</v>
      </c>
    </row>
    <row r="2394" spans="4:7">
      <c r="D2394" s="15"/>
      <c r="E2394" s="15"/>
      <c r="G2394" s="15">
        <f t="shared" si="49"/>
        <v>0</v>
      </c>
    </row>
    <row r="2395" spans="4:7">
      <c r="D2395" s="15"/>
      <c r="E2395" s="15"/>
      <c r="G2395" s="15">
        <f t="shared" si="49"/>
        <v>0</v>
      </c>
    </row>
    <row r="2396" spans="4:7">
      <c r="D2396" s="15"/>
      <c r="E2396" s="15"/>
      <c r="G2396" s="15">
        <f t="shared" si="49"/>
        <v>0</v>
      </c>
    </row>
    <row r="2397" spans="4:7">
      <c r="D2397" s="15"/>
      <c r="E2397" s="15"/>
      <c r="G2397" s="15">
        <f t="shared" si="49"/>
        <v>0</v>
      </c>
    </row>
    <row r="2398" spans="4:7">
      <c r="D2398" s="15"/>
      <c r="E2398" s="15"/>
      <c r="G2398" s="15">
        <f t="shared" si="49"/>
        <v>0</v>
      </c>
    </row>
    <row r="2399" spans="4:7">
      <c r="D2399" s="15"/>
      <c r="E2399" s="15"/>
      <c r="G2399" s="15">
        <f t="shared" si="49"/>
        <v>0</v>
      </c>
    </row>
    <row r="2400" spans="4:7">
      <c r="D2400" s="15"/>
      <c r="E2400" s="15"/>
      <c r="G2400" s="15">
        <f t="shared" si="49"/>
        <v>0</v>
      </c>
    </row>
    <row r="2401" spans="4:7">
      <c r="D2401" s="15"/>
      <c r="E2401" s="15"/>
      <c r="G2401" s="15">
        <f t="shared" si="49"/>
        <v>0</v>
      </c>
    </row>
    <row r="2402" spans="4:7">
      <c r="D2402" s="15"/>
      <c r="E2402" s="15"/>
      <c r="G2402" s="15">
        <f t="shared" si="49"/>
        <v>0</v>
      </c>
    </row>
    <row r="2403" spans="4:7">
      <c r="D2403" s="15"/>
      <c r="E2403" s="15"/>
      <c r="G2403" s="15">
        <f t="shared" si="49"/>
        <v>0</v>
      </c>
    </row>
    <row r="2404" spans="4:7">
      <c r="D2404" s="15"/>
      <c r="E2404" s="15"/>
      <c r="G2404" s="15">
        <f t="shared" si="49"/>
        <v>0</v>
      </c>
    </row>
    <row r="2405" spans="4:7">
      <c r="D2405" s="15"/>
      <c r="E2405" s="15"/>
      <c r="G2405" s="15">
        <f t="shared" si="49"/>
        <v>0</v>
      </c>
    </row>
    <row r="2406" spans="4:7">
      <c r="D2406" s="15"/>
      <c r="E2406" s="15"/>
      <c r="G2406" s="15">
        <f t="shared" si="49"/>
        <v>0</v>
      </c>
    </row>
    <row r="2407" spans="4:7">
      <c r="D2407" s="15"/>
      <c r="E2407" s="15"/>
      <c r="G2407" s="15">
        <f t="shared" si="49"/>
        <v>0</v>
      </c>
    </row>
    <row r="2408" spans="4:7">
      <c r="D2408" s="15"/>
      <c r="E2408" s="15"/>
      <c r="G2408" s="15">
        <f t="shared" si="49"/>
        <v>0</v>
      </c>
    </row>
    <row r="2409" spans="4:7">
      <c r="D2409" s="15"/>
      <c r="E2409" s="15"/>
      <c r="G2409" s="15">
        <f t="shared" si="49"/>
        <v>0</v>
      </c>
    </row>
    <row r="2410" spans="4:7">
      <c r="D2410" s="15"/>
      <c r="E2410" s="15"/>
      <c r="G2410" s="15">
        <f t="shared" si="49"/>
        <v>0</v>
      </c>
    </row>
    <row r="2411" spans="4:7">
      <c r="D2411" s="15"/>
      <c r="E2411" s="15"/>
      <c r="G2411" s="15">
        <f t="shared" si="49"/>
        <v>0</v>
      </c>
    </row>
    <row r="2412" spans="4:7">
      <c r="D2412" s="15"/>
      <c r="E2412" s="15"/>
      <c r="G2412" s="15">
        <f t="shared" si="49"/>
        <v>0</v>
      </c>
    </row>
    <row r="2413" spans="4:7">
      <c r="D2413" s="15"/>
      <c r="E2413" s="15"/>
      <c r="G2413" s="15">
        <f t="shared" si="49"/>
        <v>0</v>
      </c>
    </row>
    <row r="2414" spans="4:7">
      <c r="D2414" s="15"/>
      <c r="E2414" s="15"/>
      <c r="G2414" s="15">
        <f t="shared" si="49"/>
        <v>0</v>
      </c>
    </row>
    <row r="2415" spans="4:7">
      <c r="D2415" s="15"/>
      <c r="E2415" s="15"/>
      <c r="G2415" s="15">
        <f t="shared" si="49"/>
        <v>0</v>
      </c>
    </row>
    <row r="2416" spans="4:7">
      <c r="D2416" s="15"/>
      <c r="E2416" s="15"/>
      <c r="G2416" s="15">
        <f t="shared" si="49"/>
        <v>0</v>
      </c>
    </row>
    <row r="2417" spans="4:7">
      <c r="D2417" s="15"/>
      <c r="E2417" s="15"/>
      <c r="G2417" s="15">
        <f t="shared" si="49"/>
        <v>0</v>
      </c>
    </row>
    <row r="2418" spans="4:7">
      <c r="D2418" s="15"/>
      <c r="E2418" s="15"/>
      <c r="G2418" s="15">
        <f t="shared" si="49"/>
        <v>0</v>
      </c>
    </row>
    <row r="2419" spans="4:7">
      <c r="D2419" s="15"/>
      <c r="E2419" s="15"/>
      <c r="G2419" s="15">
        <f t="shared" si="49"/>
        <v>0</v>
      </c>
    </row>
    <row r="2420" spans="4:7">
      <c r="D2420" s="15"/>
      <c r="E2420" s="15"/>
      <c r="G2420" s="15">
        <f t="shared" si="49"/>
        <v>0</v>
      </c>
    </row>
    <row r="2421" spans="4:7">
      <c r="D2421" s="15"/>
      <c r="E2421" s="15"/>
      <c r="G2421" s="15">
        <f t="shared" si="49"/>
        <v>0</v>
      </c>
    </row>
    <row r="2422" spans="4:7">
      <c r="D2422" s="15"/>
      <c r="E2422" s="15"/>
      <c r="G2422" s="15">
        <f t="shared" si="49"/>
        <v>0</v>
      </c>
    </row>
    <row r="2423" spans="4:7">
      <c r="D2423" s="15"/>
      <c r="E2423" s="15"/>
      <c r="G2423" s="15">
        <f t="shared" si="49"/>
        <v>0</v>
      </c>
    </row>
    <row r="2424" spans="4:7">
      <c r="D2424" s="15"/>
      <c r="E2424" s="15"/>
      <c r="G2424" s="15">
        <f t="shared" si="49"/>
        <v>0</v>
      </c>
    </row>
    <row r="2425" spans="4:7">
      <c r="D2425" s="15"/>
      <c r="E2425" s="15"/>
      <c r="G2425" s="15">
        <f t="shared" si="49"/>
        <v>0</v>
      </c>
    </row>
    <row r="2426" spans="4:7">
      <c r="D2426" s="15"/>
      <c r="E2426" s="15"/>
      <c r="G2426" s="15">
        <f t="shared" si="49"/>
        <v>0</v>
      </c>
    </row>
    <row r="2427" spans="4:7">
      <c r="D2427" s="15"/>
      <c r="E2427" s="15"/>
      <c r="G2427" s="15">
        <f t="shared" si="49"/>
        <v>0</v>
      </c>
    </row>
    <row r="2428" spans="4:7">
      <c r="D2428" s="15"/>
      <c r="E2428" s="15"/>
      <c r="G2428" s="15">
        <f t="shared" si="49"/>
        <v>0</v>
      </c>
    </row>
    <row r="2429" spans="4:7">
      <c r="D2429" s="15"/>
      <c r="E2429" s="15"/>
      <c r="G2429" s="15">
        <f t="shared" si="49"/>
        <v>0</v>
      </c>
    </row>
    <row r="2430" spans="4:7">
      <c r="D2430" s="15"/>
      <c r="E2430" s="15"/>
      <c r="G2430" s="15">
        <f t="shared" si="49"/>
        <v>0</v>
      </c>
    </row>
    <row r="2431" spans="4:7">
      <c r="D2431" s="15"/>
      <c r="E2431" s="15"/>
      <c r="G2431" s="15">
        <f t="shared" si="49"/>
        <v>0</v>
      </c>
    </row>
    <row r="2432" spans="4:7">
      <c r="D2432" s="15"/>
      <c r="E2432" s="15"/>
      <c r="G2432" s="15">
        <f t="shared" si="49"/>
        <v>0</v>
      </c>
    </row>
    <row r="2433" spans="4:7">
      <c r="D2433" s="15"/>
      <c r="E2433" s="15"/>
      <c r="G2433" s="15">
        <f t="shared" si="49"/>
        <v>0</v>
      </c>
    </row>
    <row r="2434" spans="4:7">
      <c r="D2434" s="15"/>
      <c r="E2434" s="15"/>
      <c r="G2434" s="15">
        <f t="shared" si="49"/>
        <v>0</v>
      </c>
    </row>
    <row r="2435" spans="4:7">
      <c r="D2435" s="15"/>
      <c r="E2435" s="15"/>
      <c r="G2435" s="15">
        <f t="shared" si="49"/>
        <v>0</v>
      </c>
    </row>
    <row r="2436" spans="4:7">
      <c r="D2436" s="15"/>
      <c r="E2436" s="15"/>
      <c r="G2436" s="15">
        <f t="shared" si="49"/>
        <v>0</v>
      </c>
    </row>
    <row r="2437" spans="4:7">
      <c r="D2437" s="15"/>
      <c r="E2437" s="15"/>
      <c r="G2437" s="15">
        <f t="shared" si="49"/>
        <v>0</v>
      </c>
    </row>
    <row r="2438" spans="4:7">
      <c r="D2438" s="15"/>
      <c r="E2438" s="15"/>
      <c r="G2438" s="15">
        <f t="shared" si="49"/>
        <v>0</v>
      </c>
    </row>
    <row r="2439" spans="4:7">
      <c r="D2439" s="15"/>
      <c r="E2439" s="15"/>
      <c r="G2439" s="15">
        <f t="shared" si="49"/>
        <v>0</v>
      </c>
    </row>
    <row r="2440" spans="4:7">
      <c r="D2440" s="15"/>
      <c r="E2440" s="15"/>
      <c r="G2440" s="15">
        <f t="shared" si="49"/>
        <v>0</v>
      </c>
    </row>
    <row r="2441" spans="4:7">
      <c r="D2441" s="15"/>
      <c r="E2441" s="15"/>
      <c r="G2441" s="15">
        <f t="shared" si="49"/>
        <v>0</v>
      </c>
    </row>
    <row r="2442" spans="4:7">
      <c r="D2442" s="15"/>
      <c r="E2442" s="15"/>
      <c r="G2442" s="15">
        <f t="shared" si="49"/>
        <v>0</v>
      </c>
    </row>
    <row r="2443" spans="4:7">
      <c r="D2443" s="15"/>
      <c r="E2443" s="15"/>
      <c r="G2443" s="15">
        <f t="shared" si="49"/>
        <v>0</v>
      </c>
    </row>
    <row r="2444" spans="4:7">
      <c r="D2444" s="15"/>
      <c r="E2444" s="15"/>
      <c r="G2444" s="15">
        <f t="shared" ref="G2444:G2507" si="50">+D2444-E2444</f>
        <v>0</v>
      </c>
    </row>
    <row r="2445" spans="4:7">
      <c r="D2445" s="15"/>
      <c r="E2445" s="15"/>
      <c r="G2445" s="15">
        <f t="shared" si="50"/>
        <v>0</v>
      </c>
    </row>
    <row r="2446" spans="4:7">
      <c r="D2446" s="15"/>
      <c r="E2446" s="15"/>
      <c r="G2446" s="15">
        <f t="shared" si="50"/>
        <v>0</v>
      </c>
    </row>
    <row r="2447" spans="4:7">
      <c r="D2447" s="15"/>
      <c r="E2447" s="15"/>
      <c r="G2447" s="15">
        <f t="shared" si="50"/>
        <v>0</v>
      </c>
    </row>
    <row r="2448" spans="4:7">
      <c r="D2448" s="15"/>
      <c r="E2448" s="15"/>
      <c r="G2448" s="15">
        <f t="shared" si="50"/>
        <v>0</v>
      </c>
    </row>
    <row r="2449" spans="4:7">
      <c r="D2449" s="15"/>
      <c r="E2449" s="15"/>
      <c r="G2449" s="15">
        <f t="shared" si="50"/>
        <v>0</v>
      </c>
    </row>
    <row r="2450" spans="4:7">
      <c r="D2450" s="15"/>
      <c r="E2450" s="15"/>
      <c r="G2450" s="15">
        <f t="shared" si="50"/>
        <v>0</v>
      </c>
    </row>
    <row r="2451" spans="4:7">
      <c r="D2451" s="15"/>
      <c r="E2451" s="15"/>
      <c r="G2451" s="15">
        <f t="shared" si="50"/>
        <v>0</v>
      </c>
    </row>
    <row r="2452" spans="4:7">
      <c r="D2452" s="15"/>
      <c r="E2452" s="15"/>
      <c r="G2452" s="15">
        <f t="shared" si="50"/>
        <v>0</v>
      </c>
    </row>
    <row r="2453" spans="4:7">
      <c r="D2453" s="15"/>
      <c r="E2453" s="15"/>
      <c r="G2453" s="15">
        <f t="shared" si="50"/>
        <v>0</v>
      </c>
    </row>
    <row r="2454" spans="4:7">
      <c r="D2454" s="15"/>
      <c r="E2454" s="15"/>
      <c r="G2454" s="15">
        <f t="shared" si="50"/>
        <v>0</v>
      </c>
    </row>
    <row r="2455" spans="4:7">
      <c r="D2455" s="15"/>
      <c r="E2455" s="15"/>
      <c r="G2455" s="15">
        <f t="shared" si="50"/>
        <v>0</v>
      </c>
    </row>
    <row r="2456" spans="4:7">
      <c r="D2456" s="15"/>
      <c r="E2456" s="15"/>
      <c r="G2456" s="15">
        <f t="shared" si="50"/>
        <v>0</v>
      </c>
    </row>
    <row r="2457" spans="4:7">
      <c r="D2457" s="15"/>
      <c r="E2457" s="15"/>
      <c r="G2457" s="15">
        <f t="shared" si="50"/>
        <v>0</v>
      </c>
    </row>
    <row r="2458" spans="4:7">
      <c r="D2458" s="15"/>
      <c r="E2458" s="15"/>
      <c r="G2458" s="15">
        <f t="shared" si="50"/>
        <v>0</v>
      </c>
    </row>
    <row r="2459" spans="4:7">
      <c r="D2459" s="15"/>
      <c r="E2459" s="15"/>
      <c r="G2459" s="15">
        <f t="shared" si="50"/>
        <v>0</v>
      </c>
    </row>
    <row r="2460" spans="4:7">
      <c r="D2460" s="15"/>
      <c r="E2460" s="15"/>
      <c r="G2460" s="15">
        <f t="shared" si="50"/>
        <v>0</v>
      </c>
    </row>
    <row r="2461" spans="4:7">
      <c r="D2461" s="15"/>
      <c r="E2461" s="15"/>
      <c r="G2461" s="15">
        <f t="shared" si="50"/>
        <v>0</v>
      </c>
    </row>
    <row r="2462" spans="4:7">
      <c r="D2462" s="15"/>
      <c r="E2462" s="15"/>
      <c r="G2462" s="15">
        <f t="shared" si="50"/>
        <v>0</v>
      </c>
    </row>
    <row r="2463" spans="4:7">
      <c r="D2463" s="15"/>
      <c r="E2463" s="15"/>
      <c r="G2463" s="15">
        <f t="shared" si="50"/>
        <v>0</v>
      </c>
    </row>
    <row r="2464" spans="4:7">
      <c r="D2464" s="15"/>
      <c r="E2464" s="15"/>
      <c r="G2464" s="15">
        <f t="shared" si="50"/>
        <v>0</v>
      </c>
    </row>
    <row r="2465" spans="4:7">
      <c r="D2465" s="15"/>
      <c r="E2465" s="15"/>
      <c r="G2465" s="15">
        <f t="shared" si="50"/>
        <v>0</v>
      </c>
    </row>
    <row r="2466" spans="4:7">
      <c r="D2466" s="15"/>
      <c r="E2466" s="15"/>
      <c r="G2466" s="15">
        <f t="shared" si="50"/>
        <v>0</v>
      </c>
    </row>
    <row r="2467" spans="4:7">
      <c r="D2467" s="15"/>
      <c r="E2467" s="15"/>
      <c r="G2467" s="15">
        <f t="shared" si="50"/>
        <v>0</v>
      </c>
    </row>
    <row r="2468" spans="4:7">
      <c r="D2468" s="15"/>
      <c r="E2468" s="15"/>
      <c r="G2468" s="15">
        <f t="shared" si="50"/>
        <v>0</v>
      </c>
    </row>
    <row r="2469" spans="4:7">
      <c r="D2469" s="15"/>
      <c r="E2469" s="15"/>
      <c r="G2469" s="15">
        <f t="shared" si="50"/>
        <v>0</v>
      </c>
    </row>
    <row r="2470" spans="4:7">
      <c r="D2470" s="15"/>
      <c r="E2470" s="15"/>
      <c r="G2470" s="15">
        <f t="shared" si="50"/>
        <v>0</v>
      </c>
    </row>
    <row r="2471" spans="4:7">
      <c r="D2471" s="15"/>
      <c r="E2471" s="15"/>
      <c r="G2471" s="15">
        <f t="shared" si="50"/>
        <v>0</v>
      </c>
    </row>
    <row r="2472" spans="4:7">
      <c r="D2472" s="15"/>
      <c r="E2472" s="15"/>
      <c r="G2472" s="15">
        <f t="shared" si="50"/>
        <v>0</v>
      </c>
    </row>
    <row r="2473" spans="4:7">
      <c r="D2473" s="15"/>
      <c r="E2473" s="15"/>
      <c r="G2473" s="15">
        <f t="shared" si="50"/>
        <v>0</v>
      </c>
    </row>
    <row r="2474" spans="4:7">
      <c r="D2474" s="15"/>
      <c r="E2474" s="15"/>
      <c r="G2474" s="15">
        <f t="shared" si="50"/>
        <v>0</v>
      </c>
    </row>
    <row r="2475" spans="4:7">
      <c r="D2475" s="15"/>
      <c r="E2475" s="15"/>
      <c r="G2475" s="15">
        <f t="shared" si="50"/>
        <v>0</v>
      </c>
    </row>
    <row r="2476" spans="4:7">
      <c r="D2476" s="15"/>
      <c r="E2476" s="15"/>
      <c r="G2476" s="15">
        <f t="shared" si="50"/>
        <v>0</v>
      </c>
    </row>
    <row r="2477" spans="4:7">
      <c r="D2477" s="15"/>
      <c r="E2477" s="15"/>
      <c r="G2477" s="15">
        <f t="shared" si="50"/>
        <v>0</v>
      </c>
    </row>
    <row r="2478" spans="4:7">
      <c r="D2478" s="15"/>
      <c r="E2478" s="15"/>
      <c r="G2478" s="15">
        <f t="shared" si="50"/>
        <v>0</v>
      </c>
    </row>
    <row r="2479" spans="4:7">
      <c r="D2479" s="15"/>
      <c r="E2479" s="15"/>
      <c r="G2479" s="15">
        <f t="shared" si="50"/>
        <v>0</v>
      </c>
    </row>
    <row r="2480" spans="4:7">
      <c r="D2480" s="15"/>
      <c r="E2480" s="15"/>
      <c r="G2480" s="15">
        <f t="shared" si="50"/>
        <v>0</v>
      </c>
    </row>
    <row r="2481" spans="4:7">
      <c r="D2481" s="15"/>
      <c r="E2481" s="15"/>
      <c r="G2481" s="15">
        <f t="shared" si="50"/>
        <v>0</v>
      </c>
    </row>
    <row r="2482" spans="4:7">
      <c r="D2482" s="15"/>
      <c r="E2482" s="15"/>
      <c r="G2482" s="15">
        <f t="shared" si="50"/>
        <v>0</v>
      </c>
    </row>
    <row r="2483" spans="4:7">
      <c r="D2483" s="15"/>
      <c r="E2483" s="15"/>
      <c r="G2483" s="15">
        <f t="shared" si="50"/>
        <v>0</v>
      </c>
    </row>
    <row r="2484" spans="4:7">
      <c r="D2484" s="15"/>
      <c r="E2484" s="15"/>
      <c r="G2484" s="15">
        <f t="shared" si="50"/>
        <v>0</v>
      </c>
    </row>
    <row r="2485" spans="4:7">
      <c r="D2485" s="15"/>
      <c r="E2485" s="15"/>
      <c r="G2485" s="15">
        <f t="shared" si="50"/>
        <v>0</v>
      </c>
    </row>
    <row r="2486" spans="4:7">
      <c r="D2486" s="15"/>
      <c r="E2486" s="15"/>
      <c r="G2486" s="15">
        <f t="shared" si="50"/>
        <v>0</v>
      </c>
    </row>
    <row r="2487" spans="4:7">
      <c r="D2487" s="15"/>
      <c r="E2487" s="15"/>
      <c r="G2487" s="15">
        <f t="shared" si="50"/>
        <v>0</v>
      </c>
    </row>
    <row r="2488" spans="4:7">
      <c r="D2488" s="15"/>
      <c r="E2488" s="15"/>
      <c r="G2488" s="15">
        <f t="shared" si="50"/>
        <v>0</v>
      </c>
    </row>
    <row r="2489" spans="4:7">
      <c r="D2489" s="15"/>
      <c r="E2489" s="15"/>
      <c r="G2489" s="15">
        <f t="shared" si="50"/>
        <v>0</v>
      </c>
    </row>
    <row r="2490" spans="4:7">
      <c r="D2490" s="15"/>
      <c r="E2490" s="15"/>
      <c r="G2490" s="15">
        <f t="shared" si="50"/>
        <v>0</v>
      </c>
    </row>
    <row r="2491" spans="4:7">
      <c r="D2491" s="15"/>
      <c r="E2491" s="15"/>
      <c r="G2491" s="15">
        <f t="shared" si="50"/>
        <v>0</v>
      </c>
    </row>
    <row r="2492" spans="4:7">
      <c r="D2492" s="15"/>
      <c r="E2492" s="15"/>
      <c r="G2492" s="15">
        <f t="shared" si="50"/>
        <v>0</v>
      </c>
    </row>
    <row r="2493" spans="4:7">
      <c r="D2493" s="15"/>
      <c r="E2493" s="15"/>
      <c r="G2493" s="15">
        <f t="shared" si="50"/>
        <v>0</v>
      </c>
    </row>
    <row r="2494" spans="4:7">
      <c r="D2494" s="15"/>
      <c r="E2494" s="15"/>
      <c r="G2494" s="15">
        <f t="shared" si="50"/>
        <v>0</v>
      </c>
    </row>
    <row r="2495" spans="4:7">
      <c r="D2495" s="15"/>
      <c r="E2495" s="15"/>
      <c r="G2495" s="15">
        <f t="shared" si="50"/>
        <v>0</v>
      </c>
    </row>
    <row r="2496" spans="4:7">
      <c r="D2496" s="15"/>
      <c r="E2496" s="15"/>
      <c r="G2496" s="15">
        <f t="shared" si="50"/>
        <v>0</v>
      </c>
    </row>
    <row r="2497" spans="4:7">
      <c r="D2497" s="15"/>
      <c r="E2497" s="15"/>
      <c r="G2497" s="15">
        <f t="shared" si="50"/>
        <v>0</v>
      </c>
    </row>
    <row r="2498" spans="4:7">
      <c r="D2498" s="15"/>
      <c r="E2498" s="15"/>
      <c r="G2498" s="15">
        <f t="shared" si="50"/>
        <v>0</v>
      </c>
    </row>
    <row r="2499" spans="4:7">
      <c r="D2499" s="15"/>
      <c r="E2499" s="15"/>
      <c r="G2499" s="15">
        <f t="shared" si="50"/>
        <v>0</v>
      </c>
    </row>
    <row r="2500" spans="4:7">
      <c r="D2500" s="15"/>
      <c r="E2500" s="15"/>
      <c r="G2500" s="15">
        <f t="shared" si="50"/>
        <v>0</v>
      </c>
    </row>
    <row r="2501" spans="4:7">
      <c r="D2501" s="15"/>
      <c r="E2501" s="15"/>
      <c r="G2501" s="15">
        <f t="shared" si="50"/>
        <v>0</v>
      </c>
    </row>
    <row r="2502" spans="4:7">
      <c r="D2502" s="15"/>
      <c r="E2502" s="15"/>
      <c r="G2502" s="15">
        <f t="shared" si="50"/>
        <v>0</v>
      </c>
    </row>
    <row r="2503" spans="4:7">
      <c r="D2503" s="15"/>
      <c r="E2503" s="15"/>
      <c r="G2503" s="15">
        <f t="shared" si="50"/>
        <v>0</v>
      </c>
    </row>
    <row r="2504" spans="4:7">
      <c r="D2504" s="15"/>
      <c r="E2504" s="15"/>
      <c r="G2504" s="15">
        <f t="shared" si="50"/>
        <v>0</v>
      </c>
    </row>
    <row r="2505" spans="4:7">
      <c r="D2505" s="15"/>
      <c r="E2505" s="15"/>
      <c r="G2505" s="15">
        <f t="shared" si="50"/>
        <v>0</v>
      </c>
    </row>
    <row r="2506" spans="4:7">
      <c r="D2506" s="15"/>
      <c r="E2506" s="15"/>
      <c r="G2506" s="15">
        <f t="shared" si="50"/>
        <v>0</v>
      </c>
    </row>
    <row r="2507" spans="4:7">
      <c r="D2507" s="15"/>
      <c r="E2507" s="15"/>
      <c r="G2507" s="15">
        <f t="shared" si="50"/>
        <v>0</v>
      </c>
    </row>
    <row r="2508" spans="4:7">
      <c r="D2508" s="15"/>
      <c r="E2508" s="15"/>
      <c r="G2508" s="15">
        <f t="shared" ref="G2508:G2571" si="51">+D2508-E2508</f>
        <v>0</v>
      </c>
    </row>
    <row r="2509" spans="4:7">
      <c r="D2509" s="15"/>
      <c r="E2509" s="15"/>
      <c r="G2509" s="15">
        <f t="shared" si="51"/>
        <v>0</v>
      </c>
    </row>
    <row r="2510" spans="4:7">
      <c r="D2510" s="15"/>
      <c r="E2510" s="15"/>
      <c r="G2510" s="15">
        <f t="shared" si="51"/>
        <v>0</v>
      </c>
    </row>
    <row r="2511" spans="4:7">
      <c r="D2511" s="15"/>
      <c r="E2511" s="15"/>
      <c r="G2511" s="15">
        <f t="shared" si="51"/>
        <v>0</v>
      </c>
    </row>
    <row r="2512" spans="4:7">
      <c r="D2512" s="15"/>
      <c r="E2512" s="15"/>
      <c r="G2512" s="15">
        <f t="shared" si="51"/>
        <v>0</v>
      </c>
    </row>
    <row r="2513" spans="4:7">
      <c r="D2513" s="15"/>
      <c r="E2513" s="15"/>
      <c r="G2513" s="15">
        <f t="shared" si="51"/>
        <v>0</v>
      </c>
    </row>
    <row r="2514" spans="4:7">
      <c r="D2514" s="15"/>
      <c r="E2514" s="15"/>
      <c r="G2514" s="15">
        <f t="shared" si="51"/>
        <v>0</v>
      </c>
    </row>
    <row r="2515" spans="4:7">
      <c r="D2515" s="15"/>
      <c r="E2515" s="15"/>
      <c r="G2515" s="15">
        <f t="shared" si="51"/>
        <v>0</v>
      </c>
    </row>
    <row r="2516" spans="4:7">
      <c r="D2516" s="15"/>
      <c r="E2516" s="15"/>
      <c r="G2516" s="15">
        <f t="shared" si="51"/>
        <v>0</v>
      </c>
    </row>
    <row r="2517" spans="4:7">
      <c r="D2517" s="15"/>
      <c r="E2517" s="15"/>
      <c r="G2517" s="15">
        <f t="shared" si="51"/>
        <v>0</v>
      </c>
    </row>
    <row r="2518" spans="4:7">
      <c r="D2518" s="15"/>
      <c r="E2518" s="15"/>
      <c r="G2518" s="15">
        <f t="shared" si="51"/>
        <v>0</v>
      </c>
    </row>
    <row r="2519" spans="4:7">
      <c r="D2519" s="15"/>
      <c r="E2519" s="15"/>
      <c r="G2519" s="15">
        <f t="shared" si="51"/>
        <v>0</v>
      </c>
    </row>
    <row r="2520" spans="4:7">
      <c r="D2520" s="15"/>
      <c r="E2520" s="15"/>
      <c r="G2520" s="15">
        <f t="shared" si="51"/>
        <v>0</v>
      </c>
    </row>
    <row r="2521" spans="4:7">
      <c r="D2521" s="15"/>
      <c r="E2521" s="15"/>
      <c r="G2521" s="15">
        <f t="shared" si="51"/>
        <v>0</v>
      </c>
    </row>
    <row r="2522" spans="4:7">
      <c r="D2522" s="15"/>
      <c r="E2522" s="15"/>
      <c r="G2522" s="15">
        <f t="shared" si="51"/>
        <v>0</v>
      </c>
    </row>
    <row r="2523" spans="4:7">
      <c r="D2523" s="15"/>
      <c r="E2523" s="15"/>
      <c r="G2523" s="15">
        <f t="shared" si="51"/>
        <v>0</v>
      </c>
    </row>
    <row r="2524" spans="4:7">
      <c r="D2524" s="15"/>
      <c r="E2524" s="15"/>
      <c r="G2524" s="15">
        <f t="shared" si="51"/>
        <v>0</v>
      </c>
    </row>
    <row r="2525" spans="4:7">
      <c r="D2525" s="15"/>
      <c r="E2525" s="15"/>
      <c r="G2525" s="15">
        <f t="shared" si="51"/>
        <v>0</v>
      </c>
    </row>
    <row r="2526" spans="4:7">
      <c r="D2526" s="15"/>
      <c r="E2526" s="15"/>
      <c r="G2526" s="15">
        <f t="shared" si="51"/>
        <v>0</v>
      </c>
    </row>
    <row r="2527" spans="4:7">
      <c r="D2527" s="15"/>
      <c r="E2527" s="15"/>
      <c r="G2527" s="15">
        <f t="shared" si="51"/>
        <v>0</v>
      </c>
    </row>
    <row r="2528" spans="4:7">
      <c r="D2528" s="15"/>
      <c r="E2528" s="15"/>
      <c r="G2528" s="15">
        <f t="shared" si="51"/>
        <v>0</v>
      </c>
    </row>
    <row r="2529" spans="4:7">
      <c r="D2529" s="15"/>
      <c r="E2529" s="15"/>
      <c r="G2529" s="15">
        <f t="shared" si="51"/>
        <v>0</v>
      </c>
    </row>
    <row r="2530" spans="4:7">
      <c r="D2530" s="15"/>
      <c r="E2530" s="15"/>
      <c r="G2530" s="15">
        <f t="shared" si="51"/>
        <v>0</v>
      </c>
    </row>
    <row r="2531" spans="4:7">
      <c r="D2531" s="15"/>
      <c r="E2531" s="15"/>
      <c r="G2531" s="15">
        <f t="shared" si="51"/>
        <v>0</v>
      </c>
    </row>
    <row r="2532" spans="4:7">
      <c r="D2532" s="15"/>
      <c r="E2532" s="15"/>
      <c r="G2532" s="15">
        <f t="shared" si="51"/>
        <v>0</v>
      </c>
    </row>
    <row r="2533" spans="4:7">
      <c r="D2533" s="15"/>
      <c r="E2533" s="15"/>
      <c r="G2533" s="15">
        <f t="shared" si="51"/>
        <v>0</v>
      </c>
    </row>
    <row r="2534" spans="4:7">
      <c r="D2534" s="15"/>
      <c r="E2534" s="15"/>
      <c r="G2534" s="15">
        <f t="shared" si="51"/>
        <v>0</v>
      </c>
    </row>
    <row r="2535" spans="4:7">
      <c r="D2535" s="15"/>
      <c r="E2535" s="15"/>
      <c r="G2535" s="15">
        <f t="shared" si="51"/>
        <v>0</v>
      </c>
    </row>
    <row r="2536" spans="4:7">
      <c r="D2536" s="15"/>
      <c r="E2536" s="15"/>
      <c r="G2536" s="15">
        <f t="shared" si="51"/>
        <v>0</v>
      </c>
    </row>
    <row r="2537" spans="4:7">
      <c r="D2537" s="15"/>
      <c r="E2537" s="15"/>
      <c r="G2537" s="15">
        <f t="shared" si="51"/>
        <v>0</v>
      </c>
    </row>
    <row r="2538" spans="4:7">
      <c r="D2538" s="15"/>
      <c r="E2538" s="15"/>
      <c r="G2538" s="15">
        <f t="shared" si="51"/>
        <v>0</v>
      </c>
    </row>
    <row r="2539" spans="4:7">
      <c r="D2539" s="15"/>
      <c r="E2539" s="15"/>
      <c r="G2539" s="15">
        <f t="shared" si="51"/>
        <v>0</v>
      </c>
    </row>
    <row r="2540" spans="4:7">
      <c r="D2540" s="15"/>
      <c r="E2540" s="15"/>
      <c r="G2540" s="15">
        <f t="shared" si="51"/>
        <v>0</v>
      </c>
    </row>
    <row r="2541" spans="4:7">
      <c r="D2541" s="15"/>
      <c r="E2541" s="15"/>
      <c r="G2541" s="15">
        <f t="shared" si="51"/>
        <v>0</v>
      </c>
    </row>
    <row r="2542" spans="4:7">
      <c r="D2542" s="15"/>
      <c r="E2542" s="15"/>
      <c r="G2542" s="15">
        <f t="shared" si="51"/>
        <v>0</v>
      </c>
    </row>
    <row r="2543" spans="4:7">
      <c r="D2543" s="15"/>
      <c r="E2543" s="15"/>
      <c r="G2543" s="15">
        <f t="shared" si="51"/>
        <v>0</v>
      </c>
    </row>
    <row r="2544" spans="4:7">
      <c r="D2544" s="15"/>
      <c r="E2544" s="15"/>
      <c r="G2544" s="15">
        <f t="shared" si="51"/>
        <v>0</v>
      </c>
    </row>
    <row r="2545" spans="4:7">
      <c r="D2545" s="15"/>
      <c r="E2545" s="15"/>
      <c r="G2545" s="15">
        <f t="shared" si="51"/>
        <v>0</v>
      </c>
    </row>
    <row r="2546" spans="4:7">
      <c r="D2546" s="15"/>
      <c r="E2546" s="15"/>
      <c r="G2546" s="15">
        <f t="shared" si="51"/>
        <v>0</v>
      </c>
    </row>
    <row r="2547" spans="4:7">
      <c r="D2547" s="15"/>
      <c r="E2547" s="15"/>
      <c r="G2547" s="15">
        <f t="shared" si="51"/>
        <v>0</v>
      </c>
    </row>
    <row r="2548" spans="4:7">
      <c r="D2548" s="15"/>
      <c r="E2548" s="15"/>
      <c r="G2548" s="15">
        <f t="shared" si="51"/>
        <v>0</v>
      </c>
    </row>
    <row r="2549" spans="4:7">
      <c r="D2549" s="15"/>
      <c r="E2549" s="15"/>
      <c r="G2549" s="15">
        <f t="shared" si="51"/>
        <v>0</v>
      </c>
    </row>
    <row r="2550" spans="4:7">
      <c r="D2550" s="15"/>
      <c r="E2550" s="15"/>
      <c r="G2550" s="15">
        <f t="shared" si="51"/>
        <v>0</v>
      </c>
    </row>
    <row r="2551" spans="4:7">
      <c r="D2551" s="15"/>
      <c r="E2551" s="15"/>
      <c r="G2551" s="15">
        <f t="shared" si="51"/>
        <v>0</v>
      </c>
    </row>
    <row r="2552" spans="4:7">
      <c r="D2552" s="15"/>
      <c r="E2552" s="15"/>
      <c r="G2552" s="15">
        <f t="shared" si="51"/>
        <v>0</v>
      </c>
    </row>
    <row r="2553" spans="4:7">
      <c r="D2553" s="15"/>
      <c r="E2553" s="15"/>
      <c r="G2553" s="15">
        <f t="shared" si="51"/>
        <v>0</v>
      </c>
    </row>
    <row r="2554" spans="4:7">
      <c r="D2554" s="15"/>
      <c r="E2554" s="15"/>
      <c r="G2554" s="15">
        <f t="shared" si="51"/>
        <v>0</v>
      </c>
    </row>
    <row r="2555" spans="4:7">
      <c r="D2555" s="15"/>
      <c r="E2555" s="15"/>
      <c r="G2555" s="15">
        <f t="shared" si="51"/>
        <v>0</v>
      </c>
    </row>
    <row r="2556" spans="4:7">
      <c r="D2556" s="15"/>
      <c r="E2556" s="15"/>
      <c r="G2556" s="15">
        <f t="shared" si="51"/>
        <v>0</v>
      </c>
    </row>
    <row r="2557" spans="4:7">
      <c r="D2557" s="15"/>
      <c r="E2557" s="15"/>
      <c r="G2557" s="15">
        <f t="shared" si="51"/>
        <v>0</v>
      </c>
    </row>
    <row r="2558" spans="4:7">
      <c r="D2558" s="15"/>
      <c r="E2558" s="15"/>
      <c r="G2558" s="15">
        <f t="shared" si="51"/>
        <v>0</v>
      </c>
    </row>
    <row r="2559" spans="4:7">
      <c r="D2559" s="15"/>
      <c r="E2559" s="15"/>
      <c r="G2559" s="15">
        <f t="shared" si="51"/>
        <v>0</v>
      </c>
    </row>
    <row r="2560" spans="4:7">
      <c r="D2560" s="15"/>
      <c r="E2560" s="15"/>
      <c r="G2560" s="15">
        <f t="shared" si="51"/>
        <v>0</v>
      </c>
    </row>
    <row r="2561" spans="4:7">
      <c r="D2561" s="15"/>
      <c r="E2561" s="15"/>
      <c r="G2561" s="15">
        <f t="shared" si="51"/>
        <v>0</v>
      </c>
    </row>
    <row r="2562" spans="4:7">
      <c r="D2562" s="15"/>
      <c r="E2562" s="15"/>
      <c r="G2562" s="15">
        <f t="shared" si="51"/>
        <v>0</v>
      </c>
    </row>
    <row r="2563" spans="4:7">
      <c r="D2563" s="15"/>
      <c r="E2563" s="15"/>
      <c r="G2563" s="15">
        <f t="shared" si="51"/>
        <v>0</v>
      </c>
    </row>
    <row r="2564" spans="4:7">
      <c r="D2564" s="15"/>
      <c r="E2564" s="15"/>
      <c r="G2564" s="15">
        <f t="shared" si="51"/>
        <v>0</v>
      </c>
    </row>
    <row r="2565" spans="4:7">
      <c r="D2565" s="15"/>
      <c r="E2565" s="15"/>
      <c r="G2565" s="15">
        <f t="shared" si="51"/>
        <v>0</v>
      </c>
    </row>
    <row r="2566" spans="4:7">
      <c r="D2566" s="15"/>
      <c r="E2566" s="15"/>
      <c r="G2566" s="15">
        <f t="shared" si="51"/>
        <v>0</v>
      </c>
    </row>
    <row r="2567" spans="4:7">
      <c r="D2567" s="15"/>
      <c r="E2567" s="15"/>
      <c r="G2567" s="15">
        <f t="shared" si="51"/>
        <v>0</v>
      </c>
    </row>
    <row r="2568" spans="4:7">
      <c r="D2568" s="15"/>
      <c r="E2568" s="15"/>
      <c r="G2568" s="15">
        <f t="shared" si="51"/>
        <v>0</v>
      </c>
    </row>
    <row r="2569" spans="4:7">
      <c r="D2569" s="15"/>
      <c r="E2569" s="15"/>
      <c r="G2569" s="15">
        <f t="shared" si="51"/>
        <v>0</v>
      </c>
    </row>
    <row r="2570" spans="4:7">
      <c r="D2570" s="15"/>
      <c r="E2570" s="15"/>
      <c r="G2570" s="15">
        <f t="shared" si="51"/>
        <v>0</v>
      </c>
    </row>
    <row r="2571" spans="4:7">
      <c r="D2571" s="15"/>
      <c r="E2571" s="15"/>
      <c r="G2571" s="15">
        <f t="shared" si="51"/>
        <v>0</v>
      </c>
    </row>
    <row r="2572" spans="4:7">
      <c r="D2572" s="15"/>
      <c r="E2572" s="15"/>
      <c r="G2572" s="15">
        <f t="shared" ref="G2572:G2635" si="52">+D2572-E2572</f>
        <v>0</v>
      </c>
    </row>
    <row r="2573" spans="4:7">
      <c r="D2573" s="15"/>
      <c r="E2573" s="15"/>
      <c r="G2573" s="15">
        <f t="shared" si="52"/>
        <v>0</v>
      </c>
    </row>
    <row r="2574" spans="4:7">
      <c r="D2574" s="15"/>
      <c r="E2574" s="15"/>
      <c r="G2574" s="15">
        <f t="shared" si="52"/>
        <v>0</v>
      </c>
    </row>
    <row r="2575" spans="4:7">
      <c r="D2575" s="15"/>
      <c r="E2575" s="15"/>
      <c r="G2575" s="15">
        <f t="shared" si="52"/>
        <v>0</v>
      </c>
    </row>
    <row r="2576" spans="4:7">
      <c r="D2576" s="15"/>
      <c r="E2576" s="15"/>
      <c r="G2576" s="15">
        <f t="shared" si="52"/>
        <v>0</v>
      </c>
    </row>
    <row r="2577" spans="4:7">
      <c r="D2577" s="15"/>
      <c r="E2577" s="15"/>
      <c r="G2577" s="15">
        <f t="shared" si="52"/>
        <v>0</v>
      </c>
    </row>
    <row r="2578" spans="4:7">
      <c r="D2578" s="15"/>
      <c r="E2578" s="15"/>
      <c r="G2578" s="15">
        <f t="shared" si="52"/>
        <v>0</v>
      </c>
    </row>
    <row r="2579" spans="4:7">
      <c r="D2579" s="15"/>
      <c r="E2579" s="15"/>
      <c r="G2579" s="15">
        <f t="shared" si="52"/>
        <v>0</v>
      </c>
    </row>
    <row r="2580" spans="4:7">
      <c r="D2580" s="15"/>
      <c r="E2580" s="15"/>
      <c r="G2580" s="15">
        <f t="shared" si="52"/>
        <v>0</v>
      </c>
    </row>
    <row r="2581" spans="4:7">
      <c r="D2581" s="15"/>
      <c r="E2581" s="15"/>
      <c r="G2581" s="15">
        <f t="shared" si="52"/>
        <v>0</v>
      </c>
    </row>
    <row r="2582" spans="4:7">
      <c r="D2582" s="15"/>
      <c r="E2582" s="15"/>
      <c r="G2582" s="15">
        <f t="shared" si="52"/>
        <v>0</v>
      </c>
    </row>
    <row r="2583" spans="4:7">
      <c r="D2583" s="15"/>
      <c r="E2583" s="15"/>
      <c r="G2583" s="15">
        <f t="shared" si="52"/>
        <v>0</v>
      </c>
    </row>
    <row r="2584" spans="4:7">
      <c r="D2584" s="15"/>
      <c r="E2584" s="15"/>
      <c r="G2584" s="15">
        <f t="shared" si="52"/>
        <v>0</v>
      </c>
    </row>
    <row r="2585" spans="4:7">
      <c r="D2585" s="15"/>
      <c r="E2585" s="15"/>
      <c r="G2585" s="15">
        <f t="shared" si="52"/>
        <v>0</v>
      </c>
    </row>
    <row r="2586" spans="4:7">
      <c r="D2586" s="15"/>
      <c r="E2586" s="15"/>
      <c r="G2586" s="15">
        <f t="shared" si="52"/>
        <v>0</v>
      </c>
    </row>
    <row r="2587" spans="4:7">
      <c r="D2587" s="15"/>
      <c r="E2587" s="15"/>
      <c r="G2587" s="15">
        <f t="shared" si="52"/>
        <v>0</v>
      </c>
    </row>
    <row r="2588" spans="4:7">
      <c r="D2588" s="15"/>
      <c r="E2588" s="15"/>
      <c r="G2588" s="15">
        <f t="shared" si="52"/>
        <v>0</v>
      </c>
    </row>
    <row r="2589" spans="4:7">
      <c r="D2589" s="15"/>
      <c r="E2589" s="15"/>
      <c r="G2589" s="15">
        <f t="shared" si="52"/>
        <v>0</v>
      </c>
    </row>
    <row r="2590" spans="4:7">
      <c r="D2590" s="15"/>
      <c r="E2590" s="15"/>
      <c r="G2590" s="15">
        <f t="shared" si="52"/>
        <v>0</v>
      </c>
    </row>
    <row r="2591" spans="4:7">
      <c r="D2591" s="15"/>
      <c r="E2591" s="15"/>
      <c r="G2591" s="15">
        <f t="shared" si="52"/>
        <v>0</v>
      </c>
    </row>
    <row r="2592" spans="4:7">
      <c r="D2592" s="15"/>
      <c r="E2592" s="15"/>
      <c r="G2592" s="15">
        <f t="shared" si="52"/>
        <v>0</v>
      </c>
    </row>
    <row r="2593" spans="4:7">
      <c r="D2593" s="15"/>
      <c r="E2593" s="15"/>
      <c r="G2593" s="15">
        <f t="shared" si="52"/>
        <v>0</v>
      </c>
    </row>
    <row r="2594" spans="4:7">
      <c r="D2594" s="15"/>
      <c r="E2594" s="15"/>
      <c r="G2594" s="15">
        <f t="shared" si="52"/>
        <v>0</v>
      </c>
    </row>
    <row r="2595" spans="4:7">
      <c r="D2595" s="15"/>
      <c r="E2595" s="15"/>
      <c r="G2595" s="15">
        <f t="shared" si="52"/>
        <v>0</v>
      </c>
    </row>
    <row r="2596" spans="4:7">
      <c r="D2596" s="15"/>
      <c r="E2596" s="15"/>
      <c r="G2596" s="15">
        <f t="shared" si="52"/>
        <v>0</v>
      </c>
    </row>
    <row r="2597" spans="4:7">
      <c r="D2597" s="15"/>
      <c r="E2597" s="15"/>
      <c r="G2597" s="15">
        <f t="shared" si="52"/>
        <v>0</v>
      </c>
    </row>
    <row r="2598" spans="4:7">
      <c r="D2598" s="15"/>
      <c r="E2598" s="15"/>
      <c r="G2598" s="15">
        <f t="shared" si="52"/>
        <v>0</v>
      </c>
    </row>
    <row r="2599" spans="4:7">
      <c r="D2599" s="15"/>
      <c r="E2599" s="15"/>
      <c r="G2599" s="15">
        <f t="shared" si="52"/>
        <v>0</v>
      </c>
    </row>
    <row r="2600" spans="4:7">
      <c r="D2600" s="15"/>
      <c r="E2600" s="15"/>
      <c r="G2600" s="15">
        <f t="shared" si="52"/>
        <v>0</v>
      </c>
    </row>
    <row r="2601" spans="4:7">
      <c r="D2601" s="15"/>
      <c r="E2601" s="15"/>
      <c r="G2601" s="15">
        <f t="shared" si="52"/>
        <v>0</v>
      </c>
    </row>
    <row r="2602" spans="4:7">
      <c r="D2602" s="15"/>
      <c r="E2602" s="15"/>
      <c r="G2602" s="15">
        <f t="shared" si="52"/>
        <v>0</v>
      </c>
    </row>
    <row r="2603" spans="4:7">
      <c r="D2603" s="15"/>
      <c r="E2603" s="15"/>
      <c r="G2603" s="15">
        <f t="shared" si="52"/>
        <v>0</v>
      </c>
    </row>
    <row r="2604" spans="4:7">
      <c r="D2604" s="15"/>
      <c r="E2604" s="15"/>
      <c r="G2604" s="15">
        <f t="shared" si="52"/>
        <v>0</v>
      </c>
    </row>
    <row r="2605" spans="4:7">
      <c r="D2605" s="15"/>
      <c r="E2605" s="15"/>
      <c r="G2605" s="15">
        <f t="shared" si="52"/>
        <v>0</v>
      </c>
    </row>
    <row r="2606" spans="4:7">
      <c r="D2606" s="15"/>
      <c r="E2606" s="15"/>
      <c r="G2606" s="15">
        <f t="shared" si="52"/>
        <v>0</v>
      </c>
    </row>
    <row r="2607" spans="4:7">
      <c r="D2607" s="15"/>
      <c r="E2607" s="15"/>
      <c r="G2607" s="15">
        <f t="shared" si="52"/>
        <v>0</v>
      </c>
    </row>
    <row r="2608" spans="4:7">
      <c r="D2608" s="15"/>
      <c r="E2608" s="15"/>
      <c r="G2608" s="15">
        <f t="shared" si="52"/>
        <v>0</v>
      </c>
    </row>
    <row r="2609" spans="4:7">
      <c r="D2609" s="15"/>
      <c r="E2609" s="15"/>
      <c r="G2609" s="15">
        <f t="shared" si="52"/>
        <v>0</v>
      </c>
    </row>
    <row r="2610" spans="4:7">
      <c r="D2610" s="15"/>
      <c r="E2610" s="15"/>
      <c r="G2610" s="15">
        <f t="shared" si="52"/>
        <v>0</v>
      </c>
    </row>
    <row r="2611" spans="4:7">
      <c r="D2611" s="15"/>
      <c r="E2611" s="15"/>
      <c r="G2611" s="15">
        <f t="shared" si="52"/>
        <v>0</v>
      </c>
    </row>
    <row r="2612" spans="4:7">
      <c r="D2612" s="15"/>
      <c r="E2612" s="15"/>
      <c r="G2612" s="15">
        <f t="shared" si="52"/>
        <v>0</v>
      </c>
    </row>
    <row r="2613" spans="4:7">
      <c r="D2613" s="15"/>
      <c r="E2613" s="15"/>
      <c r="G2613" s="15">
        <f t="shared" si="52"/>
        <v>0</v>
      </c>
    </row>
    <row r="2614" spans="4:7">
      <c r="D2614" s="15"/>
      <c r="E2614" s="15"/>
      <c r="G2614" s="15">
        <f t="shared" si="52"/>
        <v>0</v>
      </c>
    </row>
    <row r="2615" spans="4:7">
      <c r="D2615" s="15"/>
      <c r="E2615" s="15"/>
      <c r="G2615" s="15">
        <f t="shared" si="52"/>
        <v>0</v>
      </c>
    </row>
    <row r="2616" spans="4:7">
      <c r="D2616" s="15"/>
      <c r="E2616" s="15"/>
      <c r="G2616" s="15">
        <f t="shared" si="52"/>
        <v>0</v>
      </c>
    </row>
    <row r="2617" spans="4:7">
      <c r="D2617" s="15"/>
      <c r="E2617" s="15"/>
      <c r="G2617" s="15">
        <f t="shared" si="52"/>
        <v>0</v>
      </c>
    </row>
    <row r="2618" spans="4:7">
      <c r="D2618" s="15"/>
      <c r="E2618" s="15"/>
      <c r="G2618" s="15">
        <f t="shared" si="52"/>
        <v>0</v>
      </c>
    </row>
    <row r="2619" spans="4:7">
      <c r="D2619" s="15"/>
      <c r="E2619" s="15"/>
      <c r="G2619" s="15">
        <f t="shared" si="52"/>
        <v>0</v>
      </c>
    </row>
    <row r="2620" spans="4:7">
      <c r="D2620" s="15"/>
      <c r="E2620" s="15"/>
      <c r="G2620" s="15">
        <f t="shared" si="52"/>
        <v>0</v>
      </c>
    </row>
    <row r="2621" spans="4:7">
      <c r="D2621" s="15"/>
      <c r="E2621" s="15"/>
      <c r="G2621" s="15">
        <f t="shared" si="52"/>
        <v>0</v>
      </c>
    </row>
    <row r="2622" spans="4:7">
      <c r="D2622" s="15"/>
      <c r="E2622" s="15"/>
      <c r="G2622" s="15">
        <f t="shared" si="52"/>
        <v>0</v>
      </c>
    </row>
    <row r="2623" spans="4:7">
      <c r="D2623" s="15"/>
      <c r="E2623" s="15"/>
      <c r="G2623" s="15">
        <f t="shared" si="52"/>
        <v>0</v>
      </c>
    </row>
    <row r="2624" spans="4:7">
      <c r="D2624" s="15"/>
      <c r="E2624" s="15"/>
      <c r="G2624" s="15">
        <f t="shared" si="52"/>
        <v>0</v>
      </c>
    </row>
    <row r="2625" spans="4:7">
      <c r="D2625" s="15"/>
      <c r="E2625" s="15"/>
      <c r="G2625" s="15">
        <f t="shared" si="52"/>
        <v>0</v>
      </c>
    </row>
    <row r="2626" spans="4:7">
      <c r="D2626" s="15"/>
      <c r="E2626" s="15"/>
      <c r="G2626" s="15">
        <f t="shared" si="52"/>
        <v>0</v>
      </c>
    </row>
    <row r="2627" spans="4:7">
      <c r="D2627" s="15"/>
      <c r="E2627" s="15"/>
      <c r="G2627" s="15">
        <f t="shared" si="52"/>
        <v>0</v>
      </c>
    </row>
    <row r="2628" spans="4:7">
      <c r="D2628" s="15"/>
      <c r="E2628" s="15"/>
      <c r="G2628" s="15">
        <f t="shared" si="52"/>
        <v>0</v>
      </c>
    </row>
    <row r="2629" spans="4:7">
      <c r="D2629" s="15"/>
      <c r="E2629" s="15"/>
      <c r="G2629" s="15">
        <f t="shared" si="52"/>
        <v>0</v>
      </c>
    </row>
    <row r="2630" spans="4:7">
      <c r="D2630" s="15"/>
      <c r="E2630" s="15"/>
      <c r="G2630" s="15">
        <f t="shared" si="52"/>
        <v>0</v>
      </c>
    </row>
    <row r="2631" spans="4:7">
      <c r="D2631" s="15"/>
      <c r="E2631" s="15"/>
      <c r="G2631" s="15">
        <f t="shared" si="52"/>
        <v>0</v>
      </c>
    </row>
    <row r="2632" spans="4:7">
      <c r="D2632" s="15"/>
      <c r="E2632" s="15"/>
      <c r="G2632" s="15">
        <f t="shared" si="52"/>
        <v>0</v>
      </c>
    </row>
    <row r="2633" spans="4:7">
      <c r="D2633" s="15"/>
      <c r="E2633" s="15"/>
      <c r="G2633" s="15">
        <f t="shared" si="52"/>
        <v>0</v>
      </c>
    </row>
    <row r="2634" spans="4:7">
      <c r="D2634" s="15"/>
      <c r="E2634" s="15"/>
      <c r="G2634" s="15">
        <f t="shared" si="52"/>
        <v>0</v>
      </c>
    </row>
    <row r="2635" spans="4:7">
      <c r="D2635" s="15"/>
      <c r="E2635" s="15"/>
      <c r="G2635" s="15">
        <f t="shared" si="52"/>
        <v>0</v>
      </c>
    </row>
    <row r="2636" spans="4:7">
      <c r="D2636" s="15"/>
      <c r="E2636" s="15"/>
      <c r="G2636" s="15">
        <f t="shared" ref="G2636:G2699" si="53">+D2636-E2636</f>
        <v>0</v>
      </c>
    </row>
    <row r="2637" spans="4:7">
      <c r="D2637" s="15"/>
      <c r="E2637" s="15"/>
      <c r="G2637" s="15">
        <f t="shared" si="53"/>
        <v>0</v>
      </c>
    </row>
    <row r="2638" spans="4:7">
      <c r="D2638" s="15"/>
      <c r="E2638" s="15"/>
      <c r="G2638" s="15">
        <f t="shared" si="53"/>
        <v>0</v>
      </c>
    </row>
    <row r="2639" spans="4:7">
      <c r="D2639" s="15"/>
      <c r="E2639" s="15"/>
      <c r="G2639" s="15">
        <f t="shared" si="53"/>
        <v>0</v>
      </c>
    </row>
    <row r="2640" spans="4:7">
      <c r="D2640" s="15"/>
      <c r="E2640" s="15"/>
      <c r="G2640" s="15">
        <f t="shared" si="53"/>
        <v>0</v>
      </c>
    </row>
    <row r="2641" spans="4:7">
      <c r="D2641" s="15"/>
      <c r="E2641" s="15"/>
      <c r="G2641" s="15">
        <f t="shared" si="53"/>
        <v>0</v>
      </c>
    </row>
    <row r="2642" spans="4:7">
      <c r="D2642" s="15"/>
      <c r="E2642" s="15"/>
      <c r="G2642" s="15">
        <f t="shared" si="53"/>
        <v>0</v>
      </c>
    </row>
    <row r="2643" spans="4:7">
      <c r="D2643" s="15"/>
      <c r="E2643" s="15"/>
      <c r="G2643" s="15">
        <f t="shared" si="53"/>
        <v>0</v>
      </c>
    </row>
    <row r="2644" spans="4:7">
      <c r="D2644" s="15"/>
      <c r="E2644" s="15"/>
      <c r="G2644" s="15">
        <f t="shared" si="53"/>
        <v>0</v>
      </c>
    </row>
    <row r="2645" spans="4:7">
      <c r="D2645" s="15"/>
      <c r="E2645" s="15"/>
      <c r="G2645" s="15">
        <f t="shared" si="53"/>
        <v>0</v>
      </c>
    </row>
    <row r="2646" spans="4:7">
      <c r="D2646" s="15"/>
      <c r="E2646" s="15"/>
      <c r="G2646" s="15">
        <f t="shared" si="53"/>
        <v>0</v>
      </c>
    </row>
    <row r="2647" spans="4:7">
      <c r="D2647" s="15"/>
      <c r="E2647" s="15"/>
      <c r="G2647" s="15">
        <f t="shared" si="53"/>
        <v>0</v>
      </c>
    </row>
    <row r="2648" spans="4:7">
      <c r="D2648" s="15"/>
      <c r="E2648" s="15"/>
      <c r="G2648" s="15">
        <f t="shared" si="53"/>
        <v>0</v>
      </c>
    </row>
    <row r="2649" spans="4:7">
      <c r="D2649" s="15"/>
      <c r="E2649" s="15"/>
      <c r="G2649" s="15">
        <f t="shared" si="53"/>
        <v>0</v>
      </c>
    </row>
    <row r="2650" spans="4:7">
      <c r="D2650" s="15"/>
      <c r="E2650" s="15"/>
      <c r="G2650" s="15">
        <f t="shared" si="53"/>
        <v>0</v>
      </c>
    </row>
    <row r="2651" spans="4:7">
      <c r="D2651" s="15"/>
      <c r="E2651" s="15"/>
      <c r="G2651" s="15">
        <f t="shared" si="53"/>
        <v>0</v>
      </c>
    </row>
    <row r="2652" spans="4:7">
      <c r="D2652" s="15"/>
      <c r="E2652" s="15"/>
      <c r="G2652" s="15">
        <f t="shared" si="53"/>
        <v>0</v>
      </c>
    </row>
    <row r="2653" spans="4:7">
      <c r="D2653" s="15"/>
      <c r="E2653" s="15"/>
      <c r="G2653" s="15">
        <f t="shared" si="53"/>
        <v>0</v>
      </c>
    </row>
    <row r="2654" spans="4:7">
      <c r="D2654" s="15"/>
      <c r="E2654" s="15"/>
      <c r="G2654" s="15">
        <f t="shared" si="53"/>
        <v>0</v>
      </c>
    </row>
    <row r="2655" spans="4:7">
      <c r="D2655" s="15"/>
      <c r="E2655" s="15"/>
      <c r="G2655" s="15">
        <f t="shared" si="53"/>
        <v>0</v>
      </c>
    </row>
    <row r="2656" spans="4:7">
      <c r="D2656" s="15"/>
      <c r="E2656" s="15"/>
      <c r="G2656" s="15">
        <f t="shared" si="53"/>
        <v>0</v>
      </c>
    </row>
    <row r="2657" spans="4:7">
      <c r="D2657" s="15"/>
      <c r="E2657" s="15"/>
      <c r="G2657" s="15">
        <f t="shared" si="53"/>
        <v>0</v>
      </c>
    </row>
    <row r="2658" spans="4:7">
      <c r="D2658" s="15"/>
      <c r="E2658" s="15"/>
      <c r="G2658" s="15">
        <f t="shared" si="53"/>
        <v>0</v>
      </c>
    </row>
    <row r="2659" spans="4:7">
      <c r="D2659" s="15"/>
      <c r="E2659" s="15"/>
      <c r="G2659" s="15">
        <f t="shared" si="53"/>
        <v>0</v>
      </c>
    </row>
    <row r="2660" spans="4:7">
      <c r="D2660" s="15"/>
      <c r="E2660" s="15"/>
      <c r="G2660" s="15">
        <f t="shared" si="53"/>
        <v>0</v>
      </c>
    </row>
    <row r="2661" spans="4:7">
      <c r="D2661" s="15"/>
      <c r="E2661" s="15"/>
      <c r="G2661" s="15">
        <f t="shared" si="53"/>
        <v>0</v>
      </c>
    </row>
    <row r="2662" spans="4:7">
      <c r="D2662" s="15"/>
      <c r="E2662" s="15"/>
      <c r="G2662" s="15">
        <f t="shared" si="53"/>
        <v>0</v>
      </c>
    </row>
    <row r="2663" spans="4:7">
      <c r="D2663" s="15"/>
      <c r="E2663" s="15"/>
      <c r="G2663" s="15">
        <f t="shared" si="53"/>
        <v>0</v>
      </c>
    </row>
    <row r="2664" spans="4:7">
      <c r="D2664" s="15"/>
      <c r="E2664" s="15"/>
      <c r="G2664" s="15">
        <f t="shared" si="53"/>
        <v>0</v>
      </c>
    </row>
    <row r="2665" spans="4:7">
      <c r="D2665" s="15"/>
      <c r="E2665" s="15"/>
      <c r="G2665" s="15">
        <f t="shared" si="53"/>
        <v>0</v>
      </c>
    </row>
    <row r="2666" spans="4:7">
      <c r="D2666" s="15"/>
      <c r="E2666" s="15"/>
      <c r="G2666" s="15">
        <f t="shared" si="53"/>
        <v>0</v>
      </c>
    </row>
    <row r="2667" spans="4:7">
      <c r="D2667" s="15"/>
      <c r="E2667" s="15"/>
      <c r="G2667" s="15">
        <f t="shared" si="53"/>
        <v>0</v>
      </c>
    </row>
    <row r="2668" spans="4:7">
      <c r="D2668" s="15"/>
      <c r="E2668" s="15"/>
      <c r="G2668" s="15">
        <f t="shared" si="53"/>
        <v>0</v>
      </c>
    </row>
    <row r="2669" spans="4:7">
      <c r="D2669" s="15"/>
      <c r="E2669" s="15"/>
      <c r="G2669" s="15">
        <f t="shared" si="53"/>
        <v>0</v>
      </c>
    </row>
    <row r="2670" spans="4:7">
      <c r="D2670" s="15"/>
      <c r="E2670" s="15"/>
      <c r="G2670" s="15">
        <f t="shared" si="53"/>
        <v>0</v>
      </c>
    </row>
    <row r="2671" spans="4:7">
      <c r="D2671" s="15"/>
      <c r="E2671" s="15"/>
      <c r="G2671" s="15">
        <f t="shared" si="53"/>
        <v>0</v>
      </c>
    </row>
    <row r="2672" spans="4:7">
      <c r="D2672" s="15"/>
      <c r="E2672" s="15"/>
      <c r="G2672" s="15">
        <f t="shared" si="53"/>
        <v>0</v>
      </c>
    </row>
    <row r="2673" spans="4:7">
      <c r="D2673" s="15"/>
      <c r="E2673" s="15"/>
      <c r="G2673" s="15">
        <f t="shared" si="53"/>
        <v>0</v>
      </c>
    </row>
    <row r="2674" spans="4:7">
      <c r="D2674" s="15"/>
      <c r="E2674" s="15"/>
      <c r="G2674" s="15">
        <f t="shared" si="53"/>
        <v>0</v>
      </c>
    </row>
    <row r="2675" spans="4:7">
      <c r="D2675" s="15"/>
      <c r="E2675" s="15"/>
      <c r="G2675" s="15">
        <f t="shared" si="53"/>
        <v>0</v>
      </c>
    </row>
    <row r="2676" spans="4:7">
      <c r="D2676" s="15"/>
      <c r="E2676" s="15"/>
      <c r="G2676" s="15">
        <f t="shared" si="53"/>
        <v>0</v>
      </c>
    </row>
    <row r="2677" spans="4:7">
      <c r="D2677" s="15"/>
      <c r="E2677" s="15"/>
      <c r="G2677" s="15">
        <f t="shared" si="53"/>
        <v>0</v>
      </c>
    </row>
    <row r="2678" spans="4:7">
      <c r="D2678" s="15"/>
      <c r="E2678" s="15"/>
      <c r="G2678" s="15">
        <f t="shared" si="53"/>
        <v>0</v>
      </c>
    </row>
    <row r="2679" spans="4:7">
      <c r="D2679" s="15"/>
      <c r="E2679" s="15"/>
      <c r="G2679" s="15">
        <f t="shared" si="53"/>
        <v>0</v>
      </c>
    </row>
    <row r="2680" spans="4:7">
      <c r="D2680" s="15"/>
      <c r="E2680" s="15"/>
      <c r="G2680" s="15">
        <f t="shared" si="53"/>
        <v>0</v>
      </c>
    </row>
    <row r="2681" spans="4:7">
      <c r="D2681" s="15"/>
      <c r="E2681" s="15"/>
      <c r="G2681" s="15">
        <f t="shared" si="53"/>
        <v>0</v>
      </c>
    </row>
    <row r="2682" spans="4:7">
      <c r="D2682" s="15"/>
      <c r="E2682" s="15"/>
      <c r="G2682" s="15">
        <f t="shared" si="53"/>
        <v>0</v>
      </c>
    </row>
    <row r="2683" spans="4:7">
      <c r="D2683" s="15"/>
      <c r="E2683" s="15"/>
      <c r="G2683" s="15">
        <f t="shared" si="53"/>
        <v>0</v>
      </c>
    </row>
    <row r="2684" spans="4:7">
      <c r="D2684" s="15"/>
      <c r="E2684" s="15"/>
      <c r="G2684" s="15">
        <f t="shared" si="53"/>
        <v>0</v>
      </c>
    </row>
    <row r="2685" spans="4:7">
      <c r="D2685" s="15"/>
      <c r="E2685" s="15"/>
      <c r="G2685" s="15">
        <f t="shared" si="53"/>
        <v>0</v>
      </c>
    </row>
    <row r="2686" spans="4:7">
      <c r="D2686" s="15"/>
      <c r="E2686" s="15"/>
      <c r="G2686" s="15">
        <f t="shared" si="53"/>
        <v>0</v>
      </c>
    </row>
    <row r="2687" spans="4:7">
      <c r="D2687" s="15"/>
      <c r="E2687" s="15"/>
      <c r="G2687" s="15">
        <f t="shared" si="53"/>
        <v>0</v>
      </c>
    </row>
    <row r="2688" spans="4:7">
      <c r="D2688" s="15"/>
      <c r="E2688" s="15"/>
      <c r="G2688" s="15">
        <f t="shared" si="53"/>
        <v>0</v>
      </c>
    </row>
    <row r="2689" spans="4:7">
      <c r="D2689" s="15"/>
      <c r="E2689" s="15"/>
      <c r="G2689" s="15">
        <f t="shared" si="53"/>
        <v>0</v>
      </c>
    </row>
    <row r="2690" spans="4:7">
      <c r="D2690" s="15"/>
      <c r="E2690" s="15"/>
      <c r="G2690" s="15">
        <f t="shared" si="53"/>
        <v>0</v>
      </c>
    </row>
    <row r="2691" spans="4:7">
      <c r="D2691" s="15"/>
      <c r="E2691" s="15"/>
      <c r="G2691" s="15">
        <f t="shared" si="53"/>
        <v>0</v>
      </c>
    </row>
    <row r="2692" spans="4:7">
      <c r="D2692" s="15"/>
      <c r="E2692" s="15"/>
      <c r="G2692" s="15">
        <f t="shared" si="53"/>
        <v>0</v>
      </c>
    </row>
    <row r="2693" spans="4:7">
      <c r="D2693" s="15"/>
      <c r="E2693" s="15"/>
      <c r="G2693" s="15">
        <f t="shared" si="53"/>
        <v>0</v>
      </c>
    </row>
    <row r="2694" spans="4:7">
      <c r="D2694" s="15"/>
      <c r="E2694" s="15"/>
      <c r="G2694" s="15">
        <f t="shared" si="53"/>
        <v>0</v>
      </c>
    </row>
    <row r="2695" spans="4:7">
      <c r="D2695" s="15"/>
      <c r="E2695" s="15"/>
      <c r="G2695" s="15">
        <f t="shared" si="53"/>
        <v>0</v>
      </c>
    </row>
    <row r="2696" spans="4:7">
      <c r="D2696" s="15"/>
      <c r="E2696" s="15"/>
      <c r="G2696" s="15">
        <f t="shared" si="53"/>
        <v>0</v>
      </c>
    </row>
    <row r="2697" spans="4:7">
      <c r="D2697" s="15"/>
      <c r="E2697" s="15"/>
      <c r="G2697" s="15">
        <f t="shared" si="53"/>
        <v>0</v>
      </c>
    </row>
    <row r="2698" spans="4:7">
      <c r="D2698" s="15"/>
      <c r="E2698" s="15"/>
      <c r="G2698" s="15">
        <f t="shared" si="53"/>
        <v>0</v>
      </c>
    </row>
    <row r="2699" spans="4:7">
      <c r="D2699" s="15"/>
      <c r="E2699" s="15"/>
      <c r="G2699" s="15">
        <f t="shared" si="53"/>
        <v>0</v>
      </c>
    </row>
    <row r="2700" spans="4:7">
      <c r="D2700" s="15"/>
      <c r="E2700" s="15"/>
      <c r="G2700" s="15">
        <f t="shared" ref="G2700:G2763" si="54">+D2700-E2700</f>
        <v>0</v>
      </c>
    </row>
    <row r="2701" spans="4:7">
      <c r="D2701" s="15"/>
      <c r="E2701" s="15"/>
      <c r="G2701" s="15">
        <f t="shared" si="54"/>
        <v>0</v>
      </c>
    </row>
    <row r="2702" spans="4:7">
      <c r="D2702" s="15"/>
      <c r="E2702" s="15"/>
      <c r="G2702" s="15">
        <f t="shared" si="54"/>
        <v>0</v>
      </c>
    </row>
    <row r="2703" spans="4:7">
      <c r="D2703" s="15"/>
      <c r="E2703" s="15"/>
      <c r="G2703" s="15">
        <f t="shared" si="54"/>
        <v>0</v>
      </c>
    </row>
    <row r="2704" spans="4:7">
      <c r="D2704" s="15"/>
      <c r="E2704" s="15"/>
      <c r="G2704" s="15">
        <f t="shared" si="54"/>
        <v>0</v>
      </c>
    </row>
    <row r="2705" spans="4:7">
      <c r="D2705" s="15"/>
      <c r="E2705" s="15"/>
      <c r="G2705" s="15">
        <f t="shared" si="54"/>
        <v>0</v>
      </c>
    </row>
    <row r="2706" spans="4:7">
      <c r="D2706" s="15"/>
      <c r="E2706" s="15"/>
      <c r="G2706" s="15">
        <f t="shared" si="54"/>
        <v>0</v>
      </c>
    </row>
    <row r="2707" spans="4:7">
      <c r="D2707" s="15"/>
      <c r="E2707" s="15"/>
      <c r="G2707" s="15">
        <f t="shared" si="54"/>
        <v>0</v>
      </c>
    </row>
    <row r="2708" spans="4:7">
      <c r="D2708" s="15"/>
      <c r="E2708" s="15"/>
      <c r="G2708" s="15">
        <f t="shared" si="54"/>
        <v>0</v>
      </c>
    </row>
    <row r="2709" spans="4:7">
      <c r="D2709" s="15"/>
      <c r="E2709" s="15"/>
      <c r="G2709" s="15">
        <f t="shared" si="54"/>
        <v>0</v>
      </c>
    </row>
    <row r="2710" spans="4:7">
      <c r="D2710" s="15"/>
      <c r="E2710" s="15"/>
      <c r="G2710" s="15">
        <f t="shared" si="54"/>
        <v>0</v>
      </c>
    </row>
    <row r="2711" spans="4:7">
      <c r="D2711" s="15"/>
      <c r="E2711" s="15"/>
      <c r="G2711" s="15">
        <f t="shared" si="54"/>
        <v>0</v>
      </c>
    </row>
    <row r="2712" spans="4:7">
      <c r="D2712" s="15"/>
      <c r="E2712" s="15"/>
      <c r="G2712" s="15">
        <f t="shared" si="54"/>
        <v>0</v>
      </c>
    </row>
    <row r="2713" spans="4:7">
      <c r="D2713" s="15"/>
      <c r="E2713" s="15"/>
      <c r="G2713" s="15">
        <f t="shared" si="54"/>
        <v>0</v>
      </c>
    </row>
    <row r="2714" spans="4:7">
      <c r="D2714" s="15"/>
      <c r="E2714" s="15"/>
      <c r="G2714" s="15">
        <f t="shared" si="54"/>
        <v>0</v>
      </c>
    </row>
    <row r="2715" spans="4:7">
      <c r="D2715" s="15"/>
      <c r="E2715" s="15"/>
      <c r="G2715" s="15">
        <f t="shared" si="54"/>
        <v>0</v>
      </c>
    </row>
    <row r="2716" spans="4:7">
      <c r="D2716" s="15"/>
      <c r="E2716" s="15"/>
      <c r="G2716" s="15">
        <f t="shared" si="54"/>
        <v>0</v>
      </c>
    </row>
    <row r="2717" spans="4:7">
      <c r="D2717" s="15"/>
      <c r="E2717" s="15"/>
      <c r="G2717" s="15">
        <f t="shared" si="54"/>
        <v>0</v>
      </c>
    </row>
    <row r="2718" spans="4:7">
      <c r="D2718" s="15"/>
      <c r="E2718" s="15"/>
      <c r="G2718" s="15">
        <f t="shared" si="54"/>
        <v>0</v>
      </c>
    </row>
    <row r="2719" spans="4:7">
      <c r="D2719" s="15"/>
      <c r="E2719" s="15"/>
      <c r="G2719" s="15">
        <f t="shared" si="54"/>
        <v>0</v>
      </c>
    </row>
    <row r="2720" spans="4:7">
      <c r="D2720" s="15"/>
      <c r="E2720" s="15"/>
      <c r="G2720" s="15">
        <f t="shared" si="54"/>
        <v>0</v>
      </c>
    </row>
    <row r="2721" spans="4:7">
      <c r="D2721" s="15"/>
      <c r="E2721" s="15"/>
      <c r="G2721" s="15">
        <f t="shared" si="54"/>
        <v>0</v>
      </c>
    </row>
    <row r="2722" spans="4:7">
      <c r="D2722" s="15"/>
      <c r="E2722" s="15"/>
      <c r="G2722" s="15">
        <f t="shared" si="54"/>
        <v>0</v>
      </c>
    </row>
    <row r="2723" spans="4:7">
      <c r="D2723" s="15"/>
      <c r="E2723" s="15"/>
      <c r="G2723" s="15">
        <f t="shared" si="54"/>
        <v>0</v>
      </c>
    </row>
    <row r="2724" spans="4:7">
      <c r="D2724" s="15"/>
      <c r="E2724" s="15"/>
      <c r="G2724" s="15">
        <f t="shared" si="54"/>
        <v>0</v>
      </c>
    </row>
    <row r="2725" spans="4:7">
      <c r="D2725" s="15"/>
      <c r="E2725" s="15"/>
      <c r="G2725" s="15">
        <f t="shared" si="54"/>
        <v>0</v>
      </c>
    </row>
    <row r="2726" spans="4:7">
      <c r="D2726" s="15"/>
      <c r="E2726" s="15"/>
      <c r="G2726" s="15">
        <f t="shared" si="54"/>
        <v>0</v>
      </c>
    </row>
    <row r="2727" spans="4:7">
      <c r="D2727" s="15"/>
      <c r="E2727" s="15"/>
      <c r="G2727" s="15">
        <f t="shared" si="54"/>
        <v>0</v>
      </c>
    </row>
    <row r="2728" spans="4:7">
      <c r="D2728" s="15"/>
      <c r="E2728" s="15"/>
      <c r="G2728" s="15">
        <f t="shared" si="54"/>
        <v>0</v>
      </c>
    </row>
    <row r="2729" spans="4:7">
      <c r="D2729" s="15"/>
      <c r="E2729" s="15"/>
      <c r="G2729" s="15">
        <f t="shared" si="54"/>
        <v>0</v>
      </c>
    </row>
    <row r="2730" spans="4:7">
      <c r="D2730" s="15"/>
      <c r="E2730" s="15"/>
      <c r="G2730" s="15">
        <f t="shared" si="54"/>
        <v>0</v>
      </c>
    </row>
    <row r="2731" spans="4:7">
      <c r="D2731" s="15"/>
      <c r="E2731" s="15"/>
      <c r="G2731" s="15">
        <f t="shared" si="54"/>
        <v>0</v>
      </c>
    </row>
    <row r="2732" spans="4:7">
      <c r="D2732" s="15"/>
      <c r="E2732" s="15"/>
      <c r="G2732" s="15">
        <f t="shared" si="54"/>
        <v>0</v>
      </c>
    </row>
    <row r="2733" spans="4:7">
      <c r="D2733" s="15"/>
      <c r="E2733" s="15"/>
      <c r="G2733" s="15">
        <f t="shared" si="54"/>
        <v>0</v>
      </c>
    </row>
    <row r="2734" spans="4:7">
      <c r="D2734" s="15"/>
      <c r="E2734" s="15"/>
      <c r="G2734" s="15">
        <f t="shared" si="54"/>
        <v>0</v>
      </c>
    </row>
    <row r="2735" spans="4:7">
      <c r="D2735" s="15"/>
      <c r="E2735" s="15"/>
      <c r="G2735" s="15">
        <f t="shared" si="54"/>
        <v>0</v>
      </c>
    </row>
    <row r="2736" spans="4:7">
      <c r="D2736" s="15"/>
      <c r="E2736" s="15"/>
      <c r="G2736" s="15">
        <f t="shared" si="54"/>
        <v>0</v>
      </c>
    </row>
    <row r="2737" spans="4:7">
      <c r="D2737" s="15"/>
      <c r="E2737" s="15"/>
      <c r="G2737" s="15">
        <f t="shared" si="54"/>
        <v>0</v>
      </c>
    </row>
    <row r="2738" spans="4:7">
      <c r="D2738" s="15"/>
      <c r="E2738" s="15"/>
      <c r="G2738" s="15">
        <f t="shared" si="54"/>
        <v>0</v>
      </c>
    </row>
    <row r="2739" spans="4:7">
      <c r="D2739" s="15"/>
      <c r="E2739" s="15"/>
      <c r="G2739" s="15">
        <f t="shared" si="54"/>
        <v>0</v>
      </c>
    </row>
    <row r="2740" spans="4:7">
      <c r="D2740" s="15"/>
      <c r="E2740" s="15"/>
      <c r="G2740" s="15">
        <f t="shared" si="54"/>
        <v>0</v>
      </c>
    </row>
    <row r="2741" spans="4:7">
      <c r="D2741" s="15"/>
      <c r="E2741" s="15"/>
      <c r="G2741" s="15">
        <f t="shared" si="54"/>
        <v>0</v>
      </c>
    </row>
    <row r="2742" spans="4:7">
      <c r="D2742" s="15"/>
      <c r="E2742" s="15"/>
      <c r="G2742" s="15">
        <f t="shared" si="54"/>
        <v>0</v>
      </c>
    </row>
    <row r="2743" spans="4:7">
      <c r="D2743" s="15"/>
      <c r="E2743" s="15"/>
      <c r="G2743" s="15">
        <f t="shared" si="54"/>
        <v>0</v>
      </c>
    </row>
    <row r="2744" spans="4:7">
      <c r="D2744" s="15"/>
      <c r="E2744" s="15"/>
      <c r="G2744" s="15">
        <f t="shared" si="54"/>
        <v>0</v>
      </c>
    </row>
    <row r="2745" spans="4:7">
      <c r="D2745" s="15"/>
      <c r="E2745" s="15"/>
      <c r="G2745" s="15">
        <f t="shared" si="54"/>
        <v>0</v>
      </c>
    </row>
    <row r="2746" spans="4:7">
      <c r="D2746" s="15"/>
      <c r="E2746" s="15"/>
      <c r="G2746" s="15">
        <f t="shared" si="54"/>
        <v>0</v>
      </c>
    </row>
    <row r="2747" spans="4:7">
      <c r="D2747" s="15"/>
      <c r="E2747" s="15"/>
      <c r="G2747" s="15">
        <f t="shared" si="54"/>
        <v>0</v>
      </c>
    </row>
    <row r="2748" spans="4:7">
      <c r="D2748" s="15"/>
      <c r="E2748" s="15"/>
      <c r="G2748" s="15">
        <f t="shared" si="54"/>
        <v>0</v>
      </c>
    </row>
    <row r="2749" spans="4:7">
      <c r="D2749" s="15"/>
      <c r="E2749" s="15"/>
      <c r="G2749" s="15">
        <f t="shared" si="54"/>
        <v>0</v>
      </c>
    </row>
    <row r="2750" spans="4:7">
      <c r="D2750" s="15"/>
      <c r="E2750" s="15"/>
      <c r="G2750" s="15">
        <f t="shared" si="54"/>
        <v>0</v>
      </c>
    </row>
    <row r="2751" spans="4:7">
      <c r="D2751" s="15"/>
      <c r="E2751" s="15"/>
      <c r="G2751" s="15">
        <f t="shared" si="54"/>
        <v>0</v>
      </c>
    </row>
    <row r="2752" spans="4:7">
      <c r="D2752" s="15"/>
      <c r="E2752" s="15"/>
      <c r="G2752" s="15">
        <f t="shared" si="54"/>
        <v>0</v>
      </c>
    </row>
    <row r="2753" spans="4:7">
      <c r="D2753" s="15"/>
      <c r="E2753" s="15"/>
      <c r="G2753" s="15">
        <f t="shared" si="54"/>
        <v>0</v>
      </c>
    </row>
    <row r="2754" spans="4:7">
      <c r="D2754" s="15"/>
      <c r="E2754" s="15"/>
      <c r="G2754" s="15">
        <f t="shared" si="54"/>
        <v>0</v>
      </c>
    </row>
    <row r="2755" spans="4:7">
      <c r="D2755" s="15"/>
      <c r="E2755" s="15"/>
      <c r="G2755" s="15">
        <f t="shared" si="54"/>
        <v>0</v>
      </c>
    </row>
    <row r="2756" spans="4:7">
      <c r="D2756" s="15"/>
      <c r="E2756" s="15"/>
      <c r="G2756" s="15">
        <f t="shared" si="54"/>
        <v>0</v>
      </c>
    </row>
    <row r="2757" spans="4:7">
      <c r="D2757" s="15"/>
      <c r="E2757" s="15"/>
      <c r="G2757" s="15">
        <f t="shared" si="54"/>
        <v>0</v>
      </c>
    </row>
    <row r="2758" spans="4:7">
      <c r="D2758" s="15"/>
      <c r="E2758" s="15"/>
      <c r="G2758" s="15">
        <f t="shared" si="54"/>
        <v>0</v>
      </c>
    </row>
    <row r="2759" spans="4:7">
      <c r="D2759" s="15"/>
      <c r="E2759" s="15"/>
      <c r="G2759" s="15">
        <f t="shared" si="54"/>
        <v>0</v>
      </c>
    </row>
    <row r="2760" spans="4:7">
      <c r="D2760" s="15"/>
      <c r="E2760" s="15"/>
      <c r="G2760" s="15">
        <f t="shared" si="54"/>
        <v>0</v>
      </c>
    </row>
    <row r="2761" spans="4:7">
      <c r="D2761" s="15"/>
      <c r="E2761" s="15"/>
      <c r="G2761" s="15">
        <f t="shared" si="54"/>
        <v>0</v>
      </c>
    </row>
    <row r="2762" spans="4:7">
      <c r="D2762" s="15"/>
      <c r="E2762" s="15"/>
      <c r="G2762" s="15">
        <f t="shared" si="54"/>
        <v>0</v>
      </c>
    </row>
    <row r="2763" spans="4:7">
      <c r="D2763" s="15"/>
      <c r="E2763" s="15"/>
      <c r="G2763" s="15">
        <f t="shared" si="54"/>
        <v>0</v>
      </c>
    </row>
    <row r="2764" spans="4:7">
      <c r="D2764" s="15"/>
      <c r="E2764" s="15"/>
      <c r="G2764" s="15">
        <f t="shared" ref="G2764:G2827" si="55">+D2764-E2764</f>
        <v>0</v>
      </c>
    </row>
    <row r="2765" spans="4:7">
      <c r="D2765" s="15"/>
      <c r="E2765" s="15"/>
      <c r="G2765" s="15">
        <f t="shared" si="55"/>
        <v>0</v>
      </c>
    </row>
    <row r="2766" spans="4:7">
      <c r="D2766" s="15"/>
      <c r="E2766" s="15"/>
      <c r="G2766" s="15">
        <f t="shared" si="55"/>
        <v>0</v>
      </c>
    </row>
    <row r="2767" spans="4:7">
      <c r="D2767" s="15"/>
      <c r="E2767" s="15"/>
      <c r="G2767" s="15">
        <f t="shared" si="55"/>
        <v>0</v>
      </c>
    </row>
    <row r="2768" spans="4:7">
      <c r="D2768" s="15"/>
      <c r="E2768" s="15"/>
      <c r="G2768" s="15">
        <f t="shared" si="55"/>
        <v>0</v>
      </c>
    </row>
    <row r="2769" spans="4:7">
      <c r="D2769" s="15"/>
      <c r="E2769" s="15"/>
      <c r="G2769" s="15">
        <f t="shared" si="55"/>
        <v>0</v>
      </c>
    </row>
    <row r="2770" spans="4:7">
      <c r="D2770" s="15"/>
      <c r="E2770" s="15"/>
      <c r="G2770" s="15">
        <f t="shared" si="55"/>
        <v>0</v>
      </c>
    </row>
    <row r="2771" spans="4:7">
      <c r="D2771" s="15"/>
      <c r="E2771" s="15"/>
      <c r="G2771" s="15">
        <f t="shared" si="55"/>
        <v>0</v>
      </c>
    </row>
    <row r="2772" spans="4:7">
      <c r="D2772" s="15"/>
      <c r="E2772" s="15"/>
      <c r="G2772" s="15">
        <f t="shared" si="55"/>
        <v>0</v>
      </c>
    </row>
    <row r="2773" spans="4:7">
      <c r="D2773" s="15"/>
      <c r="E2773" s="15"/>
      <c r="G2773" s="15">
        <f t="shared" si="55"/>
        <v>0</v>
      </c>
    </row>
    <row r="2774" spans="4:7">
      <c r="D2774" s="15"/>
      <c r="E2774" s="15"/>
      <c r="G2774" s="15">
        <f t="shared" si="55"/>
        <v>0</v>
      </c>
    </row>
    <row r="2775" spans="4:7">
      <c r="D2775" s="15"/>
      <c r="E2775" s="15"/>
      <c r="G2775" s="15">
        <f t="shared" si="55"/>
        <v>0</v>
      </c>
    </row>
    <row r="2776" spans="4:7">
      <c r="D2776" s="15"/>
      <c r="E2776" s="15"/>
      <c r="G2776" s="15">
        <f t="shared" si="55"/>
        <v>0</v>
      </c>
    </row>
    <row r="2777" spans="4:7">
      <c r="D2777" s="15"/>
      <c r="E2777" s="15"/>
      <c r="G2777" s="15">
        <f t="shared" si="55"/>
        <v>0</v>
      </c>
    </row>
    <row r="2778" spans="4:7">
      <c r="D2778" s="15"/>
      <c r="E2778" s="15"/>
      <c r="G2778" s="15">
        <f t="shared" si="55"/>
        <v>0</v>
      </c>
    </row>
    <row r="2779" spans="4:7">
      <c r="D2779" s="15"/>
      <c r="E2779" s="15"/>
      <c r="G2779" s="15">
        <f t="shared" si="55"/>
        <v>0</v>
      </c>
    </row>
    <row r="2780" spans="4:7">
      <c r="D2780" s="15"/>
      <c r="E2780" s="15"/>
      <c r="G2780" s="15">
        <f t="shared" si="55"/>
        <v>0</v>
      </c>
    </row>
    <row r="2781" spans="4:7">
      <c r="D2781" s="15"/>
      <c r="E2781" s="15"/>
      <c r="G2781" s="15">
        <f t="shared" si="55"/>
        <v>0</v>
      </c>
    </row>
    <row r="2782" spans="4:7">
      <c r="D2782" s="15"/>
      <c r="E2782" s="15"/>
      <c r="G2782" s="15">
        <f t="shared" si="55"/>
        <v>0</v>
      </c>
    </row>
    <row r="2783" spans="4:7">
      <c r="D2783" s="15"/>
      <c r="E2783" s="15"/>
      <c r="G2783" s="15">
        <f t="shared" si="55"/>
        <v>0</v>
      </c>
    </row>
    <row r="2784" spans="4:7">
      <c r="D2784" s="15"/>
      <c r="E2784" s="15"/>
      <c r="G2784" s="15">
        <f t="shared" si="55"/>
        <v>0</v>
      </c>
    </row>
    <row r="2785" spans="4:7">
      <c r="D2785" s="15"/>
      <c r="E2785" s="15"/>
      <c r="G2785" s="15">
        <f t="shared" si="55"/>
        <v>0</v>
      </c>
    </row>
    <row r="2786" spans="4:7">
      <c r="D2786" s="15"/>
      <c r="E2786" s="15"/>
      <c r="G2786" s="15">
        <f t="shared" si="55"/>
        <v>0</v>
      </c>
    </row>
    <row r="2787" spans="4:7">
      <c r="D2787" s="15"/>
      <c r="E2787" s="15"/>
      <c r="G2787" s="15">
        <f t="shared" si="55"/>
        <v>0</v>
      </c>
    </row>
    <row r="2788" spans="4:7">
      <c r="D2788" s="15"/>
      <c r="E2788" s="15"/>
      <c r="G2788" s="15">
        <f t="shared" si="55"/>
        <v>0</v>
      </c>
    </row>
    <row r="2789" spans="4:7">
      <c r="D2789" s="15"/>
      <c r="E2789" s="15"/>
      <c r="G2789" s="15">
        <f t="shared" si="55"/>
        <v>0</v>
      </c>
    </row>
    <row r="2790" spans="4:7">
      <c r="D2790" s="15"/>
      <c r="E2790" s="15"/>
      <c r="G2790" s="15">
        <f t="shared" si="55"/>
        <v>0</v>
      </c>
    </row>
    <row r="2791" spans="4:7">
      <c r="D2791" s="15"/>
      <c r="E2791" s="15"/>
      <c r="G2791" s="15">
        <f t="shared" si="55"/>
        <v>0</v>
      </c>
    </row>
    <row r="2792" spans="4:7">
      <c r="D2792" s="15"/>
      <c r="E2792" s="15"/>
      <c r="G2792" s="15">
        <f t="shared" si="55"/>
        <v>0</v>
      </c>
    </row>
    <row r="2793" spans="4:7">
      <c r="D2793" s="15"/>
      <c r="E2793" s="15"/>
      <c r="G2793" s="15">
        <f t="shared" si="55"/>
        <v>0</v>
      </c>
    </row>
    <row r="2794" spans="4:7">
      <c r="D2794" s="15"/>
      <c r="E2794" s="15"/>
      <c r="G2794" s="15">
        <f t="shared" si="55"/>
        <v>0</v>
      </c>
    </row>
    <row r="2795" spans="4:7">
      <c r="D2795" s="15"/>
      <c r="E2795" s="15"/>
      <c r="G2795" s="15">
        <f t="shared" si="55"/>
        <v>0</v>
      </c>
    </row>
    <row r="2796" spans="4:7">
      <c r="D2796" s="15"/>
      <c r="E2796" s="15"/>
      <c r="G2796" s="15">
        <f t="shared" si="55"/>
        <v>0</v>
      </c>
    </row>
    <row r="2797" spans="4:7">
      <c r="D2797" s="15"/>
      <c r="E2797" s="15"/>
      <c r="G2797" s="15">
        <f t="shared" si="55"/>
        <v>0</v>
      </c>
    </row>
    <row r="2798" spans="4:7">
      <c r="D2798" s="15"/>
      <c r="E2798" s="15"/>
      <c r="G2798" s="15">
        <f t="shared" si="55"/>
        <v>0</v>
      </c>
    </row>
    <row r="2799" spans="4:7">
      <c r="D2799" s="15"/>
      <c r="E2799" s="15"/>
      <c r="G2799" s="15">
        <f t="shared" si="55"/>
        <v>0</v>
      </c>
    </row>
    <row r="2800" spans="4:7">
      <c r="D2800" s="15"/>
      <c r="E2800" s="15"/>
      <c r="G2800" s="15">
        <f t="shared" si="55"/>
        <v>0</v>
      </c>
    </row>
    <row r="2801" spans="4:7">
      <c r="D2801" s="15"/>
      <c r="E2801" s="15"/>
      <c r="G2801" s="15">
        <f t="shared" si="55"/>
        <v>0</v>
      </c>
    </row>
    <row r="2802" spans="4:7">
      <c r="D2802" s="15"/>
      <c r="E2802" s="15"/>
      <c r="G2802" s="15">
        <f t="shared" si="55"/>
        <v>0</v>
      </c>
    </row>
    <row r="2803" spans="4:7">
      <c r="D2803" s="15"/>
      <c r="E2803" s="15"/>
      <c r="G2803" s="15">
        <f t="shared" si="55"/>
        <v>0</v>
      </c>
    </row>
    <row r="2804" spans="4:7">
      <c r="D2804" s="15"/>
      <c r="E2804" s="15"/>
      <c r="G2804" s="15">
        <f t="shared" si="55"/>
        <v>0</v>
      </c>
    </row>
    <row r="2805" spans="4:7">
      <c r="D2805" s="15"/>
      <c r="E2805" s="15"/>
      <c r="G2805" s="15">
        <f t="shared" si="55"/>
        <v>0</v>
      </c>
    </row>
    <row r="2806" spans="4:7">
      <c r="D2806" s="15"/>
      <c r="E2806" s="15"/>
      <c r="G2806" s="15">
        <f t="shared" si="55"/>
        <v>0</v>
      </c>
    </row>
    <row r="2807" spans="4:7">
      <c r="D2807" s="15"/>
      <c r="E2807" s="15"/>
      <c r="G2807" s="15">
        <f t="shared" si="55"/>
        <v>0</v>
      </c>
    </row>
    <row r="2808" spans="4:7">
      <c r="D2808" s="15"/>
      <c r="E2808" s="15"/>
      <c r="G2808" s="15">
        <f t="shared" si="55"/>
        <v>0</v>
      </c>
    </row>
    <row r="2809" spans="4:7">
      <c r="D2809" s="15"/>
      <c r="E2809" s="15"/>
      <c r="G2809" s="15">
        <f t="shared" si="55"/>
        <v>0</v>
      </c>
    </row>
    <row r="2810" spans="4:7">
      <c r="D2810" s="15"/>
      <c r="E2810" s="15"/>
      <c r="G2810" s="15">
        <f t="shared" si="55"/>
        <v>0</v>
      </c>
    </row>
    <row r="2811" spans="4:7">
      <c r="D2811" s="15"/>
      <c r="E2811" s="15"/>
      <c r="G2811" s="15">
        <f t="shared" si="55"/>
        <v>0</v>
      </c>
    </row>
    <row r="2812" spans="4:7">
      <c r="D2812" s="15"/>
      <c r="E2812" s="15"/>
      <c r="G2812" s="15">
        <f t="shared" si="55"/>
        <v>0</v>
      </c>
    </row>
    <row r="2813" spans="4:7">
      <c r="D2813" s="15"/>
      <c r="E2813" s="15"/>
      <c r="G2813" s="15">
        <f t="shared" si="55"/>
        <v>0</v>
      </c>
    </row>
    <row r="2814" spans="4:7">
      <c r="D2814" s="15"/>
      <c r="E2814" s="15"/>
      <c r="G2814" s="15">
        <f t="shared" si="55"/>
        <v>0</v>
      </c>
    </row>
    <row r="2815" spans="4:7">
      <c r="D2815" s="15"/>
      <c r="E2815" s="15"/>
      <c r="G2815" s="15">
        <f t="shared" si="55"/>
        <v>0</v>
      </c>
    </row>
    <row r="2816" spans="4:7">
      <c r="D2816" s="15"/>
      <c r="E2816" s="15"/>
      <c r="G2816" s="15">
        <f t="shared" si="55"/>
        <v>0</v>
      </c>
    </row>
    <row r="2817" spans="4:7">
      <c r="D2817" s="15"/>
      <c r="E2817" s="15"/>
      <c r="G2817" s="15">
        <f t="shared" si="55"/>
        <v>0</v>
      </c>
    </row>
    <row r="2818" spans="4:7">
      <c r="D2818" s="15"/>
      <c r="E2818" s="15"/>
      <c r="G2818" s="15">
        <f t="shared" si="55"/>
        <v>0</v>
      </c>
    </row>
    <row r="2819" spans="4:7">
      <c r="D2819" s="15"/>
      <c r="E2819" s="15"/>
      <c r="G2819" s="15">
        <f t="shared" si="55"/>
        <v>0</v>
      </c>
    </row>
    <row r="2820" spans="4:7">
      <c r="D2820" s="15"/>
      <c r="E2820" s="15"/>
      <c r="G2820" s="15">
        <f t="shared" si="55"/>
        <v>0</v>
      </c>
    </row>
    <row r="2821" spans="4:7">
      <c r="D2821" s="15"/>
      <c r="E2821" s="15"/>
      <c r="G2821" s="15">
        <f t="shared" si="55"/>
        <v>0</v>
      </c>
    </row>
    <row r="2822" spans="4:7">
      <c r="D2822" s="15"/>
      <c r="E2822" s="15"/>
      <c r="G2822" s="15">
        <f t="shared" si="55"/>
        <v>0</v>
      </c>
    </row>
    <row r="2823" spans="4:7">
      <c r="D2823" s="15"/>
      <c r="E2823" s="15"/>
      <c r="G2823" s="15">
        <f t="shared" si="55"/>
        <v>0</v>
      </c>
    </row>
    <row r="2824" spans="4:7">
      <c r="D2824" s="15"/>
      <c r="E2824" s="15"/>
      <c r="G2824" s="15">
        <f t="shared" si="55"/>
        <v>0</v>
      </c>
    </row>
    <row r="2825" spans="4:7">
      <c r="D2825" s="15"/>
      <c r="E2825" s="15"/>
      <c r="G2825" s="15">
        <f t="shared" si="55"/>
        <v>0</v>
      </c>
    </row>
    <row r="2826" spans="4:7">
      <c r="D2826" s="15"/>
      <c r="E2826" s="15"/>
      <c r="G2826" s="15">
        <f t="shared" si="55"/>
        <v>0</v>
      </c>
    </row>
    <row r="2827" spans="4:7">
      <c r="D2827" s="15"/>
      <c r="E2827" s="15"/>
      <c r="G2827" s="15">
        <f t="shared" si="55"/>
        <v>0</v>
      </c>
    </row>
    <row r="2828" spans="4:7">
      <c r="D2828" s="15"/>
      <c r="E2828" s="15"/>
      <c r="G2828" s="15">
        <f t="shared" ref="G2828:G2891" si="56">+D2828-E2828</f>
        <v>0</v>
      </c>
    </row>
    <row r="2829" spans="4:7">
      <c r="D2829" s="15"/>
      <c r="E2829" s="15"/>
      <c r="G2829" s="15">
        <f t="shared" si="56"/>
        <v>0</v>
      </c>
    </row>
    <row r="2830" spans="4:7">
      <c r="D2830" s="15"/>
      <c r="E2830" s="15"/>
      <c r="G2830" s="15">
        <f t="shared" si="56"/>
        <v>0</v>
      </c>
    </row>
    <row r="2831" spans="4:7">
      <c r="D2831" s="15"/>
      <c r="E2831" s="15"/>
      <c r="G2831" s="15">
        <f t="shared" si="56"/>
        <v>0</v>
      </c>
    </row>
    <row r="2832" spans="4:7">
      <c r="D2832" s="15"/>
      <c r="E2832" s="15"/>
      <c r="G2832" s="15">
        <f t="shared" si="56"/>
        <v>0</v>
      </c>
    </row>
    <row r="2833" spans="4:7">
      <c r="D2833" s="15"/>
      <c r="E2833" s="15"/>
      <c r="G2833" s="15">
        <f t="shared" si="56"/>
        <v>0</v>
      </c>
    </row>
    <row r="2834" spans="4:7">
      <c r="D2834" s="15"/>
      <c r="E2834" s="15"/>
      <c r="G2834" s="15">
        <f t="shared" si="56"/>
        <v>0</v>
      </c>
    </row>
    <row r="2835" spans="4:7">
      <c r="D2835" s="15"/>
      <c r="E2835" s="15"/>
      <c r="G2835" s="15">
        <f t="shared" si="56"/>
        <v>0</v>
      </c>
    </row>
    <row r="2836" spans="4:7">
      <c r="D2836" s="15"/>
      <c r="E2836" s="15"/>
      <c r="G2836" s="15">
        <f t="shared" si="56"/>
        <v>0</v>
      </c>
    </row>
    <row r="2837" spans="4:7">
      <c r="D2837" s="15"/>
      <c r="E2837" s="15"/>
      <c r="G2837" s="15">
        <f t="shared" si="56"/>
        <v>0</v>
      </c>
    </row>
    <row r="2838" spans="4:7">
      <c r="D2838" s="15"/>
      <c r="E2838" s="15"/>
      <c r="G2838" s="15">
        <f t="shared" si="56"/>
        <v>0</v>
      </c>
    </row>
    <row r="2839" spans="4:7">
      <c r="D2839" s="15"/>
      <c r="E2839" s="15"/>
      <c r="G2839" s="15">
        <f t="shared" si="56"/>
        <v>0</v>
      </c>
    </row>
    <row r="2840" spans="4:7">
      <c r="D2840" s="15"/>
      <c r="E2840" s="15"/>
      <c r="G2840" s="15">
        <f t="shared" si="56"/>
        <v>0</v>
      </c>
    </row>
    <row r="2841" spans="4:7">
      <c r="D2841" s="15"/>
      <c r="E2841" s="15"/>
      <c r="G2841" s="15">
        <f t="shared" si="56"/>
        <v>0</v>
      </c>
    </row>
    <row r="2842" spans="4:7">
      <c r="D2842" s="15"/>
      <c r="E2842" s="15"/>
      <c r="G2842" s="15">
        <f t="shared" si="56"/>
        <v>0</v>
      </c>
    </row>
    <row r="2843" spans="4:7">
      <c r="D2843" s="15"/>
      <c r="E2843" s="15"/>
      <c r="G2843" s="15">
        <f t="shared" si="56"/>
        <v>0</v>
      </c>
    </row>
    <row r="2844" spans="4:7">
      <c r="D2844" s="15"/>
      <c r="E2844" s="15"/>
      <c r="G2844" s="15">
        <f t="shared" si="56"/>
        <v>0</v>
      </c>
    </row>
    <row r="2845" spans="4:7">
      <c r="D2845" s="15"/>
      <c r="E2845" s="15"/>
      <c r="G2845" s="15">
        <f t="shared" si="56"/>
        <v>0</v>
      </c>
    </row>
    <row r="2846" spans="4:7">
      <c r="D2846" s="15"/>
      <c r="E2846" s="15"/>
      <c r="G2846" s="15">
        <f t="shared" si="56"/>
        <v>0</v>
      </c>
    </row>
    <row r="2847" spans="4:7">
      <c r="D2847" s="15"/>
      <c r="E2847" s="15"/>
      <c r="G2847" s="15">
        <f t="shared" si="56"/>
        <v>0</v>
      </c>
    </row>
    <row r="2848" spans="4:7">
      <c r="D2848" s="15"/>
      <c r="E2848" s="15"/>
      <c r="G2848" s="15">
        <f t="shared" si="56"/>
        <v>0</v>
      </c>
    </row>
    <row r="2849" spans="4:7">
      <c r="D2849" s="15"/>
      <c r="E2849" s="15"/>
      <c r="G2849" s="15">
        <f t="shared" si="56"/>
        <v>0</v>
      </c>
    </row>
    <row r="2850" spans="4:7">
      <c r="D2850" s="15"/>
      <c r="E2850" s="15"/>
      <c r="G2850" s="15">
        <f t="shared" si="56"/>
        <v>0</v>
      </c>
    </row>
    <row r="2851" spans="4:7">
      <c r="D2851" s="15"/>
      <c r="E2851" s="15"/>
      <c r="G2851" s="15">
        <f t="shared" si="56"/>
        <v>0</v>
      </c>
    </row>
    <row r="2852" spans="4:7">
      <c r="D2852" s="15"/>
      <c r="E2852" s="15"/>
      <c r="G2852" s="15">
        <f t="shared" si="56"/>
        <v>0</v>
      </c>
    </row>
    <row r="2853" spans="4:7">
      <c r="D2853" s="15"/>
      <c r="E2853" s="15"/>
      <c r="G2853" s="15">
        <f t="shared" si="56"/>
        <v>0</v>
      </c>
    </row>
    <row r="2854" spans="4:7">
      <c r="D2854" s="15"/>
      <c r="E2854" s="15"/>
      <c r="G2854" s="15">
        <f t="shared" si="56"/>
        <v>0</v>
      </c>
    </row>
    <row r="2855" spans="4:7">
      <c r="D2855" s="15"/>
      <c r="E2855" s="15"/>
      <c r="G2855" s="15">
        <f t="shared" si="56"/>
        <v>0</v>
      </c>
    </row>
    <row r="2856" spans="4:7">
      <c r="D2856" s="15"/>
      <c r="E2856" s="15"/>
      <c r="G2856" s="15">
        <f t="shared" si="56"/>
        <v>0</v>
      </c>
    </row>
    <row r="2857" spans="4:7">
      <c r="D2857" s="15"/>
      <c r="E2857" s="15"/>
      <c r="G2857" s="15">
        <f t="shared" si="56"/>
        <v>0</v>
      </c>
    </row>
    <row r="2858" spans="4:7">
      <c r="D2858" s="15"/>
      <c r="E2858" s="15"/>
      <c r="G2858" s="15">
        <f t="shared" si="56"/>
        <v>0</v>
      </c>
    </row>
    <row r="2859" spans="4:7">
      <c r="D2859" s="15"/>
      <c r="E2859" s="15"/>
      <c r="G2859" s="15">
        <f t="shared" si="56"/>
        <v>0</v>
      </c>
    </row>
    <row r="2860" spans="4:7">
      <c r="D2860" s="15"/>
      <c r="E2860" s="15"/>
      <c r="G2860" s="15">
        <f t="shared" si="56"/>
        <v>0</v>
      </c>
    </row>
    <row r="2861" spans="4:7">
      <c r="D2861" s="15"/>
      <c r="E2861" s="15"/>
      <c r="G2861" s="15">
        <f t="shared" si="56"/>
        <v>0</v>
      </c>
    </row>
    <row r="2862" spans="4:7">
      <c r="D2862" s="15"/>
      <c r="E2862" s="15"/>
      <c r="G2862" s="15">
        <f t="shared" si="56"/>
        <v>0</v>
      </c>
    </row>
    <row r="2863" spans="4:7">
      <c r="D2863" s="15"/>
      <c r="E2863" s="15"/>
      <c r="G2863" s="15">
        <f t="shared" si="56"/>
        <v>0</v>
      </c>
    </row>
    <row r="2864" spans="4:7">
      <c r="D2864" s="15"/>
      <c r="E2864" s="15"/>
      <c r="G2864" s="15">
        <f t="shared" si="56"/>
        <v>0</v>
      </c>
    </row>
    <row r="2865" spans="4:7">
      <c r="D2865" s="15"/>
      <c r="E2865" s="15"/>
      <c r="G2865" s="15">
        <f t="shared" si="56"/>
        <v>0</v>
      </c>
    </row>
    <row r="2866" spans="4:7">
      <c r="D2866" s="15"/>
      <c r="E2866" s="15"/>
      <c r="G2866" s="15">
        <f t="shared" si="56"/>
        <v>0</v>
      </c>
    </row>
    <row r="2867" spans="4:7">
      <c r="D2867" s="15"/>
      <c r="E2867" s="15"/>
      <c r="G2867" s="15">
        <f t="shared" si="56"/>
        <v>0</v>
      </c>
    </row>
    <row r="2868" spans="4:7">
      <c r="D2868" s="15"/>
      <c r="E2868" s="15"/>
      <c r="G2868" s="15">
        <f t="shared" si="56"/>
        <v>0</v>
      </c>
    </row>
    <row r="2869" spans="4:7">
      <c r="D2869" s="15"/>
      <c r="E2869" s="15"/>
      <c r="G2869" s="15">
        <f t="shared" si="56"/>
        <v>0</v>
      </c>
    </row>
    <row r="2870" spans="4:7">
      <c r="D2870" s="15"/>
      <c r="E2870" s="15"/>
      <c r="G2870" s="15">
        <f t="shared" si="56"/>
        <v>0</v>
      </c>
    </row>
    <row r="2871" spans="4:7">
      <c r="D2871" s="15"/>
      <c r="E2871" s="15"/>
      <c r="G2871" s="15">
        <f t="shared" si="56"/>
        <v>0</v>
      </c>
    </row>
    <row r="2872" spans="4:7">
      <c r="D2872" s="15"/>
      <c r="E2872" s="15"/>
      <c r="G2872" s="15">
        <f t="shared" si="56"/>
        <v>0</v>
      </c>
    </row>
    <row r="2873" spans="4:7">
      <c r="D2873" s="15"/>
      <c r="E2873" s="15"/>
      <c r="G2873" s="15">
        <f t="shared" si="56"/>
        <v>0</v>
      </c>
    </row>
    <row r="2874" spans="4:7">
      <c r="D2874" s="15"/>
      <c r="E2874" s="15"/>
      <c r="G2874" s="15">
        <f t="shared" si="56"/>
        <v>0</v>
      </c>
    </row>
    <row r="2875" spans="4:7">
      <c r="D2875" s="15"/>
      <c r="E2875" s="15"/>
      <c r="G2875" s="15">
        <f t="shared" si="56"/>
        <v>0</v>
      </c>
    </row>
    <row r="2876" spans="4:7">
      <c r="D2876" s="15"/>
      <c r="E2876" s="15"/>
      <c r="G2876" s="15">
        <f t="shared" si="56"/>
        <v>0</v>
      </c>
    </row>
    <row r="2877" spans="4:7">
      <c r="D2877" s="15"/>
      <c r="E2877" s="15"/>
      <c r="G2877" s="15">
        <f t="shared" si="56"/>
        <v>0</v>
      </c>
    </row>
    <row r="2878" spans="4:7">
      <c r="D2878" s="15"/>
      <c r="E2878" s="15"/>
      <c r="G2878" s="15">
        <f t="shared" si="56"/>
        <v>0</v>
      </c>
    </row>
    <row r="2879" spans="4:7">
      <c r="D2879" s="15"/>
      <c r="E2879" s="15"/>
      <c r="G2879" s="15">
        <f t="shared" si="56"/>
        <v>0</v>
      </c>
    </row>
    <row r="2880" spans="4:7">
      <c r="D2880" s="15"/>
      <c r="E2880" s="15"/>
      <c r="G2880" s="15">
        <f t="shared" si="56"/>
        <v>0</v>
      </c>
    </row>
    <row r="2881" spans="4:7">
      <c r="D2881" s="15"/>
      <c r="E2881" s="15"/>
      <c r="G2881" s="15">
        <f t="shared" si="56"/>
        <v>0</v>
      </c>
    </row>
    <row r="2882" spans="4:7">
      <c r="D2882" s="15"/>
      <c r="E2882" s="15"/>
      <c r="G2882" s="15">
        <f t="shared" si="56"/>
        <v>0</v>
      </c>
    </row>
    <row r="2883" spans="4:7">
      <c r="D2883" s="15"/>
      <c r="E2883" s="15"/>
      <c r="G2883" s="15">
        <f t="shared" si="56"/>
        <v>0</v>
      </c>
    </row>
    <row r="2884" spans="4:7">
      <c r="D2884" s="15"/>
      <c r="E2884" s="15"/>
      <c r="G2884" s="15">
        <f t="shared" si="56"/>
        <v>0</v>
      </c>
    </row>
    <row r="2885" spans="4:7">
      <c r="D2885" s="15"/>
      <c r="E2885" s="15"/>
      <c r="G2885" s="15">
        <f t="shared" si="56"/>
        <v>0</v>
      </c>
    </row>
    <row r="2886" spans="4:7">
      <c r="D2886" s="15"/>
      <c r="E2886" s="15"/>
      <c r="G2886" s="15">
        <f t="shared" si="56"/>
        <v>0</v>
      </c>
    </row>
    <row r="2887" spans="4:7">
      <c r="D2887" s="15"/>
      <c r="E2887" s="15"/>
      <c r="G2887" s="15">
        <f t="shared" si="56"/>
        <v>0</v>
      </c>
    </row>
    <row r="2888" spans="4:7">
      <c r="D2888" s="15"/>
      <c r="E2888" s="15"/>
      <c r="G2888" s="15">
        <f t="shared" si="56"/>
        <v>0</v>
      </c>
    </row>
    <row r="2889" spans="4:7">
      <c r="D2889" s="15"/>
      <c r="E2889" s="15"/>
      <c r="G2889" s="15">
        <f t="shared" si="56"/>
        <v>0</v>
      </c>
    </row>
    <row r="2890" spans="4:7">
      <c r="D2890" s="15"/>
      <c r="E2890" s="15"/>
      <c r="G2890" s="15">
        <f t="shared" si="56"/>
        <v>0</v>
      </c>
    </row>
    <row r="2891" spans="4:7">
      <c r="D2891" s="15"/>
      <c r="E2891" s="15"/>
      <c r="G2891" s="15">
        <f t="shared" si="56"/>
        <v>0</v>
      </c>
    </row>
    <row r="2892" spans="4:7">
      <c r="D2892" s="15"/>
      <c r="E2892" s="15"/>
      <c r="G2892" s="15">
        <f t="shared" ref="G2892:G2955" si="57">+D2892-E2892</f>
        <v>0</v>
      </c>
    </row>
    <row r="2893" spans="4:7">
      <c r="D2893" s="15"/>
      <c r="E2893" s="15"/>
      <c r="G2893" s="15">
        <f t="shared" si="57"/>
        <v>0</v>
      </c>
    </row>
    <row r="2894" spans="4:7">
      <c r="D2894" s="15"/>
      <c r="E2894" s="15"/>
      <c r="G2894" s="15">
        <f t="shared" si="57"/>
        <v>0</v>
      </c>
    </row>
    <row r="2895" spans="4:7">
      <c r="D2895" s="15"/>
      <c r="E2895" s="15"/>
      <c r="G2895" s="15">
        <f t="shared" si="57"/>
        <v>0</v>
      </c>
    </row>
    <row r="2896" spans="4:7">
      <c r="D2896" s="15"/>
      <c r="E2896" s="15"/>
      <c r="G2896" s="15">
        <f t="shared" si="57"/>
        <v>0</v>
      </c>
    </row>
    <row r="2897" spans="4:7">
      <c r="D2897" s="15"/>
      <c r="E2897" s="15"/>
      <c r="G2897" s="15">
        <f t="shared" si="57"/>
        <v>0</v>
      </c>
    </row>
    <row r="2898" spans="4:7">
      <c r="D2898" s="15"/>
      <c r="E2898" s="15"/>
      <c r="G2898" s="15">
        <f t="shared" si="57"/>
        <v>0</v>
      </c>
    </row>
    <row r="2899" spans="4:7">
      <c r="D2899" s="15"/>
      <c r="E2899" s="15"/>
      <c r="G2899" s="15">
        <f t="shared" si="57"/>
        <v>0</v>
      </c>
    </row>
    <row r="2900" spans="4:7">
      <c r="D2900" s="15"/>
      <c r="E2900" s="15"/>
      <c r="G2900" s="15">
        <f t="shared" si="57"/>
        <v>0</v>
      </c>
    </row>
    <row r="2901" spans="4:7">
      <c r="D2901" s="15"/>
      <c r="E2901" s="15"/>
      <c r="G2901" s="15">
        <f t="shared" si="57"/>
        <v>0</v>
      </c>
    </row>
    <row r="2902" spans="4:7">
      <c r="D2902" s="15"/>
      <c r="E2902" s="15"/>
      <c r="G2902" s="15">
        <f t="shared" si="57"/>
        <v>0</v>
      </c>
    </row>
    <row r="2903" spans="4:7">
      <c r="D2903" s="15"/>
      <c r="E2903" s="15"/>
      <c r="G2903" s="15">
        <f t="shared" si="57"/>
        <v>0</v>
      </c>
    </row>
    <row r="2904" spans="4:7">
      <c r="D2904" s="15"/>
      <c r="E2904" s="15"/>
      <c r="G2904" s="15">
        <f t="shared" si="57"/>
        <v>0</v>
      </c>
    </row>
    <row r="2905" spans="4:7">
      <c r="D2905" s="15"/>
      <c r="E2905" s="15"/>
      <c r="G2905" s="15">
        <f t="shared" si="57"/>
        <v>0</v>
      </c>
    </row>
    <row r="2906" spans="4:7">
      <c r="D2906" s="15"/>
      <c r="E2906" s="15"/>
      <c r="G2906" s="15">
        <f t="shared" si="57"/>
        <v>0</v>
      </c>
    </row>
    <row r="2907" spans="4:7">
      <c r="D2907" s="15"/>
      <c r="E2907" s="15"/>
      <c r="G2907" s="15">
        <f t="shared" si="57"/>
        <v>0</v>
      </c>
    </row>
    <row r="2908" spans="4:7">
      <c r="D2908" s="15"/>
      <c r="E2908" s="15"/>
      <c r="G2908" s="15">
        <f t="shared" si="57"/>
        <v>0</v>
      </c>
    </row>
    <row r="2909" spans="4:7">
      <c r="D2909" s="15"/>
      <c r="E2909" s="15"/>
      <c r="G2909" s="15">
        <f t="shared" si="57"/>
        <v>0</v>
      </c>
    </row>
    <row r="2910" spans="4:7">
      <c r="D2910" s="15"/>
      <c r="E2910" s="15"/>
      <c r="G2910" s="15">
        <f t="shared" si="57"/>
        <v>0</v>
      </c>
    </row>
    <row r="2911" spans="4:7">
      <c r="D2911" s="15"/>
      <c r="E2911" s="15"/>
      <c r="G2911" s="15">
        <f t="shared" si="57"/>
        <v>0</v>
      </c>
    </row>
    <row r="2912" spans="4:7">
      <c r="D2912" s="15"/>
      <c r="E2912" s="15"/>
      <c r="G2912" s="15">
        <f t="shared" si="57"/>
        <v>0</v>
      </c>
    </row>
    <row r="2913" spans="4:7">
      <c r="D2913" s="15"/>
      <c r="E2913" s="15"/>
      <c r="G2913" s="15">
        <f t="shared" si="57"/>
        <v>0</v>
      </c>
    </row>
    <row r="2914" spans="4:7">
      <c r="D2914" s="15"/>
      <c r="E2914" s="15"/>
      <c r="G2914" s="15">
        <f t="shared" si="57"/>
        <v>0</v>
      </c>
    </row>
    <row r="2915" spans="4:7">
      <c r="D2915" s="15"/>
      <c r="E2915" s="15"/>
      <c r="G2915" s="15">
        <f t="shared" si="57"/>
        <v>0</v>
      </c>
    </row>
    <row r="2916" spans="4:7">
      <c r="D2916" s="15"/>
      <c r="E2916" s="15"/>
      <c r="G2916" s="15">
        <f t="shared" si="57"/>
        <v>0</v>
      </c>
    </row>
    <row r="2917" spans="4:7">
      <c r="D2917" s="15"/>
      <c r="E2917" s="15"/>
      <c r="G2917" s="15">
        <f t="shared" si="57"/>
        <v>0</v>
      </c>
    </row>
    <row r="2918" spans="4:7">
      <c r="D2918" s="15"/>
      <c r="E2918" s="15"/>
      <c r="G2918" s="15">
        <f t="shared" si="57"/>
        <v>0</v>
      </c>
    </row>
    <row r="2919" spans="4:7">
      <c r="D2919" s="15"/>
      <c r="E2919" s="15"/>
      <c r="G2919" s="15">
        <f t="shared" si="57"/>
        <v>0</v>
      </c>
    </row>
    <row r="2920" spans="4:7">
      <c r="D2920" s="15"/>
      <c r="E2920" s="15"/>
      <c r="G2920" s="15">
        <f t="shared" si="57"/>
        <v>0</v>
      </c>
    </row>
    <row r="2921" spans="4:7">
      <c r="D2921" s="15"/>
      <c r="E2921" s="15"/>
      <c r="G2921" s="15">
        <f t="shared" si="57"/>
        <v>0</v>
      </c>
    </row>
    <row r="2922" spans="4:7">
      <c r="D2922" s="15"/>
      <c r="E2922" s="15"/>
      <c r="G2922" s="15">
        <f t="shared" si="57"/>
        <v>0</v>
      </c>
    </row>
    <row r="2923" spans="4:7">
      <c r="D2923" s="15"/>
      <c r="E2923" s="15"/>
      <c r="G2923" s="15">
        <f t="shared" si="57"/>
        <v>0</v>
      </c>
    </row>
    <row r="2924" spans="4:7">
      <c r="D2924" s="15"/>
      <c r="E2924" s="15"/>
      <c r="G2924" s="15">
        <f t="shared" si="57"/>
        <v>0</v>
      </c>
    </row>
    <row r="2925" spans="4:7">
      <c r="D2925" s="15"/>
      <c r="E2925" s="15"/>
      <c r="G2925" s="15">
        <f t="shared" si="57"/>
        <v>0</v>
      </c>
    </row>
    <row r="2926" spans="4:7">
      <c r="D2926" s="15"/>
      <c r="E2926" s="15"/>
      <c r="G2926" s="15">
        <f t="shared" si="57"/>
        <v>0</v>
      </c>
    </row>
    <row r="2927" spans="4:7">
      <c r="D2927" s="15"/>
      <c r="E2927" s="15"/>
      <c r="G2927" s="15">
        <f t="shared" si="57"/>
        <v>0</v>
      </c>
    </row>
    <row r="2928" spans="4:7">
      <c r="D2928" s="15"/>
      <c r="E2928" s="15"/>
      <c r="G2928" s="15">
        <f t="shared" si="57"/>
        <v>0</v>
      </c>
    </row>
    <row r="2929" spans="4:7">
      <c r="D2929" s="15"/>
      <c r="E2929" s="15"/>
      <c r="G2929" s="15">
        <f t="shared" si="57"/>
        <v>0</v>
      </c>
    </row>
    <row r="2930" spans="4:7">
      <c r="D2930" s="15"/>
      <c r="E2930" s="15"/>
      <c r="G2930" s="15">
        <f t="shared" si="57"/>
        <v>0</v>
      </c>
    </row>
    <row r="2931" spans="4:7">
      <c r="D2931" s="15"/>
      <c r="E2931" s="15"/>
      <c r="G2931" s="15">
        <f t="shared" si="57"/>
        <v>0</v>
      </c>
    </row>
    <row r="2932" spans="4:7">
      <c r="D2932" s="15"/>
      <c r="E2932" s="15"/>
      <c r="G2932" s="15">
        <f t="shared" si="57"/>
        <v>0</v>
      </c>
    </row>
    <row r="2933" spans="4:7">
      <c r="D2933" s="15"/>
      <c r="E2933" s="15"/>
      <c r="G2933" s="15">
        <f t="shared" si="57"/>
        <v>0</v>
      </c>
    </row>
    <row r="2934" spans="4:7">
      <c r="D2934" s="15"/>
      <c r="E2934" s="15"/>
      <c r="G2934" s="15">
        <f t="shared" si="57"/>
        <v>0</v>
      </c>
    </row>
    <row r="2935" spans="4:7">
      <c r="D2935" s="15"/>
      <c r="E2935" s="15"/>
      <c r="G2935" s="15">
        <f t="shared" si="57"/>
        <v>0</v>
      </c>
    </row>
    <row r="2936" spans="4:7">
      <c r="D2936" s="15"/>
      <c r="E2936" s="15"/>
      <c r="G2936" s="15">
        <f t="shared" si="57"/>
        <v>0</v>
      </c>
    </row>
    <row r="2937" spans="4:7">
      <c r="D2937" s="15"/>
      <c r="E2937" s="15"/>
      <c r="G2937" s="15">
        <f t="shared" si="57"/>
        <v>0</v>
      </c>
    </row>
    <row r="2938" spans="4:7">
      <c r="D2938" s="15"/>
      <c r="E2938" s="15"/>
      <c r="G2938" s="15">
        <f t="shared" si="57"/>
        <v>0</v>
      </c>
    </row>
    <row r="2939" spans="4:7">
      <c r="D2939" s="15"/>
      <c r="E2939" s="15"/>
      <c r="G2939" s="15">
        <f t="shared" si="57"/>
        <v>0</v>
      </c>
    </row>
    <row r="2940" spans="4:7">
      <c r="D2940" s="15"/>
      <c r="E2940" s="15"/>
      <c r="G2940" s="15">
        <f t="shared" si="57"/>
        <v>0</v>
      </c>
    </row>
    <row r="2941" spans="4:7">
      <c r="D2941" s="15"/>
      <c r="E2941" s="15"/>
      <c r="G2941" s="15">
        <f t="shared" si="57"/>
        <v>0</v>
      </c>
    </row>
    <row r="2942" spans="4:7">
      <c r="D2942" s="15"/>
      <c r="E2942" s="15"/>
      <c r="G2942" s="15">
        <f t="shared" si="57"/>
        <v>0</v>
      </c>
    </row>
    <row r="2943" spans="4:7">
      <c r="D2943" s="15"/>
      <c r="E2943" s="15"/>
      <c r="G2943" s="15">
        <f t="shared" si="57"/>
        <v>0</v>
      </c>
    </row>
    <row r="2944" spans="4:7">
      <c r="D2944" s="15"/>
      <c r="E2944" s="15"/>
      <c r="G2944" s="15">
        <f t="shared" si="57"/>
        <v>0</v>
      </c>
    </row>
    <row r="2945" spans="4:7">
      <c r="D2945" s="15"/>
      <c r="E2945" s="15"/>
      <c r="G2945" s="15">
        <f t="shared" si="57"/>
        <v>0</v>
      </c>
    </row>
    <row r="2946" spans="4:7">
      <c r="D2946" s="15"/>
      <c r="E2946" s="15"/>
      <c r="G2946" s="15">
        <f t="shared" si="57"/>
        <v>0</v>
      </c>
    </row>
    <row r="2947" spans="4:7">
      <c r="D2947" s="15"/>
      <c r="E2947" s="15"/>
      <c r="G2947" s="15">
        <f t="shared" si="57"/>
        <v>0</v>
      </c>
    </row>
    <row r="2948" spans="4:7">
      <c r="D2948" s="15"/>
      <c r="E2948" s="15"/>
      <c r="G2948" s="15">
        <f t="shared" si="57"/>
        <v>0</v>
      </c>
    </row>
    <row r="2949" spans="4:7">
      <c r="D2949" s="15"/>
      <c r="E2949" s="15"/>
      <c r="G2949" s="15">
        <f t="shared" si="57"/>
        <v>0</v>
      </c>
    </row>
    <row r="2950" spans="4:7">
      <c r="D2950" s="15"/>
      <c r="E2950" s="15"/>
      <c r="G2950" s="15">
        <f t="shared" si="57"/>
        <v>0</v>
      </c>
    </row>
    <row r="2951" spans="4:7">
      <c r="D2951" s="15"/>
      <c r="E2951" s="15"/>
      <c r="G2951" s="15">
        <f t="shared" si="57"/>
        <v>0</v>
      </c>
    </row>
    <row r="2952" spans="4:7">
      <c r="D2952" s="15"/>
      <c r="E2952" s="15"/>
      <c r="G2952" s="15">
        <f t="shared" si="57"/>
        <v>0</v>
      </c>
    </row>
    <row r="2953" spans="4:7">
      <c r="D2953" s="15"/>
      <c r="E2953" s="15"/>
      <c r="G2953" s="15">
        <f t="shared" si="57"/>
        <v>0</v>
      </c>
    </row>
    <row r="2954" spans="4:7">
      <c r="D2954" s="15"/>
      <c r="E2954" s="15"/>
      <c r="G2954" s="15">
        <f t="shared" si="57"/>
        <v>0</v>
      </c>
    </row>
    <row r="2955" spans="4:7">
      <c r="D2955" s="15"/>
      <c r="E2955" s="15"/>
      <c r="G2955" s="15">
        <f t="shared" si="57"/>
        <v>0</v>
      </c>
    </row>
    <row r="2956" spans="4:7">
      <c r="D2956" s="15"/>
      <c r="E2956" s="15"/>
      <c r="G2956" s="15">
        <f t="shared" ref="G2956:G3019" si="58">+D2956-E2956</f>
        <v>0</v>
      </c>
    </row>
    <row r="2957" spans="4:7">
      <c r="D2957" s="15"/>
      <c r="E2957" s="15"/>
      <c r="G2957" s="15">
        <f t="shared" si="58"/>
        <v>0</v>
      </c>
    </row>
    <row r="2958" spans="4:7">
      <c r="D2958" s="15"/>
      <c r="E2958" s="15"/>
      <c r="G2958" s="15">
        <f t="shared" si="58"/>
        <v>0</v>
      </c>
    </row>
    <row r="2959" spans="4:7">
      <c r="D2959" s="15"/>
      <c r="E2959" s="15"/>
      <c r="G2959" s="15">
        <f t="shared" si="58"/>
        <v>0</v>
      </c>
    </row>
    <row r="2960" spans="4:7">
      <c r="D2960" s="15"/>
      <c r="E2960" s="15"/>
      <c r="G2960" s="15">
        <f t="shared" si="58"/>
        <v>0</v>
      </c>
    </row>
    <row r="2961" spans="4:7">
      <c r="D2961" s="15"/>
      <c r="E2961" s="15"/>
      <c r="G2961" s="15">
        <f t="shared" si="58"/>
        <v>0</v>
      </c>
    </row>
    <row r="2962" spans="4:7">
      <c r="D2962" s="15"/>
      <c r="E2962" s="15"/>
      <c r="G2962" s="15">
        <f t="shared" si="58"/>
        <v>0</v>
      </c>
    </row>
    <row r="2963" spans="4:7">
      <c r="D2963" s="15"/>
      <c r="E2963" s="15"/>
      <c r="G2963" s="15">
        <f t="shared" si="58"/>
        <v>0</v>
      </c>
    </row>
    <row r="2964" spans="4:7">
      <c r="D2964" s="15"/>
      <c r="E2964" s="15"/>
      <c r="G2964" s="15">
        <f t="shared" si="58"/>
        <v>0</v>
      </c>
    </row>
    <row r="2965" spans="4:7">
      <c r="D2965" s="15"/>
      <c r="E2965" s="15"/>
      <c r="G2965" s="15">
        <f t="shared" si="58"/>
        <v>0</v>
      </c>
    </row>
    <row r="2966" spans="4:7">
      <c r="D2966" s="15"/>
      <c r="E2966" s="15"/>
      <c r="G2966" s="15">
        <f t="shared" si="58"/>
        <v>0</v>
      </c>
    </row>
    <row r="2967" spans="4:7">
      <c r="D2967" s="15"/>
      <c r="E2967" s="15"/>
      <c r="G2967" s="15">
        <f t="shared" si="58"/>
        <v>0</v>
      </c>
    </row>
    <row r="2968" spans="4:7">
      <c r="D2968" s="15"/>
      <c r="E2968" s="15"/>
      <c r="G2968" s="15">
        <f t="shared" si="58"/>
        <v>0</v>
      </c>
    </row>
    <row r="2969" spans="4:7">
      <c r="D2969" s="15"/>
      <c r="E2969" s="15"/>
      <c r="G2969" s="15">
        <f t="shared" si="58"/>
        <v>0</v>
      </c>
    </row>
    <row r="2970" spans="4:7">
      <c r="D2970" s="15"/>
      <c r="E2970" s="15"/>
      <c r="G2970" s="15">
        <f t="shared" si="58"/>
        <v>0</v>
      </c>
    </row>
    <row r="2971" spans="4:7">
      <c r="D2971" s="15"/>
      <c r="E2971" s="15"/>
      <c r="G2971" s="15">
        <f t="shared" si="58"/>
        <v>0</v>
      </c>
    </row>
    <row r="2972" spans="4:7">
      <c r="D2972" s="15"/>
      <c r="E2972" s="15"/>
      <c r="G2972" s="15">
        <f t="shared" si="58"/>
        <v>0</v>
      </c>
    </row>
    <row r="2973" spans="4:7">
      <c r="D2973" s="15"/>
      <c r="E2973" s="15"/>
      <c r="G2973" s="15">
        <f t="shared" si="58"/>
        <v>0</v>
      </c>
    </row>
    <row r="2974" spans="4:7">
      <c r="D2974" s="15"/>
      <c r="E2974" s="15"/>
      <c r="G2974" s="15">
        <f t="shared" si="58"/>
        <v>0</v>
      </c>
    </row>
    <row r="2975" spans="4:7">
      <c r="D2975" s="15"/>
      <c r="E2975" s="15"/>
      <c r="G2975" s="15">
        <f t="shared" si="58"/>
        <v>0</v>
      </c>
    </row>
    <row r="2976" spans="4:7">
      <c r="D2976" s="15"/>
      <c r="E2976" s="15"/>
      <c r="G2976" s="15">
        <f t="shared" si="58"/>
        <v>0</v>
      </c>
    </row>
    <row r="2977" spans="4:7">
      <c r="D2977" s="15"/>
      <c r="E2977" s="15"/>
      <c r="G2977" s="15">
        <f t="shared" si="58"/>
        <v>0</v>
      </c>
    </row>
    <row r="2978" spans="4:7">
      <c r="D2978" s="15"/>
      <c r="E2978" s="15"/>
      <c r="G2978" s="15">
        <f t="shared" si="58"/>
        <v>0</v>
      </c>
    </row>
    <row r="2979" spans="4:7">
      <c r="D2979" s="15"/>
      <c r="E2979" s="15"/>
      <c r="G2979" s="15">
        <f t="shared" si="58"/>
        <v>0</v>
      </c>
    </row>
    <row r="2980" spans="4:7">
      <c r="D2980" s="15"/>
      <c r="E2980" s="15"/>
      <c r="G2980" s="15">
        <f t="shared" si="58"/>
        <v>0</v>
      </c>
    </row>
    <row r="2981" spans="4:7">
      <c r="D2981" s="15"/>
      <c r="E2981" s="15"/>
      <c r="G2981" s="15">
        <f t="shared" si="58"/>
        <v>0</v>
      </c>
    </row>
    <row r="2982" spans="4:7">
      <c r="D2982" s="15"/>
      <c r="E2982" s="15"/>
      <c r="G2982" s="15">
        <f t="shared" si="58"/>
        <v>0</v>
      </c>
    </row>
    <row r="2983" spans="4:7">
      <c r="D2983" s="15"/>
      <c r="E2983" s="15"/>
      <c r="G2983" s="15">
        <f t="shared" si="58"/>
        <v>0</v>
      </c>
    </row>
    <row r="2984" spans="4:7">
      <c r="D2984" s="15"/>
      <c r="E2984" s="15"/>
      <c r="G2984" s="15">
        <f t="shared" si="58"/>
        <v>0</v>
      </c>
    </row>
    <row r="2985" spans="4:7">
      <c r="D2985" s="15"/>
      <c r="E2985" s="15"/>
      <c r="G2985" s="15">
        <f t="shared" si="58"/>
        <v>0</v>
      </c>
    </row>
    <row r="2986" spans="4:7">
      <c r="D2986" s="15"/>
      <c r="E2986" s="15"/>
      <c r="G2986" s="15">
        <f t="shared" si="58"/>
        <v>0</v>
      </c>
    </row>
    <row r="2987" spans="4:7">
      <c r="D2987" s="15"/>
      <c r="E2987" s="15"/>
      <c r="G2987" s="15">
        <f t="shared" si="58"/>
        <v>0</v>
      </c>
    </row>
    <row r="2988" spans="4:7">
      <c r="D2988" s="15"/>
      <c r="E2988" s="15"/>
      <c r="G2988" s="15">
        <f t="shared" si="58"/>
        <v>0</v>
      </c>
    </row>
    <row r="2989" spans="4:7">
      <c r="D2989" s="15"/>
      <c r="E2989" s="15"/>
      <c r="G2989" s="15">
        <f t="shared" si="58"/>
        <v>0</v>
      </c>
    </row>
    <row r="2990" spans="4:7">
      <c r="D2990" s="15"/>
      <c r="E2990" s="15"/>
      <c r="G2990" s="15">
        <f t="shared" si="58"/>
        <v>0</v>
      </c>
    </row>
    <row r="2991" spans="4:7">
      <c r="D2991" s="15"/>
      <c r="E2991" s="15"/>
      <c r="G2991" s="15">
        <f t="shared" si="58"/>
        <v>0</v>
      </c>
    </row>
    <row r="2992" spans="4:7">
      <c r="D2992" s="15"/>
      <c r="E2992" s="15"/>
      <c r="G2992" s="15">
        <f t="shared" si="58"/>
        <v>0</v>
      </c>
    </row>
    <row r="2993" spans="4:7">
      <c r="D2993" s="15"/>
      <c r="E2993" s="15"/>
      <c r="G2993" s="15">
        <f t="shared" si="58"/>
        <v>0</v>
      </c>
    </row>
    <row r="2994" spans="4:7">
      <c r="D2994" s="15"/>
      <c r="E2994" s="15"/>
      <c r="G2994" s="15">
        <f t="shared" si="58"/>
        <v>0</v>
      </c>
    </row>
    <row r="2995" spans="4:7">
      <c r="D2995" s="15"/>
      <c r="E2995" s="15"/>
      <c r="G2995" s="15">
        <f t="shared" si="58"/>
        <v>0</v>
      </c>
    </row>
    <row r="2996" spans="4:7">
      <c r="D2996" s="15"/>
      <c r="E2996" s="15"/>
      <c r="G2996" s="15">
        <f t="shared" si="58"/>
        <v>0</v>
      </c>
    </row>
    <row r="2997" spans="4:7">
      <c r="D2997" s="15"/>
      <c r="E2997" s="15"/>
      <c r="G2997" s="15">
        <f t="shared" si="58"/>
        <v>0</v>
      </c>
    </row>
    <row r="2998" spans="4:7">
      <c r="D2998" s="15"/>
      <c r="E2998" s="15"/>
      <c r="G2998" s="15">
        <f t="shared" si="58"/>
        <v>0</v>
      </c>
    </row>
    <row r="2999" spans="4:7">
      <c r="D2999" s="15"/>
      <c r="E2999" s="15"/>
      <c r="G2999" s="15">
        <f t="shared" si="58"/>
        <v>0</v>
      </c>
    </row>
    <row r="3000" spans="4:7">
      <c r="D3000" s="15"/>
      <c r="E3000" s="15"/>
      <c r="G3000" s="15">
        <f t="shared" si="58"/>
        <v>0</v>
      </c>
    </row>
    <row r="3001" spans="4:7">
      <c r="D3001" s="15"/>
      <c r="E3001" s="15"/>
      <c r="G3001" s="15">
        <f t="shared" si="58"/>
        <v>0</v>
      </c>
    </row>
    <row r="3002" spans="4:7">
      <c r="D3002" s="15"/>
      <c r="E3002" s="15"/>
      <c r="G3002" s="15">
        <f t="shared" si="58"/>
        <v>0</v>
      </c>
    </row>
    <row r="3003" spans="4:7">
      <c r="D3003" s="15"/>
      <c r="E3003" s="15"/>
      <c r="G3003" s="15">
        <f t="shared" si="58"/>
        <v>0</v>
      </c>
    </row>
    <row r="3004" spans="4:7">
      <c r="D3004" s="15"/>
      <c r="E3004" s="15"/>
      <c r="G3004" s="15">
        <f t="shared" si="58"/>
        <v>0</v>
      </c>
    </row>
    <row r="3005" spans="4:7">
      <c r="D3005" s="15"/>
      <c r="E3005" s="15"/>
      <c r="G3005" s="15">
        <f t="shared" si="58"/>
        <v>0</v>
      </c>
    </row>
    <row r="3006" spans="4:7">
      <c r="D3006" s="15"/>
      <c r="E3006" s="15"/>
      <c r="G3006" s="15">
        <f t="shared" si="58"/>
        <v>0</v>
      </c>
    </row>
    <row r="3007" spans="4:7">
      <c r="D3007" s="15"/>
      <c r="E3007" s="15"/>
      <c r="G3007" s="15">
        <f t="shared" si="58"/>
        <v>0</v>
      </c>
    </row>
    <row r="3008" spans="4:7">
      <c r="D3008" s="15"/>
      <c r="E3008" s="15"/>
      <c r="G3008" s="15">
        <f t="shared" si="58"/>
        <v>0</v>
      </c>
    </row>
    <row r="3009" spans="4:7">
      <c r="D3009" s="15"/>
      <c r="E3009" s="15"/>
      <c r="G3009" s="15">
        <f t="shared" si="58"/>
        <v>0</v>
      </c>
    </row>
    <row r="3010" spans="4:7">
      <c r="D3010" s="15"/>
      <c r="E3010" s="15"/>
      <c r="G3010" s="15">
        <f t="shared" si="58"/>
        <v>0</v>
      </c>
    </row>
    <row r="3011" spans="4:7">
      <c r="D3011" s="15"/>
      <c r="E3011" s="15"/>
      <c r="G3011" s="15">
        <f t="shared" si="58"/>
        <v>0</v>
      </c>
    </row>
    <row r="3012" spans="4:7">
      <c r="D3012" s="15"/>
      <c r="E3012" s="15"/>
      <c r="G3012" s="15">
        <f t="shared" si="58"/>
        <v>0</v>
      </c>
    </row>
    <row r="3013" spans="4:7">
      <c r="D3013" s="15"/>
      <c r="E3013" s="15"/>
      <c r="G3013" s="15">
        <f t="shared" si="58"/>
        <v>0</v>
      </c>
    </row>
    <row r="3014" spans="4:7">
      <c r="D3014" s="15"/>
      <c r="E3014" s="15"/>
      <c r="G3014" s="15">
        <f t="shared" si="58"/>
        <v>0</v>
      </c>
    </row>
    <row r="3015" spans="4:7">
      <c r="D3015" s="15"/>
      <c r="E3015" s="15"/>
      <c r="G3015" s="15">
        <f t="shared" si="58"/>
        <v>0</v>
      </c>
    </row>
    <row r="3016" spans="4:7">
      <c r="D3016" s="15"/>
      <c r="E3016" s="15"/>
      <c r="G3016" s="15">
        <f t="shared" si="58"/>
        <v>0</v>
      </c>
    </row>
    <row r="3017" spans="4:7">
      <c r="D3017" s="15"/>
      <c r="E3017" s="15"/>
      <c r="G3017" s="15">
        <f t="shared" si="58"/>
        <v>0</v>
      </c>
    </row>
    <row r="3018" spans="4:7">
      <c r="D3018" s="15"/>
      <c r="E3018" s="15"/>
      <c r="G3018" s="15">
        <f t="shared" si="58"/>
        <v>0</v>
      </c>
    </row>
    <row r="3019" spans="4:7">
      <c r="D3019" s="15"/>
      <c r="E3019" s="15"/>
      <c r="G3019" s="15">
        <f t="shared" si="58"/>
        <v>0</v>
      </c>
    </row>
    <row r="3020" spans="4:7">
      <c r="D3020" s="15"/>
      <c r="E3020" s="15"/>
      <c r="G3020" s="15">
        <f t="shared" ref="G3020:G3083" si="59">+D3020-E3020</f>
        <v>0</v>
      </c>
    </row>
    <row r="3021" spans="4:7">
      <c r="D3021" s="15"/>
      <c r="E3021" s="15"/>
      <c r="G3021" s="15">
        <f t="shared" si="59"/>
        <v>0</v>
      </c>
    </row>
    <row r="3022" spans="4:7">
      <c r="D3022" s="15"/>
      <c r="E3022" s="15"/>
      <c r="G3022" s="15">
        <f t="shared" si="59"/>
        <v>0</v>
      </c>
    </row>
    <row r="3023" spans="4:7">
      <c r="D3023" s="15"/>
      <c r="E3023" s="15"/>
      <c r="G3023" s="15">
        <f t="shared" si="59"/>
        <v>0</v>
      </c>
    </row>
    <row r="3024" spans="4:7">
      <c r="D3024" s="15"/>
      <c r="E3024" s="15"/>
      <c r="G3024" s="15">
        <f t="shared" si="59"/>
        <v>0</v>
      </c>
    </row>
    <row r="3025" spans="4:7">
      <c r="D3025" s="15"/>
      <c r="E3025" s="15"/>
      <c r="G3025" s="15">
        <f t="shared" si="59"/>
        <v>0</v>
      </c>
    </row>
    <row r="3026" spans="4:7">
      <c r="D3026" s="15"/>
      <c r="E3026" s="15"/>
      <c r="G3026" s="15">
        <f t="shared" si="59"/>
        <v>0</v>
      </c>
    </row>
    <row r="3027" spans="4:7">
      <c r="D3027" s="15"/>
      <c r="E3027" s="15"/>
      <c r="G3027" s="15">
        <f t="shared" si="59"/>
        <v>0</v>
      </c>
    </row>
    <row r="3028" spans="4:7">
      <c r="D3028" s="15"/>
      <c r="E3028" s="15"/>
      <c r="G3028" s="15">
        <f t="shared" si="59"/>
        <v>0</v>
      </c>
    </row>
    <row r="3029" spans="4:7">
      <c r="D3029" s="15"/>
      <c r="E3029" s="15"/>
      <c r="G3029" s="15">
        <f t="shared" si="59"/>
        <v>0</v>
      </c>
    </row>
    <row r="3030" spans="4:7">
      <c r="D3030" s="15"/>
      <c r="E3030" s="15"/>
      <c r="G3030" s="15">
        <f t="shared" si="59"/>
        <v>0</v>
      </c>
    </row>
    <row r="3031" spans="4:7">
      <c r="D3031" s="15"/>
      <c r="E3031" s="15"/>
      <c r="G3031" s="15">
        <f t="shared" si="59"/>
        <v>0</v>
      </c>
    </row>
    <row r="3032" spans="4:7">
      <c r="D3032" s="15"/>
      <c r="E3032" s="15"/>
      <c r="G3032" s="15">
        <f t="shared" si="59"/>
        <v>0</v>
      </c>
    </row>
    <row r="3033" spans="4:7">
      <c r="D3033" s="15"/>
      <c r="E3033" s="15"/>
      <c r="G3033" s="15">
        <f t="shared" si="59"/>
        <v>0</v>
      </c>
    </row>
    <row r="3034" spans="4:7">
      <c r="D3034" s="15"/>
      <c r="E3034" s="15"/>
      <c r="G3034" s="15">
        <f t="shared" si="59"/>
        <v>0</v>
      </c>
    </row>
    <row r="3035" spans="4:7">
      <c r="D3035" s="15"/>
      <c r="E3035" s="15"/>
      <c r="G3035" s="15">
        <f t="shared" si="59"/>
        <v>0</v>
      </c>
    </row>
    <row r="3036" spans="4:7">
      <c r="D3036" s="15"/>
      <c r="E3036" s="15"/>
      <c r="G3036" s="15">
        <f t="shared" si="59"/>
        <v>0</v>
      </c>
    </row>
    <row r="3037" spans="4:7">
      <c r="D3037" s="15"/>
      <c r="E3037" s="15"/>
      <c r="G3037" s="15">
        <f t="shared" si="59"/>
        <v>0</v>
      </c>
    </row>
    <row r="3038" spans="4:7">
      <c r="D3038" s="15"/>
      <c r="E3038" s="15"/>
      <c r="G3038" s="15">
        <f t="shared" si="59"/>
        <v>0</v>
      </c>
    </row>
    <row r="3039" spans="4:7">
      <c r="D3039" s="15"/>
      <c r="E3039" s="15"/>
      <c r="G3039" s="15">
        <f t="shared" si="59"/>
        <v>0</v>
      </c>
    </row>
    <row r="3040" spans="4:7">
      <c r="D3040" s="15"/>
      <c r="E3040" s="15"/>
      <c r="G3040" s="15">
        <f t="shared" si="59"/>
        <v>0</v>
      </c>
    </row>
    <row r="3041" spans="4:7">
      <c r="D3041" s="15"/>
      <c r="E3041" s="15"/>
      <c r="G3041" s="15">
        <f t="shared" si="59"/>
        <v>0</v>
      </c>
    </row>
    <row r="3042" spans="4:7">
      <c r="D3042" s="15"/>
      <c r="E3042" s="15"/>
      <c r="G3042" s="15">
        <f t="shared" si="59"/>
        <v>0</v>
      </c>
    </row>
    <row r="3043" spans="4:7">
      <c r="D3043" s="15"/>
      <c r="E3043" s="15"/>
      <c r="G3043" s="15">
        <f t="shared" si="59"/>
        <v>0</v>
      </c>
    </row>
    <row r="3044" spans="4:7">
      <c r="D3044" s="15"/>
      <c r="E3044" s="15"/>
      <c r="G3044" s="15">
        <f t="shared" si="59"/>
        <v>0</v>
      </c>
    </row>
    <row r="3045" spans="4:7">
      <c r="D3045" s="15"/>
      <c r="E3045" s="15"/>
      <c r="G3045" s="15">
        <f t="shared" si="59"/>
        <v>0</v>
      </c>
    </row>
    <row r="3046" spans="4:7">
      <c r="D3046" s="15"/>
      <c r="E3046" s="15"/>
      <c r="G3046" s="15">
        <f t="shared" si="59"/>
        <v>0</v>
      </c>
    </row>
    <row r="3047" spans="4:7">
      <c r="D3047" s="15"/>
      <c r="E3047" s="15"/>
      <c r="G3047" s="15">
        <f t="shared" si="59"/>
        <v>0</v>
      </c>
    </row>
    <row r="3048" spans="4:7">
      <c r="D3048" s="15"/>
      <c r="E3048" s="15"/>
      <c r="G3048" s="15">
        <f t="shared" si="59"/>
        <v>0</v>
      </c>
    </row>
    <row r="3049" spans="4:7">
      <c r="D3049" s="15"/>
      <c r="E3049" s="15"/>
      <c r="G3049" s="15">
        <f t="shared" si="59"/>
        <v>0</v>
      </c>
    </row>
    <row r="3050" spans="4:7">
      <c r="D3050" s="15"/>
      <c r="E3050" s="15"/>
      <c r="G3050" s="15">
        <f t="shared" si="59"/>
        <v>0</v>
      </c>
    </row>
    <row r="3051" spans="4:7">
      <c r="D3051" s="15"/>
      <c r="E3051" s="15"/>
      <c r="G3051" s="15">
        <f t="shared" si="59"/>
        <v>0</v>
      </c>
    </row>
    <row r="3052" spans="4:7">
      <c r="D3052" s="15"/>
      <c r="E3052" s="15"/>
      <c r="G3052" s="15">
        <f t="shared" si="59"/>
        <v>0</v>
      </c>
    </row>
    <row r="3053" spans="4:7">
      <c r="D3053" s="15"/>
      <c r="E3053" s="15"/>
      <c r="G3053" s="15">
        <f t="shared" si="59"/>
        <v>0</v>
      </c>
    </row>
    <row r="3054" spans="4:7">
      <c r="D3054" s="15"/>
      <c r="E3054" s="15"/>
      <c r="G3054" s="15">
        <f t="shared" si="59"/>
        <v>0</v>
      </c>
    </row>
    <row r="3055" spans="4:7">
      <c r="D3055" s="15"/>
      <c r="E3055" s="15"/>
      <c r="G3055" s="15">
        <f t="shared" si="59"/>
        <v>0</v>
      </c>
    </row>
    <row r="3056" spans="4:7">
      <c r="D3056" s="15"/>
      <c r="E3056" s="15"/>
      <c r="G3056" s="15">
        <f t="shared" si="59"/>
        <v>0</v>
      </c>
    </row>
    <row r="3057" spans="4:7">
      <c r="D3057" s="15"/>
      <c r="E3057" s="15"/>
      <c r="G3057" s="15">
        <f t="shared" si="59"/>
        <v>0</v>
      </c>
    </row>
    <row r="3058" spans="4:7">
      <c r="D3058" s="15"/>
      <c r="E3058" s="15"/>
      <c r="G3058" s="15">
        <f t="shared" si="59"/>
        <v>0</v>
      </c>
    </row>
    <row r="3059" spans="4:7">
      <c r="D3059" s="15"/>
      <c r="E3059" s="15"/>
      <c r="G3059" s="15">
        <f t="shared" si="59"/>
        <v>0</v>
      </c>
    </row>
    <row r="3060" spans="4:7">
      <c r="D3060" s="15"/>
      <c r="E3060" s="15"/>
      <c r="G3060" s="15">
        <f t="shared" si="59"/>
        <v>0</v>
      </c>
    </row>
    <row r="3061" spans="4:7">
      <c r="D3061" s="15"/>
      <c r="E3061" s="15"/>
      <c r="G3061" s="15">
        <f t="shared" si="59"/>
        <v>0</v>
      </c>
    </row>
    <row r="3062" spans="4:7">
      <c r="D3062" s="15"/>
      <c r="E3062" s="15"/>
      <c r="G3062" s="15">
        <f t="shared" si="59"/>
        <v>0</v>
      </c>
    </row>
    <row r="3063" spans="4:7">
      <c r="D3063" s="15"/>
      <c r="E3063" s="15"/>
      <c r="G3063" s="15">
        <f t="shared" si="59"/>
        <v>0</v>
      </c>
    </row>
    <row r="3064" spans="4:7">
      <c r="D3064" s="15"/>
      <c r="E3064" s="15"/>
      <c r="G3064" s="15">
        <f t="shared" si="59"/>
        <v>0</v>
      </c>
    </row>
    <row r="3065" spans="4:7">
      <c r="D3065" s="15"/>
      <c r="E3065" s="15"/>
      <c r="G3065" s="15">
        <f t="shared" si="59"/>
        <v>0</v>
      </c>
    </row>
    <row r="3066" spans="4:7">
      <c r="D3066" s="15"/>
      <c r="E3066" s="15"/>
      <c r="G3066" s="15">
        <f t="shared" si="59"/>
        <v>0</v>
      </c>
    </row>
    <row r="3067" spans="4:7">
      <c r="D3067" s="15"/>
      <c r="E3067" s="15"/>
      <c r="G3067" s="15">
        <f t="shared" si="59"/>
        <v>0</v>
      </c>
    </row>
    <row r="3068" spans="4:7">
      <c r="D3068" s="15"/>
      <c r="E3068" s="15"/>
      <c r="G3068" s="15">
        <f t="shared" si="59"/>
        <v>0</v>
      </c>
    </row>
    <row r="3069" spans="4:7">
      <c r="D3069" s="15"/>
      <c r="E3069" s="15"/>
      <c r="G3069" s="15">
        <f t="shared" si="59"/>
        <v>0</v>
      </c>
    </row>
    <row r="3070" spans="4:7">
      <c r="D3070" s="15"/>
      <c r="E3070" s="15"/>
      <c r="G3070" s="15">
        <f t="shared" si="59"/>
        <v>0</v>
      </c>
    </row>
    <row r="3071" spans="4:7">
      <c r="D3071" s="15"/>
      <c r="E3071" s="15"/>
      <c r="G3071" s="15">
        <f t="shared" si="59"/>
        <v>0</v>
      </c>
    </row>
    <row r="3072" spans="4:7">
      <c r="D3072" s="15"/>
      <c r="E3072" s="15"/>
      <c r="G3072" s="15">
        <f t="shared" si="59"/>
        <v>0</v>
      </c>
    </row>
    <row r="3073" spans="4:7">
      <c r="D3073" s="15"/>
      <c r="E3073" s="15"/>
      <c r="G3073" s="15">
        <f t="shared" si="59"/>
        <v>0</v>
      </c>
    </row>
    <row r="3074" spans="4:7">
      <c r="D3074" s="15"/>
      <c r="E3074" s="15"/>
      <c r="G3074" s="15">
        <f t="shared" si="59"/>
        <v>0</v>
      </c>
    </row>
    <row r="3075" spans="4:7">
      <c r="D3075" s="15"/>
      <c r="E3075" s="15"/>
      <c r="G3075" s="15">
        <f t="shared" si="59"/>
        <v>0</v>
      </c>
    </row>
    <row r="3076" spans="4:7">
      <c r="D3076" s="15"/>
      <c r="E3076" s="15"/>
      <c r="G3076" s="15">
        <f t="shared" si="59"/>
        <v>0</v>
      </c>
    </row>
    <row r="3077" spans="4:7">
      <c r="D3077" s="15"/>
      <c r="E3077" s="15"/>
      <c r="G3077" s="15">
        <f t="shared" si="59"/>
        <v>0</v>
      </c>
    </row>
    <row r="3078" spans="4:7">
      <c r="D3078" s="15"/>
      <c r="E3078" s="15"/>
      <c r="G3078" s="15">
        <f t="shared" si="59"/>
        <v>0</v>
      </c>
    </row>
    <row r="3079" spans="4:7">
      <c r="D3079" s="15"/>
      <c r="E3079" s="15"/>
      <c r="G3079" s="15">
        <f t="shared" si="59"/>
        <v>0</v>
      </c>
    </row>
    <row r="3080" spans="4:7">
      <c r="D3080" s="15"/>
      <c r="E3080" s="15"/>
      <c r="G3080" s="15">
        <f t="shared" si="59"/>
        <v>0</v>
      </c>
    </row>
    <row r="3081" spans="4:7">
      <c r="D3081" s="15"/>
      <c r="E3081" s="15"/>
      <c r="G3081" s="15">
        <f t="shared" si="59"/>
        <v>0</v>
      </c>
    </row>
    <row r="3082" spans="4:7">
      <c r="D3082" s="15"/>
      <c r="E3082" s="15"/>
      <c r="G3082" s="15">
        <f t="shared" si="59"/>
        <v>0</v>
      </c>
    </row>
    <row r="3083" spans="4:7">
      <c r="D3083" s="15"/>
      <c r="E3083" s="15"/>
      <c r="G3083" s="15">
        <f t="shared" si="59"/>
        <v>0</v>
      </c>
    </row>
    <row r="3084" spans="4:7">
      <c r="D3084" s="15"/>
      <c r="E3084" s="15"/>
      <c r="G3084" s="15">
        <f t="shared" ref="G3084:G3147" si="60">+D3084-E3084</f>
        <v>0</v>
      </c>
    </row>
    <row r="3085" spans="4:7">
      <c r="D3085" s="15"/>
      <c r="E3085" s="15"/>
      <c r="G3085" s="15">
        <f t="shared" si="60"/>
        <v>0</v>
      </c>
    </row>
    <row r="3086" spans="4:7">
      <c r="D3086" s="15"/>
      <c r="E3086" s="15"/>
      <c r="G3086" s="15">
        <f t="shared" si="60"/>
        <v>0</v>
      </c>
    </row>
    <row r="3087" spans="4:7">
      <c r="D3087" s="15"/>
      <c r="E3087" s="15"/>
      <c r="G3087" s="15">
        <f t="shared" si="60"/>
        <v>0</v>
      </c>
    </row>
    <row r="3088" spans="4:7">
      <c r="D3088" s="15"/>
      <c r="E3088" s="15"/>
      <c r="G3088" s="15">
        <f t="shared" si="60"/>
        <v>0</v>
      </c>
    </row>
    <row r="3089" spans="4:7">
      <c r="D3089" s="15"/>
      <c r="E3089" s="15"/>
      <c r="G3089" s="15">
        <f t="shared" si="60"/>
        <v>0</v>
      </c>
    </row>
    <row r="3090" spans="4:7">
      <c r="D3090" s="15"/>
      <c r="E3090" s="15"/>
      <c r="G3090" s="15">
        <f t="shared" si="60"/>
        <v>0</v>
      </c>
    </row>
    <row r="3091" spans="4:7">
      <c r="D3091" s="15"/>
      <c r="E3091" s="15"/>
      <c r="G3091" s="15">
        <f t="shared" si="60"/>
        <v>0</v>
      </c>
    </row>
    <row r="3092" spans="4:7">
      <c r="D3092" s="15"/>
      <c r="E3092" s="15"/>
      <c r="G3092" s="15">
        <f t="shared" si="60"/>
        <v>0</v>
      </c>
    </row>
    <row r="3093" spans="4:7">
      <c r="D3093" s="15"/>
      <c r="E3093" s="15"/>
      <c r="G3093" s="15">
        <f t="shared" si="60"/>
        <v>0</v>
      </c>
    </row>
    <row r="3094" spans="4:7">
      <c r="D3094" s="15"/>
      <c r="E3094" s="15"/>
      <c r="G3094" s="15">
        <f t="shared" si="60"/>
        <v>0</v>
      </c>
    </row>
    <row r="3095" spans="4:7">
      <c r="D3095" s="15"/>
      <c r="E3095" s="15"/>
      <c r="G3095" s="15">
        <f t="shared" si="60"/>
        <v>0</v>
      </c>
    </row>
    <row r="3096" spans="4:7">
      <c r="D3096" s="15"/>
      <c r="E3096" s="15"/>
      <c r="G3096" s="15">
        <f t="shared" si="60"/>
        <v>0</v>
      </c>
    </row>
    <row r="3097" spans="4:7">
      <c r="D3097" s="15"/>
      <c r="E3097" s="15"/>
      <c r="G3097" s="15">
        <f t="shared" si="60"/>
        <v>0</v>
      </c>
    </row>
    <row r="3098" spans="4:7">
      <c r="D3098" s="15"/>
      <c r="E3098" s="15"/>
      <c r="G3098" s="15">
        <f t="shared" si="60"/>
        <v>0</v>
      </c>
    </row>
    <row r="3099" spans="4:7">
      <c r="D3099" s="15"/>
      <c r="E3099" s="15"/>
      <c r="G3099" s="15">
        <f t="shared" si="60"/>
        <v>0</v>
      </c>
    </row>
    <row r="3100" spans="4:7">
      <c r="D3100" s="15"/>
      <c r="E3100" s="15"/>
      <c r="G3100" s="15">
        <f t="shared" si="60"/>
        <v>0</v>
      </c>
    </row>
    <row r="3101" spans="4:7">
      <c r="D3101" s="15"/>
      <c r="E3101" s="15"/>
      <c r="G3101" s="15">
        <f t="shared" si="60"/>
        <v>0</v>
      </c>
    </row>
    <row r="3102" spans="4:7">
      <c r="D3102" s="15"/>
      <c r="E3102" s="15"/>
      <c r="G3102" s="15">
        <f t="shared" si="60"/>
        <v>0</v>
      </c>
    </row>
    <row r="3103" spans="4:7">
      <c r="D3103" s="15"/>
      <c r="E3103" s="15"/>
      <c r="G3103" s="15">
        <f t="shared" si="60"/>
        <v>0</v>
      </c>
    </row>
    <row r="3104" spans="4:7">
      <c r="D3104" s="15"/>
      <c r="E3104" s="15"/>
      <c r="G3104" s="15">
        <f t="shared" si="60"/>
        <v>0</v>
      </c>
    </row>
    <row r="3105" spans="4:7">
      <c r="D3105" s="15"/>
      <c r="E3105" s="15"/>
      <c r="G3105" s="15">
        <f t="shared" si="60"/>
        <v>0</v>
      </c>
    </row>
    <row r="3106" spans="4:7">
      <c r="D3106" s="15"/>
      <c r="E3106" s="15"/>
      <c r="G3106" s="15">
        <f t="shared" si="60"/>
        <v>0</v>
      </c>
    </row>
    <row r="3107" spans="4:7">
      <c r="D3107" s="15"/>
      <c r="E3107" s="15"/>
      <c r="G3107" s="15">
        <f t="shared" si="60"/>
        <v>0</v>
      </c>
    </row>
    <row r="3108" spans="4:7">
      <c r="D3108" s="15"/>
      <c r="E3108" s="15"/>
      <c r="G3108" s="15">
        <f t="shared" si="60"/>
        <v>0</v>
      </c>
    </row>
    <row r="3109" spans="4:7">
      <c r="D3109" s="15"/>
      <c r="E3109" s="15"/>
      <c r="G3109" s="15">
        <f t="shared" si="60"/>
        <v>0</v>
      </c>
    </row>
    <row r="3110" spans="4:7">
      <c r="D3110" s="15"/>
      <c r="E3110" s="15"/>
      <c r="G3110" s="15">
        <f t="shared" si="60"/>
        <v>0</v>
      </c>
    </row>
    <row r="3111" spans="4:7">
      <c r="D3111" s="15"/>
      <c r="E3111" s="15"/>
      <c r="G3111" s="15">
        <f t="shared" si="60"/>
        <v>0</v>
      </c>
    </row>
    <row r="3112" spans="4:7">
      <c r="D3112" s="15"/>
      <c r="E3112" s="15"/>
      <c r="G3112" s="15">
        <f t="shared" si="60"/>
        <v>0</v>
      </c>
    </row>
    <row r="3113" spans="4:7">
      <c r="D3113" s="15"/>
      <c r="E3113" s="15"/>
      <c r="G3113" s="15">
        <f t="shared" si="60"/>
        <v>0</v>
      </c>
    </row>
    <row r="3114" spans="4:7">
      <c r="D3114" s="15"/>
      <c r="E3114" s="15"/>
      <c r="G3114" s="15">
        <f t="shared" si="60"/>
        <v>0</v>
      </c>
    </row>
    <row r="3115" spans="4:7">
      <c r="D3115" s="15"/>
      <c r="E3115" s="15"/>
      <c r="G3115" s="15">
        <f t="shared" si="60"/>
        <v>0</v>
      </c>
    </row>
    <row r="3116" spans="4:7">
      <c r="D3116" s="15"/>
      <c r="E3116" s="15"/>
      <c r="G3116" s="15">
        <f t="shared" si="60"/>
        <v>0</v>
      </c>
    </row>
    <row r="3117" spans="4:7">
      <c r="D3117" s="15"/>
      <c r="E3117" s="15"/>
      <c r="G3117" s="15">
        <f t="shared" si="60"/>
        <v>0</v>
      </c>
    </row>
    <row r="3118" spans="4:7">
      <c r="D3118" s="15"/>
      <c r="E3118" s="15"/>
      <c r="G3118" s="15">
        <f t="shared" si="60"/>
        <v>0</v>
      </c>
    </row>
    <row r="3119" spans="4:7">
      <c r="D3119" s="15"/>
      <c r="E3119" s="15"/>
      <c r="G3119" s="15">
        <f t="shared" si="60"/>
        <v>0</v>
      </c>
    </row>
    <row r="3120" spans="4:7">
      <c r="D3120" s="15"/>
      <c r="E3120" s="15"/>
      <c r="G3120" s="15">
        <f t="shared" si="60"/>
        <v>0</v>
      </c>
    </row>
    <row r="3121" spans="4:7">
      <c r="D3121" s="15"/>
      <c r="E3121" s="15"/>
      <c r="G3121" s="15">
        <f t="shared" si="60"/>
        <v>0</v>
      </c>
    </row>
    <row r="3122" spans="4:7">
      <c r="D3122" s="15"/>
      <c r="E3122" s="15"/>
      <c r="G3122" s="15">
        <f t="shared" si="60"/>
        <v>0</v>
      </c>
    </row>
    <row r="3123" spans="4:7">
      <c r="D3123" s="15"/>
      <c r="E3123" s="15"/>
      <c r="G3123" s="15">
        <f t="shared" si="60"/>
        <v>0</v>
      </c>
    </row>
    <row r="3124" spans="4:7">
      <c r="D3124" s="15"/>
      <c r="E3124" s="15"/>
      <c r="G3124" s="15">
        <f t="shared" si="60"/>
        <v>0</v>
      </c>
    </row>
    <row r="3125" spans="4:7">
      <c r="D3125" s="15"/>
      <c r="E3125" s="15"/>
      <c r="G3125" s="15">
        <f t="shared" si="60"/>
        <v>0</v>
      </c>
    </row>
    <row r="3126" spans="4:7">
      <c r="D3126" s="15"/>
      <c r="E3126" s="15"/>
      <c r="G3126" s="15">
        <f t="shared" si="60"/>
        <v>0</v>
      </c>
    </row>
    <row r="3127" spans="4:7">
      <c r="D3127" s="15"/>
      <c r="E3127" s="15"/>
      <c r="G3127" s="15">
        <f t="shared" si="60"/>
        <v>0</v>
      </c>
    </row>
    <row r="3128" spans="4:7">
      <c r="D3128" s="15"/>
      <c r="E3128" s="15"/>
      <c r="G3128" s="15">
        <f t="shared" si="60"/>
        <v>0</v>
      </c>
    </row>
    <row r="3129" spans="4:7">
      <c r="D3129" s="15"/>
      <c r="E3129" s="15"/>
      <c r="G3129" s="15">
        <f t="shared" si="60"/>
        <v>0</v>
      </c>
    </row>
    <row r="3130" spans="4:7">
      <c r="D3130" s="15"/>
      <c r="E3130" s="15"/>
      <c r="G3130" s="15">
        <f t="shared" si="60"/>
        <v>0</v>
      </c>
    </row>
    <row r="3131" spans="4:7">
      <c r="D3131" s="15"/>
      <c r="E3131" s="15"/>
      <c r="G3131" s="15">
        <f t="shared" si="60"/>
        <v>0</v>
      </c>
    </row>
    <row r="3132" spans="4:7">
      <c r="D3132" s="15"/>
      <c r="E3132" s="15"/>
      <c r="G3132" s="15">
        <f t="shared" si="60"/>
        <v>0</v>
      </c>
    </row>
    <row r="3133" spans="4:7">
      <c r="D3133" s="15"/>
      <c r="E3133" s="15"/>
      <c r="G3133" s="15">
        <f t="shared" si="60"/>
        <v>0</v>
      </c>
    </row>
    <row r="3134" spans="4:7">
      <c r="D3134" s="15"/>
      <c r="E3134" s="15"/>
      <c r="G3134" s="15">
        <f t="shared" si="60"/>
        <v>0</v>
      </c>
    </row>
    <row r="3135" spans="4:7">
      <c r="D3135" s="15"/>
      <c r="E3135" s="15"/>
      <c r="G3135" s="15">
        <f t="shared" si="60"/>
        <v>0</v>
      </c>
    </row>
    <row r="3136" spans="4:7">
      <c r="D3136" s="15"/>
      <c r="E3136" s="15"/>
      <c r="G3136" s="15">
        <f t="shared" si="60"/>
        <v>0</v>
      </c>
    </row>
    <row r="3137" spans="4:7">
      <c r="D3137" s="15"/>
      <c r="E3137" s="15"/>
      <c r="G3137" s="15">
        <f t="shared" si="60"/>
        <v>0</v>
      </c>
    </row>
    <row r="3138" spans="4:7">
      <c r="D3138" s="15"/>
      <c r="E3138" s="15"/>
      <c r="G3138" s="15">
        <f t="shared" si="60"/>
        <v>0</v>
      </c>
    </row>
    <row r="3139" spans="4:7">
      <c r="D3139" s="15"/>
      <c r="E3139" s="15"/>
      <c r="G3139" s="15">
        <f t="shared" si="60"/>
        <v>0</v>
      </c>
    </row>
    <row r="3140" spans="4:7">
      <c r="D3140" s="15"/>
      <c r="E3140" s="15"/>
      <c r="G3140" s="15">
        <f t="shared" si="60"/>
        <v>0</v>
      </c>
    </row>
    <row r="3141" spans="4:7">
      <c r="D3141" s="15"/>
      <c r="E3141" s="15"/>
      <c r="G3141" s="15">
        <f t="shared" si="60"/>
        <v>0</v>
      </c>
    </row>
    <row r="3142" spans="4:7">
      <c r="D3142" s="15"/>
      <c r="E3142" s="15"/>
      <c r="G3142" s="15">
        <f t="shared" si="60"/>
        <v>0</v>
      </c>
    </row>
    <row r="3143" spans="4:7">
      <c r="D3143" s="15"/>
      <c r="E3143" s="15"/>
      <c r="G3143" s="15">
        <f t="shared" si="60"/>
        <v>0</v>
      </c>
    </row>
    <row r="3144" spans="4:7">
      <c r="D3144" s="15"/>
      <c r="E3144" s="15"/>
      <c r="G3144" s="15">
        <f t="shared" si="60"/>
        <v>0</v>
      </c>
    </row>
    <row r="3145" spans="4:7">
      <c r="D3145" s="15"/>
      <c r="E3145" s="15"/>
      <c r="G3145" s="15">
        <f t="shared" si="60"/>
        <v>0</v>
      </c>
    </row>
    <row r="3146" spans="4:7">
      <c r="D3146" s="15"/>
      <c r="E3146" s="15"/>
      <c r="G3146" s="15">
        <f t="shared" si="60"/>
        <v>0</v>
      </c>
    </row>
    <row r="3147" spans="4:7">
      <c r="D3147" s="15"/>
      <c r="E3147" s="15"/>
      <c r="G3147" s="15">
        <f t="shared" si="60"/>
        <v>0</v>
      </c>
    </row>
    <row r="3148" spans="4:7">
      <c r="D3148" s="15"/>
      <c r="E3148" s="15"/>
      <c r="G3148" s="15">
        <f t="shared" ref="G3148:G3211" si="61">+D3148-E3148</f>
        <v>0</v>
      </c>
    </row>
    <row r="3149" spans="4:7">
      <c r="D3149" s="15"/>
      <c r="E3149" s="15"/>
      <c r="G3149" s="15">
        <f t="shared" si="61"/>
        <v>0</v>
      </c>
    </row>
    <row r="3150" spans="4:7">
      <c r="D3150" s="15"/>
      <c r="E3150" s="15"/>
      <c r="G3150" s="15">
        <f t="shared" si="61"/>
        <v>0</v>
      </c>
    </row>
    <row r="3151" spans="4:7">
      <c r="D3151" s="15"/>
      <c r="E3151" s="15"/>
      <c r="G3151" s="15">
        <f t="shared" si="61"/>
        <v>0</v>
      </c>
    </row>
    <row r="3152" spans="4:7">
      <c r="D3152" s="15"/>
      <c r="E3152" s="15"/>
      <c r="G3152" s="15">
        <f t="shared" si="61"/>
        <v>0</v>
      </c>
    </row>
    <row r="3153" spans="4:7">
      <c r="D3153" s="15"/>
      <c r="E3153" s="15"/>
      <c r="G3153" s="15">
        <f t="shared" si="61"/>
        <v>0</v>
      </c>
    </row>
    <row r="3154" spans="4:7">
      <c r="D3154" s="15"/>
      <c r="E3154" s="15"/>
      <c r="G3154" s="15">
        <f t="shared" si="61"/>
        <v>0</v>
      </c>
    </row>
    <row r="3155" spans="4:7">
      <c r="D3155" s="15"/>
      <c r="E3155" s="15"/>
      <c r="G3155" s="15">
        <f t="shared" si="61"/>
        <v>0</v>
      </c>
    </row>
    <row r="3156" spans="4:7">
      <c r="D3156" s="15"/>
      <c r="E3156" s="15"/>
      <c r="G3156" s="15">
        <f t="shared" si="61"/>
        <v>0</v>
      </c>
    </row>
    <row r="3157" spans="4:7">
      <c r="D3157" s="15"/>
      <c r="E3157" s="15"/>
      <c r="G3157" s="15">
        <f t="shared" si="61"/>
        <v>0</v>
      </c>
    </row>
    <row r="3158" spans="4:7">
      <c r="D3158" s="15"/>
      <c r="E3158" s="15"/>
      <c r="G3158" s="15">
        <f t="shared" si="61"/>
        <v>0</v>
      </c>
    </row>
    <row r="3159" spans="4:7">
      <c r="D3159" s="15"/>
      <c r="E3159" s="15"/>
      <c r="G3159" s="15">
        <f t="shared" si="61"/>
        <v>0</v>
      </c>
    </row>
    <row r="3160" spans="4:7">
      <c r="D3160" s="15"/>
      <c r="E3160" s="15"/>
      <c r="G3160" s="15">
        <f t="shared" si="61"/>
        <v>0</v>
      </c>
    </row>
    <row r="3161" spans="4:7">
      <c r="D3161" s="15"/>
      <c r="E3161" s="15"/>
      <c r="G3161" s="15">
        <f t="shared" si="61"/>
        <v>0</v>
      </c>
    </row>
    <row r="3162" spans="4:7">
      <c r="D3162" s="15"/>
      <c r="E3162" s="15"/>
      <c r="G3162" s="15">
        <f t="shared" si="61"/>
        <v>0</v>
      </c>
    </row>
    <row r="3163" spans="4:7">
      <c r="D3163" s="15"/>
      <c r="E3163" s="15"/>
      <c r="G3163" s="15">
        <f t="shared" si="61"/>
        <v>0</v>
      </c>
    </row>
    <row r="3164" spans="4:7">
      <c r="D3164" s="15"/>
      <c r="E3164" s="15"/>
      <c r="G3164" s="15">
        <f t="shared" si="61"/>
        <v>0</v>
      </c>
    </row>
    <row r="3165" spans="4:7">
      <c r="D3165" s="15"/>
      <c r="E3165" s="15"/>
      <c r="G3165" s="15">
        <f t="shared" si="61"/>
        <v>0</v>
      </c>
    </row>
    <row r="3166" spans="4:7">
      <c r="D3166" s="15"/>
      <c r="E3166" s="15"/>
      <c r="G3166" s="15">
        <f t="shared" si="61"/>
        <v>0</v>
      </c>
    </row>
    <row r="3167" spans="4:7">
      <c r="D3167" s="15"/>
      <c r="E3167" s="15"/>
      <c r="G3167" s="15">
        <f t="shared" si="61"/>
        <v>0</v>
      </c>
    </row>
    <row r="3168" spans="4:7">
      <c r="D3168" s="15"/>
      <c r="E3168" s="15"/>
      <c r="G3168" s="15">
        <f t="shared" si="61"/>
        <v>0</v>
      </c>
    </row>
    <row r="3169" spans="4:7">
      <c r="D3169" s="15"/>
      <c r="E3169" s="15"/>
      <c r="G3169" s="15">
        <f t="shared" si="61"/>
        <v>0</v>
      </c>
    </row>
    <row r="3170" spans="4:7">
      <c r="D3170" s="15"/>
      <c r="E3170" s="15"/>
      <c r="G3170" s="15">
        <f t="shared" si="61"/>
        <v>0</v>
      </c>
    </row>
    <row r="3171" spans="4:7">
      <c r="D3171" s="15"/>
      <c r="E3171" s="15"/>
      <c r="G3171" s="15">
        <f t="shared" si="61"/>
        <v>0</v>
      </c>
    </row>
    <row r="3172" spans="4:7">
      <c r="D3172" s="15"/>
      <c r="E3172" s="15"/>
      <c r="G3172" s="15">
        <f t="shared" si="61"/>
        <v>0</v>
      </c>
    </row>
    <row r="3173" spans="4:7">
      <c r="D3173" s="15"/>
      <c r="E3173" s="15"/>
      <c r="G3173" s="15">
        <f t="shared" si="61"/>
        <v>0</v>
      </c>
    </row>
    <row r="3174" spans="4:7">
      <c r="D3174" s="15"/>
      <c r="E3174" s="15"/>
      <c r="G3174" s="15">
        <f t="shared" si="61"/>
        <v>0</v>
      </c>
    </row>
    <row r="3175" spans="4:7">
      <c r="D3175" s="15"/>
      <c r="E3175" s="15"/>
      <c r="G3175" s="15">
        <f t="shared" si="61"/>
        <v>0</v>
      </c>
    </row>
    <row r="3176" spans="4:7">
      <c r="D3176" s="15"/>
      <c r="E3176" s="15"/>
      <c r="G3176" s="15">
        <f t="shared" si="61"/>
        <v>0</v>
      </c>
    </row>
    <row r="3177" spans="4:7">
      <c r="D3177" s="15"/>
      <c r="E3177" s="15"/>
      <c r="G3177" s="15">
        <f t="shared" si="61"/>
        <v>0</v>
      </c>
    </row>
    <row r="3178" spans="4:7">
      <c r="D3178" s="15"/>
      <c r="E3178" s="15"/>
      <c r="G3178" s="15">
        <f t="shared" si="61"/>
        <v>0</v>
      </c>
    </row>
    <row r="3179" spans="4:7">
      <c r="D3179" s="15"/>
      <c r="E3179" s="15"/>
      <c r="G3179" s="15">
        <f t="shared" si="61"/>
        <v>0</v>
      </c>
    </row>
    <row r="3180" spans="4:7">
      <c r="D3180" s="15"/>
      <c r="E3180" s="15"/>
      <c r="G3180" s="15">
        <f t="shared" si="61"/>
        <v>0</v>
      </c>
    </row>
    <row r="3181" spans="4:7">
      <c r="D3181" s="15"/>
      <c r="E3181" s="15"/>
      <c r="G3181" s="15">
        <f t="shared" si="61"/>
        <v>0</v>
      </c>
    </row>
    <row r="3182" spans="4:7">
      <c r="D3182" s="15"/>
      <c r="E3182" s="15"/>
      <c r="G3182" s="15">
        <f t="shared" si="61"/>
        <v>0</v>
      </c>
    </row>
    <row r="3183" spans="4:7">
      <c r="D3183" s="15"/>
      <c r="E3183" s="15"/>
      <c r="G3183" s="15">
        <f t="shared" si="61"/>
        <v>0</v>
      </c>
    </row>
    <row r="3184" spans="4:7">
      <c r="D3184" s="15"/>
      <c r="E3184" s="15"/>
      <c r="G3184" s="15">
        <f t="shared" si="61"/>
        <v>0</v>
      </c>
    </row>
    <row r="3185" spans="4:7">
      <c r="D3185" s="15"/>
      <c r="E3185" s="15"/>
      <c r="G3185" s="15">
        <f t="shared" si="61"/>
        <v>0</v>
      </c>
    </row>
    <row r="3186" spans="4:7">
      <c r="D3186" s="15"/>
      <c r="E3186" s="15"/>
      <c r="G3186" s="15">
        <f t="shared" si="61"/>
        <v>0</v>
      </c>
    </row>
    <row r="3187" spans="4:7">
      <c r="D3187" s="15"/>
      <c r="E3187" s="15"/>
      <c r="G3187" s="15">
        <f t="shared" si="61"/>
        <v>0</v>
      </c>
    </row>
    <row r="3188" spans="4:7">
      <c r="D3188" s="15"/>
      <c r="E3188" s="15"/>
      <c r="G3188" s="15">
        <f t="shared" si="61"/>
        <v>0</v>
      </c>
    </row>
    <row r="3189" spans="4:7">
      <c r="D3189" s="15"/>
      <c r="E3189" s="15"/>
      <c r="G3189" s="15">
        <f t="shared" si="61"/>
        <v>0</v>
      </c>
    </row>
    <row r="3190" spans="4:7">
      <c r="D3190" s="15"/>
      <c r="E3190" s="15"/>
      <c r="G3190" s="15">
        <f t="shared" si="61"/>
        <v>0</v>
      </c>
    </row>
    <row r="3191" spans="4:7">
      <c r="D3191" s="15"/>
      <c r="E3191" s="15"/>
      <c r="G3191" s="15">
        <f t="shared" si="61"/>
        <v>0</v>
      </c>
    </row>
    <row r="3192" spans="4:7">
      <c r="D3192" s="15"/>
      <c r="E3192" s="15"/>
      <c r="G3192" s="15">
        <f t="shared" si="61"/>
        <v>0</v>
      </c>
    </row>
    <row r="3193" spans="4:7">
      <c r="D3193" s="15"/>
      <c r="E3193" s="15"/>
      <c r="G3193" s="15">
        <f t="shared" si="61"/>
        <v>0</v>
      </c>
    </row>
    <row r="3194" spans="4:7">
      <c r="D3194" s="15"/>
      <c r="E3194" s="15"/>
      <c r="G3194" s="15">
        <f t="shared" si="61"/>
        <v>0</v>
      </c>
    </row>
    <row r="3195" spans="4:7">
      <c r="D3195" s="15"/>
      <c r="E3195" s="15"/>
      <c r="G3195" s="15">
        <f t="shared" si="61"/>
        <v>0</v>
      </c>
    </row>
    <row r="3196" spans="4:7">
      <c r="D3196" s="15"/>
      <c r="E3196" s="15"/>
      <c r="G3196" s="15">
        <f t="shared" si="61"/>
        <v>0</v>
      </c>
    </row>
    <row r="3197" spans="4:7">
      <c r="D3197" s="15"/>
      <c r="E3197" s="15"/>
      <c r="G3197" s="15">
        <f t="shared" si="61"/>
        <v>0</v>
      </c>
    </row>
    <row r="3198" spans="4:7">
      <c r="D3198" s="15"/>
      <c r="E3198" s="15"/>
      <c r="G3198" s="15">
        <f t="shared" si="61"/>
        <v>0</v>
      </c>
    </row>
    <row r="3199" spans="4:7">
      <c r="D3199" s="15"/>
      <c r="E3199" s="15"/>
      <c r="G3199" s="15">
        <f t="shared" si="61"/>
        <v>0</v>
      </c>
    </row>
    <row r="3200" spans="4:7">
      <c r="D3200" s="15"/>
      <c r="E3200" s="15"/>
      <c r="G3200" s="15">
        <f t="shared" si="61"/>
        <v>0</v>
      </c>
    </row>
    <row r="3201" spans="4:7">
      <c r="D3201" s="15"/>
      <c r="E3201" s="15"/>
      <c r="G3201" s="15">
        <f t="shared" si="61"/>
        <v>0</v>
      </c>
    </row>
    <row r="3202" spans="4:7">
      <c r="D3202" s="15"/>
      <c r="E3202" s="15"/>
      <c r="G3202" s="15">
        <f t="shared" si="61"/>
        <v>0</v>
      </c>
    </row>
    <row r="3203" spans="4:7">
      <c r="D3203" s="15"/>
      <c r="E3203" s="15"/>
      <c r="G3203" s="15">
        <f t="shared" si="61"/>
        <v>0</v>
      </c>
    </row>
    <row r="3204" spans="4:7">
      <c r="D3204" s="15"/>
      <c r="E3204" s="15"/>
      <c r="G3204" s="15">
        <f t="shared" si="61"/>
        <v>0</v>
      </c>
    </row>
    <row r="3205" spans="4:7">
      <c r="D3205" s="15"/>
      <c r="E3205" s="15"/>
      <c r="G3205" s="15">
        <f t="shared" si="61"/>
        <v>0</v>
      </c>
    </row>
    <row r="3206" spans="4:7">
      <c r="D3206" s="15"/>
      <c r="E3206" s="15"/>
      <c r="G3206" s="15">
        <f t="shared" si="61"/>
        <v>0</v>
      </c>
    </row>
    <row r="3207" spans="4:7">
      <c r="D3207" s="15"/>
      <c r="E3207" s="15"/>
      <c r="G3207" s="15">
        <f t="shared" si="61"/>
        <v>0</v>
      </c>
    </row>
    <row r="3208" spans="4:7">
      <c r="D3208" s="15"/>
      <c r="E3208" s="15"/>
      <c r="G3208" s="15">
        <f t="shared" si="61"/>
        <v>0</v>
      </c>
    </row>
    <row r="3209" spans="4:7">
      <c r="D3209" s="15"/>
      <c r="E3209" s="15"/>
      <c r="G3209" s="15">
        <f t="shared" si="61"/>
        <v>0</v>
      </c>
    </row>
    <row r="3210" spans="4:7">
      <c r="D3210" s="15"/>
      <c r="E3210" s="15"/>
      <c r="G3210" s="15">
        <f t="shared" si="61"/>
        <v>0</v>
      </c>
    </row>
    <row r="3211" spans="4:7">
      <c r="D3211" s="15"/>
      <c r="E3211" s="15"/>
      <c r="G3211" s="15">
        <f t="shared" si="61"/>
        <v>0</v>
      </c>
    </row>
    <row r="3212" spans="4:7">
      <c r="D3212" s="15"/>
      <c r="E3212" s="15"/>
      <c r="G3212" s="15">
        <f t="shared" ref="G3212:G3275" si="62">+D3212-E3212</f>
        <v>0</v>
      </c>
    </row>
    <row r="3213" spans="4:7">
      <c r="D3213" s="15"/>
      <c r="E3213" s="15"/>
      <c r="G3213" s="15">
        <f t="shared" si="62"/>
        <v>0</v>
      </c>
    </row>
    <row r="3214" spans="4:7">
      <c r="D3214" s="15"/>
      <c r="E3214" s="15"/>
      <c r="G3214" s="15">
        <f t="shared" si="62"/>
        <v>0</v>
      </c>
    </row>
    <row r="3215" spans="4:7">
      <c r="D3215" s="15"/>
      <c r="E3215" s="15"/>
      <c r="G3215" s="15">
        <f t="shared" si="62"/>
        <v>0</v>
      </c>
    </row>
    <row r="3216" spans="4:7">
      <c r="D3216" s="15"/>
      <c r="E3216" s="15"/>
      <c r="G3216" s="15">
        <f t="shared" si="62"/>
        <v>0</v>
      </c>
    </row>
    <row r="3217" spans="4:7">
      <c r="D3217" s="15"/>
      <c r="E3217" s="15"/>
      <c r="G3217" s="15">
        <f t="shared" si="62"/>
        <v>0</v>
      </c>
    </row>
    <row r="3218" spans="4:7">
      <c r="D3218" s="15"/>
      <c r="E3218" s="15"/>
      <c r="G3218" s="15">
        <f t="shared" si="62"/>
        <v>0</v>
      </c>
    </row>
    <row r="3219" spans="4:7">
      <c r="D3219" s="15"/>
      <c r="E3219" s="15"/>
      <c r="G3219" s="15">
        <f t="shared" si="62"/>
        <v>0</v>
      </c>
    </row>
    <row r="3220" spans="4:7">
      <c r="D3220" s="15"/>
      <c r="E3220" s="15"/>
      <c r="G3220" s="15">
        <f t="shared" si="62"/>
        <v>0</v>
      </c>
    </row>
    <row r="3221" spans="4:7">
      <c r="D3221" s="15"/>
      <c r="E3221" s="15"/>
      <c r="G3221" s="15">
        <f t="shared" si="62"/>
        <v>0</v>
      </c>
    </row>
    <row r="3222" spans="4:7">
      <c r="D3222" s="15"/>
      <c r="E3222" s="15"/>
      <c r="G3222" s="15">
        <f t="shared" si="62"/>
        <v>0</v>
      </c>
    </row>
    <row r="3223" spans="4:7">
      <c r="D3223" s="15"/>
      <c r="E3223" s="15"/>
      <c r="G3223" s="15">
        <f t="shared" si="62"/>
        <v>0</v>
      </c>
    </row>
    <row r="3224" spans="4:7">
      <c r="D3224" s="15"/>
      <c r="E3224" s="15"/>
      <c r="G3224" s="15">
        <f t="shared" si="62"/>
        <v>0</v>
      </c>
    </row>
    <row r="3225" spans="4:7">
      <c r="D3225" s="15"/>
      <c r="E3225" s="15"/>
      <c r="G3225" s="15">
        <f t="shared" si="62"/>
        <v>0</v>
      </c>
    </row>
    <row r="3226" spans="4:7">
      <c r="D3226" s="15"/>
      <c r="E3226" s="15"/>
      <c r="G3226" s="15">
        <f t="shared" si="62"/>
        <v>0</v>
      </c>
    </row>
    <row r="3227" spans="4:7">
      <c r="D3227" s="15"/>
      <c r="E3227" s="15"/>
      <c r="G3227" s="15">
        <f t="shared" si="62"/>
        <v>0</v>
      </c>
    </row>
    <row r="3228" spans="4:7">
      <c r="D3228" s="15"/>
      <c r="E3228" s="15"/>
      <c r="G3228" s="15">
        <f t="shared" si="62"/>
        <v>0</v>
      </c>
    </row>
    <row r="3229" spans="4:7">
      <c r="D3229" s="15"/>
      <c r="E3229" s="15"/>
      <c r="G3229" s="15">
        <f t="shared" si="62"/>
        <v>0</v>
      </c>
    </row>
    <row r="3230" spans="4:7">
      <c r="D3230" s="15"/>
      <c r="E3230" s="15"/>
      <c r="G3230" s="15">
        <f t="shared" si="62"/>
        <v>0</v>
      </c>
    </row>
    <row r="3231" spans="4:7">
      <c r="D3231" s="15"/>
      <c r="E3231" s="15"/>
      <c r="G3231" s="15">
        <f t="shared" si="62"/>
        <v>0</v>
      </c>
    </row>
    <row r="3232" spans="4:7">
      <c r="D3232" s="15"/>
      <c r="E3232" s="15"/>
      <c r="G3232" s="15">
        <f t="shared" si="62"/>
        <v>0</v>
      </c>
    </row>
    <row r="3233" spans="4:7">
      <c r="D3233" s="15"/>
      <c r="E3233" s="15"/>
      <c r="G3233" s="15">
        <f t="shared" si="62"/>
        <v>0</v>
      </c>
    </row>
    <row r="3234" spans="4:7">
      <c r="D3234" s="15"/>
      <c r="E3234" s="15"/>
      <c r="G3234" s="15">
        <f t="shared" si="62"/>
        <v>0</v>
      </c>
    </row>
    <row r="3235" spans="4:7">
      <c r="D3235" s="15"/>
      <c r="E3235" s="15"/>
      <c r="G3235" s="15">
        <f t="shared" si="62"/>
        <v>0</v>
      </c>
    </row>
    <row r="3236" spans="4:7">
      <c r="D3236" s="15"/>
      <c r="E3236" s="15"/>
      <c r="G3236" s="15">
        <f t="shared" si="62"/>
        <v>0</v>
      </c>
    </row>
    <row r="3237" spans="4:7">
      <c r="D3237" s="15"/>
      <c r="E3237" s="15"/>
      <c r="G3237" s="15">
        <f t="shared" si="62"/>
        <v>0</v>
      </c>
    </row>
    <row r="3238" spans="4:7">
      <c r="D3238" s="15"/>
      <c r="E3238" s="15"/>
      <c r="G3238" s="15">
        <f t="shared" si="62"/>
        <v>0</v>
      </c>
    </row>
    <row r="3239" spans="4:7">
      <c r="D3239" s="15"/>
      <c r="E3239" s="15"/>
      <c r="G3239" s="15">
        <f t="shared" si="62"/>
        <v>0</v>
      </c>
    </row>
    <row r="3240" spans="4:7">
      <c r="D3240" s="15"/>
      <c r="E3240" s="15"/>
      <c r="G3240" s="15">
        <f t="shared" si="62"/>
        <v>0</v>
      </c>
    </row>
    <row r="3241" spans="4:7">
      <c r="D3241" s="15"/>
      <c r="E3241" s="15"/>
      <c r="G3241" s="15">
        <f t="shared" si="62"/>
        <v>0</v>
      </c>
    </row>
    <row r="3242" spans="4:7">
      <c r="D3242" s="15"/>
      <c r="E3242" s="15"/>
      <c r="G3242" s="15">
        <f t="shared" si="62"/>
        <v>0</v>
      </c>
    </row>
    <row r="3243" spans="4:7">
      <c r="D3243" s="15"/>
      <c r="E3243" s="15"/>
      <c r="G3243" s="15">
        <f t="shared" si="62"/>
        <v>0</v>
      </c>
    </row>
    <row r="3244" spans="4:7">
      <c r="D3244" s="15"/>
      <c r="E3244" s="15"/>
      <c r="G3244" s="15">
        <f t="shared" si="62"/>
        <v>0</v>
      </c>
    </row>
    <row r="3245" spans="4:7">
      <c r="D3245" s="15"/>
      <c r="E3245" s="15"/>
      <c r="G3245" s="15">
        <f t="shared" si="62"/>
        <v>0</v>
      </c>
    </row>
    <row r="3246" spans="4:7">
      <c r="D3246" s="15"/>
      <c r="E3246" s="15"/>
      <c r="G3246" s="15">
        <f t="shared" si="62"/>
        <v>0</v>
      </c>
    </row>
    <row r="3247" spans="4:7">
      <c r="D3247" s="15"/>
      <c r="E3247" s="15"/>
      <c r="G3247" s="15">
        <f t="shared" si="62"/>
        <v>0</v>
      </c>
    </row>
    <row r="3248" spans="4:7">
      <c r="D3248" s="15"/>
      <c r="E3248" s="15"/>
      <c r="G3248" s="15">
        <f t="shared" si="62"/>
        <v>0</v>
      </c>
    </row>
    <row r="3249" spans="4:7">
      <c r="D3249" s="15"/>
      <c r="E3249" s="15"/>
      <c r="G3249" s="15">
        <f t="shared" si="62"/>
        <v>0</v>
      </c>
    </row>
    <row r="3250" spans="4:7">
      <c r="D3250" s="15"/>
      <c r="E3250" s="15"/>
      <c r="G3250" s="15">
        <f t="shared" si="62"/>
        <v>0</v>
      </c>
    </row>
    <row r="3251" spans="4:7">
      <c r="D3251" s="15"/>
      <c r="E3251" s="15"/>
      <c r="G3251" s="15">
        <f t="shared" si="62"/>
        <v>0</v>
      </c>
    </row>
    <row r="3252" spans="4:7">
      <c r="D3252" s="15"/>
      <c r="E3252" s="15"/>
      <c r="G3252" s="15">
        <f t="shared" si="62"/>
        <v>0</v>
      </c>
    </row>
    <row r="3253" spans="4:7">
      <c r="D3253" s="15"/>
      <c r="E3253" s="15"/>
      <c r="G3253" s="15">
        <f t="shared" si="62"/>
        <v>0</v>
      </c>
    </row>
    <row r="3254" spans="4:7">
      <c r="D3254" s="15"/>
      <c r="E3254" s="15"/>
      <c r="G3254" s="15">
        <f t="shared" si="62"/>
        <v>0</v>
      </c>
    </row>
    <row r="3255" spans="4:7">
      <c r="D3255" s="15"/>
      <c r="E3255" s="15"/>
      <c r="G3255" s="15">
        <f t="shared" si="62"/>
        <v>0</v>
      </c>
    </row>
    <row r="3256" spans="4:7">
      <c r="D3256" s="15"/>
      <c r="E3256" s="15"/>
      <c r="G3256" s="15">
        <f t="shared" si="62"/>
        <v>0</v>
      </c>
    </row>
    <row r="3257" spans="4:7">
      <c r="D3257" s="15"/>
      <c r="E3257" s="15"/>
      <c r="G3257" s="15">
        <f t="shared" si="62"/>
        <v>0</v>
      </c>
    </row>
    <row r="3258" spans="4:7">
      <c r="D3258" s="15"/>
      <c r="E3258" s="15"/>
      <c r="G3258" s="15">
        <f t="shared" si="62"/>
        <v>0</v>
      </c>
    </row>
    <row r="3259" spans="4:7">
      <c r="D3259" s="15"/>
      <c r="E3259" s="15"/>
      <c r="G3259" s="15">
        <f t="shared" si="62"/>
        <v>0</v>
      </c>
    </row>
    <row r="3260" spans="4:7">
      <c r="D3260" s="15"/>
      <c r="E3260" s="15"/>
      <c r="G3260" s="15">
        <f t="shared" si="62"/>
        <v>0</v>
      </c>
    </row>
    <row r="3261" spans="4:7">
      <c r="D3261" s="15"/>
      <c r="E3261" s="15"/>
      <c r="G3261" s="15">
        <f t="shared" si="62"/>
        <v>0</v>
      </c>
    </row>
    <row r="3262" spans="4:7">
      <c r="D3262" s="15"/>
      <c r="E3262" s="15"/>
      <c r="G3262" s="15">
        <f t="shared" si="62"/>
        <v>0</v>
      </c>
    </row>
    <row r="3263" spans="4:7">
      <c r="D3263" s="15"/>
      <c r="E3263" s="15"/>
      <c r="G3263" s="15">
        <f t="shared" si="62"/>
        <v>0</v>
      </c>
    </row>
    <row r="3264" spans="4:7">
      <c r="D3264" s="15"/>
      <c r="E3264" s="15"/>
      <c r="G3264" s="15">
        <f t="shared" si="62"/>
        <v>0</v>
      </c>
    </row>
    <row r="3265" spans="4:7">
      <c r="D3265" s="15"/>
      <c r="E3265" s="15"/>
      <c r="G3265" s="15">
        <f t="shared" si="62"/>
        <v>0</v>
      </c>
    </row>
    <row r="3266" spans="4:7">
      <c r="D3266" s="15"/>
      <c r="E3266" s="15"/>
      <c r="G3266" s="15">
        <f t="shared" si="62"/>
        <v>0</v>
      </c>
    </row>
    <row r="3267" spans="4:7">
      <c r="D3267" s="15"/>
      <c r="E3267" s="15"/>
      <c r="G3267" s="15">
        <f t="shared" si="62"/>
        <v>0</v>
      </c>
    </row>
    <row r="3268" spans="4:7">
      <c r="D3268" s="15"/>
      <c r="E3268" s="15"/>
      <c r="G3268" s="15">
        <f t="shared" si="62"/>
        <v>0</v>
      </c>
    </row>
    <row r="3269" spans="4:7">
      <c r="D3269" s="15"/>
      <c r="E3269" s="15"/>
      <c r="G3269" s="15">
        <f t="shared" si="62"/>
        <v>0</v>
      </c>
    </row>
    <row r="3270" spans="4:7">
      <c r="D3270" s="15"/>
      <c r="E3270" s="15"/>
      <c r="G3270" s="15">
        <f t="shared" si="62"/>
        <v>0</v>
      </c>
    </row>
    <row r="3271" spans="4:7">
      <c r="D3271" s="15"/>
      <c r="E3271" s="15"/>
      <c r="G3271" s="15">
        <f t="shared" si="62"/>
        <v>0</v>
      </c>
    </row>
    <row r="3272" spans="4:7">
      <c r="D3272" s="15"/>
      <c r="E3272" s="15"/>
      <c r="G3272" s="15">
        <f t="shared" si="62"/>
        <v>0</v>
      </c>
    </row>
    <row r="3273" spans="4:7">
      <c r="D3273" s="15"/>
      <c r="E3273" s="15"/>
      <c r="G3273" s="15">
        <f t="shared" si="62"/>
        <v>0</v>
      </c>
    </row>
    <row r="3274" spans="4:7">
      <c r="D3274" s="15"/>
      <c r="E3274" s="15"/>
      <c r="G3274" s="15">
        <f t="shared" si="62"/>
        <v>0</v>
      </c>
    </row>
    <row r="3275" spans="4:7">
      <c r="D3275" s="15"/>
      <c r="E3275" s="15"/>
      <c r="G3275" s="15">
        <f t="shared" si="62"/>
        <v>0</v>
      </c>
    </row>
    <row r="3276" spans="4:7">
      <c r="D3276" s="15"/>
      <c r="E3276" s="15"/>
      <c r="G3276" s="15">
        <f t="shared" ref="G3276:G3339" si="63">+D3276-E3276</f>
        <v>0</v>
      </c>
    </row>
    <row r="3277" spans="4:7">
      <c r="D3277" s="15"/>
      <c r="E3277" s="15"/>
      <c r="G3277" s="15">
        <f t="shared" si="63"/>
        <v>0</v>
      </c>
    </row>
    <row r="3278" spans="4:7">
      <c r="D3278" s="15"/>
      <c r="E3278" s="15"/>
      <c r="G3278" s="15">
        <f t="shared" si="63"/>
        <v>0</v>
      </c>
    </row>
    <row r="3279" spans="4:7">
      <c r="D3279" s="15"/>
      <c r="E3279" s="15"/>
      <c r="G3279" s="15">
        <f t="shared" si="63"/>
        <v>0</v>
      </c>
    </row>
    <row r="3280" spans="4:7">
      <c r="D3280" s="15"/>
      <c r="E3280" s="15"/>
      <c r="G3280" s="15">
        <f t="shared" si="63"/>
        <v>0</v>
      </c>
    </row>
    <row r="3281" spans="4:7">
      <c r="D3281" s="15"/>
      <c r="E3281" s="15"/>
      <c r="G3281" s="15">
        <f t="shared" si="63"/>
        <v>0</v>
      </c>
    </row>
    <row r="3282" spans="4:7">
      <c r="D3282" s="15"/>
      <c r="E3282" s="15"/>
      <c r="G3282" s="15">
        <f t="shared" si="63"/>
        <v>0</v>
      </c>
    </row>
    <row r="3283" spans="4:7">
      <c r="D3283" s="15"/>
      <c r="E3283" s="15"/>
      <c r="G3283" s="15">
        <f t="shared" si="63"/>
        <v>0</v>
      </c>
    </row>
    <row r="3284" spans="4:7">
      <c r="D3284" s="15"/>
      <c r="E3284" s="15"/>
      <c r="G3284" s="15">
        <f t="shared" si="63"/>
        <v>0</v>
      </c>
    </row>
    <row r="3285" spans="4:7">
      <c r="D3285" s="15"/>
      <c r="E3285" s="15"/>
      <c r="G3285" s="15">
        <f t="shared" si="63"/>
        <v>0</v>
      </c>
    </row>
    <row r="3286" spans="4:7">
      <c r="D3286" s="15"/>
      <c r="E3286" s="15"/>
      <c r="G3286" s="15">
        <f t="shared" si="63"/>
        <v>0</v>
      </c>
    </row>
    <row r="3287" spans="4:7">
      <c r="D3287" s="15"/>
      <c r="E3287" s="15"/>
      <c r="G3287" s="15">
        <f t="shared" si="63"/>
        <v>0</v>
      </c>
    </row>
    <row r="3288" spans="4:7">
      <c r="D3288" s="15"/>
      <c r="E3288" s="15"/>
      <c r="G3288" s="15">
        <f t="shared" si="63"/>
        <v>0</v>
      </c>
    </row>
    <row r="3289" spans="4:7">
      <c r="D3289" s="15"/>
      <c r="E3289" s="15"/>
      <c r="G3289" s="15">
        <f t="shared" si="63"/>
        <v>0</v>
      </c>
    </row>
    <row r="3290" spans="4:7">
      <c r="D3290" s="15"/>
      <c r="E3290" s="15"/>
      <c r="G3290" s="15">
        <f t="shared" si="63"/>
        <v>0</v>
      </c>
    </row>
    <row r="3291" spans="4:7">
      <c r="D3291" s="15"/>
      <c r="E3291" s="15"/>
      <c r="G3291" s="15">
        <f t="shared" si="63"/>
        <v>0</v>
      </c>
    </row>
    <row r="3292" spans="4:7">
      <c r="D3292" s="15"/>
      <c r="E3292" s="15"/>
      <c r="G3292" s="15">
        <f t="shared" si="63"/>
        <v>0</v>
      </c>
    </row>
    <row r="3293" spans="4:7">
      <c r="D3293" s="15"/>
      <c r="E3293" s="15"/>
      <c r="G3293" s="15">
        <f t="shared" si="63"/>
        <v>0</v>
      </c>
    </row>
    <row r="3294" spans="4:7">
      <c r="D3294" s="15"/>
      <c r="E3294" s="15"/>
      <c r="G3294" s="15">
        <f t="shared" si="63"/>
        <v>0</v>
      </c>
    </row>
    <row r="3295" spans="4:7">
      <c r="D3295" s="15"/>
      <c r="E3295" s="15"/>
      <c r="G3295" s="15">
        <f t="shared" si="63"/>
        <v>0</v>
      </c>
    </row>
    <row r="3296" spans="4:7">
      <c r="D3296" s="15"/>
      <c r="E3296" s="15"/>
      <c r="G3296" s="15">
        <f t="shared" si="63"/>
        <v>0</v>
      </c>
    </row>
    <row r="3297" spans="4:7">
      <c r="D3297" s="15"/>
      <c r="E3297" s="15"/>
      <c r="G3297" s="15">
        <f t="shared" si="63"/>
        <v>0</v>
      </c>
    </row>
    <row r="3298" spans="4:7">
      <c r="D3298" s="15"/>
      <c r="E3298" s="15"/>
      <c r="G3298" s="15">
        <f t="shared" si="63"/>
        <v>0</v>
      </c>
    </row>
    <row r="3299" spans="4:7">
      <c r="D3299" s="15"/>
      <c r="E3299" s="15"/>
      <c r="G3299" s="15">
        <f t="shared" si="63"/>
        <v>0</v>
      </c>
    </row>
    <row r="3300" spans="4:7">
      <c r="D3300" s="15"/>
      <c r="E3300" s="15"/>
      <c r="G3300" s="15">
        <f t="shared" si="63"/>
        <v>0</v>
      </c>
    </row>
    <row r="3301" spans="4:7">
      <c r="D3301" s="15"/>
      <c r="E3301" s="15"/>
      <c r="G3301" s="15">
        <f t="shared" si="63"/>
        <v>0</v>
      </c>
    </row>
    <row r="3302" spans="4:7">
      <c r="D3302" s="15"/>
      <c r="E3302" s="15"/>
      <c r="G3302" s="15">
        <f t="shared" si="63"/>
        <v>0</v>
      </c>
    </row>
    <row r="3303" spans="4:7">
      <c r="D3303" s="15"/>
      <c r="E3303" s="15"/>
      <c r="G3303" s="15">
        <f t="shared" si="63"/>
        <v>0</v>
      </c>
    </row>
    <row r="3304" spans="4:7">
      <c r="D3304" s="15"/>
      <c r="E3304" s="15"/>
      <c r="G3304" s="15">
        <f t="shared" si="63"/>
        <v>0</v>
      </c>
    </row>
    <row r="3305" spans="4:7">
      <c r="D3305" s="15"/>
      <c r="E3305" s="15"/>
      <c r="G3305" s="15">
        <f t="shared" si="63"/>
        <v>0</v>
      </c>
    </row>
    <row r="3306" spans="4:7">
      <c r="D3306" s="15"/>
      <c r="E3306" s="15"/>
      <c r="G3306" s="15">
        <f t="shared" si="63"/>
        <v>0</v>
      </c>
    </row>
    <row r="3307" spans="4:7">
      <c r="D3307" s="15"/>
      <c r="E3307" s="15"/>
      <c r="G3307" s="15">
        <f t="shared" si="63"/>
        <v>0</v>
      </c>
    </row>
    <row r="3308" spans="4:7">
      <c r="D3308" s="15"/>
      <c r="E3308" s="15"/>
      <c r="G3308" s="15">
        <f t="shared" si="63"/>
        <v>0</v>
      </c>
    </row>
    <row r="3309" spans="4:7">
      <c r="D3309" s="15"/>
      <c r="E3309" s="15"/>
      <c r="G3309" s="15">
        <f t="shared" si="63"/>
        <v>0</v>
      </c>
    </row>
    <row r="3310" spans="4:7">
      <c r="D3310" s="15"/>
      <c r="E3310" s="15"/>
      <c r="G3310" s="15">
        <f t="shared" si="63"/>
        <v>0</v>
      </c>
    </row>
    <row r="3311" spans="4:7">
      <c r="D3311" s="15"/>
      <c r="E3311" s="15"/>
      <c r="G3311" s="15">
        <f t="shared" si="63"/>
        <v>0</v>
      </c>
    </row>
    <row r="3312" spans="4:7">
      <c r="D3312" s="15"/>
      <c r="E3312" s="15"/>
      <c r="G3312" s="15">
        <f t="shared" si="63"/>
        <v>0</v>
      </c>
    </row>
    <row r="3313" spans="4:7">
      <c r="D3313" s="15"/>
      <c r="E3313" s="15"/>
      <c r="G3313" s="15">
        <f t="shared" si="63"/>
        <v>0</v>
      </c>
    </row>
    <row r="3314" spans="4:7">
      <c r="D3314" s="15"/>
      <c r="E3314" s="15"/>
      <c r="G3314" s="15">
        <f t="shared" si="63"/>
        <v>0</v>
      </c>
    </row>
    <row r="3315" spans="4:7">
      <c r="D3315" s="15"/>
      <c r="E3315" s="15"/>
      <c r="G3315" s="15">
        <f t="shared" si="63"/>
        <v>0</v>
      </c>
    </row>
    <row r="3316" spans="4:7">
      <c r="D3316" s="15"/>
      <c r="E3316" s="15"/>
      <c r="G3316" s="15">
        <f t="shared" si="63"/>
        <v>0</v>
      </c>
    </row>
    <row r="3317" spans="4:7">
      <c r="D3317" s="15"/>
      <c r="E3317" s="15"/>
      <c r="G3317" s="15">
        <f t="shared" si="63"/>
        <v>0</v>
      </c>
    </row>
    <row r="3318" spans="4:7">
      <c r="D3318" s="15"/>
      <c r="E3318" s="15"/>
      <c r="G3318" s="15">
        <f t="shared" si="63"/>
        <v>0</v>
      </c>
    </row>
    <row r="3319" spans="4:7">
      <c r="D3319" s="15"/>
      <c r="E3319" s="15"/>
      <c r="G3319" s="15">
        <f t="shared" si="63"/>
        <v>0</v>
      </c>
    </row>
    <row r="3320" spans="4:7">
      <c r="D3320" s="15"/>
      <c r="E3320" s="15"/>
      <c r="G3320" s="15">
        <f t="shared" si="63"/>
        <v>0</v>
      </c>
    </row>
    <row r="3321" spans="4:7">
      <c r="D3321" s="15"/>
      <c r="E3321" s="15"/>
      <c r="G3321" s="15">
        <f t="shared" si="63"/>
        <v>0</v>
      </c>
    </row>
    <row r="3322" spans="4:7">
      <c r="D3322" s="15"/>
      <c r="E3322" s="15"/>
      <c r="G3322" s="15">
        <f t="shared" si="63"/>
        <v>0</v>
      </c>
    </row>
    <row r="3323" spans="4:7">
      <c r="D3323" s="15"/>
      <c r="E3323" s="15"/>
      <c r="G3323" s="15">
        <f t="shared" si="63"/>
        <v>0</v>
      </c>
    </row>
    <row r="3324" spans="4:7">
      <c r="D3324" s="15"/>
      <c r="E3324" s="15"/>
      <c r="G3324" s="15">
        <f t="shared" si="63"/>
        <v>0</v>
      </c>
    </row>
    <row r="3325" spans="4:7">
      <c r="D3325" s="15"/>
      <c r="E3325" s="15"/>
      <c r="G3325" s="15">
        <f t="shared" si="63"/>
        <v>0</v>
      </c>
    </row>
    <row r="3326" spans="4:7">
      <c r="D3326" s="15"/>
      <c r="E3326" s="15"/>
      <c r="G3326" s="15">
        <f t="shared" si="63"/>
        <v>0</v>
      </c>
    </row>
    <row r="3327" spans="4:7">
      <c r="D3327" s="15"/>
      <c r="E3327" s="15"/>
      <c r="G3327" s="15">
        <f t="shared" si="63"/>
        <v>0</v>
      </c>
    </row>
    <row r="3328" spans="4:7">
      <c r="D3328" s="15"/>
      <c r="E3328" s="15"/>
      <c r="G3328" s="15">
        <f t="shared" si="63"/>
        <v>0</v>
      </c>
    </row>
    <row r="3329" spans="4:7">
      <c r="D3329" s="15"/>
      <c r="E3329" s="15"/>
      <c r="G3329" s="15">
        <f t="shared" si="63"/>
        <v>0</v>
      </c>
    </row>
    <row r="3330" spans="4:7">
      <c r="D3330" s="15"/>
      <c r="E3330" s="15"/>
      <c r="G3330" s="15">
        <f t="shared" si="63"/>
        <v>0</v>
      </c>
    </row>
    <row r="3331" spans="4:7">
      <c r="D3331" s="15"/>
      <c r="E3331" s="15"/>
      <c r="G3331" s="15">
        <f t="shared" si="63"/>
        <v>0</v>
      </c>
    </row>
    <row r="3332" spans="4:7">
      <c r="D3332" s="15"/>
      <c r="E3332" s="15"/>
      <c r="G3332" s="15">
        <f t="shared" si="63"/>
        <v>0</v>
      </c>
    </row>
    <row r="3333" spans="4:7">
      <c r="D3333" s="15"/>
      <c r="E3333" s="15"/>
      <c r="G3333" s="15">
        <f t="shared" si="63"/>
        <v>0</v>
      </c>
    </row>
    <row r="3334" spans="4:7">
      <c r="D3334" s="15"/>
      <c r="E3334" s="15"/>
      <c r="G3334" s="15">
        <f t="shared" si="63"/>
        <v>0</v>
      </c>
    </row>
    <row r="3335" spans="4:7">
      <c r="D3335" s="15"/>
      <c r="E3335" s="15"/>
      <c r="G3335" s="15">
        <f t="shared" si="63"/>
        <v>0</v>
      </c>
    </row>
    <row r="3336" spans="4:7">
      <c r="D3336" s="15"/>
      <c r="E3336" s="15"/>
      <c r="G3336" s="15">
        <f t="shared" si="63"/>
        <v>0</v>
      </c>
    </row>
    <row r="3337" spans="4:7">
      <c r="D3337" s="15"/>
      <c r="E3337" s="15"/>
      <c r="G3337" s="15">
        <f t="shared" si="63"/>
        <v>0</v>
      </c>
    </row>
    <row r="3338" spans="4:7">
      <c r="D3338" s="15"/>
      <c r="E3338" s="15"/>
      <c r="G3338" s="15">
        <f t="shared" si="63"/>
        <v>0</v>
      </c>
    </row>
    <row r="3339" spans="4:7">
      <c r="D3339" s="15"/>
      <c r="E3339" s="15"/>
      <c r="G3339" s="15">
        <f t="shared" si="63"/>
        <v>0</v>
      </c>
    </row>
    <row r="3340" spans="4:7">
      <c r="D3340" s="15"/>
      <c r="E3340" s="15"/>
      <c r="G3340" s="15">
        <f t="shared" ref="G3340:G3403" si="64">+D3340-E3340</f>
        <v>0</v>
      </c>
    </row>
    <row r="3341" spans="4:7">
      <c r="D3341" s="15"/>
      <c r="E3341" s="15"/>
      <c r="G3341" s="15">
        <f t="shared" si="64"/>
        <v>0</v>
      </c>
    </row>
    <row r="3342" spans="4:7">
      <c r="D3342" s="15"/>
      <c r="E3342" s="15"/>
      <c r="G3342" s="15">
        <f t="shared" si="64"/>
        <v>0</v>
      </c>
    </row>
    <row r="3343" spans="4:7">
      <c r="D3343" s="15"/>
      <c r="E3343" s="15"/>
      <c r="G3343" s="15">
        <f t="shared" si="64"/>
        <v>0</v>
      </c>
    </row>
    <row r="3344" spans="4:7">
      <c r="D3344" s="15"/>
      <c r="E3344" s="15"/>
      <c r="G3344" s="15">
        <f t="shared" si="64"/>
        <v>0</v>
      </c>
    </row>
    <row r="3345" spans="4:7">
      <c r="D3345" s="15"/>
      <c r="E3345" s="15"/>
      <c r="G3345" s="15">
        <f t="shared" si="64"/>
        <v>0</v>
      </c>
    </row>
    <row r="3346" spans="4:7">
      <c r="D3346" s="15"/>
      <c r="E3346" s="15"/>
      <c r="G3346" s="15">
        <f t="shared" si="64"/>
        <v>0</v>
      </c>
    </row>
    <row r="3347" spans="4:7">
      <c r="D3347" s="15"/>
      <c r="E3347" s="15"/>
      <c r="G3347" s="15">
        <f t="shared" si="64"/>
        <v>0</v>
      </c>
    </row>
    <row r="3348" spans="4:7">
      <c r="D3348" s="15"/>
      <c r="E3348" s="15"/>
      <c r="G3348" s="15">
        <f t="shared" si="64"/>
        <v>0</v>
      </c>
    </row>
    <row r="3349" spans="4:7">
      <c r="D3349" s="15"/>
      <c r="E3349" s="15"/>
      <c r="G3349" s="15">
        <f t="shared" si="64"/>
        <v>0</v>
      </c>
    </row>
    <row r="3350" spans="4:7">
      <c r="D3350" s="15"/>
      <c r="E3350" s="15"/>
      <c r="G3350" s="15">
        <f t="shared" si="64"/>
        <v>0</v>
      </c>
    </row>
    <row r="3351" spans="4:7">
      <c r="D3351" s="15"/>
      <c r="E3351" s="15"/>
      <c r="G3351" s="15">
        <f t="shared" si="64"/>
        <v>0</v>
      </c>
    </row>
    <row r="3352" spans="4:7">
      <c r="D3352" s="15"/>
      <c r="E3352" s="15"/>
      <c r="G3352" s="15">
        <f t="shared" si="64"/>
        <v>0</v>
      </c>
    </row>
    <row r="3353" spans="4:7">
      <c r="D3353" s="15"/>
      <c r="E3353" s="15"/>
      <c r="G3353" s="15">
        <f t="shared" si="64"/>
        <v>0</v>
      </c>
    </row>
    <row r="3354" spans="4:7">
      <c r="D3354" s="15"/>
      <c r="E3354" s="15"/>
      <c r="G3354" s="15">
        <f t="shared" si="64"/>
        <v>0</v>
      </c>
    </row>
    <row r="3355" spans="4:7">
      <c r="D3355" s="15"/>
      <c r="E3355" s="15"/>
      <c r="G3355" s="15">
        <f t="shared" si="64"/>
        <v>0</v>
      </c>
    </row>
    <row r="3356" spans="4:7">
      <c r="D3356" s="15"/>
      <c r="E3356" s="15"/>
      <c r="G3356" s="15">
        <f t="shared" si="64"/>
        <v>0</v>
      </c>
    </row>
    <row r="3357" spans="4:7">
      <c r="D3357" s="15"/>
      <c r="E3357" s="15"/>
      <c r="G3357" s="15">
        <f t="shared" si="64"/>
        <v>0</v>
      </c>
    </row>
    <row r="3358" spans="4:7">
      <c r="D3358" s="15"/>
      <c r="E3358" s="15"/>
      <c r="G3358" s="15">
        <f t="shared" si="64"/>
        <v>0</v>
      </c>
    </row>
    <row r="3359" spans="4:7">
      <c r="D3359" s="15"/>
      <c r="E3359" s="15"/>
      <c r="G3359" s="15">
        <f t="shared" si="64"/>
        <v>0</v>
      </c>
    </row>
    <row r="3360" spans="4:7">
      <c r="D3360" s="15"/>
      <c r="E3360" s="15"/>
      <c r="G3360" s="15">
        <f t="shared" si="64"/>
        <v>0</v>
      </c>
    </row>
    <row r="3361" spans="4:7">
      <c r="D3361" s="15"/>
      <c r="E3361" s="15"/>
      <c r="G3361" s="15">
        <f t="shared" si="64"/>
        <v>0</v>
      </c>
    </row>
    <row r="3362" spans="4:7">
      <c r="D3362" s="15"/>
      <c r="E3362" s="15"/>
      <c r="G3362" s="15">
        <f t="shared" si="64"/>
        <v>0</v>
      </c>
    </row>
    <row r="3363" spans="4:7">
      <c r="D3363" s="15"/>
      <c r="E3363" s="15"/>
      <c r="G3363" s="15">
        <f t="shared" si="64"/>
        <v>0</v>
      </c>
    </row>
    <row r="3364" spans="4:7">
      <c r="D3364" s="15"/>
      <c r="E3364" s="15"/>
      <c r="G3364" s="15">
        <f t="shared" si="64"/>
        <v>0</v>
      </c>
    </row>
    <row r="3365" spans="4:7">
      <c r="D3365" s="15"/>
      <c r="E3365" s="15"/>
      <c r="G3365" s="15">
        <f t="shared" si="64"/>
        <v>0</v>
      </c>
    </row>
    <row r="3366" spans="4:7">
      <c r="D3366" s="15"/>
      <c r="E3366" s="15"/>
      <c r="G3366" s="15">
        <f t="shared" si="64"/>
        <v>0</v>
      </c>
    </row>
    <row r="3367" spans="4:7">
      <c r="D3367" s="15"/>
      <c r="E3367" s="15"/>
      <c r="G3367" s="15">
        <f t="shared" si="64"/>
        <v>0</v>
      </c>
    </row>
    <row r="3368" spans="4:7">
      <c r="D3368" s="15"/>
      <c r="E3368" s="15"/>
      <c r="G3368" s="15">
        <f t="shared" si="64"/>
        <v>0</v>
      </c>
    </row>
    <row r="3369" spans="4:7">
      <c r="D3369" s="15"/>
      <c r="E3369" s="15"/>
      <c r="G3369" s="15">
        <f t="shared" si="64"/>
        <v>0</v>
      </c>
    </row>
    <row r="3370" spans="4:7">
      <c r="D3370" s="15"/>
      <c r="E3370" s="15"/>
      <c r="G3370" s="15">
        <f t="shared" si="64"/>
        <v>0</v>
      </c>
    </row>
    <row r="3371" spans="4:7">
      <c r="D3371" s="15"/>
      <c r="E3371" s="15"/>
      <c r="G3371" s="15">
        <f t="shared" si="64"/>
        <v>0</v>
      </c>
    </row>
    <row r="3372" spans="4:7">
      <c r="D3372" s="15"/>
      <c r="E3372" s="15"/>
      <c r="G3372" s="15">
        <f t="shared" si="64"/>
        <v>0</v>
      </c>
    </row>
    <row r="3373" spans="4:7">
      <c r="D3373" s="15"/>
      <c r="E3373" s="15"/>
      <c r="G3373" s="15">
        <f t="shared" si="64"/>
        <v>0</v>
      </c>
    </row>
    <row r="3374" spans="4:7">
      <c r="D3374" s="15"/>
      <c r="E3374" s="15"/>
      <c r="G3374" s="15">
        <f t="shared" si="64"/>
        <v>0</v>
      </c>
    </row>
    <row r="3375" spans="4:7">
      <c r="D3375" s="15"/>
      <c r="E3375" s="15"/>
      <c r="G3375" s="15">
        <f t="shared" si="64"/>
        <v>0</v>
      </c>
    </row>
    <row r="3376" spans="4:7">
      <c r="D3376" s="15"/>
      <c r="E3376" s="15"/>
      <c r="G3376" s="15">
        <f t="shared" si="64"/>
        <v>0</v>
      </c>
    </row>
    <row r="3377" spans="4:7">
      <c r="D3377" s="15"/>
      <c r="E3377" s="15"/>
      <c r="G3377" s="15">
        <f t="shared" si="64"/>
        <v>0</v>
      </c>
    </row>
    <row r="3378" spans="4:7">
      <c r="D3378" s="15"/>
      <c r="E3378" s="15"/>
      <c r="G3378" s="15">
        <f t="shared" si="64"/>
        <v>0</v>
      </c>
    </row>
    <row r="3379" spans="4:7">
      <c r="D3379" s="15"/>
      <c r="E3379" s="15"/>
      <c r="G3379" s="15">
        <f t="shared" si="64"/>
        <v>0</v>
      </c>
    </row>
    <row r="3380" spans="4:7">
      <c r="D3380" s="15"/>
      <c r="E3380" s="15"/>
      <c r="G3380" s="15">
        <f t="shared" si="64"/>
        <v>0</v>
      </c>
    </row>
    <row r="3381" spans="4:7">
      <c r="D3381" s="15"/>
      <c r="E3381" s="15"/>
      <c r="G3381" s="15">
        <f t="shared" si="64"/>
        <v>0</v>
      </c>
    </row>
    <row r="3382" spans="4:7">
      <c r="D3382" s="15"/>
      <c r="E3382" s="15"/>
      <c r="G3382" s="15">
        <f t="shared" si="64"/>
        <v>0</v>
      </c>
    </row>
    <row r="3383" spans="4:7">
      <c r="D3383" s="15"/>
      <c r="E3383" s="15"/>
      <c r="G3383" s="15">
        <f t="shared" si="64"/>
        <v>0</v>
      </c>
    </row>
    <row r="3384" spans="4:7">
      <c r="D3384" s="15"/>
      <c r="E3384" s="15"/>
      <c r="G3384" s="15">
        <f t="shared" si="64"/>
        <v>0</v>
      </c>
    </row>
    <row r="3385" spans="4:7">
      <c r="D3385" s="15"/>
      <c r="E3385" s="15"/>
      <c r="G3385" s="15">
        <f t="shared" si="64"/>
        <v>0</v>
      </c>
    </row>
    <row r="3386" spans="4:7">
      <c r="D3386" s="15"/>
      <c r="E3386" s="15"/>
      <c r="G3386" s="15">
        <f t="shared" si="64"/>
        <v>0</v>
      </c>
    </row>
    <row r="3387" spans="4:7">
      <c r="D3387" s="15"/>
      <c r="E3387" s="15"/>
      <c r="G3387" s="15">
        <f t="shared" si="64"/>
        <v>0</v>
      </c>
    </row>
    <row r="3388" spans="4:7">
      <c r="D3388" s="15"/>
      <c r="E3388" s="15"/>
      <c r="G3388" s="15">
        <f t="shared" si="64"/>
        <v>0</v>
      </c>
    </row>
    <row r="3389" spans="4:7">
      <c r="D3389" s="15"/>
      <c r="E3389" s="15"/>
      <c r="G3389" s="15">
        <f t="shared" si="64"/>
        <v>0</v>
      </c>
    </row>
    <row r="3390" spans="4:7">
      <c r="D3390" s="15"/>
      <c r="E3390" s="15"/>
      <c r="G3390" s="15">
        <f t="shared" si="64"/>
        <v>0</v>
      </c>
    </row>
    <row r="3391" spans="4:7">
      <c r="D3391" s="15"/>
      <c r="E3391" s="15"/>
      <c r="G3391" s="15">
        <f t="shared" si="64"/>
        <v>0</v>
      </c>
    </row>
    <row r="3392" spans="4:7">
      <c r="D3392" s="15"/>
      <c r="E3392" s="15"/>
      <c r="G3392" s="15">
        <f t="shared" si="64"/>
        <v>0</v>
      </c>
    </row>
    <row r="3393" spans="4:7">
      <c r="D3393" s="15"/>
      <c r="E3393" s="15"/>
      <c r="G3393" s="15">
        <f t="shared" si="64"/>
        <v>0</v>
      </c>
    </row>
    <row r="3394" spans="4:7">
      <c r="D3394" s="15"/>
      <c r="E3394" s="15"/>
      <c r="G3394" s="15">
        <f t="shared" si="64"/>
        <v>0</v>
      </c>
    </row>
    <row r="3395" spans="4:7">
      <c r="D3395" s="15"/>
      <c r="E3395" s="15"/>
      <c r="G3395" s="15">
        <f t="shared" si="64"/>
        <v>0</v>
      </c>
    </row>
    <row r="3396" spans="4:7">
      <c r="D3396" s="15"/>
      <c r="E3396" s="15"/>
      <c r="G3396" s="15">
        <f t="shared" si="64"/>
        <v>0</v>
      </c>
    </row>
    <row r="3397" spans="4:7">
      <c r="D3397" s="15"/>
      <c r="E3397" s="15"/>
      <c r="G3397" s="15">
        <f t="shared" si="64"/>
        <v>0</v>
      </c>
    </row>
    <row r="3398" spans="4:7">
      <c r="D3398" s="15"/>
      <c r="E3398" s="15"/>
      <c r="G3398" s="15">
        <f t="shared" si="64"/>
        <v>0</v>
      </c>
    </row>
    <row r="3399" spans="4:7">
      <c r="D3399" s="15"/>
      <c r="E3399" s="15"/>
      <c r="G3399" s="15">
        <f t="shared" si="64"/>
        <v>0</v>
      </c>
    </row>
    <row r="3400" spans="4:7">
      <c r="D3400" s="15"/>
      <c r="E3400" s="15"/>
      <c r="G3400" s="15">
        <f t="shared" si="64"/>
        <v>0</v>
      </c>
    </row>
    <row r="3401" spans="4:7">
      <c r="D3401" s="15"/>
      <c r="E3401" s="15"/>
      <c r="G3401" s="15">
        <f t="shared" si="64"/>
        <v>0</v>
      </c>
    </row>
    <row r="3402" spans="4:7">
      <c r="D3402" s="15"/>
      <c r="E3402" s="15"/>
      <c r="G3402" s="15">
        <f t="shared" si="64"/>
        <v>0</v>
      </c>
    </row>
    <row r="3403" spans="4:7">
      <c r="D3403" s="15"/>
      <c r="E3403" s="15"/>
      <c r="G3403" s="15">
        <f t="shared" si="64"/>
        <v>0</v>
      </c>
    </row>
    <row r="3404" spans="4:7">
      <c r="D3404" s="15"/>
      <c r="E3404" s="15"/>
      <c r="G3404" s="15">
        <f t="shared" ref="G3404:G3467" si="65">+D3404-E3404</f>
        <v>0</v>
      </c>
    </row>
    <row r="3405" spans="4:7">
      <c r="D3405" s="15"/>
      <c r="E3405" s="15"/>
      <c r="G3405" s="15">
        <f t="shared" si="65"/>
        <v>0</v>
      </c>
    </row>
    <row r="3406" spans="4:7">
      <c r="D3406" s="15"/>
      <c r="E3406" s="15"/>
      <c r="G3406" s="15">
        <f t="shared" si="65"/>
        <v>0</v>
      </c>
    </row>
    <row r="3407" spans="4:7">
      <c r="D3407" s="15"/>
      <c r="E3407" s="15"/>
      <c r="G3407" s="15">
        <f t="shared" si="65"/>
        <v>0</v>
      </c>
    </row>
    <row r="3408" spans="4:7">
      <c r="D3408" s="15"/>
      <c r="E3408" s="15"/>
      <c r="G3408" s="15">
        <f t="shared" si="65"/>
        <v>0</v>
      </c>
    </row>
    <row r="3409" spans="4:7">
      <c r="D3409" s="15"/>
      <c r="E3409" s="15"/>
      <c r="G3409" s="15">
        <f t="shared" si="65"/>
        <v>0</v>
      </c>
    </row>
    <row r="3410" spans="4:7">
      <c r="D3410" s="15"/>
      <c r="E3410" s="15"/>
      <c r="G3410" s="15">
        <f t="shared" si="65"/>
        <v>0</v>
      </c>
    </row>
    <row r="3411" spans="4:7">
      <c r="D3411" s="15"/>
      <c r="E3411" s="15"/>
      <c r="G3411" s="15">
        <f t="shared" si="65"/>
        <v>0</v>
      </c>
    </row>
    <row r="3412" spans="4:7">
      <c r="D3412" s="15"/>
      <c r="E3412" s="15"/>
      <c r="G3412" s="15">
        <f t="shared" si="65"/>
        <v>0</v>
      </c>
    </row>
    <row r="3413" spans="4:7">
      <c r="D3413" s="15"/>
      <c r="E3413" s="15"/>
      <c r="G3413" s="15">
        <f t="shared" si="65"/>
        <v>0</v>
      </c>
    </row>
    <row r="3414" spans="4:7">
      <c r="D3414" s="15"/>
      <c r="E3414" s="15"/>
      <c r="G3414" s="15">
        <f t="shared" si="65"/>
        <v>0</v>
      </c>
    </row>
    <row r="3415" spans="4:7">
      <c r="D3415" s="15"/>
      <c r="E3415" s="15"/>
      <c r="G3415" s="15">
        <f t="shared" si="65"/>
        <v>0</v>
      </c>
    </row>
    <row r="3416" spans="4:7">
      <c r="D3416" s="15"/>
      <c r="E3416" s="15"/>
      <c r="G3416" s="15">
        <f t="shared" si="65"/>
        <v>0</v>
      </c>
    </row>
    <row r="3417" spans="4:7">
      <c r="D3417" s="15"/>
      <c r="E3417" s="15"/>
      <c r="G3417" s="15">
        <f t="shared" si="65"/>
        <v>0</v>
      </c>
    </row>
    <row r="3418" spans="4:7">
      <c r="D3418" s="15"/>
      <c r="E3418" s="15"/>
      <c r="G3418" s="15">
        <f t="shared" si="65"/>
        <v>0</v>
      </c>
    </row>
    <row r="3419" spans="4:7">
      <c r="D3419" s="15"/>
      <c r="E3419" s="15"/>
      <c r="G3419" s="15">
        <f t="shared" si="65"/>
        <v>0</v>
      </c>
    </row>
    <row r="3420" spans="4:7">
      <c r="D3420" s="15"/>
      <c r="E3420" s="15"/>
      <c r="G3420" s="15">
        <f t="shared" si="65"/>
        <v>0</v>
      </c>
    </row>
    <row r="3421" spans="4:7">
      <c r="D3421" s="15"/>
      <c r="E3421" s="15"/>
      <c r="G3421" s="15">
        <f t="shared" si="65"/>
        <v>0</v>
      </c>
    </row>
    <row r="3422" spans="4:7">
      <c r="D3422" s="15"/>
      <c r="E3422" s="15"/>
      <c r="G3422" s="15">
        <f t="shared" si="65"/>
        <v>0</v>
      </c>
    </row>
    <row r="3423" spans="4:7">
      <c r="D3423" s="15"/>
      <c r="E3423" s="15"/>
      <c r="G3423" s="15">
        <f t="shared" si="65"/>
        <v>0</v>
      </c>
    </row>
    <row r="3424" spans="4:7">
      <c r="D3424" s="15"/>
      <c r="E3424" s="15"/>
      <c r="G3424" s="15">
        <f t="shared" si="65"/>
        <v>0</v>
      </c>
    </row>
    <row r="3425" spans="4:7">
      <c r="D3425" s="15"/>
      <c r="E3425" s="15"/>
      <c r="G3425" s="15">
        <f t="shared" si="65"/>
        <v>0</v>
      </c>
    </row>
    <row r="3426" spans="4:7">
      <c r="D3426" s="15"/>
      <c r="E3426" s="15"/>
      <c r="G3426" s="15">
        <f t="shared" si="65"/>
        <v>0</v>
      </c>
    </row>
    <row r="3427" spans="4:7">
      <c r="D3427" s="15"/>
      <c r="E3427" s="15"/>
      <c r="G3427" s="15">
        <f t="shared" si="65"/>
        <v>0</v>
      </c>
    </row>
    <row r="3428" spans="4:7">
      <c r="D3428" s="15"/>
      <c r="E3428" s="15"/>
      <c r="G3428" s="15">
        <f t="shared" si="65"/>
        <v>0</v>
      </c>
    </row>
    <row r="3429" spans="4:7">
      <c r="D3429" s="15"/>
      <c r="E3429" s="15"/>
      <c r="G3429" s="15">
        <f t="shared" si="65"/>
        <v>0</v>
      </c>
    </row>
    <row r="3430" spans="4:7">
      <c r="D3430" s="15"/>
      <c r="E3430" s="15"/>
      <c r="G3430" s="15">
        <f t="shared" si="65"/>
        <v>0</v>
      </c>
    </row>
    <row r="3431" spans="4:7">
      <c r="D3431" s="15"/>
      <c r="E3431" s="15"/>
      <c r="G3431" s="15">
        <f t="shared" si="65"/>
        <v>0</v>
      </c>
    </row>
    <row r="3432" spans="4:7">
      <c r="D3432" s="15"/>
      <c r="E3432" s="15"/>
      <c r="G3432" s="15">
        <f t="shared" si="65"/>
        <v>0</v>
      </c>
    </row>
    <row r="3433" spans="4:7">
      <c r="D3433" s="15"/>
      <c r="E3433" s="15"/>
      <c r="G3433" s="15">
        <f t="shared" si="65"/>
        <v>0</v>
      </c>
    </row>
    <row r="3434" spans="4:7">
      <c r="D3434" s="15"/>
      <c r="E3434" s="15"/>
      <c r="G3434" s="15">
        <f t="shared" si="65"/>
        <v>0</v>
      </c>
    </row>
    <row r="3435" spans="4:7">
      <c r="D3435" s="15"/>
      <c r="E3435" s="15"/>
      <c r="G3435" s="15">
        <f t="shared" si="65"/>
        <v>0</v>
      </c>
    </row>
    <row r="3436" spans="4:7">
      <c r="D3436" s="15"/>
      <c r="E3436" s="15"/>
      <c r="G3436" s="15">
        <f t="shared" si="65"/>
        <v>0</v>
      </c>
    </row>
    <row r="3437" spans="4:7">
      <c r="D3437" s="15"/>
      <c r="E3437" s="15"/>
      <c r="G3437" s="15">
        <f t="shared" si="65"/>
        <v>0</v>
      </c>
    </row>
    <row r="3438" spans="4:7">
      <c r="D3438" s="15"/>
      <c r="E3438" s="15"/>
      <c r="G3438" s="15">
        <f t="shared" si="65"/>
        <v>0</v>
      </c>
    </row>
    <row r="3439" spans="4:7">
      <c r="D3439" s="15"/>
      <c r="E3439" s="15"/>
      <c r="G3439" s="15">
        <f t="shared" si="65"/>
        <v>0</v>
      </c>
    </row>
    <row r="3440" spans="4:7">
      <c r="D3440" s="15"/>
      <c r="E3440" s="15"/>
      <c r="G3440" s="15">
        <f t="shared" si="65"/>
        <v>0</v>
      </c>
    </row>
    <row r="3441" spans="4:7">
      <c r="D3441" s="15"/>
      <c r="E3441" s="15"/>
      <c r="G3441" s="15">
        <f t="shared" si="65"/>
        <v>0</v>
      </c>
    </row>
    <row r="3442" spans="4:7">
      <c r="D3442" s="15"/>
      <c r="E3442" s="15"/>
      <c r="G3442" s="15">
        <f t="shared" si="65"/>
        <v>0</v>
      </c>
    </row>
    <row r="3443" spans="4:7">
      <c r="D3443" s="15"/>
      <c r="E3443" s="15"/>
      <c r="G3443" s="15">
        <f t="shared" si="65"/>
        <v>0</v>
      </c>
    </row>
    <row r="3444" spans="4:7">
      <c r="D3444" s="15"/>
      <c r="E3444" s="15"/>
      <c r="G3444" s="15">
        <f t="shared" si="65"/>
        <v>0</v>
      </c>
    </row>
    <row r="3445" spans="4:7">
      <c r="D3445" s="15"/>
      <c r="E3445" s="15"/>
      <c r="G3445" s="15">
        <f t="shared" si="65"/>
        <v>0</v>
      </c>
    </row>
    <row r="3446" spans="4:7">
      <c r="D3446" s="15"/>
      <c r="E3446" s="15"/>
      <c r="G3446" s="15">
        <f t="shared" si="65"/>
        <v>0</v>
      </c>
    </row>
    <row r="3447" spans="4:7">
      <c r="D3447" s="15"/>
      <c r="E3447" s="15"/>
      <c r="G3447" s="15">
        <f t="shared" si="65"/>
        <v>0</v>
      </c>
    </row>
    <row r="3448" spans="4:7">
      <c r="D3448" s="15"/>
      <c r="E3448" s="15"/>
      <c r="G3448" s="15">
        <f t="shared" si="65"/>
        <v>0</v>
      </c>
    </row>
    <row r="3449" spans="4:7">
      <c r="D3449" s="15"/>
      <c r="E3449" s="15"/>
      <c r="G3449" s="15">
        <f t="shared" si="65"/>
        <v>0</v>
      </c>
    </row>
    <row r="3450" spans="4:7">
      <c r="D3450" s="15"/>
      <c r="E3450" s="15"/>
      <c r="G3450" s="15">
        <f t="shared" si="65"/>
        <v>0</v>
      </c>
    </row>
    <row r="3451" spans="4:7">
      <c r="D3451" s="15"/>
      <c r="E3451" s="15"/>
      <c r="G3451" s="15">
        <f t="shared" si="65"/>
        <v>0</v>
      </c>
    </row>
    <row r="3452" spans="4:7">
      <c r="D3452" s="15"/>
      <c r="E3452" s="15"/>
      <c r="G3452" s="15">
        <f t="shared" si="65"/>
        <v>0</v>
      </c>
    </row>
    <row r="3453" spans="4:7">
      <c r="D3453" s="15"/>
      <c r="E3453" s="15"/>
      <c r="G3453" s="15">
        <f t="shared" si="65"/>
        <v>0</v>
      </c>
    </row>
    <row r="3454" spans="4:7">
      <c r="D3454" s="15"/>
      <c r="E3454" s="15"/>
      <c r="G3454" s="15">
        <f t="shared" si="65"/>
        <v>0</v>
      </c>
    </row>
    <row r="3455" spans="4:7">
      <c r="D3455" s="15"/>
      <c r="E3455" s="15"/>
      <c r="G3455" s="15">
        <f t="shared" si="65"/>
        <v>0</v>
      </c>
    </row>
    <row r="3456" spans="4:7">
      <c r="D3456" s="15"/>
      <c r="E3456" s="15"/>
      <c r="G3456" s="15">
        <f t="shared" si="65"/>
        <v>0</v>
      </c>
    </row>
    <row r="3457" spans="4:7">
      <c r="D3457" s="15"/>
      <c r="E3457" s="15"/>
      <c r="G3457" s="15">
        <f t="shared" si="65"/>
        <v>0</v>
      </c>
    </row>
    <row r="3458" spans="4:7">
      <c r="D3458" s="15"/>
      <c r="E3458" s="15"/>
      <c r="G3458" s="15">
        <f t="shared" si="65"/>
        <v>0</v>
      </c>
    </row>
    <row r="3459" spans="4:7">
      <c r="D3459" s="15"/>
      <c r="E3459" s="15"/>
      <c r="G3459" s="15">
        <f t="shared" si="65"/>
        <v>0</v>
      </c>
    </row>
    <row r="3460" spans="4:7">
      <c r="D3460" s="15"/>
      <c r="E3460" s="15"/>
      <c r="G3460" s="15">
        <f t="shared" si="65"/>
        <v>0</v>
      </c>
    </row>
    <row r="3461" spans="4:7">
      <c r="D3461" s="15"/>
      <c r="E3461" s="15"/>
      <c r="G3461" s="15">
        <f t="shared" si="65"/>
        <v>0</v>
      </c>
    </row>
    <row r="3462" spans="4:7">
      <c r="D3462" s="15"/>
      <c r="E3462" s="15"/>
      <c r="G3462" s="15">
        <f t="shared" si="65"/>
        <v>0</v>
      </c>
    </row>
    <row r="3463" spans="4:7">
      <c r="D3463" s="15"/>
      <c r="E3463" s="15"/>
      <c r="G3463" s="15">
        <f t="shared" si="65"/>
        <v>0</v>
      </c>
    </row>
    <row r="3464" spans="4:7">
      <c r="D3464" s="15"/>
      <c r="E3464" s="15"/>
      <c r="G3464" s="15">
        <f t="shared" si="65"/>
        <v>0</v>
      </c>
    </row>
    <row r="3465" spans="4:7">
      <c r="D3465" s="15"/>
      <c r="E3465" s="15"/>
      <c r="G3465" s="15">
        <f t="shared" si="65"/>
        <v>0</v>
      </c>
    </row>
    <row r="3466" spans="4:7">
      <c r="D3466" s="15"/>
      <c r="E3466" s="15"/>
      <c r="G3466" s="15">
        <f t="shared" si="65"/>
        <v>0</v>
      </c>
    </row>
    <row r="3467" spans="4:7">
      <c r="D3467" s="15"/>
      <c r="E3467" s="15"/>
      <c r="G3467" s="15">
        <f t="shared" si="65"/>
        <v>0</v>
      </c>
    </row>
    <row r="3468" spans="4:7">
      <c r="D3468" s="15"/>
      <c r="E3468" s="15"/>
      <c r="G3468" s="15">
        <f t="shared" ref="G3468:G3531" si="66">+D3468-E3468</f>
        <v>0</v>
      </c>
    </row>
    <row r="3469" spans="4:7">
      <c r="D3469" s="15"/>
      <c r="E3469" s="15"/>
      <c r="G3469" s="15">
        <f t="shared" si="66"/>
        <v>0</v>
      </c>
    </row>
    <row r="3470" spans="4:7">
      <c r="D3470" s="15"/>
      <c r="E3470" s="15"/>
      <c r="G3470" s="15">
        <f t="shared" si="66"/>
        <v>0</v>
      </c>
    </row>
    <row r="3471" spans="4:7">
      <c r="D3471" s="15"/>
      <c r="E3471" s="15"/>
      <c r="G3471" s="15">
        <f t="shared" si="66"/>
        <v>0</v>
      </c>
    </row>
    <row r="3472" spans="4:7">
      <c r="D3472" s="15"/>
      <c r="E3472" s="15"/>
      <c r="G3472" s="15">
        <f t="shared" si="66"/>
        <v>0</v>
      </c>
    </row>
    <row r="3473" spans="4:7">
      <c r="D3473" s="15"/>
      <c r="E3473" s="15"/>
      <c r="G3473" s="15">
        <f t="shared" si="66"/>
        <v>0</v>
      </c>
    </row>
    <row r="3474" spans="4:7">
      <c r="D3474" s="15"/>
      <c r="E3474" s="15"/>
      <c r="G3474" s="15">
        <f t="shared" si="66"/>
        <v>0</v>
      </c>
    </row>
    <row r="3475" spans="4:7">
      <c r="D3475" s="15"/>
      <c r="E3475" s="15"/>
      <c r="G3475" s="15">
        <f t="shared" si="66"/>
        <v>0</v>
      </c>
    </row>
    <row r="3476" spans="4:7">
      <c r="D3476" s="15"/>
      <c r="E3476" s="15"/>
      <c r="G3476" s="15">
        <f t="shared" si="66"/>
        <v>0</v>
      </c>
    </row>
    <row r="3477" spans="4:7">
      <c r="D3477" s="15"/>
      <c r="E3477" s="15"/>
      <c r="G3477" s="15">
        <f t="shared" si="66"/>
        <v>0</v>
      </c>
    </row>
    <row r="3478" spans="4:7">
      <c r="D3478" s="15"/>
      <c r="E3478" s="15"/>
      <c r="G3478" s="15">
        <f t="shared" si="66"/>
        <v>0</v>
      </c>
    </row>
    <row r="3479" spans="4:7">
      <c r="D3479" s="15"/>
      <c r="E3479" s="15"/>
      <c r="G3479" s="15">
        <f t="shared" si="66"/>
        <v>0</v>
      </c>
    </row>
    <row r="3480" spans="4:7">
      <c r="D3480" s="15"/>
      <c r="E3480" s="15"/>
      <c r="G3480" s="15">
        <f t="shared" si="66"/>
        <v>0</v>
      </c>
    </row>
    <row r="3481" spans="4:7">
      <c r="D3481" s="15"/>
      <c r="E3481" s="15"/>
      <c r="G3481" s="15">
        <f t="shared" si="66"/>
        <v>0</v>
      </c>
    </row>
    <row r="3482" spans="4:7">
      <c r="D3482" s="15"/>
      <c r="E3482" s="15"/>
      <c r="G3482" s="15">
        <f t="shared" si="66"/>
        <v>0</v>
      </c>
    </row>
    <row r="3483" spans="4:7">
      <c r="D3483" s="15"/>
      <c r="E3483" s="15"/>
      <c r="G3483" s="15">
        <f t="shared" si="66"/>
        <v>0</v>
      </c>
    </row>
    <row r="3484" spans="4:7">
      <c r="D3484" s="15"/>
      <c r="E3484" s="15"/>
      <c r="G3484" s="15">
        <f t="shared" si="66"/>
        <v>0</v>
      </c>
    </row>
    <row r="3485" spans="4:7">
      <c r="D3485" s="15"/>
      <c r="E3485" s="15"/>
      <c r="G3485" s="15">
        <f t="shared" si="66"/>
        <v>0</v>
      </c>
    </row>
    <row r="3486" spans="4:7">
      <c r="D3486" s="15"/>
      <c r="E3486" s="15"/>
      <c r="G3486" s="15">
        <f t="shared" si="66"/>
        <v>0</v>
      </c>
    </row>
    <row r="3487" spans="4:7">
      <c r="D3487" s="15"/>
      <c r="E3487" s="15"/>
      <c r="G3487" s="15">
        <f t="shared" si="66"/>
        <v>0</v>
      </c>
    </row>
    <row r="3488" spans="4:7">
      <c r="D3488" s="15"/>
      <c r="E3488" s="15"/>
      <c r="G3488" s="15">
        <f t="shared" si="66"/>
        <v>0</v>
      </c>
    </row>
    <row r="3489" spans="4:7">
      <c r="D3489" s="15"/>
      <c r="E3489" s="15"/>
      <c r="G3489" s="15">
        <f t="shared" si="66"/>
        <v>0</v>
      </c>
    </row>
    <row r="3490" spans="4:7">
      <c r="D3490" s="15"/>
      <c r="E3490" s="15"/>
      <c r="G3490" s="15">
        <f t="shared" si="66"/>
        <v>0</v>
      </c>
    </row>
    <row r="3491" spans="4:7">
      <c r="D3491" s="15"/>
      <c r="E3491" s="15"/>
      <c r="G3491" s="15">
        <f t="shared" si="66"/>
        <v>0</v>
      </c>
    </row>
    <row r="3492" spans="4:7">
      <c r="D3492" s="15"/>
      <c r="E3492" s="15"/>
      <c r="G3492" s="15">
        <f t="shared" si="66"/>
        <v>0</v>
      </c>
    </row>
    <row r="3493" spans="4:7">
      <c r="D3493" s="15"/>
      <c r="E3493" s="15"/>
      <c r="G3493" s="15">
        <f t="shared" si="66"/>
        <v>0</v>
      </c>
    </row>
    <row r="3494" spans="4:7">
      <c r="D3494" s="15"/>
      <c r="E3494" s="15"/>
      <c r="G3494" s="15">
        <f t="shared" si="66"/>
        <v>0</v>
      </c>
    </row>
    <row r="3495" spans="4:7">
      <c r="D3495" s="15"/>
      <c r="E3495" s="15"/>
      <c r="G3495" s="15">
        <f t="shared" si="66"/>
        <v>0</v>
      </c>
    </row>
    <row r="3496" spans="4:7">
      <c r="D3496" s="15"/>
      <c r="E3496" s="15"/>
      <c r="G3496" s="15">
        <f t="shared" si="66"/>
        <v>0</v>
      </c>
    </row>
    <row r="3497" spans="4:7">
      <c r="D3497" s="15"/>
      <c r="E3497" s="15"/>
      <c r="G3497" s="15">
        <f t="shared" si="66"/>
        <v>0</v>
      </c>
    </row>
    <row r="3498" spans="4:7">
      <c r="D3498" s="15"/>
      <c r="E3498" s="15"/>
      <c r="G3498" s="15">
        <f t="shared" si="66"/>
        <v>0</v>
      </c>
    </row>
    <row r="3499" spans="4:7">
      <c r="D3499" s="15"/>
      <c r="E3499" s="15"/>
      <c r="G3499" s="15">
        <f t="shared" si="66"/>
        <v>0</v>
      </c>
    </row>
    <row r="3500" spans="4:7">
      <c r="D3500" s="15"/>
      <c r="E3500" s="15"/>
      <c r="G3500" s="15">
        <f t="shared" si="66"/>
        <v>0</v>
      </c>
    </row>
    <row r="3501" spans="4:7">
      <c r="D3501" s="15"/>
      <c r="E3501" s="15"/>
      <c r="G3501" s="15">
        <f t="shared" si="66"/>
        <v>0</v>
      </c>
    </row>
    <row r="3502" spans="4:7">
      <c r="D3502" s="15"/>
      <c r="E3502" s="15"/>
      <c r="G3502" s="15">
        <f t="shared" si="66"/>
        <v>0</v>
      </c>
    </row>
    <row r="3503" spans="4:7">
      <c r="D3503" s="15"/>
      <c r="E3503" s="15"/>
      <c r="G3503" s="15">
        <f t="shared" si="66"/>
        <v>0</v>
      </c>
    </row>
    <row r="3504" spans="4:7">
      <c r="D3504" s="15"/>
      <c r="E3504" s="15"/>
      <c r="G3504" s="15">
        <f t="shared" si="66"/>
        <v>0</v>
      </c>
    </row>
    <row r="3505" spans="4:7">
      <c r="D3505" s="15"/>
      <c r="E3505" s="15"/>
      <c r="G3505" s="15">
        <f t="shared" si="66"/>
        <v>0</v>
      </c>
    </row>
    <row r="3506" spans="4:7">
      <c r="D3506" s="15"/>
      <c r="E3506" s="15"/>
      <c r="G3506" s="15">
        <f t="shared" si="66"/>
        <v>0</v>
      </c>
    </row>
    <row r="3507" spans="4:7">
      <c r="D3507" s="15"/>
      <c r="E3507" s="15"/>
      <c r="G3507" s="15">
        <f t="shared" si="66"/>
        <v>0</v>
      </c>
    </row>
    <row r="3508" spans="4:7">
      <c r="D3508" s="15"/>
      <c r="E3508" s="15"/>
      <c r="G3508" s="15">
        <f t="shared" si="66"/>
        <v>0</v>
      </c>
    </row>
    <row r="3509" spans="4:7">
      <c r="D3509" s="15"/>
      <c r="E3509" s="15"/>
      <c r="G3509" s="15">
        <f t="shared" si="66"/>
        <v>0</v>
      </c>
    </row>
    <row r="3510" spans="4:7">
      <c r="D3510" s="15"/>
      <c r="E3510" s="15"/>
      <c r="G3510" s="15">
        <f t="shared" si="66"/>
        <v>0</v>
      </c>
    </row>
    <row r="3511" spans="4:7">
      <c r="D3511" s="15"/>
      <c r="E3511" s="15"/>
      <c r="G3511" s="15">
        <f t="shared" si="66"/>
        <v>0</v>
      </c>
    </row>
    <row r="3512" spans="4:7">
      <c r="D3512" s="15"/>
      <c r="E3512" s="15"/>
      <c r="G3512" s="15">
        <f t="shared" si="66"/>
        <v>0</v>
      </c>
    </row>
    <row r="3513" spans="4:7">
      <c r="D3513" s="15"/>
      <c r="E3513" s="15"/>
      <c r="G3513" s="15">
        <f t="shared" si="66"/>
        <v>0</v>
      </c>
    </row>
    <row r="3514" spans="4:7">
      <c r="D3514" s="15"/>
      <c r="E3514" s="15"/>
      <c r="G3514" s="15">
        <f t="shared" si="66"/>
        <v>0</v>
      </c>
    </row>
    <row r="3515" spans="4:7">
      <c r="D3515" s="15"/>
      <c r="E3515" s="15"/>
      <c r="G3515" s="15">
        <f t="shared" si="66"/>
        <v>0</v>
      </c>
    </row>
    <row r="3516" spans="4:7">
      <c r="D3516" s="15"/>
      <c r="E3516" s="15"/>
      <c r="G3516" s="15">
        <f t="shared" si="66"/>
        <v>0</v>
      </c>
    </row>
    <row r="3517" spans="4:7">
      <c r="D3517" s="15"/>
      <c r="E3517" s="15"/>
      <c r="G3517" s="15">
        <f t="shared" si="66"/>
        <v>0</v>
      </c>
    </row>
    <row r="3518" spans="4:7">
      <c r="D3518" s="15"/>
      <c r="E3518" s="15"/>
      <c r="G3518" s="15">
        <f t="shared" si="66"/>
        <v>0</v>
      </c>
    </row>
    <row r="3519" spans="4:7">
      <c r="D3519" s="15"/>
      <c r="E3519" s="15"/>
      <c r="G3519" s="15">
        <f t="shared" si="66"/>
        <v>0</v>
      </c>
    </row>
    <row r="3520" spans="4:7">
      <c r="D3520" s="15"/>
      <c r="E3520" s="15"/>
      <c r="G3520" s="15">
        <f t="shared" si="66"/>
        <v>0</v>
      </c>
    </row>
    <row r="3521" spans="4:7">
      <c r="D3521" s="15"/>
      <c r="E3521" s="15"/>
      <c r="G3521" s="15">
        <f t="shared" si="66"/>
        <v>0</v>
      </c>
    </row>
    <row r="3522" spans="4:7">
      <c r="D3522" s="15"/>
      <c r="E3522" s="15"/>
      <c r="G3522" s="15">
        <f t="shared" si="66"/>
        <v>0</v>
      </c>
    </row>
    <row r="3523" spans="4:7">
      <c r="D3523" s="15"/>
      <c r="E3523" s="15"/>
      <c r="G3523" s="15">
        <f t="shared" si="66"/>
        <v>0</v>
      </c>
    </row>
    <row r="3524" spans="4:7">
      <c r="D3524" s="15"/>
      <c r="E3524" s="15"/>
      <c r="G3524" s="15">
        <f t="shared" si="66"/>
        <v>0</v>
      </c>
    </row>
    <row r="3525" spans="4:7">
      <c r="D3525" s="15"/>
      <c r="E3525" s="15"/>
      <c r="G3525" s="15">
        <f t="shared" si="66"/>
        <v>0</v>
      </c>
    </row>
    <row r="3526" spans="4:7">
      <c r="D3526" s="15"/>
      <c r="E3526" s="15"/>
      <c r="G3526" s="15">
        <f t="shared" si="66"/>
        <v>0</v>
      </c>
    </row>
    <row r="3527" spans="4:7">
      <c r="D3527" s="15"/>
      <c r="E3527" s="15"/>
      <c r="G3527" s="15">
        <f t="shared" si="66"/>
        <v>0</v>
      </c>
    </row>
    <row r="3528" spans="4:7">
      <c r="D3528" s="15"/>
      <c r="E3528" s="15"/>
      <c r="G3528" s="15">
        <f t="shared" si="66"/>
        <v>0</v>
      </c>
    </row>
    <row r="3529" spans="4:7">
      <c r="D3529" s="15"/>
      <c r="E3529" s="15"/>
      <c r="G3529" s="15">
        <f t="shared" si="66"/>
        <v>0</v>
      </c>
    </row>
    <row r="3530" spans="4:7">
      <c r="D3530" s="15"/>
      <c r="E3530" s="15"/>
      <c r="G3530" s="15">
        <f t="shared" si="66"/>
        <v>0</v>
      </c>
    </row>
    <row r="3531" spans="4:7">
      <c r="D3531" s="15"/>
      <c r="E3531" s="15"/>
      <c r="G3531" s="15">
        <f t="shared" si="66"/>
        <v>0</v>
      </c>
    </row>
    <row r="3532" spans="4:7">
      <c r="D3532" s="15"/>
      <c r="E3532" s="15"/>
      <c r="G3532" s="15">
        <f t="shared" ref="G3532:G3595" si="67">+D3532-E3532</f>
        <v>0</v>
      </c>
    </row>
    <row r="3533" spans="4:7">
      <c r="D3533" s="15"/>
      <c r="E3533" s="15"/>
      <c r="G3533" s="15">
        <f t="shared" si="67"/>
        <v>0</v>
      </c>
    </row>
    <row r="3534" spans="4:7">
      <c r="D3534" s="15"/>
      <c r="E3534" s="15"/>
      <c r="G3534" s="15">
        <f t="shared" si="67"/>
        <v>0</v>
      </c>
    </row>
    <row r="3535" spans="4:7">
      <c r="D3535" s="15"/>
      <c r="E3535" s="15"/>
      <c r="G3535" s="15">
        <f t="shared" si="67"/>
        <v>0</v>
      </c>
    </row>
    <row r="3536" spans="4:7">
      <c r="D3536" s="15"/>
      <c r="E3536" s="15"/>
      <c r="G3536" s="15">
        <f t="shared" si="67"/>
        <v>0</v>
      </c>
    </row>
    <row r="3537" spans="4:7">
      <c r="D3537" s="15"/>
      <c r="E3537" s="15"/>
      <c r="G3537" s="15">
        <f t="shared" si="67"/>
        <v>0</v>
      </c>
    </row>
    <row r="3538" spans="4:7">
      <c r="D3538" s="15"/>
      <c r="E3538" s="15"/>
      <c r="G3538" s="15">
        <f t="shared" si="67"/>
        <v>0</v>
      </c>
    </row>
    <row r="3539" spans="4:7">
      <c r="D3539" s="15"/>
      <c r="E3539" s="15"/>
      <c r="G3539" s="15">
        <f t="shared" si="67"/>
        <v>0</v>
      </c>
    </row>
    <row r="3540" spans="4:7">
      <c r="D3540" s="15"/>
      <c r="E3540" s="15"/>
      <c r="G3540" s="15">
        <f t="shared" si="67"/>
        <v>0</v>
      </c>
    </row>
    <row r="3541" spans="4:7">
      <c r="D3541" s="15"/>
      <c r="E3541" s="15"/>
      <c r="G3541" s="15">
        <f t="shared" si="67"/>
        <v>0</v>
      </c>
    </row>
    <row r="3542" spans="4:7">
      <c r="D3542" s="15"/>
      <c r="E3542" s="15"/>
      <c r="G3542" s="15">
        <f t="shared" si="67"/>
        <v>0</v>
      </c>
    </row>
    <row r="3543" spans="4:7">
      <c r="D3543" s="15"/>
      <c r="E3543" s="15"/>
      <c r="G3543" s="15">
        <f t="shared" si="67"/>
        <v>0</v>
      </c>
    </row>
    <row r="3544" spans="4:7">
      <c r="D3544" s="15"/>
      <c r="E3544" s="15"/>
      <c r="G3544" s="15">
        <f t="shared" si="67"/>
        <v>0</v>
      </c>
    </row>
    <row r="3545" spans="4:7">
      <c r="D3545" s="15"/>
      <c r="E3545" s="15"/>
      <c r="G3545" s="15">
        <f t="shared" si="67"/>
        <v>0</v>
      </c>
    </row>
    <row r="3546" spans="4:7">
      <c r="D3546" s="15"/>
      <c r="E3546" s="15"/>
      <c r="G3546" s="15">
        <f t="shared" si="67"/>
        <v>0</v>
      </c>
    </row>
    <row r="3547" spans="4:7">
      <c r="D3547" s="15"/>
      <c r="E3547" s="15"/>
      <c r="G3547" s="15">
        <f t="shared" si="67"/>
        <v>0</v>
      </c>
    </row>
    <row r="3548" spans="4:7">
      <c r="D3548" s="15"/>
      <c r="E3548" s="15"/>
      <c r="G3548" s="15">
        <f t="shared" si="67"/>
        <v>0</v>
      </c>
    </row>
    <row r="3549" spans="4:7">
      <c r="D3549" s="15"/>
      <c r="E3549" s="15"/>
      <c r="G3549" s="15">
        <f t="shared" si="67"/>
        <v>0</v>
      </c>
    </row>
    <row r="3550" spans="4:7">
      <c r="D3550" s="15"/>
      <c r="E3550" s="15"/>
      <c r="G3550" s="15">
        <f t="shared" si="67"/>
        <v>0</v>
      </c>
    </row>
    <row r="3551" spans="4:7">
      <c r="D3551" s="15"/>
      <c r="E3551" s="15"/>
      <c r="G3551" s="15">
        <f t="shared" si="67"/>
        <v>0</v>
      </c>
    </row>
    <row r="3552" spans="4:7">
      <c r="D3552" s="15"/>
      <c r="E3552" s="15"/>
      <c r="G3552" s="15">
        <f t="shared" si="67"/>
        <v>0</v>
      </c>
    </row>
    <row r="3553" spans="4:7">
      <c r="D3553" s="15"/>
      <c r="E3553" s="15"/>
      <c r="G3553" s="15">
        <f t="shared" si="67"/>
        <v>0</v>
      </c>
    </row>
    <row r="3554" spans="4:7">
      <c r="D3554" s="15"/>
      <c r="E3554" s="15"/>
      <c r="G3554" s="15">
        <f t="shared" si="67"/>
        <v>0</v>
      </c>
    </row>
    <row r="3555" spans="4:7">
      <c r="D3555" s="15"/>
      <c r="E3555" s="15"/>
      <c r="G3555" s="15">
        <f t="shared" si="67"/>
        <v>0</v>
      </c>
    </row>
    <row r="3556" spans="4:7">
      <c r="D3556" s="15"/>
      <c r="E3556" s="15"/>
      <c r="G3556" s="15">
        <f t="shared" si="67"/>
        <v>0</v>
      </c>
    </row>
    <row r="3557" spans="4:7">
      <c r="D3557" s="15"/>
      <c r="E3557" s="15"/>
      <c r="G3557" s="15">
        <f t="shared" si="67"/>
        <v>0</v>
      </c>
    </row>
    <row r="3558" spans="4:7">
      <c r="D3558" s="15"/>
      <c r="E3558" s="15"/>
      <c r="G3558" s="15">
        <f t="shared" si="67"/>
        <v>0</v>
      </c>
    </row>
    <row r="3559" spans="4:7">
      <c r="D3559" s="15"/>
      <c r="E3559" s="15"/>
      <c r="G3559" s="15">
        <f t="shared" si="67"/>
        <v>0</v>
      </c>
    </row>
    <row r="3560" spans="4:7">
      <c r="D3560" s="15"/>
      <c r="E3560" s="15"/>
      <c r="G3560" s="15">
        <f t="shared" si="67"/>
        <v>0</v>
      </c>
    </row>
    <row r="3561" spans="4:7">
      <c r="D3561" s="15"/>
      <c r="E3561" s="15"/>
      <c r="G3561" s="15">
        <f t="shared" si="67"/>
        <v>0</v>
      </c>
    </row>
    <row r="3562" spans="4:7">
      <c r="D3562" s="15"/>
      <c r="E3562" s="15"/>
      <c r="G3562" s="15">
        <f t="shared" si="67"/>
        <v>0</v>
      </c>
    </row>
    <row r="3563" spans="4:7">
      <c r="D3563" s="15"/>
      <c r="E3563" s="15"/>
      <c r="G3563" s="15">
        <f t="shared" si="67"/>
        <v>0</v>
      </c>
    </row>
    <row r="3564" spans="4:7">
      <c r="D3564" s="15"/>
      <c r="E3564" s="15"/>
      <c r="G3564" s="15">
        <f t="shared" si="67"/>
        <v>0</v>
      </c>
    </row>
    <row r="3565" spans="4:7">
      <c r="D3565" s="15"/>
      <c r="E3565" s="15"/>
      <c r="G3565" s="15">
        <f t="shared" si="67"/>
        <v>0</v>
      </c>
    </row>
    <row r="3566" spans="4:7">
      <c r="D3566" s="15"/>
      <c r="E3566" s="15"/>
      <c r="G3566" s="15">
        <f t="shared" si="67"/>
        <v>0</v>
      </c>
    </row>
    <row r="3567" spans="4:7">
      <c r="D3567" s="15"/>
      <c r="E3567" s="15"/>
      <c r="G3567" s="15">
        <f t="shared" si="67"/>
        <v>0</v>
      </c>
    </row>
    <row r="3568" spans="4:7">
      <c r="D3568" s="15"/>
      <c r="E3568" s="15"/>
      <c r="G3568" s="15">
        <f t="shared" si="67"/>
        <v>0</v>
      </c>
    </row>
    <row r="3569" spans="4:7">
      <c r="D3569" s="15"/>
      <c r="E3569" s="15"/>
      <c r="G3569" s="15">
        <f t="shared" si="67"/>
        <v>0</v>
      </c>
    </row>
    <row r="3570" spans="4:7">
      <c r="D3570" s="15"/>
      <c r="E3570" s="15"/>
      <c r="G3570" s="15">
        <f t="shared" si="67"/>
        <v>0</v>
      </c>
    </row>
    <row r="3571" spans="4:7">
      <c r="D3571" s="15"/>
      <c r="E3571" s="15"/>
      <c r="G3571" s="15">
        <f t="shared" si="67"/>
        <v>0</v>
      </c>
    </row>
    <row r="3572" spans="4:7">
      <c r="D3572" s="15"/>
      <c r="E3572" s="15"/>
      <c r="G3572" s="15">
        <f t="shared" si="67"/>
        <v>0</v>
      </c>
    </row>
    <row r="3573" spans="4:7">
      <c r="D3573" s="15"/>
      <c r="E3573" s="15"/>
      <c r="G3573" s="15">
        <f t="shared" si="67"/>
        <v>0</v>
      </c>
    </row>
    <row r="3574" spans="4:7">
      <c r="D3574" s="15"/>
      <c r="E3574" s="15"/>
      <c r="G3574" s="15">
        <f t="shared" si="67"/>
        <v>0</v>
      </c>
    </row>
    <row r="3575" spans="4:7">
      <c r="D3575" s="15"/>
      <c r="E3575" s="15"/>
      <c r="G3575" s="15">
        <f t="shared" si="67"/>
        <v>0</v>
      </c>
    </row>
    <row r="3576" spans="4:7">
      <c r="D3576" s="15"/>
      <c r="E3576" s="15"/>
      <c r="G3576" s="15">
        <f t="shared" si="67"/>
        <v>0</v>
      </c>
    </row>
    <row r="3577" spans="4:7">
      <c r="D3577" s="15"/>
      <c r="E3577" s="15"/>
      <c r="G3577" s="15">
        <f t="shared" si="67"/>
        <v>0</v>
      </c>
    </row>
    <row r="3578" spans="4:7">
      <c r="D3578" s="15"/>
      <c r="E3578" s="15"/>
      <c r="G3578" s="15">
        <f t="shared" si="67"/>
        <v>0</v>
      </c>
    </row>
    <row r="3579" spans="4:7">
      <c r="D3579" s="15"/>
      <c r="E3579" s="15"/>
      <c r="G3579" s="15">
        <f t="shared" si="67"/>
        <v>0</v>
      </c>
    </row>
    <row r="3580" spans="4:7">
      <c r="D3580" s="15"/>
      <c r="E3580" s="15"/>
      <c r="G3580" s="15">
        <f t="shared" si="67"/>
        <v>0</v>
      </c>
    </row>
    <row r="3581" spans="4:7">
      <c r="D3581" s="15"/>
      <c r="E3581" s="15"/>
      <c r="G3581" s="15">
        <f t="shared" si="67"/>
        <v>0</v>
      </c>
    </row>
    <row r="3582" spans="4:7">
      <c r="D3582" s="15"/>
      <c r="E3582" s="15"/>
      <c r="G3582" s="15">
        <f t="shared" si="67"/>
        <v>0</v>
      </c>
    </row>
    <row r="3583" spans="4:7">
      <c r="D3583" s="15"/>
      <c r="E3583" s="15"/>
      <c r="G3583" s="15">
        <f t="shared" si="67"/>
        <v>0</v>
      </c>
    </row>
    <row r="3584" spans="4:7">
      <c r="D3584" s="15"/>
      <c r="E3584" s="15"/>
      <c r="G3584" s="15">
        <f t="shared" si="67"/>
        <v>0</v>
      </c>
    </row>
    <row r="3585" spans="4:7">
      <c r="D3585" s="15"/>
      <c r="E3585" s="15"/>
      <c r="G3585" s="15">
        <f t="shared" si="67"/>
        <v>0</v>
      </c>
    </row>
    <row r="3586" spans="4:7">
      <c r="D3586" s="15"/>
      <c r="E3586" s="15"/>
      <c r="G3586" s="15">
        <f t="shared" si="67"/>
        <v>0</v>
      </c>
    </row>
    <row r="3587" spans="4:7">
      <c r="D3587" s="15"/>
      <c r="E3587" s="15"/>
      <c r="G3587" s="15">
        <f t="shared" si="67"/>
        <v>0</v>
      </c>
    </row>
    <row r="3588" spans="4:7">
      <c r="D3588" s="15"/>
      <c r="E3588" s="15"/>
      <c r="G3588" s="15">
        <f t="shared" si="67"/>
        <v>0</v>
      </c>
    </row>
    <row r="3589" spans="4:7">
      <c r="D3589" s="15"/>
      <c r="E3589" s="15"/>
      <c r="G3589" s="15">
        <f t="shared" si="67"/>
        <v>0</v>
      </c>
    </row>
    <row r="3590" spans="4:7">
      <c r="D3590" s="15"/>
      <c r="E3590" s="15"/>
      <c r="G3590" s="15">
        <f t="shared" si="67"/>
        <v>0</v>
      </c>
    </row>
    <row r="3591" spans="4:7">
      <c r="D3591" s="15"/>
      <c r="E3591" s="15"/>
      <c r="G3591" s="15">
        <f t="shared" si="67"/>
        <v>0</v>
      </c>
    </row>
    <row r="3592" spans="4:7">
      <c r="D3592" s="15"/>
      <c r="E3592" s="15"/>
      <c r="G3592" s="15">
        <f t="shared" si="67"/>
        <v>0</v>
      </c>
    </row>
    <row r="3593" spans="4:7">
      <c r="D3593" s="15"/>
      <c r="E3593" s="15"/>
      <c r="G3593" s="15">
        <f t="shared" si="67"/>
        <v>0</v>
      </c>
    </row>
    <row r="3594" spans="4:7">
      <c r="D3594" s="15"/>
      <c r="E3594" s="15"/>
      <c r="G3594" s="15">
        <f t="shared" si="67"/>
        <v>0</v>
      </c>
    </row>
    <row r="3595" spans="4:7">
      <c r="D3595" s="15"/>
      <c r="E3595" s="15"/>
      <c r="G3595" s="15">
        <f t="shared" si="67"/>
        <v>0</v>
      </c>
    </row>
    <row r="3596" spans="4:7">
      <c r="D3596" s="15"/>
      <c r="E3596" s="15"/>
      <c r="G3596" s="15">
        <f t="shared" ref="G3596:G3659" si="68">+D3596-E3596</f>
        <v>0</v>
      </c>
    </row>
    <row r="3597" spans="4:7">
      <c r="D3597" s="15"/>
      <c r="E3597" s="15"/>
      <c r="G3597" s="15">
        <f t="shared" si="68"/>
        <v>0</v>
      </c>
    </row>
    <row r="3598" spans="4:7">
      <c r="D3598" s="15"/>
      <c r="E3598" s="15"/>
      <c r="G3598" s="15">
        <f t="shared" si="68"/>
        <v>0</v>
      </c>
    </row>
    <row r="3599" spans="4:7">
      <c r="D3599" s="15"/>
      <c r="E3599" s="15"/>
      <c r="G3599" s="15">
        <f t="shared" si="68"/>
        <v>0</v>
      </c>
    </row>
    <row r="3600" spans="4:7">
      <c r="D3600" s="15"/>
      <c r="E3600" s="15"/>
      <c r="G3600" s="15">
        <f t="shared" si="68"/>
        <v>0</v>
      </c>
    </row>
    <row r="3601" spans="4:7">
      <c r="D3601" s="15"/>
      <c r="E3601" s="15"/>
      <c r="G3601" s="15">
        <f t="shared" si="68"/>
        <v>0</v>
      </c>
    </row>
    <row r="3602" spans="4:7">
      <c r="D3602" s="15"/>
      <c r="E3602" s="15"/>
      <c r="G3602" s="15">
        <f t="shared" si="68"/>
        <v>0</v>
      </c>
    </row>
    <row r="3603" spans="4:7">
      <c r="D3603" s="15"/>
      <c r="E3603" s="15"/>
      <c r="G3603" s="15">
        <f t="shared" si="68"/>
        <v>0</v>
      </c>
    </row>
    <row r="3604" spans="4:7">
      <c r="D3604" s="15"/>
      <c r="E3604" s="15"/>
      <c r="G3604" s="15">
        <f t="shared" si="68"/>
        <v>0</v>
      </c>
    </row>
    <row r="3605" spans="4:7">
      <c r="D3605" s="15"/>
      <c r="E3605" s="15"/>
      <c r="G3605" s="15">
        <f t="shared" si="68"/>
        <v>0</v>
      </c>
    </row>
    <row r="3606" spans="4:7">
      <c r="D3606" s="15"/>
      <c r="E3606" s="15"/>
      <c r="G3606" s="15">
        <f t="shared" si="68"/>
        <v>0</v>
      </c>
    </row>
    <row r="3607" spans="4:7">
      <c r="D3607" s="15"/>
      <c r="E3607" s="15"/>
      <c r="G3607" s="15">
        <f t="shared" si="68"/>
        <v>0</v>
      </c>
    </row>
    <row r="3608" spans="4:7">
      <c r="D3608" s="15"/>
      <c r="E3608" s="15"/>
      <c r="G3608" s="15">
        <f t="shared" si="68"/>
        <v>0</v>
      </c>
    </row>
    <row r="3609" spans="4:7">
      <c r="D3609" s="15"/>
      <c r="E3609" s="15"/>
      <c r="G3609" s="15">
        <f t="shared" si="68"/>
        <v>0</v>
      </c>
    </row>
    <row r="3610" spans="4:7">
      <c r="D3610" s="15"/>
      <c r="E3610" s="15"/>
      <c r="G3610" s="15">
        <f t="shared" si="68"/>
        <v>0</v>
      </c>
    </row>
    <row r="3611" spans="4:7">
      <c r="D3611" s="15"/>
      <c r="E3611" s="15"/>
      <c r="G3611" s="15">
        <f t="shared" si="68"/>
        <v>0</v>
      </c>
    </row>
    <row r="3612" spans="4:7">
      <c r="D3612" s="15"/>
      <c r="E3612" s="15"/>
      <c r="G3612" s="15">
        <f t="shared" si="68"/>
        <v>0</v>
      </c>
    </row>
    <row r="3613" spans="4:7">
      <c r="D3613" s="15"/>
      <c r="E3613" s="15"/>
      <c r="G3613" s="15">
        <f t="shared" si="68"/>
        <v>0</v>
      </c>
    </row>
    <row r="3614" spans="4:7">
      <c r="D3614" s="15"/>
      <c r="E3614" s="15"/>
      <c r="G3614" s="15">
        <f t="shared" si="68"/>
        <v>0</v>
      </c>
    </row>
    <row r="3615" spans="4:7">
      <c r="D3615" s="15"/>
      <c r="E3615" s="15"/>
      <c r="G3615" s="15">
        <f t="shared" si="68"/>
        <v>0</v>
      </c>
    </row>
    <row r="3616" spans="4:7">
      <c r="D3616" s="15"/>
      <c r="E3616" s="15"/>
      <c r="G3616" s="15">
        <f t="shared" si="68"/>
        <v>0</v>
      </c>
    </row>
    <row r="3617" spans="4:7">
      <c r="D3617" s="15"/>
      <c r="E3617" s="15"/>
      <c r="G3617" s="15">
        <f t="shared" si="68"/>
        <v>0</v>
      </c>
    </row>
    <row r="3618" spans="4:7">
      <c r="D3618" s="15"/>
      <c r="E3618" s="15"/>
      <c r="G3618" s="15">
        <f t="shared" si="68"/>
        <v>0</v>
      </c>
    </row>
    <row r="3619" spans="4:7">
      <c r="D3619" s="15"/>
      <c r="E3619" s="15"/>
      <c r="G3619" s="15">
        <f t="shared" si="68"/>
        <v>0</v>
      </c>
    </row>
    <row r="3620" spans="4:7">
      <c r="D3620" s="15"/>
      <c r="E3620" s="15"/>
      <c r="G3620" s="15">
        <f t="shared" si="68"/>
        <v>0</v>
      </c>
    </row>
    <row r="3621" spans="4:7">
      <c r="D3621" s="15"/>
      <c r="E3621" s="15"/>
      <c r="G3621" s="15">
        <f t="shared" si="68"/>
        <v>0</v>
      </c>
    </row>
    <row r="3622" spans="4:7">
      <c r="D3622" s="15"/>
      <c r="E3622" s="15"/>
      <c r="G3622" s="15">
        <f t="shared" si="68"/>
        <v>0</v>
      </c>
    </row>
    <row r="3623" spans="4:7">
      <c r="D3623" s="15"/>
      <c r="E3623" s="15"/>
      <c r="G3623" s="15">
        <f t="shared" si="68"/>
        <v>0</v>
      </c>
    </row>
    <row r="3624" spans="4:7">
      <c r="D3624" s="15"/>
      <c r="E3624" s="15"/>
      <c r="G3624" s="15">
        <f t="shared" si="68"/>
        <v>0</v>
      </c>
    </row>
    <row r="3625" spans="4:7">
      <c r="D3625" s="15"/>
      <c r="E3625" s="15"/>
      <c r="G3625" s="15">
        <f t="shared" si="68"/>
        <v>0</v>
      </c>
    </row>
    <row r="3626" spans="4:7">
      <c r="D3626" s="15"/>
      <c r="E3626" s="15"/>
      <c r="G3626" s="15">
        <f t="shared" si="68"/>
        <v>0</v>
      </c>
    </row>
    <row r="3627" spans="4:7">
      <c r="D3627" s="15"/>
      <c r="E3627" s="15"/>
      <c r="G3627" s="15">
        <f t="shared" si="68"/>
        <v>0</v>
      </c>
    </row>
    <row r="3628" spans="4:7">
      <c r="D3628" s="15"/>
      <c r="E3628" s="15"/>
      <c r="G3628" s="15">
        <f t="shared" si="68"/>
        <v>0</v>
      </c>
    </row>
    <row r="3629" spans="4:7">
      <c r="D3629" s="15"/>
      <c r="E3629" s="15"/>
      <c r="G3629" s="15">
        <f t="shared" si="68"/>
        <v>0</v>
      </c>
    </row>
    <row r="3630" spans="4:7">
      <c r="D3630" s="15"/>
      <c r="E3630" s="15"/>
      <c r="G3630" s="15">
        <f t="shared" si="68"/>
        <v>0</v>
      </c>
    </row>
    <row r="3631" spans="4:7">
      <c r="D3631" s="15"/>
      <c r="E3631" s="15"/>
      <c r="G3631" s="15">
        <f t="shared" si="68"/>
        <v>0</v>
      </c>
    </row>
    <row r="3632" spans="4:7">
      <c r="D3632" s="15"/>
      <c r="E3632" s="15"/>
      <c r="G3632" s="15">
        <f t="shared" si="68"/>
        <v>0</v>
      </c>
    </row>
    <row r="3633" spans="4:7">
      <c r="D3633" s="15"/>
      <c r="E3633" s="15"/>
      <c r="G3633" s="15">
        <f t="shared" si="68"/>
        <v>0</v>
      </c>
    </row>
    <row r="3634" spans="4:7">
      <c r="D3634" s="15"/>
      <c r="E3634" s="15"/>
      <c r="G3634" s="15">
        <f t="shared" si="68"/>
        <v>0</v>
      </c>
    </row>
    <row r="3635" spans="4:7">
      <c r="D3635" s="15"/>
      <c r="E3635" s="15"/>
      <c r="G3635" s="15">
        <f t="shared" si="68"/>
        <v>0</v>
      </c>
    </row>
    <row r="3636" spans="4:7">
      <c r="D3636" s="15"/>
      <c r="E3636" s="15"/>
      <c r="G3636" s="15">
        <f t="shared" si="68"/>
        <v>0</v>
      </c>
    </row>
    <row r="3637" spans="4:7">
      <c r="D3637" s="15"/>
      <c r="E3637" s="15"/>
      <c r="G3637" s="15">
        <f t="shared" si="68"/>
        <v>0</v>
      </c>
    </row>
    <row r="3638" spans="4:7">
      <c r="D3638" s="15"/>
      <c r="E3638" s="15"/>
      <c r="G3638" s="15">
        <f t="shared" si="68"/>
        <v>0</v>
      </c>
    </row>
    <row r="3639" spans="4:7">
      <c r="D3639" s="15"/>
      <c r="E3639" s="15"/>
      <c r="G3639" s="15">
        <f t="shared" si="68"/>
        <v>0</v>
      </c>
    </row>
    <row r="3640" spans="4:7">
      <c r="D3640" s="15"/>
      <c r="E3640" s="15"/>
      <c r="G3640" s="15">
        <f t="shared" si="68"/>
        <v>0</v>
      </c>
    </row>
    <row r="3641" spans="4:7">
      <c r="D3641" s="15"/>
      <c r="E3641" s="15"/>
      <c r="G3641" s="15">
        <f t="shared" si="68"/>
        <v>0</v>
      </c>
    </row>
    <row r="3642" spans="4:7">
      <c r="D3642" s="15"/>
      <c r="E3642" s="15"/>
      <c r="G3642" s="15">
        <f t="shared" si="68"/>
        <v>0</v>
      </c>
    </row>
    <row r="3643" spans="4:7">
      <c r="D3643" s="15"/>
      <c r="E3643" s="15"/>
      <c r="G3643" s="15">
        <f t="shared" si="68"/>
        <v>0</v>
      </c>
    </row>
    <row r="3644" spans="4:7">
      <c r="D3644" s="15"/>
      <c r="E3644" s="15"/>
      <c r="G3644" s="15">
        <f t="shared" si="68"/>
        <v>0</v>
      </c>
    </row>
    <row r="3645" spans="4:7">
      <c r="D3645" s="15"/>
      <c r="E3645" s="15"/>
      <c r="G3645" s="15">
        <f t="shared" si="68"/>
        <v>0</v>
      </c>
    </row>
    <row r="3646" spans="4:7">
      <c r="D3646" s="15"/>
      <c r="E3646" s="15"/>
      <c r="G3646" s="15">
        <f t="shared" si="68"/>
        <v>0</v>
      </c>
    </row>
    <row r="3647" spans="4:7">
      <c r="D3647" s="15"/>
      <c r="E3647" s="15"/>
      <c r="G3647" s="15">
        <f t="shared" si="68"/>
        <v>0</v>
      </c>
    </row>
    <row r="3648" spans="4:7">
      <c r="D3648" s="15"/>
      <c r="E3648" s="15"/>
      <c r="G3648" s="15">
        <f t="shared" si="68"/>
        <v>0</v>
      </c>
    </row>
    <row r="3649" spans="4:7">
      <c r="D3649" s="15"/>
      <c r="E3649" s="15"/>
      <c r="G3649" s="15">
        <f t="shared" si="68"/>
        <v>0</v>
      </c>
    </row>
    <row r="3650" spans="4:7">
      <c r="D3650" s="15"/>
      <c r="E3650" s="15"/>
      <c r="G3650" s="15">
        <f t="shared" si="68"/>
        <v>0</v>
      </c>
    </row>
    <row r="3651" spans="4:7">
      <c r="D3651" s="15"/>
      <c r="E3651" s="15"/>
      <c r="G3651" s="15">
        <f t="shared" si="68"/>
        <v>0</v>
      </c>
    </row>
    <row r="3652" spans="4:7">
      <c r="D3652" s="15"/>
      <c r="E3652" s="15"/>
      <c r="G3652" s="15">
        <f t="shared" si="68"/>
        <v>0</v>
      </c>
    </row>
    <row r="3653" spans="4:7">
      <c r="D3653" s="15"/>
      <c r="E3653" s="15"/>
      <c r="G3653" s="15">
        <f t="shared" si="68"/>
        <v>0</v>
      </c>
    </row>
    <row r="3654" spans="4:7">
      <c r="D3654" s="15"/>
      <c r="E3654" s="15"/>
      <c r="G3654" s="15">
        <f t="shared" si="68"/>
        <v>0</v>
      </c>
    </row>
    <row r="3655" spans="4:7">
      <c r="D3655" s="15"/>
      <c r="E3655" s="15"/>
      <c r="G3655" s="15">
        <f t="shared" si="68"/>
        <v>0</v>
      </c>
    </row>
    <row r="3656" spans="4:7">
      <c r="D3656" s="15"/>
      <c r="E3656" s="15"/>
      <c r="G3656" s="15">
        <f t="shared" si="68"/>
        <v>0</v>
      </c>
    </row>
    <row r="3657" spans="4:7">
      <c r="D3657" s="15"/>
      <c r="E3657" s="15"/>
      <c r="G3657" s="15">
        <f t="shared" si="68"/>
        <v>0</v>
      </c>
    </row>
    <row r="3658" spans="4:7">
      <c r="D3658" s="15"/>
      <c r="E3658" s="15"/>
      <c r="G3658" s="15">
        <f t="shared" si="68"/>
        <v>0</v>
      </c>
    </row>
    <row r="3659" spans="4:7">
      <c r="D3659" s="15"/>
      <c r="E3659" s="15"/>
      <c r="G3659" s="15">
        <f t="shared" si="68"/>
        <v>0</v>
      </c>
    </row>
    <row r="3660" spans="4:7">
      <c r="D3660" s="15"/>
      <c r="E3660" s="15"/>
      <c r="G3660" s="15">
        <f>+D3660-E3660</f>
        <v>0</v>
      </c>
    </row>
    <row r="3661" spans="4:7">
      <c r="D3661" s="15"/>
      <c r="E3661" s="15"/>
      <c r="G3661" s="15">
        <f>+D3661-E3661</f>
        <v>0</v>
      </c>
    </row>
    <row r="3662" spans="4:7">
      <c r="D3662" s="15"/>
      <c r="E3662" s="15"/>
      <c r="G3662" s="15">
        <f>+D3662-E3662</f>
        <v>0</v>
      </c>
    </row>
    <row r="3663" spans="4:7">
      <c r="D3663" s="15"/>
      <c r="E3663" s="15"/>
      <c r="G3663" s="15">
        <f>+D3663-E3663</f>
        <v>0</v>
      </c>
    </row>
    <row r="3664" spans="4:7">
      <c r="D3664" s="15"/>
      <c r="E3664" s="15"/>
      <c r="G3664" s="15">
        <f>+D3664-E3664</f>
        <v>0</v>
      </c>
    </row>
    <row r="3665" spans="4:7">
      <c r="D3665" s="15"/>
      <c r="E3665" s="15"/>
      <c r="G3665" s="15"/>
    </row>
    <row r="3666" spans="4:7">
      <c r="D3666" s="15"/>
      <c r="E3666" s="15"/>
      <c r="G3666" s="15"/>
    </row>
    <row r="3667" spans="4:7">
      <c r="D3667" s="15"/>
      <c r="E3667" s="15"/>
      <c r="G3667" s="15"/>
    </row>
    <row r="3668" spans="4:7">
      <c r="D3668" s="15"/>
      <c r="E3668" s="15"/>
      <c r="G3668" s="15"/>
    </row>
    <row r="3669" spans="4:7">
      <c r="D3669" s="15"/>
      <c r="E3669" s="15"/>
      <c r="G3669" s="15"/>
    </row>
    <row r="3670" spans="4:7">
      <c r="D3670" s="15"/>
      <c r="E3670" s="15"/>
      <c r="G3670" s="15"/>
    </row>
    <row r="3671" spans="4:7">
      <c r="D3671" s="15"/>
      <c r="E3671" s="15"/>
      <c r="G3671" s="15"/>
    </row>
    <row r="3672" spans="4:7">
      <c r="D3672" s="15"/>
      <c r="E3672" s="15"/>
      <c r="G3672" s="15"/>
    </row>
    <row r="3673" spans="4:7">
      <c r="D3673" s="15"/>
      <c r="E3673" s="15"/>
      <c r="G3673" s="15"/>
    </row>
    <row r="3674" spans="4:7">
      <c r="D3674" s="15"/>
      <c r="E3674" s="15"/>
      <c r="G3674" s="15"/>
    </row>
    <row r="3675" spans="4:7">
      <c r="D3675" s="15"/>
      <c r="E3675" s="15"/>
      <c r="G3675" s="15"/>
    </row>
    <row r="3676" spans="4:7">
      <c r="D3676" s="15"/>
      <c r="E3676" s="15"/>
      <c r="G3676" s="15"/>
    </row>
    <row r="3677" spans="4:7">
      <c r="D3677" s="15"/>
      <c r="E3677" s="15"/>
      <c r="G3677" s="15"/>
    </row>
    <row r="3678" spans="4:7">
      <c r="D3678" s="15"/>
      <c r="E3678" s="15"/>
      <c r="G3678" s="15"/>
    </row>
    <row r="3679" spans="4:7">
      <c r="D3679" s="15"/>
      <c r="E3679" s="15"/>
      <c r="G3679" s="15"/>
    </row>
    <row r="3680" spans="4:7">
      <c r="D3680" s="15"/>
      <c r="E3680" s="15"/>
      <c r="G3680" s="15"/>
    </row>
    <row r="3681" spans="4:7">
      <c r="D3681" s="15"/>
      <c r="E3681" s="15"/>
      <c r="G3681" s="15"/>
    </row>
    <row r="3682" spans="4:7">
      <c r="D3682" s="15"/>
      <c r="E3682" s="15"/>
      <c r="G3682" s="15"/>
    </row>
    <row r="3683" spans="4:7">
      <c r="D3683" s="15"/>
      <c r="E3683" s="15"/>
      <c r="G3683" s="15"/>
    </row>
    <row r="3684" spans="4:7">
      <c r="G3684">
        <f t="shared" ref="G3684:G3747" si="69">+D3684-E3684</f>
        <v>0</v>
      </c>
    </row>
    <row r="3685" spans="4:7">
      <c r="G3685">
        <f t="shared" si="69"/>
        <v>0</v>
      </c>
    </row>
    <row r="3686" spans="4:7">
      <c r="G3686">
        <f t="shared" si="69"/>
        <v>0</v>
      </c>
    </row>
    <row r="3687" spans="4:7">
      <c r="G3687">
        <f t="shared" si="69"/>
        <v>0</v>
      </c>
    </row>
    <row r="3688" spans="4:7">
      <c r="G3688">
        <f t="shared" si="69"/>
        <v>0</v>
      </c>
    </row>
    <row r="3689" spans="4:7">
      <c r="G3689">
        <f t="shared" si="69"/>
        <v>0</v>
      </c>
    </row>
    <row r="3690" spans="4:7">
      <c r="G3690">
        <f t="shared" si="69"/>
        <v>0</v>
      </c>
    </row>
    <row r="3691" spans="4:7">
      <c r="G3691">
        <f t="shared" si="69"/>
        <v>0</v>
      </c>
    </row>
    <row r="3692" spans="4:7">
      <c r="G3692">
        <f t="shared" si="69"/>
        <v>0</v>
      </c>
    </row>
    <row r="3693" spans="4:7">
      <c r="G3693">
        <f t="shared" si="69"/>
        <v>0</v>
      </c>
    </row>
    <row r="3694" spans="4:7">
      <c r="G3694">
        <f t="shared" si="69"/>
        <v>0</v>
      </c>
    </row>
    <row r="3695" spans="4:7">
      <c r="G3695">
        <f t="shared" si="69"/>
        <v>0</v>
      </c>
    </row>
    <row r="3696" spans="4:7">
      <c r="G3696">
        <f t="shared" si="69"/>
        <v>0</v>
      </c>
    </row>
    <row r="3697" spans="7:7">
      <c r="G3697">
        <f t="shared" si="69"/>
        <v>0</v>
      </c>
    </row>
    <row r="3698" spans="7:7">
      <c r="G3698">
        <f t="shared" si="69"/>
        <v>0</v>
      </c>
    </row>
    <row r="3699" spans="7:7">
      <c r="G3699">
        <f t="shared" si="69"/>
        <v>0</v>
      </c>
    </row>
    <row r="3700" spans="7:7">
      <c r="G3700">
        <f t="shared" si="69"/>
        <v>0</v>
      </c>
    </row>
    <row r="3701" spans="7:7">
      <c r="G3701">
        <f t="shared" si="69"/>
        <v>0</v>
      </c>
    </row>
    <row r="3702" spans="7:7">
      <c r="G3702">
        <f t="shared" si="69"/>
        <v>0</v>
      </c>
    </row>
    <row r="3703" spans="7:7">
      <c r="G3703">
        <f t="shared" si="69"/>
        <v>0</v>
      </c>
    </row>
    <row r="3704" spans="7:7">
      <c r="G3704">
        <f t="shared" si="69"/>
        <v>0</v>
      </c>
    </row>
    <row r="3705" spans="7:7">
      <c r="G3705">
        <f t="shared" si="69"/>
        <v>0</v>
      </c>
    </row>
    <row r="3706" spans="7:7">
      <c r="G3706">
        <f t="shared" si="69"/>
        <v>0</v>
      </c>
    </row>
    <row r="3707" spans="7:7">
      <c r="G3707">
        <f t="shared" si="69"/>
        <v>0</v>
      </c>
    </row>
    <row r="3708" spans="7:7">
      <c r="G3708">
        <f t="shared" si="69"/>
        <v>0</v>
      </c>
    </row>
    <row r="3709" spans="7:7">
      <c r="G3709">
        <f t="shared" si="69"/>
        <v>0</v>
      </c>
    </row>
    <row r="3710" spans="7:7">
      <c r="G3710">
        <f t="shared" si="69"/>
        <v>0</v>
      </c>
    </row>
    <row r="3711" spans="7:7">
      <c r="G3711">
        <f t="shared" si="69"/>
        <v>0</v>
      </c>
    </row>
    <row r="3712" spans="7:7">
      <c r="G3712">
        <f t="shared" si="69"/>
        <v>0</v>
      </c>
    </row>
    <row r="3713" spans="7:7">
      <c r="G3713">
        <f t="shared" si="69"/>
        <v>0</v>
      </c>
    </row>
    <row r="3714" spans="7:7">
      <c r="G3714">
        <f t="shared" si="69"/>
        <v>0</v>
      </c>
    </row>
    <row r="3715" spans="7:7">
      <c r="G3715">
        <f t="shared" si="69"/>
        <v>0</v>
      </c>
    </row>
    <row r="3716" spans="7:7">
      <c r="G3716">
        <f t="shared" si="69"/>
        <v>0</v>
      </c>
    </row>
    <row r="3717" spans="7:7">
      <c r="G3717">
        <f t="shared" si="69"/>
        <v>0</v>
      </c>
    </row>
    <row r="3718" spans="7:7">
      <c r="G3718">
        <f t="shared" si="69"/>
        <v>0</v>
      </c>
    </row>
    <row r="3719" spans="7:7">
      <c r="G3719">
        <f t="shared" si="69"/>
        <v>0</v>
      </c>
    </row>
    <row r="3720" spans="7:7">
      <c r="G3720">
        <f t="shared" si="69"/>
        <v>0</v>
      </c>
    </row>
    <row r="3721" spans="7:7">
      <c r="G3721">
        <f t="shared" si="69"/>
        <v>0</v>
      </c>
    </row>
    <row r="3722" spans="7:7">
      <c r="G3722">
        <f t="shared" si="69"/>
        <v>0</v>
      </c>
    </row>
    <row r="3723" spans="7:7">
      <c r="G3723">
        <f t="shared" si="69"/>
        <v>0</v>
      </c>
    </row>
    <row r="3724" spans="7:7">
      <c r="G3724">
        <f t="shared" si="69"/>
        <v>0</v>
      </c>
    </row>
    <row r="3725" spans="7:7">
      <c r="G3725">
        <f t="shared" si="69"/>
        <v>0</v>
      </c>
    </row>
    <row r="3726" spans="7:7">
      <c r="G3726">
        <f t="shared" si="69"/>
        <v>0</v>
      </c>
    </row>
    <row r="3727" spans="7:7">
      <c r="G3727">
        <f t="shared" si="69"/>
        <v>0</v>
      </c>
    </row>
    <row r="3728" spans="7:7">
      <c r="G3728">
        <f t="shared" si="69"/>
        <v>0</v>
      </c>
    </row>
    <row r="3729" spans="7:7">
      <c r="G3729">
        <f t="shared" si="69"/>
        <v>0</v>
      </c>
    </row>
    <row r="3730" spans="7:7">
      <c r="G3730">
        <f t="shared" si="69"/>
        <v>0</v>
      </c>
    </row>
    <row r="3731" spans="7:7">
      <c r="G3731">
        <f t="shared" si="69"/>
        <v>0</v>
      </c>
    </row>
    <row r="3732" spans="7:7">
      <c r="G3732">
        <f t="shared" si="69"/>
        <v>0</v>
      </c>
    </row>
    <row r="3733" spans="7:7">
      <c r="G3733">
        <f t="shared" si="69"/>
        <v>0</v>
      </c>
    </row>
    <row r="3734" spans="7:7">
      <c r="G3734">
        <f t="shared" si="69"/>
        <v>0</v>
      </c>
    </row>
    <row r="3735" spans="7:7">
      <c r="G3735">
        <f t="shared" si="69"/>
        <v>0</v>
      </c>
    </row>
    <row r="3736" spans="7:7">
      <c r="G3736">
        <f t="shared" si="69"/>
        <v>0</v>
      </c>
    </row>
    <row r="3737" spans="7:7">
      <c r="G3737">
        <f t="shared" si="69"/>
        <v>0</v>
      </c>
    </row>
    <row r="3738" spans="7:7">
      <c r="G3738">
        <f t="shared" si="69"/>
        <v>0</v>
      </c>
    </row>
    <row r="3739" spans="7:7">
      <c r="G3739">
        <f t="shared" si="69"/>
        <v>0</v>
      </c>
    </row>
    <row r="3740" spans="7:7">
      <c r="G3740">
        <f t="shared" si="69"/>
        <v>0</v>
      </c>
    </row>
    <row r="3741" spans="7:7">
      <c r="G3741">
        <f t="shared" si="69"/>
        <v>0</v>
      </c>
    </row>
    <row r="3742" spans="7:7">
      <c r="G3742">
        <f t="shared" si="69"/>
        <v>0</v>
      </c>
    </row>
    <row r="3743" spans="7:7">
      <c r="G3743">
        <f t="shared" si="69"/>
        <v>0</v>
      </c>
    </row>
    <row r="3744" spans="7:7">
      <c r="G3744">
        <f t="shared" si="69"/>
        <v>0</v>
      </c>
    </row>
    <row r="3745" spans="7:7">
      <c r="G3745">
        <f t="shared" si="69"/>
        <v>0</v>
      </c>
    </row>
    <row r="3746" spans="7:7">
      <c r="G3746">
        <f t="shared" si="69"/>
        <v>0</v>
      </c>
    </row>
    <row r="3747" spans="7:7">
      <c r="G3747">
        <f t="shared" si="69"/>
        <v>0</v>
      </c>
    </row>
    <row r="3748" spans="7:7">
      <c r="G3748">
        <f t="shared" ref="G3748:G3811" si="70">+D3748-E3748</f>
        <v>0</v>
      </c>
    </row>
    <row r="3749" spans="7:7">
      <c r="G3749">
        <f t="shared" si="70"/>
        <v>0</v>
      </c>
    </row>
    <row r="3750" spans="7:7">
      <c r="G3750">
        <f t="shared" si="70"/>
        <v>0</v>
      </c>
    </row>
    <row r="3751" spans="7:7">
      <c r="G3751">
        <f t="shared" si="70"/>
        <v>0</v>
      </c>
    </row>
    <row r="3752" spans="7:7">
      <c r="G3752">
        <f t="shared" si="70"/>
        <v>0</v>
      </c>
    </row>
    <row r="3753" spans="7:7">
      <c r="G3753">
        <f t="shared" si="70"/>
        <v>0</v>
      </c>
    </row>
    <row r="3754" spans="7:7">
      <c r="G3754">
        <f t="shared" si="70"/>
        <v>0</v>
      </c>
    </row>
    <row r="3755" spans="7:7">
      <c r="G3755">
        <f t="shared" si="70"/>
        <v>0</v>
      </c>
    </row>
    <row r="3756" spans="7:7">
      <c r="G3756">
        <f t="shared" si="70"/>
        <v>0</v>
      </c>
    </row>
    <row r="3757" spans="7:7">
      <c r="G3757">
        <f t="shared" si="70"/>
        <v>0</v>
      </c>
    </row>
    <row r="3758" spans="7:7">
      <c r="G3758">
        <f t="shared" si="70"/>
        <v>0</v>
      </c>
    </row>
    <row r="3759" spans="7:7">
      <c r="G3759">
        <f t="shared" si="70"/>
        <v>0</v>
      </c>
    </row>
    <row r="3760" spans="7:7">
      <c r="G3760">
        <f t="shared" si="70"/>
        <v>0</v>
      </c>
    </row>
    <row r="3761" spans="7:7">
      <c r="G3761">
        <f t="shared" si="70"/>
        <v>0</v>
      </c>
    </row>
    <row r="3762" spans="7:7">
      <c r="G3762">
        <f t="shared" si="70"/>
        <v>0</v>
      </c>
    </row>
    <row r="3763" spans="7:7">
      <c r="G3763">
        <f t="shared" si="70"/>
        <v>0</v>
      </c>
    </row>
    <row r="3764" spans="7:7">
      <c r="G3764">
        <f t="shared" si="70"/>
        <v>0</v>
      </c>
    </row>
    <row r="3765" spans="7:7">
      <c r="G3765">
        <f t="shared" si="70"/>
        <v>0</v>
      </c>
    </row>
    <row r="3766" spans="7:7">
      <c r="G3766">
        <f t="shared" si="70"/>
        <v>0</v>
      </c>
    </row>
    <row r="3767" spans="7:7">
      <c r="G3767">
        <f t="shared" si="70"/>
        <v>0</v>
      </c>
    </row>
    <row r="3768" spans="7:7">
      <c r="G3768">
        <f t="shared" si="70"/>
        <v>0</v>
      </c>
    </row>
    <row r="3769" spans="7:7">
      <c r="G3769">
        <f t="shared" si="70"/>
        <v>0</v>
      </c>
    </row>
    <row r="3770" spans="7:7">
      <c r="G3770">
        <f t="shared" si="70"/>
        <v>0</v>
      </c>
    </row>
    <row r="3771" spans="7:7">
      <c r="G3771">
        <f t="shared" si="70"/>
        <v>0</v>
      </c>
    </row>
    <row r="3772" spans="7:7">
      <c r="G3772">
        <f t="shared" si="70"/>
        <v>0</v>
      </c>
    </row>
    <row r="3773" spans="7:7">
      <c r="G3773">
        <f t="shared" si="70"/>
        <v>0</v>
      </c>
    </row>
    <row r="3774" spans="7:7">
      <c r="G3774">
        <f t="shared" si="70"/>
        <v>0</v>
      </c>
    </row>
    <row r="3775" spans="7:7">
      <c r="G3775">
        <f t="shared" si="70"/>
        <v>0</v>
      </c>
    </row>
    <row r="3776" spans="7:7">
      <c r="G3776">
        <f t="shared" si="70"/>
        <v>0</v>
      </c>
    </row>
    <row r="3777" spans="7:7">
      <c r="G3777">
        <f t="shared" si="70"/>
        <v>0</v>
      </c>
    </row>
    <row r="3778" spans="7:7">
      <c r="G3778">
        <f t="shared" si="70"/>
        <v>0</v>
      </c>
    </row>
    <row r="3779" spans="7:7">
      <c r="G3779">
        <f t="shared" si="70"/>
        <v>0</v>
      </c>
    </row>
    <row r="3780" spans="7:7">
      <c r="G3780">
        <f t="shared" si="70"/>
        <v>0</v>
      </c>
    </row>
    <row r="3781" spans="7:7">
      <c r="G3781">
        <f t="shared" si="70"/>
        <v>0</v>
      </c>
    </row>
    <row r="3782" spans="7:7">
      <c r="G3782">
        <f t="shared" si="70"/>
        <v>0</v>
      </c>
    </row>
    <row r="3783" spans="7:7">
      <c r="G3783">
        <f t="shared" si="70"/>
        <v>0</v>
      </c>
    </row>
    <row r="3784" spans="7:7">
      <c r="G3784">
        <f t="shared" si="70"/>
        <v>0</v>
      </c>
    </row>
    <row r="3785" spans="7:7">
      <c r="G3785">
        <f t="shared" si="70"/>
        <v>0</v>
      </c>
    </row>
    <row r="3786" spans="7:7">
      <c r="G3786">
        <f t="shared" si="70"/>
        <v>0</v>
      </c>
    </row>
    <row r="3787" spans="7:7">
      <c r="G3787">
        <f t="shared" si="70"/>
        <v>0</v>
      </c>
    </row>
    <row r="3788" spans="7:7">
      <c r="G3788">
        <f t="shared" si="70"/>
        <v>0</v>
      </c>
    </row>
    <row r="3789" spans="7:7">
      <c r="G3789">
        <f t="shared" si="70"/>
        <v>0</v>
      </c>
    </row>
    <row r="3790" spans="7:7">
      <c r="G3790">
        <f t="shared" si="70"/>
        <v>0</v>
      </c>
    </row>
    <row r="3791" spans="7:7">
      <c r="G3791">
        <f t="shared" si="70"/>
        <v>0</v>
      </c>
    </row>
    <row r="3792" spans="7:7">
      <c r="G3792">
        <f t="shared" si="70"/>
        <v>0</v>
      </c>
    </row>
    <row r="3793" spans="7:7">
      <c r="G3793">
        <f t="shared" si="70"/>
        <v>0</v>
      </c>
    </row>
    <row r="3794" spans="7:7">
      <c r="G3794">
        <f t="shared" si="70"/>
        <v>0</v>
      </c>
    </row>
    <row r="3795" spans="7:7">
      <c r="G3795">
        <f t="shared" si="70"/>
        <v>0</v>
      </c>
    </row>
    <row r="3796" spans="7:7">
      <c r="G3796">
        <f t="shared" si="70"/>
        <v>0</v>
      </c>
    </row>
    <row r="3797" spans="7:7">
      <c r="G3797">
        <f t="shared" si="70"/>
        <v>0</v>
      </c>
    </row>
    <row r="3798" spans="7:7">
      <c r="G3798">
        <f t="shared" si="70"/>
        <v>0</v>
      </c>
    </row>
    <row r="3799" spans="7:7">
      <c r="G3799">
        <f t="shared" si="70"/>
        <v>0</v>
      </c>
    </row>
    <row r="3800" spans="7:7">
      <c r="G3800">
        <f t="shared" si="70"/>
        <v>0</v>
      </c>
    </row>
    <row r="3801" spans="7:7">
      <c r="G3801">
        <f t="shared" si="70"/>
        <v>0</v>
      </c>
    </row>
    <row r="3802" spans="7:7">
      <c r="G3802">
        <f t="shared" si="70"/>
        <v>0</v>
      </c>
    </row>
    <row r="3803" spans="7:7">
      <c r="G3803">
        <f t="shared" si="70"/>
        <v>0</v>
      </c>
    </row>
    <row r="3804" spans="7:7">
      <c r="G3804">
        <f t="shared" si="70"/>
        <v>0</v>
      </c>
    </row>
    <row r="3805" spans="7:7">
      <c r="G3805">
        <f t="shared" si="70"/>
        <v>0</v>
      </c>
    </row>
    <row r="3806" spans="7:7">
      <c r="G3806">
        <f t="shared" si="70"/>
        <v>0</v>
      </c>
    </row>
    <row r="3807" spans="7:7">
      <c r="G3807">
        <f t="shared" si="70"/>
        <v>0</v>
      </c>
    </row>
    <row r="3808" spans="7:7">
      <c r="G3808">
        <f t="shared" si="70"/>
        <v>0</v>
      </c>
    </row>
    <row r="3809" spans="7:7">
      <c r="G3809">
        <f t="shared" si="70"/>
        <v>0</v>
      </c>
    </row>
    <row r="3810" spans="7:7">
      <c r="G3810">
        <f t="shared" si="70"/>
        <v>0</v>
      </c>
    </row>
    <row r="3811" spans="7:7">
      <c r="G3811">
        <f t="shared" si="70"/>
        <v>0</v>
      </c>
    </row>
    <row r="3812" spans="7:7">
      <c r="G3812">
        <f t="shared" ref="G3812:G3875" si="71">+D3812-E3812</f>
        <v>0</v>
      </c>
    </row>
    <row r="3813" spans="7:7">
      <c r="G3813">
        <f t="shared" si="71"/>
        <v>0</v>
      </c>
    </row>
    <row r="3814" spans="7:7">
      <c r="G3814">
        <f t="shared" si="71"/>
        <v>0</v>
      </c>
    </row>
    <row r="3815" spans="7:7">
      <c r="G3815">
        <f t="shared" si="71"/>
        <v>0</v>
      </c>
    </row>
    <row r="3816" spans="7:7">
      <c r="G3816">
        <f t="shared" si="71"/>
        <v>0</v>
      </c>
    </row>
    <row r="3817" spans="7:7">
      <c r="G3817">
        <f t="shared" si="71"/>
        <v>0</v>
      </c>
    </row>
    <row r="3818" spans="7:7">
      <c r="G3818">
        <f t="shared" si="71"/>
        <v>0</v>
      </c>
    </row>
    <row r="3819" spans="7:7">
      <c r="G3819">
        <f t="shared" si="71"/>
        <v>0</v>
      </c>
    </row>
    <row r="3820" spans="7:7">
      <c r="G3820">
        <f t="shared" si="71"/>
        <v>0</v>
      </c>
    </row>
    <row r="3821" spans="7:7">
      <c r="G3821">
        <f t="shared" si="71"/>
        <v>0</v>
      </c>
    </row>
    <row r="3822" spans="7:7">
      <c r="G3822">
        <f t="shared" si="71"/>
        <v>0</v>
      </c>
    </row>
    <row r="3823" spans="7:7">
      <c r="G3823">
        <f t="shared" si="71"/>
        <v>0</v>
      </c>
    </row>
    <row r="3824" spans="7:7">
      <c r="G3824">
        <f t="shared" si="71"/>
        <v>0</v>
      </c>
    </row>
    <row r="3825" spans="7:7">
      <c r="G3825">
        <f t="shared" si="71"/>
        <v>0</v>
      </c>
    </row>
    <row r="3826" spans="7:7">
      <c r="G3826">
        <f t="shared" si="71"/>
        <v>0</v>
      </c>
    </row>
    <row r="3827" spans="7:7">
      <c r="G3827">
        <f t="shared" si="71"/>
        <v>0</v>
      </c>
    </row>
    <row r="3828" spans="7:7">
      <c r="G3828">
        <f t="shared" si="71"/>
        <v>0</v>
      </c>
    </row>
    <row r="3829" spans="7:7">
      <c r="G3829">
        <f t="shared" si="71"/>
        <v>0</v>
      </c>
    </row>
    <row r="3830" spans="7:7">
      <c r="G3830">
        <f t="shared" si="71"/>
        <v>0</v>
      </c>
    </row>
    <row r="3831" spans="7:7">
      <c r="G3831">
        <f t="shared" si="71"/>
        <v>0</v>
      </c>
    </row>
    <row r="3832" spans="7:7">
      <c r="G3832">
        <f t="shared" si="71"/>
        <v>0</v>
      </c>
    </row>
    <row r="3833" spans="7:7">
      <c r="G3833">
        <f t="shared" si="71"/>
        <v>0</v>
      </c>
    </row>
    <row r="3834" spans="7:7">
      <c r="G3834">
        <f t="shared" si="71"/>
        <v>0</v>
      </c>
    </row>
    <row r="3835" spans="7:7">
      <c r="G3835">
        <f t="shared" si="71"/>
        <v>0</v>
      </c>
    </row>
    <row r="3836" spans="7:7">
      <c r="G3836">
        <f t="shared" si="71"/>
        <v>0</v>
      </c>
    </row>
    <row r="3837" spans="7:7">
      <c r="G3837">
        <f t="shared" si="71"/>
        <v>0</v>
      </c>
    </row>
    <row r="3838" spans="7:7">
      <c r="G3838">
        <f t="shared" si="71"/>
        <v>0</v>
      </c>
    </row>
    <row r="3839" spans="7:7">
      <c r="G3839">
        <f t="shared" si="71"/>
        <v>0</v>
      </c>
    </row>
    <row r="3840" spans="7:7">
      <c r="G3840">
        <f t="shared" si="71"/>
        <v>0</v>
      </c>
    </row>
    <row r="3841" spans="7:7">
      <c r="G3841">
        <f t="shared" si="71"/>
        <v>0</v>
      </c>
    </row>
    <row r="3842" spans="7:7">
      <c r="G3842">
        <f t="shared" si="71"/>
        <v>0</v>
      </c>
    </row>
    <row r="3843" spans="7:7">
      <c r="G3843">
        <f t="shared" si="71"/>
        <v>0</v>
      </c>
    </row>
    <row r="3844" spans="7:7">
      <c r="G3844">
        <f t="shared" si="71"/>
        <v>0</v>
      </c>
    </row>
    <row r="3845" spans="7:7">
      <c r="G3845">
        <f t="shared" si="71"/>
        <v>0</v>
      </c>
    </row>
    <row r="3846" spans="7:7">
      <c r="G3846">
        <f t="shared" si="71"/>
        <v>0</v>
      </c>
    </row>
    <row r="3847" spans="7:7">
      <c r="G3847">
        <f t="shared" si="71"/>
        <v>0</v>
      </c>
    </row>
    <row r="3848" spans="7:7">
      <c r="G3848">
        <f t="shared" si="71"/>
        <v>0</v>
      </c>
    </row>
    <row r="3849" spans="7:7">
      <c r="G3849">
        <f t="shared" si="71"/>
        <v>0</v>
      </c>
    </row>
    <row r="3850" spans="7:7">
      <c r="G3850">
        <f t="shared" si="71"/>
        <v>0</v>
      </c>
    </row>
    <row r="3851" spans="7:7">
      <c r="G3851">
        <f t="shared" si="71"/>
        <v>0</v>
      </c>
    </row>
    <row r="3852" spans="7:7">
      <c r="G3852">
        <f t="shared" si="71"/>
        <v>0</v>
      </c>
    </row>
    <row r="3853" spans="7:7">
      <c r="G3853">
        <f t="shared" si="71"/>
        <v>0</v>
      </c>
    </row>
    <row r="3854" spans="7:7">
      <c r="G3854">
        <f t="shared" si="71"/>
        <v>0</v>
      </c>
    </row>
    <row r="3855" spans="7:7">
      <c r="G3855">
        <f t="shared" si="71"/>
        <v>0</v>
      </c>
    </row>
    <row r="3856" spans="7:7">
      <c r="G3856">
        <f t="shared" si="71"/>
        <v>0</v>
      </c>
    </row>
    <row r="3857" spans="7:7">
      <c r="G3857">
        <f t="shared" si="71"/>
        <v>0</v>
      </c>
    </row>
    <row r="3858" spans="7:7">
      <c r="G3858">
        <f t="shared" si="71"/>
        <v>0</v>
      </c>
    </row>
    <row r="3859" spans="7:7">
      <c r="G3859">
        <f t="shared" si="71"/>
        <v>0</v>
      </c>
    </row>
    <row r="3860" spans="7:7">
      <c r="G3860">
        <f t="shared" si="71"/>
        <v>0</v>
      </c>
    </row>
    <row r="3861" spans="7:7">
      <c r="G3861">
        <f t="shared" si="71"/>
        <v>0</v>
      </c>
    </row>
    <row r="3862" spans="7:7">
      <c r="G3862">
        <f t="shared" si="71"/>
        <v>0</v>
      </c>
    </row>
    <row r="3863" spans="7:7">
      <c r="G3863">
        <f t="shared" si="71"/>
        <v>0</v>
      </c>
    </row>
    <row r="3864" spans="7:7">
      <c r="G3864">
        <f t="shared" si="71"/>
        <v>0</v>
      </c>
    </row>
    <row r="3865" spans="7:7">
      <c r="G3865">
        <f t="shared" si="71"/>
        <v>0</v>
      </c>
    </row>
    <row r="3866" spans="7:7">
      <c r="G3866">
        <f t="shared" si="71"/>
        <v>0</v>
      </c>
    </row>
    <row r="3867" spans="7:7">
      <c r="G3867">
        <f t="shared" si="71"/>
        <v>0</v>
      </c>
    </row>
    <row r="3868" spans="7:7">
      <c r="G3868">
        <f t="shared" si="71"/>
        <v>0</v>
      </c>
    </row>
    <row r="3869" spans="7:7">
      <c r="G3869">
        <f t="shared" si="71"/>
        <v>0</v>
      </c>
    </row>
    <row r="3870" spans="7:7">
      <c r="G3870">
        <f t="shared" si="71"/>
        <v>0</v>
      </c>
    </row>
    <row r="3871" spans="7:7">
      <c r="G3871">
        <f t="shared" si="71"/>
        <v>0</v>
      </c>
    </row>
    <row r="3872" spans="7:7">
      <c r="G3872">
        <f t="shared" si="71"/>
        <v>0</v>
      </c>
    </row>
    <row r="3873" spans="7:7">
      <c r="G3873">
        <f t="shared" si="71"/>
        <v>0</v>
      </c>
    </row>
    <row r="3874" spans="7:7">
      <c r="G3874">
        <f t="shared" si="71"/>
        <v>0</v>
      </c>
    </row>
    <row r="3875" spans="7:7">
      <c r="G3875">
        <f t="shared" si="71"/>
        <v>0</v>
      </c>
    </row>
    <row r="3876" spans="7:7">
      <c r="G3876">
        <f t="shared" ref="G3876:G3939" si="72">+D3876-E3876</f>
        <v>0</v>
      </c>
    </row>
    <row r="3877" spans="7:7">
      <c r="G3877">
        <f t="shared" si="72"/>
        <v>0</v>
      </c>
    </row>
    <row r="3878" spans="7:7">
      <c r="G3878">
        <f t="shared" si="72"/>
        <v>0</v>
      </c>
    </row>
    <row r="3879" spans="7:7">
      <c r="G3879">
        <f t="shared" si="72"/>
        <v>0</v>
      </c>
    </row>
    <row r="3880" spans="7:7">
      <c r="G3880">
        <f t="shared" si="72"/>
        <v>0</v>
      </c>
    </row>
    <row r="3881" spans="7:7">
      <c r="G3881">
        <f t="shared" si="72"/>
        <v>0</v>
      </c>
    </row>
    <row r="3882" spans="7:7">
      <c r="G3882">
        <f t="shared" si="72"/>
        <v>0</v>
      </c>
    </row>
    <row r="3883" spans="7:7">
      <c r="G3883">
        <f t="shared" si="72"/>
        <v>0</v>
      </c>
    </row>
    <row r="3884" spans="7:7">
      <c r="G3884">
        <f t="shared" si="72"/>
        <v>0</v>
      </c>
    </row>
    <row r="3885" spans="7:7">
      <c r="G3885">
        <f t="shared" si="72"/>
        <v>0</v>
      </c>
    </row>
    <row r="3886" spans="7:7">
      <c r="G3886">
        <f t="shared" si="72"/>
        <v>0</v>
      </c>
    </row>
    <row r="3887" spans="7:7">
      <c r="G3887">
        <f t="shared" si="72"/>
        <v>0</v>
      </c>
    </row>
    <row r="3888" spans="7:7">
      <c r="G3888">
        <f t="shared" si="72"/>
        <v>0</v>
      </c>
    </row>
    <row r="3889" spans="7:7">
      <c r="G3889">
        <f t="shared" si="72"/>
        <v>0</v>
      </c>
    </row>
    <row r="3890" spans="7:7">
      <c r="G3890">
        <f t="shared" si="72"/>
        <v>0</v>
      </c>
    </row>
    <row r="3891" spans="7:7">
      <c r="G3891">
        <f t="shared" si="72"/>
        <v>0</v>
      </c>
    </row>
    <row r="3892" spans="7:7">
      <c r="G3892">
        <f t="shared" si="72"/>
        <v>0</v>
      </c>
    </row>
    <row r="3893" spans="7:7">
      <c r="G3893">
        <f t="shared" si="72"/>
        <v>0</v>
      </c>
    </row>
    <row r="3894" spans="7:7">
      <c r="G3894">
        <f t="shared" si="72"/>
        <v>0</v>
      </c>
    </row>
    <row r="3895" spans="7:7">
      <c r="G3895">
        <f t="shared" si="72"/>
        <v>0</v>
      </c>
    </row>
    <row r="3896" spans="7:7">
      <c r="G3896">
        <f t="shared" si="72"/>
        <v>0</v>
      </c>
    </row>
    <row r="3897" spans="7:7">
      <c r="G3897">
        <f t="shared" si="72"/>
        <v>0</v>
      </c>
    </row>
    <row r="3898" spans="7:7">
      <c r="G3898">
        <f t="shared" si="72"/>
        <v>0</v>
      </c>
    </row>
    <row r="3899" spans="7:7">
      <c r="G3899">
        <f t="shared" si="72"/>
        <v>0</v>
      </c>
    </row>
    <row r="3900" spans="7:7">
      <c r="G3900">
        <f t="shared" si="72"/>
        <v>0</v>
      </c>
    </row>
    <row r="3901" spans="7:7">
      <c r="G3901">
        <f t="shared" si="72"/>
        <v>0</v>
      </c>
    </row>
    <row r="3902" spans="7:7">
      <c r="G3902">
        <f t="shared" si="72"/>
        <v>0</v>
      </c>
    </row>
    <row r="3903" spans="7:7">
      <c r="G3903">
        <f t="shared" si="72"/>
        <v>0</v>
      </c>
    </row>
    <row r="3904" spans="7:7">
      <c r="G3904">
        <f t="shared" si="72"/>
        <v>0</v>
      </c>
    </row>
    <row r="3905" spans="7:7">
      <c r="G3905">
        <f t="shared" si="72"/>
        <v>0</v>
      </c>
    </row>
    <row r="3906" spans="7:7">
      <c r="G3906">
        <f t="shared" si="72"/>
        <v>0</v>
      </c>
    </row>
    <row r="3907" spans="7:7">
      <c r="G3907">
        <f t="shared" si="72"/>
        <v>0</v>
      </c>
    </row>
    <row r="3908" spans="7:7">
      <c r="G3908">
        <f t="shared" si="72"/>
        <v>0</v>
      </c>
    </row>
    <row r="3909" spans="7:7">
      <c r="G3909">
        <f t="shared" si="72"/>
        <v>0</v>
      </c>
    </row>
    <row r="3910" spans="7:7">
      <c r="G3910">
        <f t="shared" si="72"/>
        <v>0</v>
      </c>
    </row>
    <row r="3911" spans="7:7">
      <c r="G3911">
        <f t="shared" si="72"/>
        <v>0</v>
      </c>
    </row>
    <row r="3912" spans="7:7">
      <c r="G3912">
        <f t="shared" si="72"/>
        <v>0</v>
      </c>
    </row>
    <row r="3913" spans="7:7">
      <c r="G3913">
        <f t="shared" si="72"/>
        <v>0</v>
      </c>
    </row>
    <row r="3914" spans="7:7">
      <c r="G3914">
        <f t="shared" si="72"/>
        <v>0</v>
      </c>
    </row>
    <row r="3915" spans="7:7">
      <c r="G3915">
        <f t="shared" si="72"/>
        <v>0</v>
      </c>
    </row>
    <row r="3916" spans="7:7">
      <c r="G3916">
        <f t="shared" si="72"/>
        <v>0</v>
      </c>
    </row>
    <row r="3917" spans="7:7">
      <c r="G3917">
        <f t="shared" si="72"/>
        <v>0</v>
      </c>
    </row>
    <row r="3918" spans="7:7">
      <c r="G3918">
        <f t="shared" si="72"/>
        <v>0</v>
      </c>
    </row>
    <row r="3919" spans="7:7">
      <c r="G3919">
        <f t="shared" si="72"/>
        <v>0</v>
      </c>
    </row>
    <row r="3920" spans="7:7">
      <c r="G3920">
        <f t="shared" si="72"/>
        <v>0</v>
      </c>
    </row>
    <row r="3921" spans="7:7">
      <c r="G3921">
        <f t="shared" si="72"/>
        <v>0</v>
      </c>
    </row>
    <row r="3922" spans="7:7">
      <c r="G3922">
        <f t="shared" si="72"/>
        <v>0</v>
      </c>
    </row>
    <row r="3923" spans="7:7">
      <c r="G3923">
        <f t="shared" si="72"/>
        <v>0</v>
      </c>
    </row>
    <row r="3924" spans="7:7">
      <c r="G3924">
        <f t="shared" si="72"/>
        <v>0</v>
      </c>
    </row>
    <row r="3925" spans="7:7">
      <c r="G3925">
        <f t="shared" si="72"/>
        <v>0</v>
      </c>
    </row>
    <row r="3926" spans="7:7">
      <c r="G3926">
        <f t="shared" si="72"/>
        <v>0</v>
      </c>
    </row>
    <row r="3927" spans="7:7">
      <c r="G3927">
        <f t="shared" si="72"/>
        <v>0</v>
      </c>
    </row>
    <row r="3928" spans="7:7">
      <c r="G3928">
        <f t="shared" si="72"/>
        <v>0</v>
      </c>
    </row>
    <row r="3929" spans="7:7">
      <c r="G3929">
        <f t="shared" si="72"/>
        <v>0</v>
      </c>
    </row>
    <row r="3930" spans="7:7">
      <c r="G3930">
        <f t="shared" si="72"/>
        <v>0</v>
      </c>
    </row>
    <row r="3931" spans="7:7">
      <c r="G3931">
        <f t="shared" si="72"/>
        <v>0</v>
      </c>
    </row>
    <row r="3932" spans="7:7">
      <c r="G3932">
        <f t="shared" si="72"/>
        <v>0</v>
      </c>
    </row>
    <row r="3933" spans="7:7">
      <c r="G3933">
        <f t="shared" si="72"/>
        <v>0</v>
      </c>
    </row>
    <row r="3934" spans="7:7">
      <c r="G3934">
        <f t="shared" si="72"/>
        <v>0</v>
      </c>
    </row>
    <row r="3935" spans="7:7">
      <c r="G3935">
        <f t="shared" si="72"/>
        <v>0</v>
      </c>
    </row>
    <row r="3936" spans="7:7">
      <c r="G3936">
        <f t="shared" si="72"/>
        <v>0</v>
      </c>
    </row>
    <row r="3937" spans="7:7">
      <c r="G3937">
        <f t="shared" si="72"/>
        <v>0</v>
      </c>
    </row>
    <row r="3938" spans="7:7">
      <c r="G3938">
        <f t="shared" si="72"/>
        <v>0</v>
      </c>
    </row>
    <row r="3939" spans="7:7">
      <c r="G3939">
        <f t="shared" si="72"/>
        <v>0</v>
      </c>
    </row>
    <row r="3940" spans="7:7">
      <c r="G3940">
        <f t="shared" ref="G3940:G4003" si="73">+D3940-E3940</f>
        <v>0</v>
      </c>
    </row>
    <row r="3941" spans="7:7">
      <c r="G3941">
        <f t="shared" si="73"/>
        <v>0</v>
      </c>
    </row>
    <row r="3942" spans="7:7">
      <c r="G3942">
        <f t="shared" si="73"/>
        <v>0</v>
      </c>
    </row>
    <row r="3943" spans="7:7">
      <c r="G3943">
        <f t="shared" si="73"/>
        <v>0</v>
      </c>
    </row>
    <row r="3944" spans="7:7">
      <c r="G3944">
        <f t="shared" si="73"/>
        <v>0</v>
      </c>
    </row>
    <row r="3945" spans="7:7">
      <c r="G3945">
        <f t="shared" si="73"/>
        <v>0</v>
      </c>
    </row>
    <row r="3946" spans="7:7">
      <c r="G3946">
        <f t="shared" si="73"/>
        <v>0</v>
      </c>
    </row>
    <row r="3947" spans="7:7">
      <c r="G3947">
        <f t="shared" si="73"/>
        <v>0</v>
      </c>
    </row>
    <row r="3948" spans="7:7">
      <c r="G3948">
        <f t="shared" si="73"/>
        <v>0</v>
      </c>
    </row>
    <row r="3949" spans="7:7">
      <c r="G3949">
        <f t="shared" si="73"/>
        <v>0</v>
      </c>
    </row>
    <row r="3950" spans="7:7">
      <c r="G3950">
        <f t="shared" si="73"/>
        <v>0</v>
      </c>
    </row>
    <row r="3951" spans="7:7">
      <c r="G3951">
        <f t="shared" si="73"/>
        <v>0</v>
      </c>
    </row>
    <row r="3952" spans="7:7">
      <c r="G3952">
        <f t="shared" si="73"/>
        <v>0</v>
      </c>
    </row>
    <row r="3953" spans="7:7">
      <c r="G3953">
        <f t="shared" si="73"/>
        <v>0</v>
      </c>
    </row>
    <row r="3954" spans="7:7">
      <c r="G3954">
        <f t="shared" si="73"/>
        <v>0</v>
      </c>
    </row>
    <row r="3955" spans="7:7">
      <c r="G3955">
        <f t="shared" si="73"/>
        <v>0</v>
      </c>
    </row>
    <row r="3956" spans="7:7">
      <c r="G3956">
        <f t="shared" si="73"/>
        <v>0</v>
      </c>
    </row>
    <row r="3957" spans="7:7">
      <c r="G3957">
        <f t="shared" si="73"/>
        <v>0</v>
      </c>
    </row>
    <row r="3958" spans="7:7">
      <c r="G3958">
        <f t="shared" si="73"/>
        <v>0</v>
      </c>
    </row>
    <row r="3959" spans="7:7">
      <c r="G3959">
        <f t="shared" si="73"/>
        <v>0</v>
      </c>
    </row>
    <row r="3960" spans="7:7">
      <c r="G3960">
        <f t="shared" si="73"/>
        <v>0</v>
      </c>
    </row>
    <row r="3961" spans="7:7">
      <c r="G3961">
        <f t="shared" si="73"/>
        <v>0</v>
      </c>
    </row>
    <row r="3962" spans="7:7">
      <c r="G3962">
        <f t="shared" si="73"/>
        <v>0</v>
      </c>
    </row>
    <row r="3963" spans="7:7">
      <c r="G3963">
        <f t="shared" si="73"/>
        <v>0</v>
      </c>
    </row>
    <row r="3964" spans="7:7">
      <c r="G3964">
        <f t="shared" si="73"/>
        <v>0</v>
      </c>
    </row>
    <row r="3965" spans="7:7">
      <c r="G3965">
        <f t="shared" si="73"/>
        <v>0</v>
      </c>
    </row>
    <row r="3966" spans="7:7">
      <c r="G3966">
        <f t="shared" si="73"/>
        <v>0</v>
      </c>
    </row>
    <row r="3967" spans="7:7">
      <c r="G3967">
        <f t="shared" si="73"/>
        <v>0</v>
      </c>
    </row>
    <row r="3968" spans="7:7">
      <c r="G3968">
        <f t="shared" si="73"/>
        <v>0</v>
      </c>
    </row>
    <row r="3969" spans="7:7">
      <c r="G3969">
        <f t="shared" si="73"/>
        <v>0</v>
      </c>
    </row>
    <row r="3970" spans="7:7">
      <c r="G3970">
        <f t="shared" si="73"/>
        <v>0</v>
      </c>
    </row>
    <row r="3971" spans="7:7">
      <c r="G3971">
        <f t="shared" si="73"/>
        <v>0</v>
      </c>
    </row>
    <row r="3972" spans="7:7">
      <c r="G3972">
        <f t="shared" si="73"/>
        <v>0</v>
      </c>
    </row>
    <row r="3973" spans="7:7">
      <c r="G3973">
        <f t="shared" si="73"/>
        <v>0</v>
      </c>
    </row>
    <row r="3974" spans="7:7">
      <c r="G3974">
        <f t="shared" si="73"/>
        <v>0</v>
      </c>
    </row>
    <row r="3975" spans="7:7">
      <c r="G3975">
        <f t="shared" si="73"/>
        <v>0</v>
      </c>
    </row>
    <row r="3976" spans="7:7">
      <c r="G3976">
        <f t="shared" si="73"/>
        <v>0</v>
      </c>
    </row>
    <row r="3977" spans="7:7">
      <c r="G3977">
        <f t="shared" si="73"/>
        <v>0</v>
      </c>
    </row>
    <row r="3978" spans="7:7">
      <c r="G3978">
        <f t="shared" si="73"/>
        <v>0</v>
      </c>
    </row>
    <row r="3979" spans="7:7">
      <c r="G3979">
        <f t="shared" si="73"/>
        <v>0</v>
      </c>
    </row>
    <row r="3980" spans="7:7">
      <c r="G3980">
        <f t="shared" si="73"/>
        <v>0</v>
      </c>
    </row>
    <row r="3981" spans="7:7">
      <c r="G3981">
        <f t="shared" si="73"/>
        <v>0</v>
      </c>
    </row>
    <row r="3982" spans="7:7">
      <c r="G3982">
        <f t="shared" si="73"/>
        <v>0</v>
      </c>
    </row>
    <row r="3983" spans="7:7">
      <c r="G3983">
        <f t="shared" si="73"/>
        <v>0</v>
      </c>
    </row>
    <row r="3984" spans="7:7">
      <c r="G3984">
        <f t="shared" si="73"/>
        <v>0</v>
      </c>
    </row>
    <row r="3985" spans="7:7">
      <c r="G3985">
        <f t="shared" si="73"/>
        <v>0</v>
      </c>
    </row>
    <row r="3986" spans="7:7">
      <c r="G3986">
        <f t="shared" si="73"/>
        <v>0</v>
      </c>
    </row>
    <row r="3987" spans="7:7">
      <c r="G3987">
        <f t="shared" si="73"/>
        <v>0</v>
      </c>
    </row>
    <row r="3988" spans="7:7">
      <c r="G3988">
        <f t="shared" si="73"/>
        <v>0</v>
      </c>
    </row>
    <row r="3989" spans="7:7">
      <c r="G3989">
        <f t="shared" si="73"/>
        <v>0</v>
      </c>
    </row>
    <row r="3990" spans="7:7">
      <c r="G3990">
        <f t="shared" si="73"/>
        <v>0</v>
      </c>
    </row>
    <row r="3991" spans="7:7">
      <c r="G3991">
        <f t="shared" si="73"/>
        <v>0</v>
      </c>
    </row>
    <row r="3992" spans="7:7">
      <c r="G3992">
        <f t="shared" si="73"/>
        <v>0</v>
      </c>
    </row>
    <row r="3993" spans="7:7">
      <c r="G3993">
        <f t="shared" si="73"/>
        <v>0</v>
      </c>
    </row>
    <row r="3994" spans="7:7">
      <c r="G3994">
        <f t="shared" si="73"/>
        <v>0</v>
      </c>
    </row>
    <row r="3995" spans="7:7">
      <c r="G3995">
        <f t="shared" si="73"/>
        <v>0</v>
      </c>
    </row>
    <row r="3996" spans="7:7">
      <c r="G3996">
        <f t="shared" si="73"/>
        <v>0</v>
      </c>
    </row>
    <row r="3997" spans="7:7">
      <c r="G3997">
        <f t="shared" si="73"/>
        <v>0</v>
      </c>
    </row>
    <row r="3998" spans="7:7">
      <c r="G3998">
        <f t="shared" si="73"/>
        <v>0</v>
      </c>
    </row>
    <row r="3999" spans="7:7">
      <c r="G3999">
        <f t="shared" si="73"/>
        <v>0</v>
      </c>
    </row>
    <row r="4000" spans="7:7">
      <c r="G4000">
        <f t="shared" si="73"/>
        <v>0</v>
      </c>
    </row>
    <row r="4001" spans="7:7">
      <c r="G4001">
        <f t="shared" si="73"/>
        <v>0</v>
      </c>
    </row>
    <row r="4002" spans="7:7">
      <c r="G4002">
        <f t="shared" si="73"/>
        <v>0</v>
      </c>
    </row>
    <row r="4003" spans="7:7">
      <c r="G4003">
        <f t="shared" si="73"/>
        <v>0</v>
      </c>
    </row>
    <row r="4004" spans="7:7">
      <c r="G4004">
        <f t="shared" ref="G4004:G4067" si="74">+D4004-E4004</f>
        <v>0</v>
      </c>
    </row>
    <row r="4005" spans="7:7">
      <c r="G4005">
        <f t="shared" si="74"/>
        <v>0</v>
      </c>
    </row>
    <row r="4006" spans="7:7">
      <c r="G4006">
        <f t="shared" si="74"/>
        <v>0</v>
      </c>
    </row>
    <row r="4007" spans="7:7">
      <c r="G4007">
        <f t="shared" si="74"/>
        <v>0</v>
      </c>
    </row>
    <row r="4008" spans="7:7">
      <c r="G4008">
        <f t="shared" si="74"/>
        <v>0</v>
      </c>
    </row>
    <row r="4009" spans="7:7">
      <c r="G4009">
        <f t="shared" si="74"/>
        <v>0</v>
      </c>
    </row>
    <row r="4010" spans="7:7">
      <c r="G4010">
        <f t="shared" si="74"/>
        <v>0</v>
      </c>
    </row>
    <row r="4011" spans="7:7">
      <c r="G4011">
        <f t="shared" si="74"/>
        <v>0</v>
      </c>
    </row>
    <row r="4012" spans="7:7">
      <c r="G4012">
        <f t="shared" si="74"/>
        <v>0</v>
      </c>
    </row>
    <row r="4013" spans="7:7">
      <c r="G4013">
        <f t="shared" si="74"/>
        <v>0</v>
      </c>
    </row>
    <row r="4014" spans="7:7">
      <c r="G4014">
        <f t="shared" si="74"/>
        <v>0</v>
      </c>
    </row>
    <row r="4015" spans="7:7">
      <c r="G4015">
        <f t="shared" si="74"/>
        <v>0</v>
      </c>
    </row>
    <row r="4016" spans="7:7">
      <c r="G4016">
        <f t="shared" si="74"/>
        <v>0</v>
      </c>
    </row>
    <row r="4017" spans="7:7">
      <c r="G4017">
        <f t="shared" si="74"/>
        <v>0</v>
      </c>
    </row>
    <row r="4018" spans="7:7">
      <c r="G4018">
        <f t="shared" si="74"/>
        <v>0</v>
      </c>
    </row>
    <row r="4019" spans="7:7">
      <c r="G4019">
        <f t="shared" si="74"/>
        <v>0</v>
      </c>
    </row>
    <row r="4020" spans="7:7">
      <c r="G4020">
        <f t="shared" si="74"/>
        <v>0</v>
      </c>
    </row>
    <row r="4021" spans="7:7">
      <c r="G4021">
        <f t="shared" si="74"/>
        <v>0</v>
      </c>
    </row>
    <row r="4022" spans="7:7">
      <c r="G4022">
        <f t="shared" si="74"/>
        <v>0</v>
      </c>
    </row>
    <row r="4023" spans="7:7">
      <c r="G4023">
        <f t="shared" si="74"/>
        <v>0</v>
      </c>
    </row>
    <row r="4024" spans="7:7">
      <c r="G4024">
        <f t="shared" si="74"/>
        <v>0</v>
      </c>
    </row>
    <row r="4025" spans="7:7">
      <c r="G4025">
        <f t="shared" si="74"/>
        <v>0</v>
      </c>
    </row>
    <row r="4026" spans="7:7">
      <c r="G4026">
        <f t="shared" si="74"/>
        <v>0</v>
      </c>
    </row>
    <row r="4027" spans="7:7">
      <c r="G4027">
        <f t="shared" si="74"/>
        <v>0</v>
      </c>
    </row>
    <row r="4028" spans="7:7">
      <c r="G4028">
        <f t="shared" si="74"/>
        <v>0</v>
      </c>
    </row>
    <row r="4029" spans="7:7">
      <c r="G4029">
        <f t="shared" si="74"/>
        <v>0</v>
      </c>
    </row>
    <row r="4030" spans="7:7">
      <c r="G4030">
        <f t="shared" si="74"/>
        <v>0</v>
      </c>
    </row>
    <row r="4031" spans="7:7">
      <c r="G4031">
        <f t="shared" si="74"/>
        <v>0</v>
      </c>
    </row>
    <row r="4032" spans="7:7">
      <c r="G4032">
        <f t="shared" si="74"/>
        <v>0</v>
      </c>
    </row>
    <row r="4033" spans="7:7">
      <c r="G4033">
        <f t="shared" si="74"/>
        <v>0</v>
      </c>
    </row>
    <row r="4034" spans="7:7">
      <c r="G4034">
        <f t="shared" si="74"/>
        <v>0</v>
      </c>
    </row>
    <row r="4035" spans="7:7">
      <c r="G4035">
        <f t="shared" si="74"/>
        <v>0</v>
      </c>
    </row>
    <row r="4036" spans="7:7">
      <c r="G4036">
        <f t="shared" si="74"/>
        <v>0</v>
      </c>
    </row>
    <row r="4037" spans="7:7">
      <c r="G4037">
        <f t="shared" si="74"/>
        <v>0</v>
      </c>
    </row>
    <row r="4038" spans="7:7">
      <c r="G4038">
        <f t="shared" si="74"/>
        <v>0</v>
      </c>
    </row>
    <row r="4039" spans="7:7">
      <c r="G4039">
        <f t="shared" si="74"/>
        <v>0</v>
      </c>
    </row>
    <row r="4040" spans="7:7">
      <c r="G4040">
        <f t="shared" si="74"/>
        <v>0</v>
      </c>
    </row>
    <row r="4041" spans="7:7">
      <c r="G4041">
        <f t="shared" si="74"/>
        <v>0</v>
      </c>
    </row>
    <row r="4042" spans="7:7">
      <c r="G4042">
        <f t="shared" si="74"/>
        <v>0</v>
      </c>
    </row>
    <row r="4043" spans="7:7">
      <c r="G4043">
        <f t="shared" si="74"/>
        <v>0</v>
      </c>
    </row>
    <row r="4044" spans="7:7">
      <c r="G4044">
        <f t="shared" si="74"/>
        <v>0</v>
      </c>
    </row>
    <row r="4045" spans="7:7">
      <c r="G4045">
        <f t="shared" si="74"/>
        <v>0</v>
      </c>
    </row>
    <row r="4046" spans="7:7">
      <c r="G4046">
        <f t="shared" si="74"/>
        <v>0</v>
      </c>
    </row>
    <row r="4047" spans="7:7">
      <c r="G4047">
        <f t="shared" si="74"/>
        <v>0</v>
      </c>
    </row>
    <row r="4048" spans="7:7">
      <c r="G4048">
        <f t="shared" si="74"/>
        <v>0</v>
      </c>
    </row>
    <row r="4049" spans="7:7">
      <c r="G4049">
        <f t="shared" si="74"/>
        <v>0</v>
      </c>
    </row>
    <row r="4050" spans="7:7">
      <c r="G4050">
        <f t="shared" si="74"/>
        <v>0</v>
      </c>
    </row>
    <row r="4051" spans="7:7">
      <c r="G4051">
        <f t="shared" si="74"/>
        <v>0</v>
      </c>
    </row>
    <row r="4052" spans="7:7">
      <c r="G4052">
        <f t="shared" si="74"/>
        <v>0</v>
      </c>
    </row>
    <row r="4053" spans="7:7">
      <c r="G4053">
        <f t="shared" si="74"/>
        <v>0</v>
      </c>
    </row>
    <row r="4054" spans="7:7">
      <c r="G4054">
        <f t="shared" si="74"/>
        <v>0</v>
      </c>
    </row>
    <row r="4055" spans="7:7">
      <c r="G4055">
        <f t="shared" si="74"/>
        <v>0</v>
      </c>
    </row>
    <row r="4056" spans="7:7">
      <c r="G4056">
        <f t="shared" si="74"/>
        <v>0</v>
      </c>
    </row>
    <row r="4057" spans="7:7">
      <c r="G4057">
        <f t="shared" si="74"/>
        <v>0</v>
      </c>
    </row>
    <row r="4058" spans="7:7">
      <c r="G4058">
        <f t="shared" si="74"/>
        <v>0</v>
      </c>
    </row>
    <row r="4059" spans="7:7">
      <c r="G4059">
        <f t="shared" si="74"/>
        <v>0</v>
      </c>
    </row>
    <row r="4060" spans="7:7">
      <c r="G4060">
        <f t="shared" si="74"/>
        <v>0</v>
      </c>
    </row>
    <row r="4061" spans="7:7">
      <c r="G4061">
        <f t="shared" si="74"/>
        <v>0</v>
      </c>
    </row>
    <row r="4062" spans="7:7">
      <c r="G4062">
        <f t="shared" si="74"/>
        <v>0</v>
      </c>
    </row>
    <row r="4063" spans="7:7">
      <c r="G4063">
        <f t="shared" si="74"/>
        <v>0</v>
      </c>
    </row>
    <row r="4064" spans="7:7">
      <c r="G4064">
        <f t="shared" si="74"/>
        <v>0</v>
      </c>
    </row>
    <row r="4065" spans="7:7">
      <c r="G4065">
        <f t="shared" si="74"/>
        <v>0</v>
      </c>
    </row>
    <row r="4066" spans="7:7">
      <c r="G4066">
        <f t="shared" si="74"/>
        <v>0</v>
      </c>
    </row>
    <row r="4067" spans="7:7">
      <c r="G4067">
        <f t="shared" si="74"/>
        <v>0</v>
      </c>
    </row>
    <row r="4068" spans="7:7">
      <c r="G4068">
        <f t="shared" ref="G4068:G4131" si="75">+D4068-E4068</f>
        <v>0</v>
      </c>
    </row>
    <row r="4069" spans="7:7">
      <c r="G4069">
        <f t="shared" si="75"/>
        <v>0</v>
      </c>
    </row>
    <row r="4070" spans="7:7">
      <c r="G4070">
        <f t="shared" si="75"/>
        <v>0</v>
      </c>
    </row>
    <row r="4071" spans="7:7">
      <c r="G4071">
        <f t="shared" si="75"/>
        <v>0</v>
      </c>
    </row>
    <row r="4072" spans="7:7">
      <c r="G4072">
        <f t="shared" si="75"/>
        <v>0</v>
      </c>
    </row>
    <row r="4073" spans="7:7">
      <c r="G4073">
        <f t="shared" si="75"/>
        <v>0</v>
      </c>
    </row>
    <row r="4074" spans="7:7">
      <c r="G4074">
        <f t="shared" si="75"/>
        <v>0</v>
      </c>
    </row>
    <row r="4075" spans="7:7">
      <c r="G4075">
        <f t="shared" si="75"/>
        <v>0</v>
      </c>
    </row>
    <row r="4076" spans="7:7">
      <c r="G4076">
        <f t="shared" si="75"/>
        <v>0</v>
      </c>
    </row>
    <row r="4077" spans="7:7">
      <c r="G4077">
        <f t="shared" si="75"/>
        <v>0</v>
      </c>
    </row>
    <row r="4078" spans="7:7">
      <c r="G4078">
        <f t="shared" si="75"/>
        <v>0</v>
      </c>
    </row>
    <row r="4079" spans="7:7">
      <c r="G4079">
        <f t="shared" si="75"/>
        <v>0</v>
      </c>
    </row>
    <row r="4080" spans="7:7">
      <c r="G4080">
        <f t="shared" si="75"/>
        <v>0</v>
      </c>
    </row>
    <row r="4081" spans="7:7">
      <c r="G4081">
        <f t="shared" si="75"/>
        <v>0</v>
      </c>
    </row>
    <row r="4082" spans="7:7">
      <c r="G4082">
        <f t="shared" si="75"/>
        <v>0</v>
      </c>
    </row>
    <row r="4083" spans="7:7">
      <c r="G4083">
        <f t="shared" si="75"/>
        <v>0</v>
      </c>
    </row>
    <row r="4084" spans="7:7">
      <c r="G4084">
        <f t="shared" si="75"/>
        <v>0</v>
      </c>
    </row>
    <row r="4085" spans="7:7">
      <c r="G4085">
        <f t="shared" si="75"/>
        <v>0</v>
      </c>
    </row>
    <row r="4086" spans="7:7">
      <c r="G4086">
        <f t="shared" si="75"/>
        <v>0</v>
      </c>
    </row>
    <row r="4087" spans="7:7">
      <c r="G4087">
        <f t="shared" si="75"/>
        <v>0</v>
      </c>
    </row>
    <row r="4088" spans="7:7">
      <c r="G4088">
        <f t="shared" si="75"/>
        <v>0</v>
      </c>
    </row>
    <row r="4089" spans="7:7">
      <c r="G4089">
        <f t="shared" si="75"/>
        <v>0</v>
      </c>
    </row>
    <row r="4090" spans="7:7">
      <c r="G4090">
        <f t="shared" si="75"/>
        <v>0</v>
      </c>
    </row>
    <row r="4091" spans="7:7">
      <c r="G4091">
        <f t="shared" si="75"/>
        <v>0</v>
      </c>
    </row>
    <row r="4092" spans="7:7">
      <c r="G4092">
        <f t="shared" si="75"/>
        <v>0</v>
      </c>
    </row>
    <row r="4093" spans="7:7">
      <c r="G4093">
        <f t="shared" si="75"/>
        <v>0</v>
      </c>
    </row>
    <row r="4094" spans="7:7">
      <c r="G4094">
        <f t="shared" si="75"/>
        <v>0</v>
      </c>
    </row>
    <row r="4095" spans="7:7">
      <c r="G4095">
        <f t="shared" si="75"/>
        <v>0</v>
      </c>
    </row>
    <row r="4096" spans="7:7">
      <c r="G4096">
        <f t="shared" si="75"/>
        <v>0</v>
      </c>
    </row>
    <row r="4097" spans="7:7">
      <c r="G4097">
        <f t="shared" si="75"/>
        <v>0</v>
      </c>
    </row>
    <row r="4098" spans="7:7">
      <c r="G4098">
        <f t="shared" si="75"/>
        <v>0</v>
      </c>
    </row>
    <row r="4099" spans="7:7">
      <c r="G4099">
        <f t="shared" si="75"/>
        <v>0</v>
      </c>
    </row>
    <row r="4100" spans="7:7">
      <c r="G4100">
        <f t="shared" si="75"/>
        <v>0</v>
      </c>
    </row>
    <row r="4101" spans="7:7">
      <c r="G4101">
        <f t="shared" si="75"/>
        <v>0</v>
      </c>
    </row>
    <row r="4102" spans="7:7">
      <c r="G4102">
        <f t="shared" si="75"/>
        <v>0</v>
      </c>
    </row>
    <row r="4103" spans="7:7">
      <c r="G4103">
        <f t="shared" si="75"/>
        <v>0</v>
      </c>
    </row>
    <row r="4104" spans="7:7">
      <c r="G4104">
        <f t="shared" si="75"/>
        <v>0</v>
      </c>
    </row>
    <row r="4105" spans="7:7">
      <c r="G4105">
        <f t="shared" si="75"/>
        <v>0</v>
      </c>
    </row>
    <row r="4106" spans="7:7">
      <c r="G4106">
        <f t="shared" si="75"/>
        <v>0</v>
      </c>
    </row>
    <row r="4107" spans="7:7">
      <c r="G4107">
        <f t="shared" si="75"/>
        <v>0</v>
      </c>
    </row>
    <row r="4108" spans="7:7">
      <c r="G4108">
        <f t="shared" si="75"/>
        <v>0</v>
      </c>
    </row>
    <row r="4109" spans="7:7">
      <c r="G4109">
        <f t="shared" si="75"/>
        <v>0</v>
      </c>
    </row>
    <row r="4110" spans="7:7">
      <c r="G4110">
        <f t="shared" si="75"/>
        <v>0</v>
      </c>
    </row>
    <row r="4111" spans="7:7">
      <c r="G4111">
        <f t="shared" si="75"/>
        <v>0</v>
      </c>
    </row>
    <row r="4112" spans="7:7">
      <c r="G4112">
        <f t="shared" si="75"/>
        <v>0</v>
      </c>
    </row>
    <row r="4113" spans="7:7">
      <c r="G4113">
        <f t="shared" si="75"/>
        <v>0</v>
      </c>
    </row>
    <row r="4114" spans="7:7">
      <c r="G4114">
        <f t="shared" si="75"/>
        <v>0</v>
      </c>
    </row>
    <row r="4115" spans="7:7">
      <c r="G4115">
        <f t="shared" si="75"/>
        <v>0</v>
      </c>
    </row>
    <row r="4116" spans="7:7">
      <c r="G4116">
        <f t="shared" si="75"/>
        <v>0</v>
      </c>
    </row>
    <row r="4117" spans="7:7">
      <c r="G4117">
        <f t="shared" si="75"/>
        <v>0</v>
      </c>
    </row>
    <row r="4118" spans="7:7">
      <c r="G4118">
        <f t="shared" si="75"/>
        <v>0</v>
      </c>
    </row>
    <row r="4119" spans="7:7">
      <c r="G4119">
        <f t="shared" si="75"/>
        <v>0</v>
      </c>
    </row>
    <row r="4120" spans="7:7">
      <c r="G4120">
        <f t="shared" si="75"/>
        <v>0</v>
      </c>
    </row>
    <row r="4121" spans="7:7">
      <c r="G4121">
        <f t="shared" si="75"/>
        <v>0</v>
      </c>
    </row>
    <row r="4122" spans="7:7">
      <c r="G4122">
        <f t="shared" si="75"/>
        <v>0</v>
      </c>
    </row>
    <row r="4123" spans="7:7">
      <c r="G4123">
        <f t="shared" si="75"/>
        <v>0</v>
      </c>
    </row>
    <row r="4124" spans="7:7">
      <c r="G4124">
        <f t="shared" si="75"/>
        <v>0</v>
      </c>
    </row>
    <row r="4125" spans="7:7">
      <c r="G4125">
        <f t="shared" si="75"/>
        <v>0</v>
      </c>
    </row>
    <row r="4126" spans="7:7">
      <c r="G4126">
        <f t="shared" si="75"/>
        <v>0</v>
      </c>
    </row>
    <row r="4127" spans="7:7">
      <c r="G4127">
        <f t="shared" si="75"/>
        <v>0</v>
      </c>
    </row>
    <row r="4128" spans="7:7">
      <c r="G4128">
        <f t="shared" si="75"/>
        <v>0</v>
      </c>
    </row>
    <row r="4129" spans="7:7">
      <c r="G4129">
        <f t="shared" si="75"/>
        <v>0</v>
      </c>
    </row>
    <row r="4130" spans="7:7">
      <c r="G4130">
        <f t="shared" si="75"/>
        <v>0</v>
      </c>
    </row>
    <row r="4131" spans="7:7">
      <c r="G4131">
        <f t="shared" si="75"/>
        <v>0</v>
      </c>
    </row>
    <row r="4132" spans="7:7">
      <c r="G4132">
        <f t="shared" ref="G4132:G4195" si="76">+D4132-E4132</f>
        <v>0</v>
      </c>
    </row>
    <row r="4133" spans="7:7">
      <c r="G4133">
        <f t="shared" si="76"/>
        <v>0</v>
      </c>
    </row>
    <row r="4134" spans="7:7">
      <c r="G4134">
        <f t="shared" si="76"/>
        <v>0</v>
      </c>
    </row>
    <row r="4135" spans="7:7">
      <c r="G4135">
        <f t="shared" si="76"/>
        <v>0</v>
      </c>
    </row>
    <row r="4136" spans="7:7">
      <c r="G4136">
        <f t="shared" si="76"/>
        <v>0</v>
      </c>
    </row>
    <row r="4137" spans="7:7">
      <c r="G4137">
        <f t="shared" si="76"/>
        <v>0</v>
      </c>
    </row>
    <row r="4138" spans="7:7">
      <c r="G4138">
        <f t="shared" si="76"/>
        <v>0</v>
      </c>
    </row>
    <row r="4139" spans="7:7">
      <c r="G4139">
        <f t="shared" si="76"/>
        <v>0</v>
      </c>
    </row>
    <row r="4140" spans="7:7">
      <c r="G4140">
        <f t="shared" si="76"/>
        <v>0</v>
      </c>
    </row>
    <row r="4141" spans="7:7">
      <c r="G4141">
        <f t="shared" si="76"/>
        <v>0</v>
      </c>
    </row>
    <row r="4142" spans="7:7">
      <c r="G4142">
        <f t="shared" si="76"/>
        <v>0</v>
      </c>
    </row>
    <row r="4143" spans="7:7">
      <c r="G4143">
        <f t="shared" si="76"/>
        <v>0</v>
      </c>
    </row>
    <row r="4144" spans="7:7">
      <c r="G4144">
        <f t="shared" si="76"/>
        <v>0</v>
      </c>
    </row>
    <row r="4145" spans="7:7">
      <c r="G4145">
        <f t="shared" si="76"/>
        <v>0</v>
      </c>
    </row>
    <row r="4146" spans="7:7">
      <c r="G4146">
        <f t="shared" si="76"/>
        <v>0</v>
      </c>
    </row>
    <row r="4147" spans="7:7">
      <c r="G4147">
        <f t="shared" si="76"/>
        <v>0</v>
      </c>
    </row>
    <row r="4148" spans="7:7">
      <c r="G4148">
        <f t="shared" si="76"/>
        <v>0</v>
      </c>
    </row>
    <row r="4149" spans="7:7">
      <c r="G4149">
        <f t="shared" si="76"/>
        <v>0</v>
      </c>
    </row>
    <row r="4150" spans="7:7">
      <c r="G4150">
        <f t="shared" si="76"/>
        <v>0</v>
      </c>
    </row>
    <row r="4151" spans="7:7">
      <c r="G4151">
        <f t="shared" si="76"/>
        <v>0</v>
      </c>
    </row>
    <row r="4152" spans="7:7">
      <c r="G4152">
        <f t="shared" si="76"/>
        <v>0</v>
      </c>
    </row>
    <row r="4153" spans="7:7">
      <c r="G4153">
        <f t="shared" si="76"/>
        <v>0</v>
      </c>
    </row>
    <row r="4154" spans="7:7">
      <c r="G4154">
        <f t="shared" si="76"/>
        <v>0</v>
      </c>
    </row>
    <row r="4155" spans="7:7">
      <c r="G4155">
        <f t="shared" si="76"/>
        <v>0</v>
      </c>
    </row>
    <row r="4156" spans="7:7">
      <c r="G4156">
        <f t="shared" si="76"/>
        <v>0</v>
      </c>
    </row>
    <row r="4157" spans="7:7">
      <c r="G4157">
        <f t="shared" si="76"/>
        <v>0</v>
      </c>
    </row>
    <row r="4158" spans="7:7">
      <c r="G4158">
        <f t="shared" si="76"/>
        <v>0</v>
      </c>
    </row>
    <row r="4159" spans="7:7">
      <c r="G4159">
        <f t="shared" si="76"/>
        <v>0</v>
      </c>
    </row>
    <row r="4160" spans="7:7">
      <c r="G4160">
        <f t="shared" si="76"/>
        <v>0</v>
      </c>
    </row>
    <row r="4161" spans="7:7">
      <c r="G4161">
        <f t="shared" si="76"/>
        <v>0</v>
      </c>
    </row>
    <row r="4162" spans="7:7">
      <c r="G4162">
        <f t="shared" si="76"/>
        <v>0</v>
      </c>
    </row>
    <row r="4163" spans="7:7">
      <c r="G4163">
        <f t="shared" si="76"/>
        <v>0</v>
      </c>
    </row>
    <row r="4164" spans="7:7">
      <c r="G4164">
        <f t="shared" si="76"/>
        <v>0</v>
      </c>
    </row>
    <row r="4165" spans="7:7">
      <c r="G4165">
        <f t="shared" si="76"/>
        <v>0</v>
      </c>
    </row>
    <row r="4166" spans="7:7">
      <c r="G4166">
        <f t="shared" si="76"/>
        <v>0</v>
      </c>
    </row>
    <row r="4167" spans="7:7">
      <c r="G4167">
        <f t="shared" si="76"/>
        <v>0</v>
      </c>
    </row>
    <row r="4168" spans="7:7">
      <c r="G4168">
        <f t="shared" si="76"/>
        <v>0</v>
      </c>
    </row>
    <row r="4169" spans="7:7">
      <c r="G4169">
        <f t="shared" si="76"/>
        <v>0</v>
      </c>
    </row>
    <row r="4170" spans="7:7">
      <c r="G4170">
        <f t="shared" si="76"/>
        <v>0</v>
      </c>
    </row>
    <row r="4171" spans="7:7">
      <c r="G4171">
        <f t="shared" si="76"/>
        <v>0</v>
      </c>
    </row>
    <row r="4172" spans="7:7">
      <c r="G4172">
        <f t="shared" si="76"/>
        <v>0</v>
      </c>
    </row>
    <row r="4173" spans="7:7">
      <c r="G4173">
        <f t="shared" si="76"/>
        <v>0</v>
      </c>
    </row>
    <row r="4174" spans="7:7">
      <c r="G4174">
        <f t="shared" si="76"/>
        <v>0</v>
      </c>
    </row>
    <row r="4175" spans="7:7">
      <c r="G4175">
        <f t="shared" si="76"/>
        <v>0</v>
      </c>
    </row>
    <row r="4176" spans="7:7">
      <c r="G4176">
        <f t="shared" si="76"/>
        <v>0</v>
      </c>
    </row>
    <row r="4177" spans="7:7">
      <c r="G4177">
        <f t="shared" si="76"/>
        <v>0</v>
      </c>
    </row>
    <row r="4178" spans="7:7">
      <c r="G4178">
        <f t="shared" si="76"/>
        <v>0</v>
      </c>
    </row>
    <row r="4179" spans="7:7">
      <c r="G4179">
        <f t="shared" si="76"/>
        <v>0</v>
      </c>
    </row>
    <row r="4180" spans="7:7">
      <c r="G4180">
        <f t="shared" si="76"/>
        <v>0</v>
      </c>
    </row>
    <row r="4181" spans="7:7">
      <c r="G4181">
        <f t="shared" si="76"/>
        <v>0</v>
      </c>
    </row>
    <row r="4182" spans="7:7">
      <c r="G4182">
        <f t="shared" si="76"/>
        <v>0</v>
      </c>
    </row>
    <row r="4183" spans="7:7">
      <c r="G4183">
        <f t="shared" si="76"/>
        <v>0</v>
      </c>
    </row>
    <row r="4184" spans="7:7">
      <c r="G4184">
        <f t="shared" si="76"/>
        <v>0</v>
      </c>
    </row>
    <row r="4185" spans="7:7">
      <c r="G4185">
        <f t="shared" si="76"/>
        <v>0</v>
      </c>
    </row>
    <row r="4186" spans="7:7">
      <c r="G4186">
        <f t="shared" si="76"/>
        <v>0</v>
      </c>
    </row>
    <row r="4187" spans="7:7">
      <c r="G4187">
        <f t="shared" si="76"/>
        <v>0</v>
      </c>
    </row>
    <row r="4188" spans="7:7">
      <c r="G4188">
        <f t="shared" si="76"/>
        <v>0</v>
      </c>
    </row>
    <row r="4189" spans="7:7">
      <c r="G4189">
        <f t="shared" si="76"/>
        <v>0</v>
      </c>
    </row>
    <row r="4190" spans="7:7">
      <c r="G4190">
        <f t="shared" si="76"/>
        <v>0</v>
      </c>
    </row>
    <row r="4191" spans="7:7">
      <c r="G4191">
        <f t="shared" si="76"/>
        <v>0</v>
      </c>
    </row>
    <row r="4192" spans="7:7">
      <c r="G4192">
        <f t="shared" si="76"/>
        <v>0</v>
      </c>
    </row>
    <row r="4193" spans="7:7">
      <c r="G4193">
        <f t="shared" si="76"/>
        <v>0</v>
      </c>
    </row>
    <row r="4194" spans="7:7">
      <c r="G4194">
        <f t="shared" si="76"/>
        <v>0</v>
      </c>
    </row>
    <row r="4195" spans="7:7">
      <c r="G4195">
        <f t="shared" si="76"/>
        <v>0</v>
      </c>
    </row>
    <row r="4196" spans="7:7">
      <c r="G4196">
        <f t="shared" ref="G4196:G4259" si="77">+D4196-E4196</f>
        <v>0</v>
      </c>
    </row>
    <row r="4197" spans="7:7">
      <c r="G4197">
        <f t="shared" si="77"/>
        <v>0</v>
      </c>
    </row>
    <row r="4198" spans="7:7">
      <c r="G4198">
        <f t="shared" si="77"/>
        <v>0</v>
      </c>
    </row>
    <row r="4199" spans="7:7">
      <c r="G4199">
        <f t="shared" si="77"/>
        <v>0</v>
      </c>
    </row>
    <row r="4200" spans="7:7">
      <c r="G4200">
        <f t="shared" si="77"/>
        <v>0</v>
      </c>
    </row>
    <row r="4201" spans="7:7">
      <c r="G4201">
        <f t="shared" si="77"/>
        <v>0</v>
      </c>
    </row>
    <row r="4202" spans="7:7">
      <c r="G4202">
        <f t="shared" si="77"/>
        <v>0</v>
      </c>
    </row>
    <row r="4203" spans="7:7">
      <c r="G4203">
        <f t="shared" si="77"/>
        <v>0</v>
      </c>
    </row>
    <row r="4204" spans="7:7">
      <c r="G4204">
        <f t="shared" si="77"/>
        <v>0</v>
      </c>
    </row>
    <row r="4205" spans="7:7">
      <c r="G4205">
        <f t="shared" si="77"/>
        <v>0</v>
      </c>
    </row>
    <row r="4206" spans="7:7">
      <c r="G4206">
        <f t="shared" si="77"/>
        <v>0</v>
      </c>
    </row>
    <row r="4207" spans="7:7">
      <c r="G4207">
        <f t="shared" si="77"/>
        <v>0</v>
      </c>
    </row>
    <row r="4208" spans="7:7">
      <c r="G4208">
        <f t="shared" si="77"/>
        <v>0</v>
      </c>
    </row>
    <row r="4209" spans="7:7">
      <c r="G4209">
        <f t="shared" si="77"/>
        <v>0</v>
      </c>
    </row>
    <row r="4210" spans="7:7">
      <c r="G4210">
        <f t="shared" si="77"/>
        <v>0</v>
      </c>
    </row>
    <row r="4211" spans="7:7">
      <c r="G4211">
        <f t="shared" si="77"/>
        <v>0</v>
      </c>
    </row>
    <row r="4212" spans="7:7">
      <c r="G4212">
        <f t="shared" si="77"/>
        <v>0</v>
      </c>
    </row>
    <row r="4213" spans="7:7">
      <c r="G4213">
        <f t="shared" si="77"/>
        <v>0</v>
      </c>
    </row>
    <row r="4214" spans="7:7">
      <c r="G4214">
        <f t="shared" si="77"/>
        <v>0</v>
      </c>
    </row>
    <row r="4215" spans="7:7">
      <c r="G4215">
        <f t="shared" si="77"/>
        <v>0</v>
      </c>
    </row>
    <row r="4216" spans="7:7">
      <c r="G4216">
        <f t="shared" si="77"/>
        <v>0</v>
      </c>
    </row>
    <row r="4217" spans="7:7">
      <c r="G4217">
        <f t="shared" si="77"/>
        <v>0</v>
      </c>
    </row>
    <row r="4218" spans="7:7">
      <c r="G4218">
        <f t="shared" si="77"/>
        <v>0</v>
      </c>
    </row>
    <row r="4219" spans="7:7">
      <c r="G4219">
        <f t="shared" si="77"/>
        <v>0</v>
      </c>
    </row>
    <row r="4220" spans="7:7">
      <c r="G4220">
        <f t="shared" si="77"/>
        <v>0</v>
      </c>
    </row>
    <row r="4221" spans="7:7">
      <c r="G4221">
        <f t="shared" si="77"/>
        <v>0</v>
      </c>
    </row>
    <row r="4222" spans="7:7">
      <c r="G4222">
        <f t="shared" si="77"/>
        <v>0</v>
      </c>
    </row>
    <row r="4223" spans="7:7">
      <c r="G4223">
        <f t="shared" si="77"/>
        <v>0</v>
      </c>
    </row>
    <row r="4224" spans="7:7">
      <c r="G4224">
        <f t="shared" si="77"/>
        <v>0</v>
      </c>
    </row>
    <row r="4225" spans="7:7">
      <c r="G4225">
        <f t="shared" si="77"/>
        <v>0</v>
      </c>
    </row>
    <row r="4226" spans="7:7">
      <c r="G4226">
        <f t="shared" si="77"/>
        <v>0</v>
      </c>
    </row>
    <row r="4227" spans="7:7">
      <c r="G4227">
        <f t="shared" si="77"/>
        <v>0</v>
      </c>
    </row>
    <row r="4228" spans="7:7">
      <c r="G4228">
        <f t="shared" si="77"/>
        <v>0</v>
      </c>
    </row>
    <row r="4229" spans="7:7">
      <c r="G4229">
        <f t="shared" si="77"/>
        <v>0</v>
      </c>
    </row>
    <row r="4230" spans="7:7">
      <c r="G4230">
        <f t="shared" si="77"/>
        <v>0</v>
      </c>
    </row>
    <row r="4231" spans="7:7">
      <c r="G4231">
        <f t="shared" si="77"/>
        <v>0</v>
      </c>
    </row>
    <row r="4232" spans="7:7">
      <c r="G4232">
        <f t="shared" si="77"/>
        <v>0</v>
      </c>
    </row>
    <row r="4233" spans="7:7">
      <c r="G4233">
        <f t="shared" si="77"/>
        <v>0</v>
      </c>
    </row>
    <row r="4234" spans="7:7">
      <c r="G4234">
        <f t="shared" si="77"/>
        <v>0</v>
      </c>
    </row>
    <row r="4235" spans="7:7">
      <c r="G4235">
        <f t="shared" si="77"/>
        <v>0</v>
      </c>
    </row>
    <row r="4236" spans="7:7">
      <c r="G4236">
        <f t="shared" si="77"/>
        <v>0</v>
      </c>
    </row>
    <row r="4237" spans="7:7">
      <c r="G4237">
        <f t="shared" si="77"/>
        <v>0</v>
      </c>
    </row>
    <row r="4238" spans="7:7">
      <c r="G4238">
        <f t="shared" si="77"/>
        <v>0</v>
      </c>
    </row>
    <row r="4239" spans="7:7">
      <c r="G4239">
        <f t="shared" si="77"/>
        <v>0</v>
      </c>
    </row>
    <row r="4240" spans="7:7">
      <c r="G4240">
        <f t="shared" si="77"/>
        <v>0</v>
      </c>
    </row>
    <row r="4241" spans="7:7">
      <c r="G4241">
        <f t="shared" si="77"/>
        <v>0</v>
      </c>
    </row>
    <row r="4242" spans="7:7">
      <c r="G4242">
        <f t="shared" si="77"/>
        <v>0</v>
      </c>
    </row>
    <row r="4243" spans="7:7">
      <c r="G4243">
        <f t="shared" si="77"/>
        <v>0</v>
      </c>
    </row>
    <row r="4244" spans="7:7">
      <c r="G4244">
        <f t="shared" si="77"/>
        <v>0</v>
      </c>
    </row>
    <row r="4245" spans="7:7">
      <c r="G4245">
        <f t="shared" si="77"/>
        <v>0</v>
      </c>
    </row>
    <row r="4246" spans="7:7">
      <c r="G4246">
        <f t="shared" si="77"/>
        <v>0</v>
      </c>
    </row>
    <row r="4247" spans="7:7">
      <c r="G4247">
        <f t="shared" si="77"/>
        <v>0</v>
      </c>
    </row>
    <row r="4248" spans="7:7">
      <c r="G4248">
        <f t="shared" si="77"/>
        <v>0</v>
      </c>
    </row>
    <row r="4249" spans="7:7">
      <c r="G4249">
        <f t="shared" si="77"/>
        <v>0</v>
      </c>
    </row>
    <row r="4250" spans="7:7">
      <c r="G4250">
        <f t="shared" si="77"/>
        <v>0</v>
      </c>
    </row>
    <row r="4251" spans="7:7">
      <c r="G4251">
        <f t="shared" si="77"/>
        <v>0</v>
      </c>
    </row>
    <row r="4252" spans="7:7">
      <c r="G4252">
        <f t="shared" si="77"/>
        <v>0</v>
      </c>
    </row>
    <row r="4253" spans="7:7">
      <c r="G4253">
        <f t="shared" si="77"/>
        <v>0</v>
      </c>
    </row>
    <row r="4254" spans="7:7">
      <c r="G4254">
        <f t="shared" si="77"/>
        <v>0</v>
      </c>
    </row>
    <row r="4255" spans="7:7">
      <c r="G4255">
        <f t="shared" si="77"/>
        <v>0</v>
      </c>
    </row>
    <row r="4256" spans="7:7">
      <c r="G4256">
        <f t="shared" si="77"/>
        <v>0</v>
      </c>
    </row>
    <row r="4257" spans="7:7">
      <c r="G4257">
        <f t="shared" si="77"/>
        <v>0</v>
      </c>
    </row>
    <row r="4258" spans="7:7">
      <c r="G4258">
        <f t="shared" si="77"/>
        <v>0</v>
      </c>
    </row>
    <row r="4259" spans="7:7">
      <c r="G4259">
        <f t="shared" si="77"/>
        <v>0</v>
      </c>
    </row>
    <row r="4260" spans="7:7">
      <c r="G4260">
        <f t="shared" ref="G4260:G4323" si="78">+D4260-E4260</f>
        <v>0</v>
      </c>
    </row>
    <row r="4261" spans="7:7">
      <c r="G4261">
        <f t="shared" si="78"/>
        <v>0</v>
      </c>
    </row>
    <row r="4262" spans="7:7">
      <c r="G4262">
        <f t="shared" si="78"/>
        <v>0</v>
      </c>
    </row>
    <row r="4263" spans="7:7">
      <c r="G4263">
        <f t="shared" si="78"/>
        <v>0</v>
      </c>
    </row>
    <row r="4264" spans="7:7">
      <c r="G4264">
        <f t="shared" si="78"/>
        <v>0</v>
      </c>
    </row>
    <row r="4265" spans="7:7">
      <c r="G4265">
        <f t="shared" si="78"/>
        <v>0</v>
      </c>
    </row>
    <row r="4266" spans="7:7">
      <c r="G4266">
        <f t="shared" si="78"/>
        <v>0</v>
      </c>
    </row>
    <row r="4267" spans="7:7">
      <c r="G4267">
        <f t="shared" si="78"/>
        <v>0</v>
      </c>
    </row>
    <row r="4268" spans="7:7">
      <c r="G4268">
        <f t="shared" si="78"/>
        <v>0</v>
      </c>
    </row>
    <row r="4269" spans="7:7">
      <c r="G4269">
        <f t="shared" si="78"/>
        <v>0</v>
      </c>
    </row>
    <row r="4270" spans="7:7">
      <c r="G4270">
        <f t="shared" si="78"/>
        <v>0</v>
      </c>
    </row>
    <row r="4271" spans="7:7">
      <c r="G4271">
        <f t="shared" si="78"/>
        <v>0</v>
      </c>
    </row>
    <row r="4272" spans="7:7">
      <c r="G4272">
        <f t="shared" si="78"/>
        <v>0</v>
      </c>
    </row>
    <row r="4273" spans="7:7">
      <c r="G4273">
        <f t="shared" si="78"/>
        <v>0</v>
      </c>
    </row>
    <row r="4274" spans="7:7">
      <c r="G4274">
        <f t="shared" si="78"/>
        <v>0</v>
      </c>
    </row>
    <row r="4275" spans="7:7">
      <c r="G4275">
        <f t="shared" si="78"/>
        <v>0</v>
      </c>
    </row>
    <row r="4276" spans="7:7">
      <c r="G4276">
        <f t="shared" si="78"/>
        <v>0</v>
      </c>
    </row>
    <row r="4277" spans="7:7">
      <c r="G4277">
        <f t="shared" si="78"/>
        <v>0</v>
      </c>
    </row>
    <row r="4278" spans="7:7">
      <c r="G4278">
        <f t="shared" si="78"/>
        <v>0</v>
      </c>
    </row>
    <row r="4279" spans="7:7">
      <c r="G4279">
        <f t="shared" si="78"/>
        <v>0</v>
      </c>
    </row>
    <row r="4280" spans="7:7">
      <c r="G4280">
        <f t="shared" si="78"/>
        <v>0</v>
      </c>
    </row>
    <row r="4281" spans="7:7">
      <c r="G4281">
        <f t="shared" si="78"/>
        <v>0</v>
      </c>
    </row>
    <row r="4282" spans="7:7">
      <c r="G4282">
        <f t="shared" si="78"/>
        <v>0</v>
      </c>
    </row>
    <row r="4283" spans="7:7">
      <c r="G4283">
        <f t="shared" si="78"/>
        <v>0</v>
      </c>
    </row>
    <row r="4284" spans="7:7">
      <c r="G4284">
        <f t="shared" si="78"/>
        <v>0</v>
      </c>
    </row>
    <row r="4285" spans="7:7">
      <c r="G4285">
        <f t="shared" si="78"/>
        <v>0</v>
      </c>
    </row>
    <row r="4286" spans="7:7">
      <c r="G4286">
        <f t="shared" si="78"/>
        <v>0</v>
      </c>
    </row>
    <row r="4287" spans="7:7">
      <c r="G4287">
        <f t="shared" si="78"/>
        <v>0</v>
      </c>
    </row>
    <row r="4288" spans="7:7">
      <c r="G4288">
        <f t="shared" si="78"/>
        <v>0</v>
      </c>
    </row>
    <row r="4289" spans="7:7">
      <c r="G4289">
        <f t="shared" si="78"/>
        <v>0</v>
      </c>
    </row>
    <row r="4290" spans="7:7">
      <c r="G4290">
        <f t="shared" si="78"/>
        <v>0</v>
      </c>
    </row>
    <row r="4291" spans="7:7">
      <c r="G4291">
        <f t="shared" si="78"/>
        <v>0</v>
      </c>
    </row>
    <row r="4292" spans="7:7">
      <c r="G4292">
        <f t="shared" si="78"/>
        <v>0</v>
      </c>
    </row>
    <row r="4293" spans="7:7">
      <c r="G4293">
        <f t="shared" si="78"/>
        <v>0</v>
      </c>
    </row>
    <row r="4294" spans="7:7">
      <c r="G4294">
        <f t="shared" si="78"/>
        <v>0</v>
      </c>
    </row>
    <row r="4295" spans="7:7">
      <c r="G4295">
        <f t="shared" si="78"/>
        <v>0</v>
      </c>
    </row>
    <row r="4296" spans="7:7">
      <c r="G4296">
        <f t="shared" si="78"/>
        <v>0</v>
      </c>
    </row>
    <row r="4297" spans="7:7">
      <c r="G4297">
        <f t="shared" si="78"/>
        <v>0</v>
      </c>
    </row>
    <row r="4298" spans="7:7">
      <c r="G4298">
        <f t="shared" si="78"/>
        <v>0</v>
      </c>
    </row>
    <row r="4299" spans="7:7">
      <c r="G4299">
        <f t="shared" si="78"/>
        <v>0</v>
      </c>
    </row>
    <row r="4300" spans="7:7">
      <c r="G4300">
        <f t="shared" si="78"/>
        <v>0</v>
      </c>
    </row>
    <row r="4301" spans="7:7">
      <c r="G4301">
        <f t="shared" si="78"/>
        <v>0</v>
      </c>
    </row>
    <row r="4302" spans="7:7">
      <c r="G4302">
        <f t="shared" si="78"/>
        <v>0</v>
      </c>
    </row>
    <row r="4303" spans="7:7">
      <c r="G4303">
        <f t="shared" si="78"/>
        <v>0</v>
      </c>
    </row>
    <row r="4304" spans="7:7">
      <c r="G4304">
        <f t="shared" si="78"/>
        <v>0</v>
      </c>
    </row>
    <row r="4305" spans="7:7">
      <c r="G4305">
        <f t="shared" si="78"/>
        <v>0</v>
      </c>
    </row>
    <row r="4306" spans="7:7">
      <c r="G4306">
        <f t="shared" si="78"/>
        <v>0</v>
      </c>
    </row>
    <row r="4307" spans="7:7">
      <c r="G4307">
        <f t="shared" si="78"/>
        <v>0</v>
      </c>
    </row>
    <row r="4308" spans="7:7">
      <c r="G4308">
        <f t="shared" si="78"/>
        <v>0</v>
      </c>
    </row>
    <row r="4309" spans="7:7">
      <c r="G4309">
        <f t="shared" si="78"/>
        <v>0</v>
      </c>
    </row>
    <row r="4310" spans="7:7">
      <c r="G4310">
        <f t="shared" si="78"/>
        <v>0</v>
      </c>
    </row>
    <row r="4311" spans="7:7">
      <c r="G4311">
        <f t="shared" si="78"/>
        <v>0</v>
      </c>
    </row>
    <row r="4312" spans="7:7">
      <c r="G4312">
        <f t="shared" si="78"/>
        <v>0</v>
      </c>
    </row>
    <row r="4313" spans="7:7">
      <c r="G4313">
        <f t="shared" si="78"/>
        <v>0</v>
      </c>
    </row>
    <row r="4314" spans="7:7">
      <c r="G4314">
        <f t="shared" si="78"/>
        <v>0</v>
      </c>
    </row>
    <row r="4315" spans="7:7">
      <c r="G4315">
        <f t="shared" si="78"/>
        <v>0</v>
      </c>
    </row>
    <row r="4316" spans="7:7">
      <c r="G4316">
        <f t="shared" si="78"/>
        <v>0</v>
      </c>
    </row>
    <row r="4317" spans="7:7">
      <c r="G4317">
        <f t="shared" si="78"/>
        <v>0</v>
      </c>
    </row>
    <row r="4318" spans="7:7">
      <c r="G4318">
        <f t="shared" si="78"/>
        <v>0</v>
      </c>
    </row>
    <row r="4319" spans="7:7">
      <c r="G4319">
        <f t="shared" si="78"/>
        <v>0</v>
      </c>
    </row>
    <row r="4320" spans="7:7">
      <c r="G4320">
        <f t="shared" si="78"/>
        <v>0</v>
      </c>
    </row>
    <row r="4321" spans="7:7">
      <c r="G4321">
        <f t="shared" si="78"/>
        <v>0</v>
      </c>
    </row>
    <row r="4322" spans="7:7">
      <c r="G4322">
        <f t="shared" si="78"/>
        <v>0</v>
      </c>
    </row>
    <row r="4323" spans="7:7">
      <c r="G4323">
        <f t="shared" si="78"/>
        <v>0</v>
      </c>
    </row>
    <row r="4324" spans="7:7">
      <c r="G4324">
        <f t="shared" ref="G4324:G4387" si="79">+D4324-E4324</f>
        <v>0</v>
      </c>
    </row>
    <row r="4325" spans="7:7">
      <c r="G4325">
        <f t="shared" si="79"/>
        <v>0</v>
      </c>
    </row>
    <row r="4326" spans="7:7">
      <c r="G4326">
        <f t="shared" si="79"/>
        <v>0</v>
      </c>
    </row>
    <row r="4327" spans="7:7">
      <c r="G4327">
        <f t="shared" si="79"/>
        <v>0</v>
      </c>
    </row>
    <row r="4328" spans="7:7">
      <c r="G4328">
        <f t="shared" si="79"/>
        <v>0</v>
      </c>
    </row>
    <row r="4329" spans="7:7">
      <c r="G4329">
        <f t="shared" si="79"/>
        <v>0</v>
      </c>
    </row>
    <row r="4330" spans="7:7">
      <c r="G4330">
        <f t="shared" si="79"/>
        <v>0</v>
      </c>
    </row>
    <row r="4331" spans="7:7">
      <c r="G4331">
        <f t="shared" si="79"/>
        <v>0</v>
      </c>
    </row>
    <row r="4332" spans="7:7">
      <c r="G4332">
        <f t="shared" si="79"/>
        <v>0</v>
      </c>
    </row>
    <row r="4333" spans="7:7">
      <c r="G4333">
        <f t="shared" si="79"/>
        <v>0</v>
      </c>
    </row>
    <row r="4334" spans="7:7">
      <c r="G4334">
        <f t="shared" si="79"/>
        <v>0</v>
      </c>
    </row>
    <row r="4335" spans="7:7">
      <c r="G4335">
        <f t="shared" si="79"/>
        <v>0</v>
      </c>
    </row>
    <row r="4336" spans="7:7">
      <c r="G4336">
        <f t="shared" si="79"/>
        <v>0</v>
      </c>
    </row>
    <row r="4337" spans="7:7">
      <c r="G4337">
        <f t="shared" si="79"/>
        <v>0</v>
      </c>
    </row>
    <row r="4338" spans="7:7">
      <c r="G4338">
        <f t="shared" si="79"/>
        <v>0</v>
      </c>
    </row>
    <row r="4339" spans="7:7">
      <c r="G4339">
        <f t="shared" si="79"/>
        <v>0</v>
      </c>
    </row>
    <row r="4340" spans="7:7">
      <c r="G4340">
        <f t="shared" si="79"/>
        <v>0</v>
      </c>
    </row>
    <row r="4341" spans="7:7">
      <c r="G4341">
        <f t="shared" si="79"/>
        <v>0</v>
      </c>
    </row>
    <row r="4342" spans="7:7">
      <c r="G4342">
        <f t="shared" si="79"/>
        <v>0</v>
      </c>
    </row>
    <row r="4343" spans="7:7">
      <c r="G4343">
        <f t="shared" si="79"/>
        <v>0</v>
      </c>
    </row>
    <row r="4344" spans="7:7">
      <c r="G4344">
        <f t="shared" si="79"/>
        <v>0</v>
      </c>
    </row>
    <row r="4345" spans="7:7">
      <c r="G4345">
        <f t="shared" si="79"/>
        <v>0</v>
      </c>
    </row>
    <row r="4346" spans="7:7">
      <c r="G4346">
        <f t="shared" si="79"/>
        <v>0</v>
      </c>
    </row>
    <row r="4347" spans="7:7">
      <c r="G4347">
        <f t="shared" si="79"/>
        <v>0</v>
      </c>
    </row>
    <row r="4348" spans="7:7">
      <c r="G4348">
        <f t="shared" si="79"/>
        <v>0</v>
      </c>
    </row>
    <row r="4349" spans="7:7">
      <c r="G4349">
        <f t="shared" si="79"/>
        <v>0</v>
      </c>
    </row>
    <row r="4350" spans="7:7">
      <c r="G4350">
        <f t="shared" si="79"/>
        <v>0</v>
      </c>
    </row>
    <row r="4351" spans="7:7">
      <c r="G4351">
        <f t="shared" si="79"/>
        <v>0</v>
      </c>
    </row>
    <row r="4352" spans="7:7">
      <c r="G4352">
        <f t="shared" si="79"/>
        <v>0</v>
      </c>
    </row>
    <row r="4353" spans="7:7">
      <c r="G4353">
        <f t="shared" si="79"/>
        <v>0</v>
      </c>
    </row>
    <row r="4354" spans="7:7">
      <c r="G4354">
        <f t="shared" si="79"/>
        <v>0</v>
      </c>
    </row>
    <row r="4355" spans="7:7">
      <c r="G4355">
        <f t="shared" si="79"/>
        <v>0</v>
      </c>
    </row>
    <row r="4356" spans="7:7">
      <c r="G4356">
        <f t="shared" si="79"/>
        <v>0</v>
      </c>
    </row>
    <row r="4357" spans="7:7">
      <c r="G4357">
        <f t="shared" si="79"/>
        <v>0</v>
      </c>
    </row>
    <row r="4358" spans="7:7">
      <c r="G4358">
        <f t="shared" si="79"/>
        <v>0</v>
      </c>
    </row>
    <row r="4359" spans="7:7">
      <c r="G4359">
        <f t="shared" si="79"/>
        <v>0</v>
      </c>
    </row>
    <row r="4360" spans="7:7">
      <c r="G4360">
        <f t="shared" si="79"/>
        <v>0</v>
      </c>
    </row>
    <row r="4361" spans="7:7">
      <c r="G4361">
        <f t="shared" si="79"/>
        <v>0</v>
      </c>
    </row>
    <row r="4362" spans="7:7">
      <c r="G4362">
        <f t="shared" si="79"/>
        <v>0</v>
      </c>
    </row>
    <row r="4363" spans="7:7">
      <c r="G4363">
        <f t="shared" si="79"/>
        <v>0</v>
      </c>
    </row>
    <row r="4364" spans="7:7">
      <c r="G4364">
        <f t="shared" si="79"/>
        <v>0</v>
      </c>
    </row>
    <row r="4365" spans="7:7">
      <c r="G4365">
        <f t="shared" si="79"/>
        <v>0</v>
      </c>
    </row>
    <row r="4366" spans="7:7">
      <c r="G4366">
        <f t="shared" si="79"/>
        <v>0</v>
      </c>
    </row>
    <row r="4367" spans="7:7">
      <c r="G4367">
        <f t="shared" si="79"/>
        <v>0</v>
      </c>
    </row>
    <row r="4368" spans="7:7">
      <c r="G4368">
        <f t="shared" si="79"/>
        <v>0</v>
      </c>
    </row>
    <row r="4369" spans="7:7">
      <c r="G4369">
        <f t="shared" si="79"/>
        <v>0</v>
      </c>
    </row>
    <row r="4370" spans="7:7">
      <c r="G4370">
        <f t="shared" si="79"/>
        <v>0</v>
      </c>
    </row>
    <row r="4371" spans="7:7">
      <c r="G4371">
        <f t="shared" si="79"/>
        <v>0</v>
      </c>
    </row>
    <row r="4372" spans="7:7">
      <c r="G4372">
        <f t="shared" si="79"/>
        <v>0</v>
      </c>
    </row>
    <row r="4373" spans="7:7">
      <c r="G4373">
        <f t="shared" si="79"/>
        <v>0</v>
      </c>
    </row>
    <row r="4374" spans="7:7">
      <c r="G4374">
        <f t="shared" si="79"/>
        <v>0</v>
      </c>
    </row>
    <row r="4375" spans="7:7">
      <c r="G4375">
        <f t="shared" si="79"/>
        <v>0</v>
      </c>
    </row>
    <row r="4376" spans="7:7">
      <c r="G4376">
        <f t="shared" si="79"/>
        <v>0</v>
      </c>
    </row>
    <row r="4377" spans="7:7">
      <c r="G4377">
        <f t="shared" si="79"/>
        <v>0</v>
      </c>
    </row>
    <row r="4378" spans="7:7">
      <c r="G4378">
        <f t="shared" si="79"/>
        <v>0</v>
      </c>
    </row>
    <row r="4379" spans="7:7">
      <c r="G4379">
        <f t="shared" si="79"/>
        <v>0</v>
      </c>
    </row>
    <row r="4380" spans="7:7">
      <c r="G4380">
        <f t="shared" si="79"/>
        <v>0</v>
      </c>
    </row>
    <row r="4381" spans="7:7">
      <c r="G4381">
        <f t="shared" si="79"/>
        <v>0</v>
      </c>
    </row>
    <row r="4382" spans="7:7">
      <c r="G4382">
        <f t="shared" si="79"/>
        <v>0</v>
      </c>
    </row>
    <row r="4383" spans="7:7">
      <c r="G4383">
        <f t="shared" si="79"/>
        <v>0</v>
      </c>
    </row>
    <row r="4384" spans="7:7">
      <c r="G4384">
        <f t="shared" si="79"/>
        <v>0</v>
      </c>
    </row>
    <row r="4385" spans="7:7">
      <c r="G4385">
        <f t="shared" si="79"/>
        <v>0</v>
      </c>
    </row>
    <row r="4386" spans="7:7">
      <c r="G4386">
        <f t="shared" si="79"/>
        <v>0</v>
      </c>
    </row>
    <row r="4387" spans="7:7">
      <c r="G4387">
        <f t="shared" si="79"/>
        <v>0</v>
      </c>
    </row>
    <row r="4388" spans="7:7">
      <c r="G4388">
        <f t="shared" ref="G4388:G4450" si="80">+D4388-E4388</f>
        <v>0</v>
      </c>
    </row>
    <row r="4389" spans="7:7">
      <c r="G4389">
        <f t="shared" si="80"/>
        <v>0</v>
      </c>
    </row>
    <row r="4390" spans="7:7">
      <c r="G4390">
        <f t="shared" si="80"/>
        <v>0</v>
      </c>
    </row>
    <row r="4391" spans="7:7">
      <c r="G4391">
        <f t="shared" si="80"/>
        <v>0</v>
      </c>
    </row>
    <row r="4392" spans="7:7">
      <c r="G4392">
        <f t="shared" si="80"/>
        <v>0</v>
      </c>
    </row>
    <row r="4393" spans="7:7">
      <c r="G4393">
        <f t="shared" si="80"/>
        <v>0</v>
      </c>
    </row>
    <row r="4394" spans="7:7">
      <c r="G4394">
        <f t="shared" si="80"/>
        <v>0</v>
      </c>
    </row>
    <row r="4395" spans="7:7">
      <c r="G4395">
        <f t="shared" si="80"/>
        <v>0</v>
      </c>
    </row>
    <row r="4396" spans="7:7">
      <c r="G4396">
        <f t="shared" si="80"/>
        <v>0</v>
      </c>
    </row>
    <row r="4397" spans="7:7">
      <c r="G4397">
        <f t="shared" si="80"/>
        <v>0</v>
      </c>
    </row>
    <row r="4398" spans="7:7">
      <c r="G4398">
        <f t="shared" si="80"/>
        <v>0</v>
      </c>
    </row>
    <row r="4399" spans="7:7">
      <c r="G4399">
        <f t="shared" si="80"/>
        <v>0</v>
      </c>
    </row>
    <row r="4400" spans="7:7">
      <c r="G4400">
        <f t="shared" si="80"/>
        <v>0</v>
      </c>
    </row>
    <row r="4401" spans="7:7">
      <c r="G4401">
        <f t="shared" si="80"/>
        <v>0</v>
      </c>
    </row>
    <row r="4402" spans="7:7">
      <c r="G4402">
        <f t="shared" si="80"/>
        <v>0</v>
      </c>
    </row>
    <row r="4403" spans="7:7">
      <c r="G4403">
        <f t="shared" si="80"/>
        <v>0</v>
      </c>
    </row>
    <row r="4404" spans="7:7">
      <c r="G4404">
        <f t="shared" si="80"/>
        <v>0</v>
      </c>
    </row>
    <row r="4405" spans="7:7">
      <c r="G4405">
        <f t="shared" si="80"/>
        <v>0</v>
      </c>
    </row>
    <row r="4406" spans="7:7">
      <c r="G4406">
        <f t="shared" si="80"/>
        <v>0</v>
      </c>
    </row>
    <row r="4407" spans="7:7">
      <c r="G4407">
        <f t="shared" si="80"/>
        <v>0</v>
      </c>
    </row>
    <row r="4408" spans="7:7">
      <c r="G4408">
        <f t="shared" si="80"/>
        <v>0</v>
      </c>
    </row>
    <row r="4409" spans="7:7">
      <c r="G4409">
        <f t="shared" si="80"/>
        <v>0</v>
      </c>
    </row>
    <row r="4410" spans="7:7">
      <c r="G4410">
        <f t="shared" si="80"/>
        <v>0</v>
      </c>
    </row>
    <row r="4411" spans="7:7">
      <c r="G4411">
        <f t="shared" si="80"/>
        <v>0</v>
      </c>
    </row>
    <row r="4412" spans="7:7">
      <c r="G4412">
        <f t="shared" si="80"/>
        <v>0</v>
      </c>
    </row>
    <row r="4413" spans="7:7">
      <c r="G4413">
        <f t="shared" si="80"/>
        <v>0</v>
      </c>
    </row>
    <row r="4414" spans="7:7">
      <c r="G4414">
        <f t="shared" si="80"/>
        <v>0</v>
      </c>
    </row>
    <row r="4415" spans="7:7">
      <c r="G4415">
        <f t="shared" si="80"/>
        <v>0</v>
      </c>
    </row>
    <row r="4416" spans="7:7">
      <c r="G4416">
        <f t="shared" si="80"/>
        <v>0</v>
      </c>
    </row>
    <row r="4417" spans="7:7">
      <c r="G4417">
        <f t="shared" si="80"/>
        <v>0</v>
      </c>
    </row>
    <row r="4418" spans="7:7">
      <c r="G4418">
        <f t="shared" si="80"/>
        <v>0</v>
      </c>
    </row>
    <row r="4419" spans="7:7">
      <c r="G4419">
        <f t="shared" si="80"/>
        <v>0</v>
      </c>
    </row>
    <row r="4420" spans="7:7">
      <c r="G4420">
        <f t="shared" si="80"/>
        <v>0</v>
      </c>
    </row>
    <row r="4421" spans="7:7">
      <c r="G4421">
        <f t="shared" si="80"/>
        <v>0</v>
      </c>
    </row>
    <row r="4422" spans="7:7">
      <c r="G4422">
        <f t="shared" si="80"/>
        <v>0</v>
      </c>
    </row>
    <row r="4423" spans="7:7">
      <c r="G4423">
        <f t="shared" si="80"/>
        <v>0</v>
      </c>
    </row>
    <row r="4424" spans="7:7">
      <c r="G4424">
        <f t="shared" si="80"/>
        <v>0</v>
      </c>
    </row>
    <row r="4425" spans="7:7">
      <c r="G4425">
        <f t="shared" si="80"/>
        <v>0</v>
      </c>
    </row>
    <row r="4426" spans="7:7">
      <c r="G4426">
        <f t="shared" si="80"/>
        <v>0</v>
      </c>
    </row>
    <row r="4427" spans="7:7">
      <c r="G4427">
        <f t="shared" si="80"/>
        <v>0</v>
      </c>
    </row>
    <row r="4428" spans="7:7">
      <c r="G4428">
        <f t="shared" si="80"/>
        <v>0</v>
      </c>
    </row>
    <row r="4429" spans="7:7">
      <c r="G4429">
        <f t="shared" si="80"/>
        <v>0</v>
      </c>
    </row>
    <row r="4430" spans="7:7">
      <c r="G4430">
        <f t="shared" si="80"/>
        <v>0</v>
      </c>
    </row>
    <row r="4431" spans="7:7">
      <c r="G4431">
        <f t="shared" si="80"/>
        <v>0</v>
      </c>
    </row>
    <row r="4432" spans="7:7">
      <c r="G4432">
        <f t="shared" si="80"/>
        <v>0</v>
      </c>
    </row>
    <row r="4433" spans="7:7">
      <c r="G4433">
        <f t="shared" si="80"/>
        <v>0</v>
      </c>
    </row>
    <row r="4434" spans="7:7">
      <c r="G4434">
        <f t="shared" si="80"/>
        <v>0</v>
      </c>
    </row>
    <row r="4435" spans="7:7">
      <c r="G4435">
        <f t="shared" si="80"/>
        <v>0</v>
      </c>
    </row>
    <row r="4436" spans="7:7">
      <c r="G4436">
        <f t="shared" si="80"/>
        <v>0</v>
      </c>
    </row>
    <row r="4437" spans="7:7">
      <c r="G4437">
        <f t="shared" si="80"/>
        <v>0</v>
      </c>
    </row>
    <row r="4438" spans="7:7">
      <c r="G4438">
        <f t="shared" si="80"/>
        <v>0</v>
      </c>
    </row>
    <row r="4439" spans="7:7">
      <c r="G4439">
        <f t="shared" si="80"/>
        <v>0</v>
      </c>
    </row>
    <row r="4440" spans="7:7">
      <c r="G4440">
        <f t="shared" si="80"/>
        <v>0</v>
      </c>
    </row>
    <row r="4441" spans="7:7">
      <c r="G4441">
        <f t="shared" si="80"/>
        <v>0</v>
      </c>
    </row>
    <row r="4442" spans="7:7">
      <c r="G4442">
        <f t="shared" si="80"/>
        <v>0</v>
      </c>
    </row>
    <row r="4443" spans="7:7">
      <c r="G4443">
        <f t="shared" si="80"/>
        <v>0</v>
      </c>
    </row>
    <row r="4444" spans="7:7">
      <c r="G4444">
        <f t="shared" si="80"/>
        <v>0</v>
      </c>
    </row>
    <row r="4445" spans="7:7">
      <c r="G4445">
        <f t="shared" si="80"/>
        <v>0</v>
      </c>
    </row>
    <row r="4446" spans="7:7">
      <c r="G4446">
        <f t="shared" si="80"/>
        <v>0</v>
      </c>
    </row>
    <row r="4447" spans="7:7">
      <c r="G4447">
        <f t="shared" si="80"/>
        <v>0</v>
      </c>
    </row>
    <row r="4448" spans="7:7">
      <c r="G4448">
        <f t="shared" si="80"/>
        <v>0</v>
      </c>
    </row>
    <row r="4449" spans="7:7">
      <c r="G4449">
        <f t="shared" si="80"/>
        <v>0</v>
      </c>
    </row>
    <row r="4450" spans="7:7">
      <c r="G4450">
        <f t="shared" si="80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450"/>
  <sheetViews>
    <sheetView zoomScaleNormal="100" workbookViewId="0">
      <selection activeCell="B11" sqref="B11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" customWidth="1"/>
    <col min="5" max="5" width="12.85546875" style="13" bestFit="1" customWidth="1"/>
    <col min="6" max="6" width="7.28515625" customWidth="1"/>
    <col min="7" max="7" width="15.7109375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18">
      <c r="A1" t="s">
        <v>2320</v>
      </c>
    </row>
    <row r="2" spans="1:18">
      <c r="B2" s="1" t="s">
        <v>2358</v>
      </c>
    </row>
    <row r="3" spans="1:18">
      <c r="B3" s="1" t="s">
        <v>912</v>
      </c>
    </row>
    <row r="4" spans="1:18">
      <c r="B4" s="1" t="s">
        <v>913</v>
      </c>
    </row>
    <row r="5" spans="1:18">
      <c r="B5" s="1" t="s">
        <v>1027</v>
      </c>
    </row>
    <row r="6" spans="1:18">
      <c r="B6" s="1" t="s">
        <v>914</v>
      </c>
    </row>
    <row r="7" spans="1:18">
      <c r="B7" s="1" t="s">
        <v>915</v>
      </c>
    </row>
    <row r="8" spans="1:18">
      <c r="B8" s="1" t="s">
        <v>916</v>
      </c>
    </row>
    <row r="9" spans="1:18">
      <c r="B9" s="1" t="s">
        <v>917</v>
      </c>
    </row>
    <row r="10" spans="1:18">
      <c r="B10" s="173" t="s">
        <v>2329</v>
      </c>
    </row>
    <row r="11" spans="1:18" ht="15">
      <c r="A11" s="24"/>
      <c r="B11" s="24"/>
      <c r="C11" s="24"/>
      <c r="D11" s="24"/>
      <c r="E11" s="24"/>
      <c r="F11" s="24" t="s">
        <v>922</v>
      </c>
      <c r="G11" s="24" t="s">
        <v>923</v>
      </c>
      <c r="H11" s="24" t="s">
        <v>924</v>
      </c>
      <c r="I11" s="24" t="s">
        <v>925</v>
      </c>
      <c r="J11" s="25" t="s">
        <v>926</v>
      </c>
      <c r="K11" s="25" t="s">
        <v>927</v>
      </c>
      <c r="L11" s="25" t="s">
        <v>928</v>
      </c>
      <c r="M11" s="21"/>
      <c r="N11" s="21"/>
      <c r="O11" s="21"/>
      <c r="P11" s="21"/>
      <c r="Q11" s="21"/>
      <c r="R11" s="21"/>
    </row>
    <row r="12" spans="1:18" ht="45">
      <c r="A12" s="26">
        <v>10020101</v>
      </c>
      <c r="B12" s="26" t="s">
        <v>1164</v>
      </c>
      <c r="C12" s="26" t="s">
        <v>1028</v>
      </c>
      <c r="D12" s="27">
        <v>0</v>
      </c>
      <c r="E12" s="27">
        <v>386706.83</v>
      </c>
      <c r="F12" s="26" t="s">
        <v>1028</v>
      </c>
      <c r="G12" s="22">
        <f t="shared" ref="G12:G75" si="0">+D12-E12</f>
        <v>-386706.83</v>
      </c>
      <c r="H12" s="26" t="s">
        <v>329</v>
      </c>
      <c r="I12" s="26" t="s">
        <v>1086</v>
      </c>
      <c r="J12" s="21" t="str">
        <f t="shared" ref="J12:J75" si="1">LEFT(A12,2)</f>
        <v>10</v>
      </c>
      <c r="K12" s="21" t="str">
        <f t="shared" ref="K12:K75" si="2">LEFT(A12,4)</f>
        <v>1002</v>
      </c>
      <c r="L12" s="21" t="str">
        <f t="shared" ref="L12:L75" si="3">LEFT(A12,6)</f>
        <v>100201</v>
      </c>
      <c r="M12" s="21"/>
      <c r="N12" s="21"/>
      <c r="O12" s="21"/>
      <c r="P12" s="21"/>
      <c r="Q12" s="21"/>
      <c r="R12" s="21"/>
    </row>
    <row r="13" spans="1:18" ht="30">
      <c r="A13" s="26">
        <v>11010503</v>
      </c>
      <c r="B13" s="26" t="s">
        <v>1031</v>
      </c>
      <c r="C13" s="26" t="s">
        <v>1028</v>
      </c>
      <c r="D13" s="27">
        <v>0</v>
      </c>
      <c r="E13" s="27">
        <v>7344.68</v>
      </c>
      <c r="F13" s="26" t="s">
        <v>1028</v>
      </c>
      <c r="G13" s="22">
        <f t="shared" si="0"/>
        <v>-7344.68</v>
      </c>
      <c r="H13" s="26" t="s">
        <v>329</v>
      </c>
      <c r="I13" s="26" t="s">
        <v>1086</v>
      </c>
      <c r="J13" s="21" t="str">
        <f t="shared" si="1"/>
        <v>11</v>
      </c>
      <c r="K13" s="21" t="str">
        <f t="shared" si="2"/>
        <v>1101</v>
      </c>
      <c r="L13" s="21" t="str">
        <f t="shared" si="3"/>
        <v>110105</v>
      </c>
      <c r="M13" s="21"/>
      <c r="N13" s="21"/>
      <c r="O13" s="21"/>
      <c r="P13" s="21"/>
      <c r="Q13" s="21"/>
      <c r="R13" s="21"/>
    </row>
    <row r="14" spans="1:18" ht="60">
      <c r="A14" s="26">
        <v>11010553</v>
      </c>
      <c r="B14" s="26" t="s">
        <v>1169</v>
      </c>
      <c r="C14" s="26" t="s">
        <v>1028</v>
      </c>
      <c r="D14" s="27">
        <v>7344.68</v>
      </c>
      <c r="E14" s="27">
        <v>0</v>
      </c>
      <c r="F14" s="26" t="s">
        <v>1028</v>
      </c>
      <c r="G14" s="22">
        <f t="shared" si="0"/>
        <v>7344.68</v>
      </c>
      <c r="H14" s="26" t="s">
        <v>329</v>
      </c>
      <c r="I14" s="26" t="s">
        <v>1086</v>
      </c>
      <c r="J14" s="21" t="str">
        <f t="shared" si="1"/>
        <v>11</v>
      </c>
      <c r="K14" s="21" t="str">
        <f t="shared" si="2"/>
        <v>1101</v>
      </c>
      <c r="L14" s="21" t="str">
        <f t="shared" si="3"/>
        <v>110105</v>
      </c>
      <c r="M14" s="21"/>
      <c r="N14" s="21"/>
      <c r="O14" s="21"/>
      <c r="P14" s="21"/>
      <c r="Q14" s="21"/>
      <c r="R14" s="21"/>
    </row>
    <row r="15" spans="1:18" ht="60">
      <c r="A15" s="26">
        <v>11010601</v>
      </c>
      <c r="B15" s="26" t="s">
        <v>1170</v>
      </c>
      <c r="C15" s="26" t="s">
        <v>1028</v>
      </c>
      <c r="D15" s="27">
        <v>67509.14</v>
      </c>
      <c r="E15" s="28">
        <v>0</v>
      </c>
      <c r="F15" s="26" t="s">
        <v>1028</v>
      </c>
      <c r="G15" s="22">
        <f t="shared" si="0"/>
        <v>67509.14</v>
      </c>
      <c r="H15" s="26" t="s">
        <v>329</v>
      </c>
      <c r="I15" s="26" t="s">
        <v>1087</v>
      </c>
      <c r="J15" s="21" t="str">
        <f t="shared" si="1"/>
        <v>11</v>
      </c>
      <c r="K15" s="21" t="str">
        <f t="shared" si="2"/>
        <v>1101</v>
      </c>
      <c r="L15" s="21" t="str">
        <f t="shared" si="3"/>
        <v>110106</v>
      </c>
      <c r="M15" s="21"/>
      <c r="N15" s="21"/>
      <c r="O15" s="21"/>
      <c r="P15" s="21"/>
      <c r="Q15" s="21"/>
      <c r="R15" s="21"/>
    </row>
    <row r="16" spans="1:18" ht="60">
      <c r="A16" s="26">
        <v>11021401</v>
      </c>
      <c r="B16" s="26" t="s">
        <v>1199</v>
      </c>
      <c r="C16" s="26" t="s">
        <v>1028</v>
      </c>
      <c r="D16" s="27">
        <v>951368.96</v>
      </c>
      <c r="E16" s="27">
        <v>0</v>
      </c>
      <c r="F16" s="26" t="s">
        <v>1028</v>
      </c>
      <c r="G16" s="22">
        <f t="shared" si="0"/>
        <v>951368.96</v>
      </c>
      <c r="H16" s="26" t="s">
        <v>329</v>
      </c>
      <c r="I16" s="26" t="s">
        <v>1086</v>
      </c>
      <c r="J16" s="21" t="str">
        <f t="shared" si="1"/>
        <v>11</v>
      </c>
      <c r="K16" s="21" t="str">
        <f t="shared" si="2"/>
        <v>1102</v>
      </c>
      <c r="L16" s="21" t="str">
        <f t="shared" si="3"/>
        <v>110214</v>
      </c>
      <c r="M16" s="21"/>
      <c r="N16" s="21"/>
      <c r="O16" s="21"/>
      <c r="P16" s="21"/>
      <c r="Q16" s="21"/>
      <c r="R16" s="21"/>
    </row>
    <row r="17" spans="1:18" ht="60">
      <c r="A17" s="26">
        <v>11021402</v>
      </c>
      <c r="B17" s="26" t="s">
        <v>1200</v>
      </c>
      <c r="C17" s="26" t="s">
        <v>1028</v>
      </c>
      <c r="D17" s="27">
        <v>334617.53000000003</v>
      </c>
      <c r="E17" s="28">
        <v>0</v>
      </c>
      <c r="F17" s="26" t="s">
        <v>1028</v>
      </c>
      <c r="G17" s="22">
        <f t="shared" si="0"/>
        <v>334617.53000000003</v>
      </c>
      <c r="H17" s="26" t="s">
        <v>329</v>
      </c>
      <c r="I17" s="26" t="s">
        <v>1086</v>
      </c>
      <c r="J17" s="21" t="str">
        <f t="shared" si="1"/>
        <v>11</v>
      </c>
      <c r="K17" s="21" t="str">
        <f t="shared" si="2"/>
        <v>1102</v>
      </c>
      <c r="L17" s="21" t="str">
        <f t="shared" si="3"/>
        <v>110214</v>
      </c>
      <c r="M17" s="21"/>
      <c r="N17" s="21"/>
      <c r="O17" s="21"/>
      <c r="P17" s="21"/>
      <c r="Q17" s="21"/>
      <c r="R17" s="21"/>
    </row>
    <row r="18" spans="1:18" ht="30">
      <c r="A18" s="26">
        <v>12010101</v>
      </c>
      <c r="B18" s="26" t="s">
        <v>798</v>
      </c>
      <c r="C18" s="26" t="s">
        <v>1028</v>
      </c>
      <c r="D18" s="27">
        <v>0</v>
      </c>
      <c r="E18" s="27">
        <v>89337.66</v>
      </c>
      <c r="F18" s="26" t="s">
        <v>1028</v>
      </c>
      <c r="G18" s="22">
        <f t="shared" si="0"/>
        <v>-89337.66</v>
      </c>
      <c r="H18" s="26" t="s">
        <v>329</v>
      </c>
      <c r="I18" s="26" t="s">
        <v>1086</v>
      </c>
      <c r="J18" s="21" t="str">
        <f t="shared" si="1"/>
        <v>12</v>
      </c>
      <c r="K18" s="21" t="str">
        <f t="shared" si="2"/>
        <v>1201</v>
      </c>
      <c r="L18" s="21" t="str">
        <f t="shared" si="3"/>
        <v>120101</v>
      </c>
      <c r="M18" s="21"/>
      <c r="N18" s="21"/>
      <c r="O18" s="21"/>
      <c r="P18" s="21"/>
      <c r="Q18" s="21"/>
      <c r="R18" s="21"/>
    </row>
    <row r="19" spans="1:18" ht="45">
      <c r="A19" s="26">
        <v>12010201</v>
      </c>
      <c r="B19" s="26" t="s">
        <v>799</v>
      </c>
      <c r="C19" s="26" t="s">
        <v>1028</v>
      </c>
      <c r="D19" s="28">
        <v>0</v>
      </c>
      <c r="E19" s="27">
        <v>61538.25</v>
      </c>
      <c r="F19" s="26" t="s">
        <v>1028</v>
      </c>
      <c r="G19" s="22">
        <f t="shared" si="0"/>
        <v>-61538.25</v>
      </c>
      <c r="H19" s="26" t="s">
        <v>329</v>
      </c>
      <c r="I19" s="26" t="s">
        <v>1088</v>
      </c>
      <c r="J19" s="21" t="str">
        <f t="shared" si="1"/>
        <v>12</v>
      </c>
      <c r="K19" s="21" t="str">
        <f t="shared" si="2"/>
        <v>1201</v>
      </c>
      <c r="L19" s="21" t="str">
        <f t="shared" si="3"/>
        <v>120102</v>
      </c>
      <c r="M19" s="21"/>
      <c r="N19" s="21"/>
      <c r="O19" s="21"/>
      <c r="P19" s="21"/>
      <c r="Q19" s="21"/>
      <c r="R19" s="21"/>
    </row>
    <row r="20" spans="1:18" ht="30">
      <c r="A20" s="26">
        <v>12020101</v>
      </c>
      <c r="B20" s="26" t="s">
        <v>800</v>
      </c>
      <c r="C20" s="26" t="s">
        <v>1028</v>
      </c>
      <c r="D20" s="27">
        <v>4006646.89</v>
      </c>
      <c r="E20" s="27">
        <v>4423545.72</v>
      </c>
      <c r="F20" s="26" t="s">
        <v>1028</v>
      </c>
      <c r="G20" s="22">
        <f t="shared" si="0"/>
        <v>-416898.82999999961</v>
      </c>
      <c r="H20" s="26" t="s">
        <v>329</v>
      </c>
      <c r="I20" s="26" t="s">
        <v>1088</v>
      </c>
      <c r="J20" s="21" t="str">
        <f t="shared" si="1"/>
        <v>12</v>
      </c>
      <c r="K20" s="21" t="str">
        <f t="shared" si="2"/>
        <v>1202</v>
      </c>
      <c r="L20" s="21" t="str">
        <f t="shared" si="3"/>
        <v>120201</v>
      </c>
      <c r="M20" s="21"/>
      <c r="N20" s="21"/>
      <c r="O20" s="21"/>
      <c r="P20" s="21"/>
      <c r="Q20" s="21"/>
      <c r="R20" s="21"/>
    </row>
    <row r="21" spans="1:18" ht="45">
      <c r="A21" s="26">
        <v>12020201</v>
      </c>
      <c r="B21" s="26" t="s">
        <v>1687</v>
      </c>
      <c r="C21" s="26" t="s">
        <v>1028</v>
      </c>
      <c r="D21" s="27">
        <v>0</v>
      </c>
      <c r="E21" s="27">
        <v>383161</v>
      </c>
      <c r="F21" s="26" t="s">
        <v>1028</v>
      </c>
      <c r="G21" s="22">
        <f t="shared" si="0"/>
        <v>-383161</v>
      </c>
      <c r="H21" s="26" t="s">
        <v>329</v>
      </c>
      <c r="I21" s="26" t="s">
        <v>1089</v>
      </c>
      <c r="J21" s="21" t="str">
        <f t="shared" si="1"/>
        <v>12</v>
      </c>
      <c r="K21" s="21" t="str">
        <f t="shared" si="2"/>
        <v>1202</v>
      </c>
      <c r="L21" s="21" t="str">
        <f t="shared" si="3"/>
        <v>120202</v>
      </c>
      <c r="M21" s="21"/>
      <c r="N21" s="21"/>
      <c r="O21" s="21"/>
      <c r="P21" s="21"/>
      <c r="Q21" s="21"/>
      <c r="R21" s="21"/>
    </row>
    <row r="22" spans="1:18" ht="45">
      <c r="A22" s="26">
        <v>12020401</v>
      </c>
      <c r="B22" s="26" t="s">
        <v>801</v>
      </c>
      <c r="C22" s="26" t="s">
        <v>1028</v>
      </c>
      <c r="D22" s="27">
        <v>23339330</v>
      </c>
      <c r="E22" s="27">
        <v>22549746.66</v>
      </c>
      <c r="F22" s="26" t="s">
        <v>1028</v>
      </c>
      <c r="G22" s="22">
        <f t="shared" si="0"/>
        <v>789583.33999999985</v>
      </c>
      <c r="H22" s="26" t="s">
        <v>329</v>
      </c>
      <c r="I22" s="26" t="s">
        <v>1087</v>
      </c>
      <c r="J22" s="21" t="str">
        <f t="shared" si="1"/>
        <v>12</v>
      </c>
      <c r="K22" s="21" t="str">
        <f t="shared" si="2"/>
        <v>1202</v>
      </c>
      <c r="L22" s="21" t="str">
        <f t="shared" si="3"/>
        <v>120204</v>
      </c>
      <c r="M22" s="21"/>
      <c r="N22" s="21"/>
      <c r="O22" s="21"/>
      <c r="P22" s="21"/>
      <c r="Q22" s="21"/>
      <c r="R22" s="21"/>
    </row>
    <row r="23" spans="1:18" ht="30">
      <c r="A23" s="26">
        <v>12020402</v>
      </c>
      <c r="B23" s="26" t="s">
        <v>1203</v>
      </c>
      <c r="C23" s="26" t="s">
        <v>1028</v>
      </c>
      <c r="D23" s="27">
        <v>1555.74</v>
      </c>
      <c r="E23" s="27">
        <v>3576</v>
      </c>
      <c r="F23" s="26" t="s">
        <v>1028</v>
      </c>
      <c r="G23" s="22">
        <f t="shared" si="0"/>
        <v>-2020.26</v>
      </c>
      <c r="H23" s="26" t="s">
        <v>329</v>
      </c>
      <c r="I23" s="26" t="s">
        <v>1087</v>
      </c>
      <c r="J23" s="21" t="str">
        <f t="shared" si="1"/>
        <v>12</v>
      </c>
      <c r="K23" s="21" t="str">
        <f t="shared" si="2"/>
        <v>1202</v>
      </c>
      <c r="L23" s="21" t="str">
        <f t="shared" si="3"/>
        <v>120204</v>
      </c>
      <c r="M23" s="21"/>
      <c r="N23" s="21"/>
      <c r="O23" s="21"/>
      <c r="P23" s="21"/>
      <c r="Q23" s="21"/>
      <c r="R23" s="21"/>
    </row>
    <row r="24" spans="1:18" ht="45">
      <c r="A24" s="26">
        <v>12020501</v>
      </c>
      <c r="B24" s="26" t="s">
        <v>802</v>
      </c>
      <c r="C24" s="26" t="s">
        <v>1028</v>
      </c>
      <c r="D24" s="27">
        <v>4967474.1100000003</v>
      </c>
      <c r="E24" s="27">
        <v>5353335.7</v>
      </c>
      <c r="F24" s="26" t="s">
        <v>1028</v>
      </c>
      <c r="G24" s="22">
        <f t="shared" si="0"/>
        <v>-385861.58999999985</v>
      </c>
      <c r="H24" s="26" t="s">
        <v>329</v>
      </c>
      <c r="I24" s="26" t="s">
        <v>1086</v>
      </c>
      <c r="J24" s="21" t="str">
        <f t="shared" si="1"/>
        <v>12</v>
      </c>
      <c r="K24" s="21" t="str">
        <f t="shared" si="2"/>
        <v>1202</v>
      </c>
      <c r="L24" s="21" t="str">
        <f t="shared" si="3"/>
        <v>120205</v>
      </c>
      <c r="M24" s="21"/>
      <c r="N24" s="21"/>
      <c r="O24" s="21"/>
      <c r="P24" s="21"/>
      <c r="Q24" s="21"/>
      <c r="R24" s="21"/>
    </row>
    <row r="25" spans="1:18" ht="45">
      <c r="A25" s="26">
        <v>12020601</v>
      </c>
      <c r="B25" s="26" t="s">
        <v>1205</v>
      </c>
      <c r="C25" s="26" t="s">
        <v>1028</v>
      </c>
      <c r="D25" s="27">
        <v>910845.33</v>
      </c>
      <c r="E25" s="27">
        <v>756777.54</v>
      </c>
      <c r="F25" s="26" t="s">
        <v>1028</v>
      </c>
      <c r="G25" s="22">
        <f t="shared" si="0"/>
        <v>154067.78999999992</v>
      </c>
      <c r="H25" s="26" t="s">
        <v>329</v>
      </c>
      <c r="I25" s="26" t="s">
        <v>1087</v>
      </c>
      <c r="J25" s="21" t="str">
        <f t="shared" si="1"/>
        <v>12</v>
      </c>
      <c r="K25" s="21" t="str">
        <f t="shared" si="2"/>
        <v>1202</v>
      </c>
      <c r="L25" s="21" t="str">
        <f t="shared" si="3"/>
        <v>120206</v>
      </c>
      <c r="M25" s="21"/>
      <c r="N25" s="21"/>
      <c r="O25" s="21"/>
      <c r="P25" s="21"/>
      <c r="Q25" s="21"/>
      <c r="R25" s="21"/>
    </row>
    <row r="26" spans="1:18" ht="75">
      <c r="A26" s="26">
        <v>12020641</v>
      </c>
      <c r="B26" s="26" t="s">
        <v>1206</v>
      </c>
      <c r="C26" s="26" t="s">
        <v>1028</v>
      </c>
      <c r="D26" s="28">
        <v>132.94999999999999</v>
      </c>
      <c r="E26" s="27">
        <v>0</v>
      </c>
      <c r="F26" s="26" t="s">
        <v>1028</v>
      </c>
      <c r="G26" s="22">
        <f t="shared" si="0"/>
        <v>132.94999999999999</v>
      </c>
      <c r="H26" s="26" t="s">
        <v>329</v>
      </c>
      <c r="I26" s="26" t="s">
        <v>1086</v>
      </c>
      <c r="J26" s="21" t="str">
        <f t="shared" si="1"/>
        <v>12</v>
      </c>
      <c r="K26" s="21" t="str">
        <f t="shared" si="2"/>
        <v>1202</v>
      </c>
      <c r="L26" s="21" t="str">
        <f t="shared" si="3"/>
        <v>120206</v>
      </c>
      <c r="M26" s="21"/>
      <c r="N26" s="21"/>
      <c r="O26" s="21"/>
      <c r="P26" s="21"/>
      <c r="Q26" s="21"/>
      <c r="R26" s="21"/>
    </row>
    <row r="27" spans="1:18" ht="60">
      <c r="A27" s="26">
        <v>12020801</v>
      </c>
      <c r="B27" s="26" t="s">
        <v>1207</v>
      </c>
      <c r="C27" s="26" t="s">
        <v>1028</v>
      </c>
      <c r="D27" s="27">
        <v>1794.2</v>
      </c>
      <c r="E27" s="27">
        <v>6734.93</v>
      </c>
      <c r="F27" s="26" t="s">
        <v>1028</v>
      </c>
      <c r="G27" s="22">
        <f t="shared" si="0"/>
        <v>-4940.7300000000005</v>
      </c>
      <c r="H27" s="26" t="s">
        <v>329</v>
      </c>
      <c r="I27" s="26" t="s">
        <v>1086</v>
      </c>
      <c r="J27" s="21" t="str">
        <f t="shared" si="1"/>
        <v>12</v>
      </c>
      <c r="K27" s="21" t="str">
        <f t="shared" si="2"/>
        <v>1202</v>
      </c>
      <c r="L27" s="21" t="str">
        <f t="shared" si="3"/>
        <v>120208</v>
      </c>
      <c r="M27" s="21"/>
      <c r="N27" s="21"/>
      <c r="O27" s="21"/>
      <c r="P27" s="21"/>
      <c r="Q27" s="21"/>
      <c r="R27" s="21"/>
    </row>
    <row r="28" spans="1:18" ht="15">
      <c r="A28" s="26">
        <v>12020803</v>
      </c>
      <c r="B28" s="26" t="s">
        <v>2331</v>
      </c>
      <c r="C28" s="26" t="s">
        <v>1028</v>
      </c>
      <c r="D28" s="27">
        <v>671525.44</v>
      </c>
      <c r="E28" s="27">
        <v>0</v>
      </c>
      <c r="F28" s="26" t="s">
        <v>1028</v>
      </c>
      <c r="G28" s="22">
        <f t="shared" si="0"/>
        <v>671525.44</v>
      </c>
      <c r="H28" s="26" t="s">
        <v>329</v>
      </c>
      <c r="I28" s="26" t="s">
        <v>1090</v>
      </c>
      <c r="J28" s="21" t="str">
        <f t="shared" si="1"/>
        <v>12</v>
      </c>
      <c r="K28" s="21" t="str">
        <f t="shared" si="2"/>
        <v>1202</v>
      </c>
      <c r="L28" s="21" t="str">
        <f t="shared" si="3"/>
        <v>120208</v>
      </c>
      <c r="M28" s="21"/>
      <c r="N28" s="21"/>
      <c r="O28" s="21"/>
      <c r="P28" s="21"/>
      <c r="Q28" s="21"/>
      <c r="R28" s="21"/>
    </row>
    <row r="29" spans="1:18" ht="45">
      <c r="A29" s="26">
        <v>12020804</v>
      </c>
      <c r="B29" s="26" t="s">
        <v>2332</v>
      </c>
      <c r="C29" s="26" t="s">
        <v>1028</v>
      </c>
      <c r="D29" s="28">
        <v>309.56</v>
      </c>
      <c r="E29" s="27">
        <v>0</v>
      </c>
      <c r="F29" s="26" t="s">
        <v>1028</v>
      </c>
      <c r="G29" s="22">
        <f t="shared" si="0"/>
        <v>309.56</v>
      </c>
      <c r="H29" s="26" t="s">
        <v>329</v>
      </c>
      <c r="I29" s="26" t="s">
        <v>1091</v>
      </c>
      <c r="J29" s="21" t="str">
        <f t="shared" si="1"/>
        <v>12</v>
      </c>
      <c r="K29" s="21" t="str">
        <f t="shared" si="2"/>
        <v>1202</v>
      </c>
      <c r="L29" s="21" t="str">
        <f t="shared" si="3"/>
        <v>120208</v>
      </c>
      <c r="M29" s="21"/>
      <c r="N29" s="21"/>
      <c r="O29" s="21"/>
      <c r="P29" s="21"/>
      <c r="Q29" s="21"/>
      <c r="R29" s="21"/>
    </row>
    <row r="30" spans="1:18" ht="45">
      <c r="A30" s="26">
        <v>12021001</v>
      </c>
      <c r="B30" s="26" t="s">
        <v>804</v>
      </c>
      <c r="C30" s="26" t="s">
        <v>1028</v>
      </c>
      <c r="D30" s="27">
        <v>3559670.24</v>
      </c>
      <c r="E30" s="27">
        <v>2962110.64</v>
      </c>
      <c r="F30" s="26" t="s">
        <v>1028</v>
      </c>
      <c r="G30" s="22">
        <f t="shared" si="0"/>
        <v>597559.60000000009</v>
      </c>
      <c r="H30" s="26" t="s">
        <v>329</v>
      </c>
      <c r="I30" s="26" t="s">
        <v>1092</v>
      </c>
      <c r="J30" s="21" t="str">
        <f t="shared" si="1"/>
        <v>12</v>
      </c>
      <c r="K30" s="21" t="str">
        <f t="shared" si="2"/>
        <v>1202</v>
      </c>
      <c r="L30" s="21" t="str">
        <f t="shared" si="3"/>
        <v>120210</v>
      </c>
      <c r="M30" s="21"/>
      <c r="N30" s="21"/>
      <c r="O30" s="21"/>
      <c r="P30" s="21"/>
      <c r="Q30" s="21"/>
      <c r="R30" s="21"/>
    </row>
    <row r="31" spans="1:18" ht="45">
      <c r="A31" s="26">
        <v>12021002</v>
      </c>
      <c r="B31" s="26" t="s">
        <v>929</v>
      </c>
      <c r="C31" s="26" t="s">
        <v>1028</v>
      </c>
      <c r="D31" s="27">
        <v>17948.23</v>
      </c>
      <c r="E31" s="27">
        <v>6344.69</v>
      </c>
      <c r="F31" s="26" t="s">
        <v>1028</v>
      </c>
      <c r="G31" s="22">
        <f t="shared" si="0"/>
        <v>11603.54</v>
      </c>
      <c r="H31" s="26" t="s">
        <v>329</v>
      </c>
      <c r="I31" s="26" t="s">
        <v>1092</v>
      </c>
      <c r="J31" s="21" t="str">
        <f t="shared" si="1"/>
        <v>12</v>
      </c>
      <c r="K31" s="21" t="str">
        <f t="shared" si="2"/>
        <v>1202</v>
      </c>
      <c r="L31" s="21" t="str">
        <f t="shared" si="3"/>
        <v>120210</v>
      </c>
      <c r="M31" s="21"/>
      <c r="N31" s="21"/>
      <c r="O31" s="21"/>
      <c r="P31" s="21"/>
      <c r="Q31" s="21"/>
      <c r="R31" s="21"/>
    </row>
    <row r="32" spans="1:18" ht="75">
      <c r="A32" s="26">
        <v>12021003</v>
      </c>
      <c r="B32" s="26" t="s">
        <v>2333</v>
      </c>
      <c r="C32" s="26" t="s">
        <v>1028</v>
      </c>
      <c r="D32" s="27">
        <v>469860.6</v>
      </c>
      <c r="E32" s="27">
        <v>403029.18</v>
      </c>
      <c r="F32" s="26" t="s">
        <v>1028</v>
      </c>
      <c r="G32" s="22">
        <f t="shared" si="0"/>
        <v>66831.419999999984</v>
      </c>
      <c r="H32" s="26" t="s">
        <v>329</v>
      </c>
      <c r="I32" s="26" t="s">
        <v>1090</v>
      </c>
      <c r="J32" s="21" t="str">
        <f t="shared" si="1"/>
        <v>12</v>
      </c>
      <c r="K32" s="21" t="str">
        <f t="shared" si="2"/>
        <v>1202</v>
      </c>
      <c r="L32" s="21" t="str">
        <f t="shared" si="3"/>
        <v>120210</v>
      </c>
      <c r="M32" s="21"/>
      <c r="N32" s="21"/>
      <c r="O32" s="21"/>
      <c r="P32" s="21"/>
      <c r="Q32" s="21"/>
      <c r="R32" s="21"/>
    </row>
    <row r="33" spans="1:18" ht="75">
      <c r="A33" s="26">
        <v>12021005</v>
      </c>
      <c r="B33" s="26" t="s">
        <v>2359</v>
      </c>
      <c r="C33" s="26" t="s">
        <v>1028</v>
      </c>
      <c r="D33" s="28">
        <v>100</v>
      </c>
      <c r="E33" s="27">
        <v>200</v>
      </c>
      <c r="F33" s="26" t="s">
        <v>1028</v>
      </c>
      <c r="G33" s="22">
        <f t="shared" si="0"/>
        <v>-100</v>
      </c>
      <c r="H33" s="26" t="s">
        <v>329</v>
      </c>
      <c r="I33" s="26" t="s">
        <v>1092</v>
      </c>
      <c r="J33" s="21" t="str">
        <f t="shared" si="1"/>
        <v>12</v>
      </c>
      <c r="K33" s="21" t="str">
        <f t="shared" si="2"/>
        <v>1202</v>
      </c>
      <c r="L33" s="21" t="str">
        <f t="shared" si="3"/>
        <v>120210</v>
      </c>
      <c r="M33" s="21"/>
      <c r="N33" s="21"/>
      <c r="O33" s="21"/>
      <c r="P33" s="21"/>
      <c r="Q33" s="21"/>
      <c r="R33" s="21"/>
    </row>
    <row r="34" spans="1:18" ht="45">
      <c r="A34" s="26">
        <v>12021009</v>
      </c>
      <c r="B34" s="26" t="s">
        <v>2065</v>
      </c>
      <c r="C34" s="26" t="s">
        <v>1028</v>
      </c>
      <c r="D34" s="27">
        <v>20490.5</v>
      </c>
      <c r="E34" s="27">
        <v>2652.53</v>
      </c>
      <c r="F34" s="26" t="s">
        <v>1028</v>
      </c>
      <c r="G34" s="22">
        <f t="shared" si="0"/>
        <v>17837.97</v>
      </c>
      <c r="H34" s="26" t="s">
        <v>329</v>
      </c>
      <c r="I34" s="26" t="s">
        <v>1092</v>
      </c>
      <c r="J34" s="21" t="str">
        <f t="shared" si="1"/>
        <v>12</v>
      </c>
      <c r="K34" s="21" t="str">
        <f t="shared" si="2"/>
        <v>1202</v>
      </c>
      <c r="L34" s="21" t="str">
        <f t="shared" si="3"/>
        <v>120210</v>
      </c>
      <c r="M34" s="21"/>
      <c r="N34" s="21"/>
      <c r="O34" s="21"/>
      <c r="P34" s="21"/>
      <c r="Q34" s="21"/>
      <c r="R34" s="21"/>
    </row>
    <row r="35" spans="1:18" ht="30">
      <c r="A35" s="26">
        <v>12021011</v>
      </c>
      <c r="B35" s="26" t="s">
        <v>1045</v>
      </c>
      <c r="C35" s="26" t="s">
        <v>1028</v>
      </c>
      <c r="D35" s="28">
        <v>0</v>
      </c>
      <c r="E35" s="27">
        <v>2789.68</v>
      </c>
      <c r="F35" s="26" t="s">
        <v>1028</v>
      </c>
      <c r="G35" s="22">
        <f t="shared" si="0"/>
        <v>-2789.68</v>
      </c>
      <c r="H35" s="26" t="s">
        <v>329</v>
      </c>
      <c r="I35" s="26" t="s">
        <v>1092</v>
      </c>
      <c r="J35" s="21" t="str">
        <f t="shared" si="1"/>
        <v>12</v>
      </c>
      <c r="K35" s="21" t="str">
        <f t="shared" si="2"/>
        <v>1202</v>
      </c>
      <c r="L35" s="21" t="str">
        <f t="shared" si="3"/>
        <v>120210</v>
      </c>
      <c r="M35" s="21"/>
      <c r="N35" s="21"/>
      <c r="O35" s="21"/>
      <c r="P35" s="21"/>
      <c r="Q35" s="21"/>
      <c r="R35" s="21"/>
    </row>
    <row r="36" spans="1:18" ht="45">
      <c r="A36" s="26">
        <v>12021012</v>
      </c>
      <c r="B36" s="26" t="s">
        <v>1208</v>
      </c>
      <c r="C36" s="26" t="s">
        <v>1028</v>
      </c>
      <c r="D36" s="27">
        <v>424906.01</v>
      </c>
      <c r="E36" s="27">
        <v>505673.05</v>
      </c>
      <c r="F36" s="26" t="s">
        <v>1028</v>
      </c>
      <c r="G36" s="22">
        <f t="shared" si="0"/>
        <v>-80767.039999999979</v>
      </c>
      <c r="H36" s="26" t="s">
        <v>329</v>
      </c>
      <c r="I36" s="26" t="s">
        <v>1093</v>
      </c>
      <c r="J36" s="21" t="str">
        <f t="shared" si="1"/>
        <v>12</v>
      </c>
      <c r="K36" s="21" t="str">
        <f t="shared" si="2"/>
        <v>1202</v>
      </c>
      <c r="L36" s="21" t="str">
        <f t="shared" si="3"/>
        <v>120210</v>
      </c>
      <c r="M36" s="21"/>
      <c r="N36" s="21"/>
      <c r="O36" s="21"/>
      <c r="P36" s="21"/>
      <c r="Q36" s="21"/>
      <c r="R36" s="21"/>
    </row>
    <row r="37" spans="1:18" ht="45">
      <c r="A37" s="26">
        <v>12021102</v>
      </c>
      <c r="B37" s="26" t="s">
        <v>805</v>
      </c>
      <c r="C37" s="26" t="s">
        <v>1028</v>
      </c>
      <c r="D37" s="28">
        <v>0</v>
      </c>
      <c r="E37" s="27">
        <v>465331.08</v>
      </c>
      <c r="F37" s="26" t="s">
        <v>1028</v>
      </c>
      <c r="G37" s="22">
        <f t="shared" si="0"/>
        <v>-465331.08</v>
      </c>
      <c r="H37" s="26" t="s">
        <v>329</v>
      </c>
      <c r="I37" s="26" t="s">
        <v>1093</v>
      </c>
      <c r="J37" s="21" t="str">
        <f t="shared" si="1"/>
        <v>12</v>
      </c>
      <c r="K37" s="21" t="str">
        <f t="shared" si="2"/>
        <v>1202</v>
      </c>
      <c r="L37" s="21" t="str">
        <f t="shared" si="3"/>
        <v>120211</v>
      </c>
      <c r="M37" s="21"/>
      <c r="N37" s="21"/>
      <c r="O37" s="21"/>
      <c r="P37" s="21"/>
      <c r="Q37" s="21"/>
      <c r="R37" s="21"/>
    </row>
    <row r="38" spans="1:18" ht="60">
      <c r="A38" s="26">
        <v>12021103</v>
      </c>
      <c r="B38" s="26" t="s">
        <v>2335</v>
      </c>
      <c r="C38" s="26" t="s">
        <v>1028</v>
      </c>
      <c r="D38" s="27">
        <v>0</v>
      </c>
      <c r="E38" s="27">
        <v>12594.94</v>
      </c>
      <c r="F38" s="26" t="s">
        <v>1028</v>
      </c>
      <c r="G38" s="22">
        <f t="shared" si="0"/>
        <v>-12594.94</v>
      </c>
      <c r="H38" s="26" t="s">
        <v>329</v>
      </c>
      <c r="I38" s="26" t="s">
        <v>1093</v>
      </c>
      <c r="J38" s="21" t="str">
        <f t="shared" si="1"/>
        <v>12</v>
      </c>
      <c r="K38" s="21" t="str">
        <f t="shared" si="2"/>
        <v>1202</v>
      </c>
      <c r="L38" s="21" t="str">
        <f t="shared" si="3"/>
        <v>120211</v>
      </c>
      <c r="M38" s="21"/>
      <c r="N38" s="21"/>
      <c r="O38" s="21"/>
      <c r="P38" s="21"/>
      <c r="Q38" s="21"/>
      <c r="R38" s="21"/>
    </row>
    <row r="39" spans="1:18" ht="60">
      <c r="A39" s="26">
        <v>12021104</v>
      </c>
      <c r="B39" s="26" t="s">
        <v>2336</v>
      </c>
      <c r="C39" s="26" t="s">
        <v>1028</v>
      </c>
      <c r="D39" s="28">
        <v>0</v>
      </c>
      <c r="E39" s="27">
        <v>3822.89</v>
      </c>
      <c r="F39" s="26" t="s">
        <v>1028</v>
      </c>
      <c r="G39" s="22">
        <f t="shared" si="0"/>
        <v>-3822.89</v>
      </c>
      <c r="H39" s="26" t="s">
        <v>329</v>
      </c>
      <c r="I39" s="26" t="s">
        <v>1090</v>
      </c>
      <c r="J39" s="21" t="str">
        <f t="shared" si="1"/>
        <v>12</v>
      </c>
      <c r="K39" s="21" t="str">
        <f t="shared" si="2"/>
        <v>1202</v>
      </c>
      <c r="L39" s="21" t="str">
        <f t="shared" si="3"/>
        <v>120211</v>
      </c>
      <c r="M39" s="21"/>
      <c r="N39" s="21"/>
      <c r="O39" s="21"/>
      <c r="P39" s="21"/>
      <c r="Q39" s="21"/>
      <c r="R39" s="21"/>
    </row>
    <row r="40" spans="1:18" ht="60">
      <c r="A40" s="26">
        <v>12021105</v>
      </c>
      <c r="B40" s="26" t="s">
        <v>2337</v>
      </c>
      <c r="C40" s="26" t="s">
        <v>1028</v>
      </c>
      <c r="D40" s="27">
        <v>0</v>
      </c>
      <c r="E40" s="27">
        <v>9263075.2599999998</v>
      </c>
      <c r="F40" s="26" t="s">
        <v>1028</v>
      </c>
      <c r="G40" s="22">
        <f t="shared" si="0"/>
        <v>-9263075.2599999998</v>
      </c>
      <c r="H40" s="26" t="s">
        <v>329</v>
      </c>
      <c r="I40" s="26" t="s">
        <v>1090</v>
      </c>
      <c r="J40" s="21" t="str">
        <f t="shared" si="1"/>
        <v>12</v>
      </c>
      <c r="K40" s="21" t="str">
        <f t="shared" si="2"/>
        <v>1202</v>
      </c>
      <c r="L40" s="21" t="str">
        <f t="shared" si="3"/>
        <v>120211</v>
      </c>
      <c r="M40" s="21"/>
      <c r="N40" s="21"/>
      <c r="O40" s="21"/>
      <c r="P40" s="21"/>
      <c r="Q40" s="21"/>
      <c r="R40" s="21"/>
    </row>
    <row r="41" spans="1:18" ht="30">
      <c r="A41" s="26">
        <v>12040101</v>
      </c>
      <c r="B41" s="26" t="s">
        <v>807</v>
      </c>
      <c r="C41" s="26" t="s">
        <v>1028</v>
      </c>
      <c r="D41" s="27">
        <v>24707.52</v>
      </c>
      <c r="E41" s="27">
        <v>17688.66</v>
      </c>
      <c r="F41" s="26" t="s">
        <v>1028</v>
      </c>
      <c r="G41" s="22">
        <f t="shared" si="0"/>
        <v>7018.8600000000006</v>
      </c>
      <c r="H41" s="26" t="s">
        <v>329</v>
      </c>
      <c r="I41" s="26" t="s">
        <v>1092</v>
      </c>
      <c r="J41" s="21" t="str">
        <f t="shared" si="1"/>
        <v>12</v>
      </c>
      <c r="K41" s="21" t="str">
        <f t="shared" si="2"/>
        <v>1204</v>
      </c>
      <c r="L41" s="21" t="str">
        <f t="shared" si="3"/>
        <v>120401</v>
      </c>
      <c r="M41" s="21"/>
      <c r="N41" s="21"/>
      <c r="O41" s="21"/>
      <c r="P41" s="21"/>
      <c r="Q41" s="21"/>
      <c r="R41" s="21"/>
    </row>
    <row r="42" spans="1:18" ht="30">
      <c r="A42" s="26">
        <v>12040112</v>
      </c>
      <c r="B42" s="26" t="s">
        <v>808</v>
      </c>
      <c r="C42" s="26" t="s">
        <v>1028</v>
      </c>
      <c r="D42" s="27">
        <v>23810.59</v>
      </c>
      <c r="E42" s="27">
        <v>26497.31</v>
      </c>
      <c r="F42" s="26" t="s">
        <v>1028</v>
      </c>
      <c r="G42" s="22">
        <f t="shared" si="0"/>
        <v>-2686.7200000000012</v>
      </c>
      <c r="H42" s="26" t="s">
        <v>329</v>
      </c>
      <c r="I42" s="26" t="s">
        <v>1091</v>
      </c>
      <c r="J42" s="21" t="str">
        <f t="shared" si="1"/>
        <v>12</v>
      </c>
      <c r="K42" s="21" t="str">
        <f t="shared" si="2"/>
        <v>1204</v>
      </c>
      <c r="L42" s="21" t="str">
        <f t="shared" si="3"/>
        <v>120401</v>
      </c>
      <c r="M42" s="21"/>
      <c r="N42" s="21"/>
      <c r="O42" s="21"/>
      <c r="P42" s="21"/>
      <c r="Q42" s="21"/>
      <c r="R42" s="21"/>
    </row>
    <row r="43" spans="1:18" ht="30">
      <c r="A43" s="26">
        <v>12040201</v>
      </c>
      <c r="B43" s="26" t="s">
        <v>1037</v>
      </c>
      <c r="C43" s="26" t="s">
        <v>1028</v>
      </c>
      <c r="D43" s="27">
        <v>41302070.659999996</v>
      </c>
      <c r="E43" s="27">
        <v>44673739.340000004</v>
      </c>
      <c r="F43" s="26" t="s">
        <v>1028</v>
      </c>
      <c r="G43" s="22">
        <f t="shared" si="0"/>
        <v>-3371668.6800000072</v>
      </c>
      <c r="H43" s="26" t="s">
        <v>329</v>
      </c>
      <c r="I43" s="26" t="s">
        <v>1092</v>
      </c>
      <c r="J43" s="21" t="str">
        <f t="shared" si="1"/>
        <v>12</v>
      </c>
      <c r="K43" s="21" t="str">
        <f t="shared" si="2"/>
        <v>1204</v>
      </c>
      <c r="L43" s="21" t="str">
        <f t="shared" si="3"/>
        <v>120402</v>
      </c>
      <c r="M43" s="21"/>
      <c r="N43" s="21"/>
      <c r="O43" s="21"/>
      <c r="P43" s="21"/>
      <c r="Q43" s="21"/>
      <c r="R43" s="21"/>
    </row>
    <row r="44" spans="1:18" ht="30">
      <c r="A44" s="26">
        <v>12040205</v>
      </c>
      <c r="B44" s="26" t="s">
        <v>1038</v>
      </c>
      <c r="C44" s="26" t="s">
        <v>1028</v>
      </c>
      <c r="D44" s="27">
        <v>26297.19</v>
      </c>
      <c r="E44" s="27">
        <v>27973.15</v>
      </c>
      <c r="F44" s="26" t="s">
        <v>1028</v>
      </c>
      <c r="G44" s="22">
        <f t="shared" si="0"/>
        <v>-1675.9600000000028</v>
      </c>
      <c r="H44" s="26" t="s">
        <v>329</v>
      </c>
      <c r="I44" s="26" t="s">
        <v>1092</v>
      </c>
      <c r="J44" s="21" t="str">
        <f t="shared" si="1"/>
        <v>12</v>
      </c>
      <c r="K44" s="21" t="str">
        <f t="shared" si="2"/>
        <v>1204</v>
      </c>
      <c r="L44" s="21" t="str">
        <f t="shared" si="3"/>
        <v>120402</v>
      </c>
      <c r="M44" s="21"/>
      <c r="N44" s="21"/>
      <c r="O44" s="21"/>
      <c r="P44" s="21"/>
      <c r="Q44" s="21"/>
      <c r="R44" s="21"/>
    </row>
    <row r="45" spans="1:18" ht="30">
      <c r="A45" s="26">
        <v>12040210</v>
      </c>
      <c r="B45" s="26" t="s">
        <v>809</v>
      </c>
      <c r="C45" s="26" t="s">
        <v>1028</v>
      </c>
      <c r="D45" s="27">
        <v>36790210.68</v>
      </c>
      <c r="E45" s="27">
        <v>41348773.420000002</v>
      </c>
      <c r="F45" s="26" t="s">
        <v>1028</v>
      </c>
      <c r="G45" s="22">
        <f t="shared" si="0"/>
        <v>-4558562.7400000021</v>
      </c>
      <c r="H45" s="26" t="s">
        <v>329</v>
      </c>
      <c r="I45" s="26" t="s">
        <v>1090</v>
      </c>
      <c r="J45" s="21" t="str">
        <f t="shared" si="1"/>
        <v>12</v>
      </c>
      <c r="K45" s="21" t="str">
        <f t="shared" si="2"/>
        <v>1204</v>
      </c>
      <c r="L45" s="21" t="str">
        <f t="shared" si="3"/>
        <v>120402</v>
      </c>
      <c r="M45" s="21"/>
      <c r="N45" s="21"/>
      <c r="O45" s="21"/>
      <c r="P45" s="21"/>
      <c r="Q45" s="21"/>
      <c r="R45" s="21"/>
    </row>
    <row r="46" spans="1:18" ht="30">
      <c r="A46" s="26">
        <v>12040220</v>
      </c>
      <c r="B46" s="26" t="s">
        <v>810</v>
      </c>
      <c r="C46" s="26" t="s">
        <v>1028</v>
      </c>
      <c r="D46" s="27">
        <v>42438071.810000002</v>
      </c>
      <c r="E46" s="27">
        <v>42793167.369999997</v>
      </c>
      <c r="F46" s="26" t="s">
        <v>1028</v>
      </c>
      <c r="G46" s="22">
        <f t="shared" si="0"/>
        <v>-355095.55999999493</v>
      </c>
      <c r="H46" s="26" t="s">
        <v>329</v>
      </c>
      <c r="I46" s="26" t="s">
        <v>1090</v>
      </c>
      <c r="J46" s="21" t="str">
        <f t="shared" si="1"/>
        <v>12</v>
      </c>
      <c r="K46" s="21" t="str">
        <f t="shared" si="2"/>
        <v>1204</v>
      </c>
      <c r="L46" s="21" t="str">
        <f t="shared" si="3"/>
        <v>120402</v>
      </c>
      <c r="M46" s="21"/>
      <c r="N46" s="21"/>
      <c r="O46" s="21"/>
      <c r="P46" s="21"/>
      <c r="Q46" s="21"/>
      <c r="R46" s="21"/>
    </row>
    <row r="47" spans="1:18" ht="30">
      <c r="A47" s="26">
        <v>12040230</v>
      </c>
      <c r="B47" s="26" t="s">
        <v>811</v>
      </c>
      <c r="C47" s="26" t="s">
        <v>1028</v>
      </c>
      <c r="D47" s="27">
        <v>150009.34</v>
      </c>
      <c r="E47" s="27">
        <v>157640.04</v>
      </c>
      <c r="F47" s="26" t="s">
        <v>1028</v>
      </c>
      <c r="G47" s="22">
        <f t="shared" si="0"/>
        <v>-7630.7000000000116</v>
      </c>
      <c r="H47" s="26" t="s">
        <v>329</v>
      </c>
      <c r="I47" s="26" t="s">
        <v>1090</v>
      </c>
      <c r="J47" s="21" t="str">
        <f t="shared" si="1"/>
        <v>12</v>
      </c>
      <c r="K47" s="21" t="str">
        <f t="shared" si="2"/>
        <v>1204</v>
      </c>
      <c r="L47" s="21" t="str">
        <f t="shared" si="3"/>
        <v>120402</v>
      </c>
      <c r="M47" s="21"/>
      <c r="N47" s="21"/>
      <c r="O47" s="21"/>
      <c r="P47" s="21"/>
      <c r="Q47" s="21"/>
      <c r="R47" s="21"/>
    </row>
    <row r="48" spans="1:18" ht="30">
      <c r="A48" s="26">
        <v>12040301</v>
      </c>
      <c r="B48" s="26" t="s">
        <v>812</v>
      </c>
      <c r="C48" s="26" t="s">
        <v>1028</v>
      </c>
      <c r="D48" s="27">
        <v>29369.72</v>
      </c>
      <c r="E48" s="28">
        <v>105.35</v>
      </c>
      <c r="F48" s="26" t="s">
        <v>1028</v>
      </c>
      <c r="G48" s="22">
        <f t="shared" si="0"/>
        <v>29264.370000000003</v>
      </c>
      <c r="H48" s="26" t="s">
        <v>329</v>
      </c>
      <c r="I48" s="26" t="s">
        <v>1090</v>
      </c>
      <c r="J48" s="21" t="str">
        <f t="shared" si="1"/>
        <v>12</v>
      </c>
      <c r="K48" s="21" t="str">
        <f t="shared" si="2"/>
        <v>1204</v>
      </c>
      <c r="L48" s="21" t="str">
        <f t="shared" si="3"/>
        <v>120403</v>
      </c>
      <c r="M48" s="21"/>
      <c r="N48" s="21"/>
      <c r="O48" s="21"/>
      <c r="P48" s="21"/>
      <c r="Q48" s="21"/>
      <c r="R48" s="21"/>
    </row>
    <row r="49" spans="1:18" ht="30">
      <c r="A49" s="26">
        <v>12040303</v>
      </c>
      <c r="B49" s="26" t="s">
        <v>1128</v>
      </c>
      <c r="C49" s="26" t="s">
        <v>1028</v>
      </c>
      <c r="D49" s="27">
        <v>758.76</v>
      </c>
      <c r="E49" s="27">
        <v>93.11</v>
      </c>
      <c r="F49" s="26" t="s">
        <v>1028</v>
      </c>
      <c r="G49" s="22">
        <f t="shared" si="0"/>
        <v>665.65</v>
      </c>
      <c r="H49" s="26" t="s">
        <v>329</v>
      </c>
      <c r="I49" s="26" t="s">
        <v>1091</v>
      </c>
      <c r="J49" s="21" t="str">
        <f t="shared" si="1"/>
        <v>12</v>
      </c>
      <c r="K49" s="21" t="str">
        <f t="shared" si="2"/>
        <v>1204</v>
      </c>
      <c r="L49" s="21" t="str">
        <f t="shared" si="3"/>
        <v>120403</v>
      </c>
      <c r="M49" s="21"/>
      <c r="N49" s="21"/>
      <c r="O49" s="21"/>
      <c r="P49" s="21"/>
      <c r="Q49" s="21"/>
      <c r="R49" s="21"/>
    </row>
    <row r="50" spans="1:18" ht="15">
      <c r="A50" s="26">
        <v>13010101</v>
      </c>
      <c r="B50" s="26" t="s">
        <v>1039</v>
      </c>
      <c r="C50" s="26" t="s">
        <v>1028</v>
      </c>
      <c r="D50" s="27">
        <v>6684.27</v>
      </c>
      <c r="E50" s="27">
        <v>549671.54</v>
      </c>
      <c r="F50" s="26" t="s">
        <v>1028</v>
      </c>
      <c r="G50" s="22">
        <f t="shared" si="0"/>
        <v>-542987.27</v>
      </c>
      <c r="H50" s="26" t="s">
        <v>329</v>
      </c>
      <c r="I50" s="26" t="s">
        <v>1090</v>
      </c>
      <c r="J50" s="21" t="str">
        <f t="shared" si="1"/>
        <v>13</v>
      </c>
      <c r="K50" s="21" t="str">
        <f t="shared" si="2"/>
        <v>1301</v>
      </c>
      <c r="L50" s="21" t="str">
        <f t="shared" si="3"/>
        <v>130101</v>
      </c>
      <c r="M50" s="21"/>
      <c r="N50" s="21"/>
      <c r="O50" s="21"/>
      <c r="P50" s="21"/>
      <c r="Q50" s="21"/>
      <c r="R50" s="21"/>
    </row>
    <row r="51" spans="1:18" ht="15">
      <c r="A51" s="26">
        <v>13020101</v>
      </c>
      <c r="B51" s="26" t="s">
        <v>813</v>
      </c>
      <c r="C51" s="26" t="s">
        <v>1028</v>
      </c>
      <c r="D51" s="27">
        <v>0</v>
      </c>
      <c r="E51" s="27">
        <v>130066.02</v>
      </c>
      <c r="F51" s="26" t="s">
        <v>1028</v>
      </c>
      <c r="G51" s="22">
        <f t="shared" si="0"/>
        <v>-130066.02</v>
      </c>
      <c r="H51" s="26" t="s">
        <v>329</v>
      </c>
      <c r="I51" s="26" t="s">
        <v>1091</v>
      </c>
      <c r="J51" s="21" t="str">
        <f t="shared" si="1"/>
        <v>13</v>
      </c>
      <c r="K51" s="21" t="str">
        <f t="shared" si="2"/>
        <v>1302</v>
      </c>
      <c r="L51" s="21" t="str">
        <f t="shared" si="3"/>
        <v>130201</v>
      </c>
      <c r="M51" s="21"/>
      <c r="N51" s="21"/>
      <c r="O51" s="21"/>
      <c r="P51" s="21"/>
      <c r="Q51" s="21"/>
      <c r="R51" s="21"/>
    </row>
    <row r="52" spans="1:18" ht="30">
      <c r="A52" s="26">
        <v>20030106</v>
      </c>
      <c r="B52" s="26" t="s">
        <v>2339</v>
      </c>
      <c r="C52" s="26" t="s">
        <v>1028</v>
      </c>
      <c r="D52" s="27">
        <v>386706.83</v>
      </c>
      <c r="E52" s="27">
        <v>334510.83</v>
      </c>
      <c r="F52" s="26" t="s">
        <v>1028</v>
      </c>
      <c r="G52" s="22">
        <f t="shared" si="0"/>
        <v>52196</v>
      </c>
      <c r="H52" s="26" t="s">
        <v>329</v>
      </c>
      <c r="I52" s="26" t="s">
        <v>1086</v>
      </c>
      <c r="J52" s="21" t="str">
        <f t="shared" si="1"/>
        <v>20</v>
      </c>
      <c r="K52" s="21" t="str">
        <f t="shared" si="2"/>
        <v>2003</v>
      </c>
      <c r="L52" s="21" t="str">
        <f t="shared" si="3"/>
        <v>200301</v>
      </c>
      <c r="M52" s="21"/>
      <c r="N52" s="21"/>
      <c r="O52" s="21"/>
      <c r="P52" s="21"/>
      <c r="Q52" s="21"/>
      <c r="R52" s="21"/>
    </row>
    <row r="53" spans="1:18" ht="60">
      <c r="A53" s="26">
        <v>21010101</v>
      </c>
      <c r="B53" s="26" t="s">
        <v>1223</v>
      </c>
      <c r="C53" s="26" t="s">
        <v>1028</v>
      </c>
      <c r="D53" s="27">
        <v>3591</v>
      </c>
      <c r="E53" s="27">
        <v>0</v>
      </c>
      <c r="F53" s="26" t="s">
        <v>1028</v>
      </c>
      <c r="G53" s="22">
        <f t="shared" si="0"/>
        <v>3591</v>
      </c>
      <c r="H53" s="26" t="s">
        <v>329</v>
      </c>
      <c r="I53" s="26" t="s">
        <v>1086</v>
      </c>
      <c r="J53" s="21" t="str">
        <f t="shared" si="1"/>
        <v>21</v>
      </c>
      <c r="K53" s="21" t="str">
        <f t="shared" si="2"/>
        <v>2101</v>
      </c>
      <c r="L53" s="21" t="str">
        <f t="shared" si="3"/>
        <v>210101</v>
      </c>
      <c r="M53" s="21"/>
      <c r="N53" s="21"/>
      <c r="O53" s="21"/>
      <c r="P53" s="21"/>
      <c r="Q53" s="21"/>
      <c r="R53" s="21"/>
    </row>
    <row r="54" spans="1:18" ht="45">
      <c r="A54" s="26">
        <v>21030106</v>
      </c>
      <c r="B54" s="26" t="s">
        <v>817</v>
      </c>
      <c r="C54" s="26" t="s">
        <v>1028</v>
      </c>
      <c r="D54" s="27">
        <v>13160.74</v>
      </c>
      <c r="E54" s="27">
        <v>0</v>
      </c>
      <c r="F54" s="26" t="s">
        <v>1028</v>
      </c>
      <c r="G54" s="22">
        <f t="shared" si="0"/>
        <v>13160.74</v>
      </c>
      <c r="H54" s="26" t="s">
        <v>329</v>
      </c>
      <c r="I54" s="26" t="s">
        <v>1086</v>
      </c>
      <c r="J54" s="21" t="str">
        <f t="shared" si="1"/>
        <v>21</v>
      </c>
      <c r="K54" s="21" t="str">
        <f t="shared" si="2"/>
        <v>2103</v>
      </c>
      <c r="L54" s="21" t="str">
        <f t="shared" si="3"/>
        <v>210301</v>
      </c>
      <c r="M54" s="21"/>
      <c r="N54" s="21"/>
      <c r="O54" s="21"/>
      <c r="P54" s="21"/>
      <c r="Q54" s="21"/>
      <c r="R54" s="21"/>
    </row>
    <row r="55" spans="1:18" ht="30">
      <c r="A55" s="26">
        <v>21030109</v>
      </c>
      <c r="B55" s="26" t="s">
        <v>818</v>
      </c>
      <c r="C55" s="26" t="s">
        <v>1028</v>
      </c>
      <c r="D55" s="27">
        <v>17124.32</v>
      </c>
      <c r="E55" s="27">
        <v>0</v>
      </c>
      <c r="F55" s="26" t="s">
        <v>1028</v>
      </c>
      <c r="G55" s="22">
        <f t="shared" si="0"/>
        <v>17124.32</v>
      </c>
      <c r="H55" s="26" t="s">
        <v>329</v>
      </c>
      <c r="I55" s="26" t="s">
        <v>1086</v>
      </c>
      <c r="J55" s="21" t="str">
        <f t="shared" si="1"/>
        <v>21</v>
      </c>
      <c r="K55" s="21" t="str">
        <f t="shared" si="2"/>
        <v>2103</v>
      </c>
      <c r="L55" s="21" t="str">
        <f t="shared" si="3"/>
        <v>210301</v>
      </c>
      <c r="M55" s="21"/>
      <c r="N55" s="21"/>
      <c r="O55" s="21"/>
      <c r="P55" s="21"/>
      <c r="Q55" s="21"/>
      <c r="R55" s="21"/>
    </row>
    <row r="56" spans="1:18" ht="75">
      <c r="A56" s="26">
        <v>21030111</v>
      </c>
      <c r="B56" s="26" t="s">
        <v>1230</v>
      </c>
      <c r="C56" s="26" t="s">
        <v>1028</v>
      </c>
      <c r="D56" s="27">
        <v>30338.560000000001</v>
      </c>
      <c r="E56" s="27">
        <v>0</v>
      </c>
      <c r="F56" s="26" t="s">
        <v>1028</v>
      </c>
      <c r="G56" s="22">
        <f t="shared" si="0"/>
        <v>30338.560000000001</v>
      </c>
      <c r="H56" s="26" t="s">
        <v>329</v>
      </c>
      <c r="I56" s="26" t="s">
        <v>1086</v>
      </c>
      <c r="J56" s="21" t="str">
        <f t="shared" si="1"/>
        <v>21</v>
      </c>
      <c r="K56" s="21" t="str">
        <f t="shared" si="2"/>
        <v>2103</v>
      </c>
      <c r="L56" s="21" t="str">
        <f t="shared" si="3"/>
        <v>210301</v>
      </c>
      <c r="M56" s="21"/>
      <c r="N56" s="21"/>
      <c r="O56" s="21"/>
      <c r="P56" s="21"/>
      <c r="Q56" s="21"/>
      <c r="R56" s="21"/>
    </row>
    <row r="57" spans="1:18" ht="75">
      <c r="A57" s="26">
        <v>21030112</v>
      </c>
      <c r="B57" s="26" t="s">
        <v>1231</v>
      </c>
      <c r="C57" s="26" t="s">
        <v>1028</v>
      </c>
      <c r="D57" s="27">
        <v>55246.58</v>
      </c>
      <c r="E57" s="27">
        <v>0</v>
      </c>
      <c r="F57" s="26" t="s">
        <v>1028</v>
      </c>
      <c r="G57" s="22">
        <f t="shared" si="0"/>
        <v>55246.58</v>
      </c>
      <c r="H57" s="26" t="s">
        <v>329</v>
      </c>
      <c r="I57" s="26" t="s">
        <v>1086</v>
      </c>
      <c r="J57" s="21" t="str">
        <f t="shared" si="1"/>
        <v>21</v>
      </c>
      <c r="K57" s="21" t="str">
        <f t="shared" si="2"/>
        <v>2103</v>
      </c>
      <c r="L57" s="21" t="str">
        <f t="shared" si="3"/>
        <v>210301</v>
      </c>
      <c r="M57" s="21"/>
      <c r="N57" s="21"/>
      <c r="O57" s="21"/>
      <c r="P57" s="21"/>
      <c r="Q57" s="21"/>
      <c r="R57" s="21"/>
    </row>
    <row r="58" spans="1:18" ht="75">
      <c r="A58" s="26">
        <v>21030114</v>
      </c>
      <c r="B58" s="26" t="s">
        <v>1232</v>
      </c>
      <c r="C58" s="26" t="s">
        <v>1028</v>
      </c>
      <c r="D58" s="27">
        <v>5967.85</v>
      </c>
      <c r="E58" s="27">
        <v>0</v>
      </c>
      <c r="F58" s="26" t="s">
        <v>1028</v>
      </c>
      <c r="G58" s="22">
        <f t="shared" si="0"/>
        <v>5967.85</v>
      </c>
      <c r="H58" s="26" t="s">
        <v>329</v>
      </c>
      <c r="I58" s="26" t="s">
        <v>1086</v>
      </c>
      <c r="J58" s="21" t="str">
        <f t="shared" si="1"/>
        <v>21</v>
      </c>
      <c r="K58" s="21" t="str">
        <f t="shared" si="2"/>
        <v>2103</v>
      </c>
      <c r="L58" s="21" t="str">
        <f t="shared" si="3"/>
        <v>210301</v>
      </c>
      <c r="M58" s="21"/>
      <c r="N58" s="21"/>
      <c r="O58" s="21"/>
      <c r="P58" s="21"/>
      <c r="Q58" s="21"/>
      <c r="R58" s="21"/>
    </row>
    <row r="59" spans="1:18" ht="60">
      <c r="A59" s="26">
        <v>23020101</v>
      </c>
      <c r="B59" s="26" t="s">
        <v>1043</v>
      </c>
      <c r="C59" s="26" t="s">
        <v>1028</v>
      </c>
      <c r="D59" s="27">
        <v>88762.04</v>
      </c>
      <c r="E59" s="27">
        <v>53479.71</v>
      </c>
      <c r="F59" s="26" t="s">
        <v>1028</v>
      </c>
      <c r="G59" s="22">
        <f t="shared" si="0"/>
        <v>35282.329999999994</v>
      </c>
      <c r="H59" s="26" t="s">
        <v>329</v>
      </c>
      <c r="I59" s="26" t="s">
        <v>1092</v>
      </c>
      <c r="J59" s="21" t="str">
        <f t="shared" si="1"/>
        <v>23</v>
      </c>
      <c r="K59" s="21" t="str">
        <f t="shared" si="2"/>
        <v>2302</v>
      </c>
      <c r="L59" s="21" t="str">
        <f t="shared" si="3"/>
        <v>230201</v>
      </c>
      <c r="M59" s="21"/>
      <c r="N59" s="21"/>
      <c r="O59" s="21"/>
      <c r="P59" s="21"/>
      <c r="Q59" s="21"/>
      <c r="R59" s="21"/>
    </row>
    <row r="60" spans="1:18" ht="60">
      <c r="A60" s="26">
        <v>23020102</v>
      </c>
      <c r="B60" s="26" t="s">
        <v>2069</v>
      </c>
      <c r="C60" s="26" t="s">
        <v>1028</v>
      </c>
      <c r="D60" s="27">
        <v>120983.25</v>
      </c>
      <c r="E60" s="27">
        <v>66337.84</v>
      </c>
      <c r="F60" s="26" t="s">
        <v>1028</v>
      </c>
      <c r="G60" s="22">
        <f t="shared" si="0"/>
        <v>54645.41</v>
      </c>
      <c r="H60" s="26" t="s">
        <v>329</v>
      </c>
      <c r="I60" s="26" t="s">
        <v>1092</v>
      </c>
      <c r="J60" s="21" t="str">
        <f t="shared" si="1"/>
        <v>23</v>
      </c>
      <c r="K60" s="21" t="str">
        <f t="shared" si="2"/>
        <v>2302</v>
      </c>
      <c r="L60" s="21" t="str">
        <f t="shared" si="3"/>
        <v>230201</v>
      </c>
      <c r="M60" s="21"/>
      <c r="N60" s="21"/>
      <c r="O60" s="21"/>
      <c r="P60" s="21"/>
      <c r="Q60" s="21"/>
      <c r="R60" s="21"/>
    </row>
    <row r="61" spans="1:18" ht="30">
      <c r="A61" s="26">
        <v>23030201</v>
      </c>
      <c r="B61" s="26" t="s">
        <v>1037</v>
      </c>
      <c r="C61" s="26" t="s">
        <v>1028</v>
      </c>
      <c r="D61" s="27">
        <v>2790250.78</v>
      </c>
      <c r="E61" s="27">
        <v>0</v>
      </c>
      <c r="F61" s="26" t="s">
        <v>1028</v>
      </c>
      <c r="G61" s="22">
        <f t="shared" si="0"/>
        <v>2790250.78</v>
      </c>
      <c r="H61" s="26" t="s">
        <v>329</v>
      </c>
      <c r="I61" s="26" t="s">
        <v>1094</v>
      </c>
      <c r="J61" s="21" t="str">
        <f t="shared" si="1"/>
        <v>23</v>
      </c>
      <c r="K61" s="21" t="str">
        <f t="shared" si="2"/>
        <v>2303</v>
      </c>
      <c r="L61" s="21" t="str">
        <f t="shared" si="3"/>
        <v>230302</v>
      </c>
      <c r="M61" s="21"/>
      <c r="N61" s="21"/>
      <c r="O61" s="21"/>
      <c r="P61" s="21"/>
      <c r="Q61" s="21"/>
      <c r="R61" s="21"/>
    </row>
    <row r="62" spans="1:18" ht="30">
      <c r="A62" s="26">
        <v>23040101</v>
      </c>
      <c r="B62" s="26" t="s">
        <v>1044</v>
      </c>
      <c r="C62" s="26" t="s">
        <v>1028</v>
      </c>
      <c r="D62" s="27">
        <v>0</v>
      </c>
      <c r="E62" s="27">
        <v>51890.3</v>
      </c>
      <c r="F62" s="26" t="s">
        <v>1028</v>
      </c>
      <c r="G62" s="22">
        <f t="shared" si="0"/>
        <v>-51890.3</v>
      </c>
      <c r="H62" s="26" t="s">
        <v>329</v>
      </c>
      <c r="I62" s="26" t="s">
        <v>1086</v>
      </c>
      <c r="J62" s="21" t="str">
        <f t="shared" si="1"/>
        <v>23</v>
      </c>
      <c r="K62" s="21" t="str">
        <f t="shared" si="2"/>
        <v>2304</v>
      </c>
      <c r="L62" s="21" t="str">
        <f t="shared" si="3"/>
        <v>230401</v>
      </c>
      <c r="M62" s="21"/>
      <c r="N62" s="21"/>
      <c r="O62" s="21"/>
      <c r="P62" s="21"/>
      <c r="Q62" s="21"/>
      <c r="R62" s="21"/>
    </row>
    <row r="63" spans="1:18" ht="30">
      <c r="A63" s="26">
        <v>23050101</v>
      </c>
      <c r="B63" s="26" t="s">
        <v>819</v>
      </c>
      <c r="C63" s="26" t="s">
        <v>1028</v>
      </c>
      <c r="D63" s="27">
        <v>37880871.18</v>
      </c>
      <c r="E63" s="27">
        <v>30318492.120000001</v>
      </c>
      <c r="F63" s="26" t="s">
        <v>1028</v>
      </c>
      <c r="G63" s="22">
        <f t="shared" si="0"/>
        <v>7562379.0599999987</v>
      </c>
      <c r="H63" s="26" t="s">
        <v>329</v>
      </c>
      <c r="I63" s="26" t="s">
        <v>1086</v>
      </c>
      <c r="J63" s="21" t="str">
        <f t="shared" si="1"/>
        <v>23</v>
      </c>
      <c r="K63" s="21" t="str">
        <f t="shared" si="2"/>
        <v>2305</v>
      </c>
      <c r="L63" s="21" t="str">
        <f t="shared" si="3"/>
        <v>230501</v>
      </c>
      <c r="M63" s="21"/>
      <c r="N63" s="21"/>
      <c r="O63" s="21"/>
      <c r="P63" s="21"/>
      <c r="Q63" s="21"/>
      <c r="R63" s="21"/>
    </row>
    <row r="64" spans="1:18" ht="30">
      <c r="A64" s="26">
        <v>23050102</v>
      </c>
      <c r="B64" s="26" t="s">
        <v>1045</v>
      </c>
      <c r="C64" s="26" t="s">
        <v>1028</v>
      </c>
      <c r="D64" s="27">
        <v>5289.68</v>
      </c>
      <c r="E64" s="27">
        <v>2042.61</v>
      </c>
      <c r="F64" s="26" t="s">
        <v>1028</v>
      </c>
      <c r="G64" s="22">
        <f t="shared" si="0"/>
        <v>3247.0700000000006</v>
      </c>
      <c r="H64" s="26" t="s">
        <v>329</v>
      </c>
      <c r="I64" s="26" t="s">
        <v>1086</v>
      </c>
      <c r="J64" s="21" t="str">
        <f t="shared" si="1"/>
        <v>23</v>
      </c>
      <c r="K64" s="21" t="str">
        <f t="shared" si="2"/>
        <v>2305</v>
      </c>
      <c r="L64" s="21" t="str">
        <f t="shared" si="3"/>
        <v>230501</v>
      </c>
      <c r="M64" s="21"/>
      <c r="N64" s="21"/>
      <c r="O64" s="21"/>
      <c r="P64" s="21"/>
      <c r="Q64" s="21"/>
      <c r="R64" s="21"/>
    </row>
    <row r="65" spans="1:18" ht="45">
      <c r="A65" s="26">
        <v>23090101</v>
      </c>
      <c r="B65" s="26" t="s">
        <v>820</v>
      </c>
      <c r="C65" s="26" t="s">
        <v>1028</v>
      </c>
      <c r="D65" s="27">
        <v>219724.73</v>
      </c>
      <c r="E65" s="27">
        <v>171843.92</v>
      </c>
      <c r="F65" s="26" t="s">
        <v>1028</v>
      </c>
      <c r="G65" s="22">
        <f t="shared" si="0"/>
        <v>47880.81</v>
      </c>
      <c r="H65" s="26" t="s">
        <v>329</v>
      </c>
      <c r="I65" s="26" t="s">
        <v>1086</v>
      </c>
      <c r="J65" s="21" t="str">
        <f t="shared" si="1"/>
        <v>23</v>
      </c>
      <c r="K65" s="21" t="str">
        <f t="shared" si="2"/>
        <v>2309</v>
      </c>
      <c r="L65" s="21" t="str">
        <f t="shared" si="3"/>
        <v>230901</v>
      </c>
      <c r="M65" s="21"/>
      <c r="N65" s="21"/>
      <c r="O65" s="21"/>
      <c r="P65" s="21"/>
      <c r="Q65" s="21"/>
      <c r="R65" s="21"/>
    </row>
    <row r="66" spans="1:18" ht="30">
      <c r="A66" s="26">
        <v>23090102</v>
      </c>
      <c r="B66" s="26" t="s">
        <v>1046</v>
      </c>
      <c r="C66" s="26" t="s">
        <v>1028</v>
      </c>
      <c r="D66" s="27">
        <v>2252</v>
      </c>
      <c r="E66" s="27">
        <v>2252</v>
      </c>
      <c r="F66" s="26" t="s">
        <v>1028</v>
      </c>
      <c r="G66" s="22">
        <f t="shared" si="0"/>
        <v>0</v>
      </c>
      <c r="H66" s="26" t="s">
        <v>329</v>
      </c>
      <c r="I66" s="26" t="s">
        <v>1094</v>
      </c>
      <c r="J66" s="21" t="str">
        <f t="shared" si="1"/>
        <v>23</v>
      </c>
      <c r="K66" s="21" t="str">
        <f t="shared" si="2"/>
        <v>2309</v>
      </c>
      <c r="L66" s="21" t="str">
        <f t="shared" si="3"/>
        <v>230901</v>
      </c>
      <c r="M66" s="21"/>
      <c r="N66" s="21"/>
      <c r="O66" s="21"/>
      <c r="P66" s="21"/>
      <c r="Q66" s="21"/>
      <c r="R66" s="21"/>
    </row>
    <row r="67" spans="1:18" ht="75">
      <c r="A67" s="26">
        <v>23090109</v>
      </c>
      <c r="B67" s="26" t="s">
        <v>1235</v>
      </c>
      <c r="C67" s="26" t="s">
        <v>1028</v>
      </c>
      <c r="D67" s="27">
        <v>6270</v>
      </c>
      <c r="E67" s="27">
        <v>20490.5</v>
      </c>
      <c r="F67" s="26" t="s">
        <v>1028</v>
      </c>
      <c r="G67" s="22">
        <f t="shared" si="0"/>
        <v>-14220.5</v>
      </c>
      <c r="H67" s="26" t="s">
        <v>329</v>
      </c>
      <c r="I67" s="26" t="s">
        <v>1086</v>
      </c>
      <c r="J67" s="21" t="str">
        <f t="shared" si="1"/>
        <v>23</v>
      </c>
      <c r="K67" s="21" t="str">
        <f t="shared" si="2"/>
        <v>2309</v>
      </c>
      <c r="L67" s="21" t="str">
        <f t="shared" si="3"/>
        <v>230901</v>
      </c>
      <c r="M67" s="21"/>
      <c r="N67" s="21"/>
      <c r="O67" s="21"/>
      <c r="P67" s="21"/>
      <c r="Q67" s="21"/>
      <c r="R67" s="21"/>
    </row>
    <row r="68" spans="1:18" ht="60">
      <c r="A68" s="26">
        <v>23100101</v>
      </c>
      <c r="B68" s="26" t="s">
        <v>1236</v>
      </c>
      <c r="C68" s="26" t="s">
        <v>1028</v>
      </c>
      <c r="D68" s="27">
        <v>5547.28</v>
      </c>
      <c r="E68" s="27">
        <v>3382.11</v>
      </c>
      <c r="F68" s="26" t="s">
        <v>1028</v>
      </c>
      <c r="G68" s="22">
        <f t="shared" si="0"/>
        <v>2165.1699999999996</v>
      </c>
      <c r="H68" s="26" t="s">
        <v>329</v>
      </c>
      <c r="I68" s="26" t="s">
        <v>1086</v>
      </c>
      <c r="J68" s="21" t="str">
        <f t="shared" si="1"/>
        <v>23</v>
      </c>
      <c r="K68" s="21" t="str">
        <f t="shared" si="2"/>
        <v>2310</v>
      </c>
      <c r="L68" s="21" t="str">
        <f t="shared" si="3"/>
        <v>231001</v>
      </c>
      <c r="M68" s="21"/>
      <c r="N68" s="21"/>
      <c r="O68" s="21"/>
      <c r="P68" s="21"/>
      <c r="Q68" s="21"/>
      <c r="R68" s="21"/>
    </row>
    <row r="69" spans="1:18" ht="45">
      <c r="A69" s="26">
        <v>23110101</v>
      </c>
      <c r="B69" s="26" t="s">
        <v>1237</v>
      </c>
      <c r="C69" s="26" t="s">
        <v>1028</v>
      </c>
      <c r="D69" s="27">
        <v>277644.49</v>
      </c>
      <c r="E69" s="27">
        <v>257366.49</v>
      </c>
      <c r="F69" s="26" t="s">
        <v>1028</v>
      </c>
      <c r="G69" s="22">
        <f t="shared" si="0"/>
        <v>20278</v>
      </c>
      <c r="H69" s="26" t="s">
        <v>329</v>
      </c>
      <c r="I69" s="26" t="s">
        <v>1086</v>
      </c>
      <c r="J69" s="21" t="str">
        <f t="shared" si="1"/>
        <v>23</v>
      </c>
      <c r="K69" s="21" t="str">
        <f t="shared" si="2"/>
        <v>2311</v>
      </c>
      <c r="L69" s="21" t="str">
        <f t="shared" si="3"/>
        <v>231101</v>
      </c>
      <c r="M69" s="21"/>
      <c r="N69" s="21"/>
      <c r="O69" s="21"/>
      <c r="P69" s="21"/>
      <c r="Q69" s="21"/>
      <c r="R69" s="21"/>
    </row>
    <row r="70" spans="1:18" ht="15">
      <c r="A70" s="26">
        <v>23120101</v>
      </c>
      <c r="B70" s="26" t="s">
        <v>821</v>
      </c>
      <c r="C70" s="26" t="s">
        <v>1028</v>
      </c>
      <c r="D70" s="27">
        <v>7106.68</v>
      </c>
      <c r="E70" s="27">
        <v>7106.68</v>
      </c>
      <c r="F70" s="26" t="s">
        <v>1028</v>
      </c>
      <c r="G70" s="22">
        <f t="shared" si="0"/>
        <v>0</v>
      </c>
      <c r="H70" s="26" t="s">
        <v>329</v>
      </c>
      <c r="I70" s="26" t="s">
        <v>1092</v>
      </c>
      <c r="J70" s="21" t="str">
        <f t="shared" si="1"/>
        <v>23</v>
      </c>
      <c r="K70" s="21" t="str">
        <f t="shared" si="2"/>
        <v>2312</v>
      </c>
      <c r="L70" s="21" t="str">
        <f t="shared" si="3"/>
        <v>231201</v>
      </c>
      <c r="M70" s="21"/>
      <c r="N70" s="21"/>
      <c r="O70" s="21"/>
      <c r="P70" s="21"/>
      <c r="Q70" s="21"/>
      <c r="R70" s="21"/>
    </row>
    <row r="71" spans="1:18" ht="15">
      <c r="A71" s="26">
        <v>23120102</v>
      </c>
      <c r="B71" s="26" t="s">
        <v>1370</v>
      </c>
      <c r="C71" s="26" t="s">
        <v>1028</v>
      </c>
      <c r="D71" s="27">
        <v>7079.99</v>
      </c>
      <c r="E71" s="27">
        <v>7106.68</v>
      </c>
      <c r="F71" s="26" t="s">
        <v>1028</v>
      </c>
      <c r="G71" s="22">
        <f t="shared" si="0"/>
        <v>-26.690000000000509</v>
      </c>
      <c r="H71" s="26" t="s">
        <v>329</v>
      </c>
      <c r="I71" s="26" t="s">
        <v>1094</v>
      </c>
      <c r="J71" s="21" t="str">
        <f t="shared" si="1"/>
        <v>23</v>
      </c>
      <c r="K71" s="21" t="str">
        <f t="shared" si="2"/>
        <v>2312</v>
      </c>
      <c r="L71" s="21" t="str">
        <f t="shared" si="3"/>
        <v>231201</v>
      </c>
      <c r="M71" s="21"/>
      <c r="N71" s="21"/>
      <c r="O71" s="21"/>
      <c r="P71" s="21"/>
      <c r="Q71" s="21"/>
      <c r="R71" s="21"/>
    </row>
    <row r="72" spans="1:18" ht="30">
      <c r="A72" s="26">
        <v>23120103</v>
      </c>
      <c r="B72" s="26" t="s">
        <v>1130</v>
      </c>
      <c r="C72" s="26" t="s">
        <v>1028</v>
      </c>
      <c r="D72" s="27">
        <v>1247037.46</v>
      </c>
      <c r="E72" s="27">
        <v>1868016.34</v>
      </c>
      <c r="F72" s="26" t="s">
        <v>1028</v>
      </c>
      <c r="G72" s="22">
        <f t="shared" si="0"/>
        <v>-620978.88000000012</v>
      </c>
      <c r="H72" s="26" t="s">
        <v>329</v>
      </c>
      <c r="I72" s="26" t="s">
        <v>1091</v>
      </c>
      <c r="J72" s="21" t="str">
        <f t="shared" si="1"/>
        <v>23</v>
      </c>
      <c r="K72" s="21" t="str">
        <f t="shared" si="2"/>
        <v>2312</v>
      </c>
      <c r="L72" s="21" t="str">
        <f t="shared" si="3"/>
        <v>231201</v>
      </c>
      <c r="M72" s="21"/>
      <c r="N72" s="21"/>
      <c r="O72" s="21"/>
      <c r="P72" s="21"/>
      <c r="Q72" s="21"/>
      <c r="R72" s="21"/>
    </row>
    <row r="73" spans="1:18" ht="75">
      <c r="A73" s="26">
        <v>23120104</v>
      </c>
      <c r="B73" s="26" t="s">
        <v>1238</v>
      </c>
      <c r="C73" s="26" t="s">
        <v>1028</v>
      </c>
      <c r="D73" s="27">
        <v>95.66</v>
      </c>
      <c r="E73" s="27">
        <v>95.66</v>
      </c>
      <c r="F73" s="26" t="s">
        <v>1028</v>
      </c>
      <c r="G73" s="22">
        <f t="shared" si="0"/>
        <v>0</v>
      </c>
      <c r="H73" s="26" t="s">
        <v>329</v>
      </c>
      <c r="I73" s="26" t="s">
        <v>1091</v>
      </c>
      <c r="J73" s="21" t="str">
        <f t="shared" si="1"/>
        <v>23</v>
      </c>
      <c r="K73" s="21" t="str">
        <f t="shared" si="2"/>
        <v>2312</v>
      </c>
      <c r="L73" s="21" t="str">
        <f t="shared" si="3"/>
        <v>231201</v>
      </c>
      <c r="M73" s="21"/>
      <c r="N73" s="21"/>
      <c r="O73" s="21"/>
      <c r="P73" s="21"/>
      <c r="Q73" s="21"/>
      <c r="R73" s="21"/>
    </row>
    <row r="74" spans="1:18" ht="45">
      <c r="A74" s="26">
        <v>23120111</v>
      </c>
      <c r="B74" s="26" t="s">
        <v>1239</v>
      </c>
      <c r="C74" s="26" t="s">
        <v>1028</v>
      </c>
      <c r="D74" s="27">
        <v>47890.75</v>
      </c>
      <c r="E74" s="27">
        <v>66872.87</v>
      </c>
      <c r="F74" s="26" t="s">
        <v>1028</v>
      </c>
      <c r="G74" s="22">
        <f t="shared" si="0"/>
        <v>-18982.119999999995</v>
      </c>
      <c r="H74" s="26" t="s">
        <v>329</v>
      </c>
      <c r="I74" s="26" t="s">
        <v>1091</v>
      </c>
      <c r="J74" s="21" t="str">
        <f t="shared" si="1"/>
        <v>23</v>
      </c>
      <c r="K74" s="21" t="str">
        <f t="shared" si="2"/>
        <v>2312</v>
      </c>
      <c r="L74" s="21" t="str">
        <f t="shared" si="3"/>
        <v>231201</v>
      </c>
      <c r="M74" s="21"/>
      <c r="N74" s="21"/>
      <c r="O74" s="21"/>
      <c r="P74" s="21"/>
      <c r="Q74" s="21"/>
      <c r="R74" s="21"/>
    </row>
    <row r="75" spans="1:18" ht="60">
      <c r="A75" s="26">
        <v>23120112</v>
      </c>
      <c r="B75" s="26" t="s">
        <v>1240</v>
      </c>
      <c r="C75" s="26" t="s">
        <v>1028</v>
      </c>
      <c r="D75" s="27">
        <v>555709</v>
      </c>
      <c r="E75" s="27">
        <v>487196.34</v>
      </c>
      <c r="F75" s="26" t="s">
        <v>1028</v>
      </c>
      <c r="G75" s="22">
        <f t="shared" si="0"/>
        <v>68512.659999999974</v>
      </c>
      <c r="H75" s="26" t="s">
        <v>329</v>
      </c>
      <c r="I75" s="26" t="s">
        <v>1086</v>
      </c>
      <c r="J75" s="21" t="str">
        <f t="shared" si="1"/>
        <v>23</v>
      </c>
      <c r="K75" s="21" t="str">
        <f t="shared" si="2"/>
        <v>2312</v>
      </c>
      <c r="L75" s="21" t="str">
        <f t="shared" si="3"/>
        <v>231201</v>
      </c>
      <c r="M75" s="21"/>
      <c r="N75" s="21"/>
      <c r="O75" s="21"/>
      <c r="P75" s="21"/>
      <c r="Q75" s="21"/>
      <c r="R75" s="21"/>
    </row>
    <row r="76" spans="1:18" ht="15">
      <c r="A76" s="26">
        <v>23120121</v>
      </c>
      <c r="B76" s="26" t="s">
        <v>822</v>
      </c>
      <c r="C76" s="26" t="s">
        <v>1028</v>
      </c>
      <c r="D76" s="27">
        <v>183697.64</v>
      </c>
      <c r="E76" s="27">
        <v>671525.44</v>
      </c>
      <c r="F76" s="26" t="s">
        <v>1028</v>
      </c>
      <c r="G76" s="22">
        <f t="shared" ref="G76:G139" si="4">+D76-E76</f>
        <v>-487827.79999999993</v>
      </c>
      <c r="H76" s="26" t="s">
        <v>329</v>
      </c>
      <c r="I76" s="26" t="s">
        <v>1087</v>
      </c>
      <c r="J76" s="21" t="str">
        <f t="shared" ref="J76:J139" si="5">LEFT(A76,2)</f>
        <v>23</v>
      </c>
      <c r="K76" s="21" t="str">
        <f t="shared" ref="K76:K139" si="6">LEFT(A76,4)</f>
        <v>2312</v>
      </c>
      <c r="L76" s="21" t="str">
        <f t="shared" ref="L76:L139" si="7">LEFT(A76,6)</f>
        <v>231201</v>
      </c>
      <c r="M76" s="21"/>
      <c r="N76" s="21"/>
      <c r="O76" s="21"/>
      <c r="P76" s="21"/>
      <c r="Q76" s="21"/>
      <c r="R76" s="21"/>
    </row>
    <row r="77" spans="1:18" ht="45">
      <c r="A77" s="26">
        <v>23120131</v>
      </c>
      <c r="B77" s="26" t="s">
        <v>1241</v>
      </c>
      <c r="C77" s="26" t="s">
        <v>1028</v>
      </c>
      <c r="D77" s="27">
        <v>330</v>
      </c>
      <c r="E77" s="27">
        <v>634</v>
      </c>
      <c r="F77" s="26" t="s">
        <v>1028</v>
      </c>
      <c r="G77" s="22">
        <f t="shared" si="4"/>
        <v>-304</v>
      </c>
      <c r="H77" s="26" t="s">
        <v>329</v>
      </c>
      <c r="I77" s="26" t="s">
        <v>1087</v>
      </c>
      <c r="J77" s="21" t="str">
        <f t="shared" si="5"/>
        <v>23</v>
      </c>
      <c r="K77" s="21" t="str">
        <f t="shared" si="6"/>
        <v>2312</v>
      </c>
      <c r="L77" s="21" t="str">
        <f t="shared" si="7"/>
        <v>231201</v>
      </c>
      <c r="M77" s="21"/>
      <c r="N77" s="21"/>
      <c r="O77" s="21"/>
      <c r="P77" s="21"/>
      <c r="Q77" s="21"/>
      <c r="R77" s="21"/>
    </row>
    <row r="78" spans="1:18" ht="30">
      <c r="A78" s="26">
        <v>23120188</v>
      </c>
      <c r="B78" s="26" t="s">
        <v>824</v>
      </c>
      <c r="C78" s="26" t="s">
        <v>1028</v>
      </c>
      <c r="D78" s="27">
        <v>124813.63</v>
      </c>
      <c r="E78" s="27">
        <v>199227.16</v>
      </c>
      <c r="F78" s="26" t="s">
        <v>1028</v>
      </c>
      <c r="G78" s="22">
        <f t="shared" si="4"/>
        <v>-74413.53</v>
      </c>
      <c r="H78" s="26" t="s">
        <v>329</v>
      </c>
      <c r="I78" s="26" t="s">
        <v>1088</v>
      </c>
      <c r="J78" s="21" t="str">
        <f t="shared" si="5"/>
        <v>23</v>
      </c>
      <c r="K78" s="21" t="str">
        <f t="shared" si="6"/>
        <v>2312</v>
      </c>
      <c r="L78" s="21" t="str">
        <f t="shared" si="7"/>
        <v>231201</v>
      </c>
      <c r="M78" s="21"/>
      <c r="N78" s="21"/>
      <c r="O78" s="21"/>
      <c r="P78" s="21"/>
      <c r="Q78" s="21"/>
      <c r="R78" s="21"/>
    </row>
    <row r="79" spans="1:18" ht="15">
      <c r="A79" s="26">
        <v>23130101</v>
      </c>
      <c r="B79" s="26" t="s">
        <v>825</v>
      </c>
      <c r="C79" s="26" t="s">
        <v>1028</v>
      </c>
      <c r="D79" s="27">
        <v>5921.42</v>
      </c>
      <c r="E79" s="27">
        <v>5258.84</v>
      </c>
      <c r="F79" s="26" t="s">
        <v>1028</v>
      </c>
      <c r="G79" s="22">
        <f t="shared" si="4"/>
        <v>662.57999999999993</v>
      </c>
      <c r="H79" s="26" t="s">
        <v>329</v>
      </c>
      <c r="I79" s="26" t="s">
        <v>1088</v>
      </c>
      <c r="J79" s="21" t="str">
        <f t="shared" si="5"/>
        <v>23</v>
      </c>
      <c r="K79" s="21" t="str">
        <f t="shared" si="6"/>
        <v>2313</v>
      </c>
      <c r="L79" s="21" t="str">
        <f t="shared" si="7"/>
        <v>231301</v>
      </c>
      <c r="M79" s="21"/>
      <c r="N79" s="21"/>
      <c r="O79" s="21"/>
      <c r="P79" s="21"/>
      <c r="Q79" s="21"/>
      <c r="R79" s="21"/>
    </row>
    <row r="80" spans="1:18" ht="30">
      <c r="A80" s="26">
        <v>23130102</v>
      </c>
      <c r="B80" s="26" t="s">
        <v>826</v>
      </c>
      <c r="C80" s="26" t="s">
        <v>1028</v>
      </c>
      <c r="D80" s="27">
        <v>1517058.96</v>
      </c>
      <c r="E80" s="27">
        <v>1617026</v>
      </c>
      <c r="F80" s="26" t="s">
        <v>1028</v>
      </c>
      <c r="G80" s="22">
        <f t="shared" si="4"/>
        <v>-99967.040000000037</v>
      </c>
      <c r="H80" s="26" t="s">
        <v>329</v>
      </c>
      <c r="I80" s="26" t="s">
        <v>1088</v>
      </c>
      <c r="J80" s="21" t="str">
        <f t="shared" si="5"/>
        <v>23</v>
      </c>
      <c r="K80" s="21" t="str">
        <f t="shared" si="6"/>
        <v>2313</v>
      </c>
      <c r="L80" s="21" t="str">
        <f t="shared" si="7"/>
        <v>231301</v>
      </c>
      <c r="M80" s="21"/>
      <c r="N80" s="21"/>
      <c r="O80" s="21"/>
      <c r="P80" s="21"/>
      <c r="Q80" s="21"/>
      <c r="R80" s="21"/>
    </row>
    <row r="81" spans="1:18" ht="30">
      <c r="A81" s="26">
        <v>23130103</v>
      </c>
      <c r="B81" s="26" t="s">
        <v>827</v>
      </c>
      <c r="C81" s="26" t="s">
        <v>1028</v>
      </c>
      <c r="D81" s="27">
        <v>146272.44</v>
      </c>
      <c r="E81" s="27">
        <v>146291.64000000001</v>
      </c>
      <c r="F81" s="26" t="s">
        <v>1028</v>
      </c>
      <c r="G81" s="22">
        <f t="shared" si="4"/>
        <v>-19.200000000011642</v>
      </c>
      <c r="H81" s="26" t="s">
        <v>329</v>
      </c>
      <c r="I81" s="26" t="s">
        <v>1089</v>
      </c>
      <c r="J81" s="21" t="str">
        <f t="shared" si="5"/>
        <v>23</v>
      </c>
      <c r="K81" s="21" t="str">
        <f t="shared" si="6"/>
        <v>2313</v>
      </c>
      <c r="L81" s="21" t="str">
        <f t="shared" si="7"/>
        <v>231301</v>
      </c>
      <c r="M81" s="21"/>
      <c r="N81" s="21"/>
      <c r="O81" s="21"/>
      <c r="P81" s="21"/>
      <c r="Q81" s="21"/>
      <c r="R81" s="21"/>
    </row>
    <row r="82" spans="1:18" ht="30">
      <c r="A82" s="26">
        <v>23130105</v>
      </c>
      <c r="B82" s="26" t="s">
        <v>1047</v>
      </c>
      <c r="C82" s="26" t="s">
        <v>1028</v>
      </c>
      <c r="D82" s="27">
        <v>28789.94</v>
      </c>
      <c r="E82" s="27">
        <v>20065.830000000002</v>
      </c>
      <c r="F82" s="26" t="s">
        <v>1028</v>
      </c>
      <c r="G82" s="22">
        <f t="shared" si="4"/>
        <v>8724.1099999999969</v>
      </c>
      <c r="H82" s="26" t="s">
        <v>329</v>
      </c>
      <c r="I82" s="26" t="s">
        <v>1093</v>
      </c>
      <c r="J82" s="21" t="str">
        <f t="shared" si="5"/>
        <v>23</v>
      </c>
      <c r="K82" s="21" t="str">
        <f t="shared" si="6"/>
        <v>2313</v>
      </c>
      <c r="L82" s="21" t="str">
        <f t="shared" si="7"/>
        <v>231301</v>
      </c>
      <c r="M82" s="21"/>
      <c r="N82" s="21"/>
      <c r="O82" s="21"/>
      <c r="P82" s="21"/>
      <c r="Q82" s="21"/>
      <c r="R82" s="21"/>
    </row>
    <row r="83" spans="1:18" ht="60">
      <c r="A83" s="26">
        <v>23140100</v>
      </c>
      <c r="B83" s="26" t="s">
        <v>1242</v>
      </c>
      <c r="C83" s="26" t="s">
        <v>1028</v>
      </c>
      <c r="D83" s="27">
        <v>112600.36</v>
      </c>
      <c r="E83" s="27">
        <v>0</v>
      </c>
      <c r="F83" s="26" t="s">
        <v>1028</v>
      </c>
      <c r="G83" s="22">
        <f t="shared" si="4"/>
        <v>112600.36</v>
      </c>
      <c r="H83" s="26" t="s">
        <v>329</v>
      </c>
      <c r="I83" s="26" t="s">
        <v>1091</v>
      </c>
      <c r="J83" s="21" t="str">
        <f t="shared" si="5"/>
        <v>23</v>
      </c>
      <c r="K83" s="21" t="str">
        <f t="shared" si="6"/>
        <v>2314</v>
      </c>
      <c r="L83" s="21" t="str">
        <f t="shared" si="7"/>
        <v>231401</v>
      </c>
      <c r="M83" s="21"/>
      <c r="N83" s="21"/>
      <c r="O83" s="21"/>
      <c r="P83" s="21"/>
      <c r="Q83" s="21"/>
      <c r="R83" s="21"/>
    </row>
    <row r="84" spans="1:18" ht="45">
      <c r="A84" s="26">
        <v>23140101</v>
      </c>
      <c r="B84" s="26" t="s">
        <v>828</v>
      </c>
      <c r="C84" s="26" t="s">
        <v>1028</v>
      </c>
      <c r="D84" s="27">
        <v>4350364.6100000003</v>
      </c>
      <c r="E84" s="27">
        <v>4360067.5599999996</v>
      </c>
      <c r="F84" s="26" t="s">
        <v>1028</v>
      </c>
      <c r="G84" s="22">
        <f t="shared" si="4"/>
        <v>-9702.9499999992549</v>
      </c>
      <c r="H84" s="26" t="s">
        <v>329</v>
      </c>
      <c r="I84" s="26" t="s">
        <v>1086</v>
      </c>
      <c r="J84" s="21" t="str">
        <f t="shared" si="5"/>
        <v>23</v>
      </c>
      <c r="K84" s="21" t="str">
        <f t="shared" si="6"/>
        <v>2314</v>
      </c>
      <c r="L84" s="21" t="str">
        <f t="shared" si="7"/>
        <v>231401</v>
      </c>
      <c r="M84" s="21"/>
      <c r="N84" s="21"/>
      <c r="O84" s="21"/>
      <c r="P84" s="21"/>
      <c r="Q84" s="21"/>
      <c r="R84" s="21"/>
    </row>
    <row r="85" spans="1:18" ht="30">
      <c r="A85" s="26">
        <v>23150101</v>
      </c>
      <c r="B85" s="26" t="s">
        <v>829</v>
      </c>
      <c r="C85" s="26" t="s">
        <v>1028</v>
      </c>
      <c r="D85" s="27">
        <v>76474.39</v>
      </c>
      <c r="E85" s="27">
        <v>141160.29999999999</v>
      </c>
      <c r="F85" s="26" t="s">
        <v>1028</v>
      </c>
      <c r="G85" s="22">
        <f t="shared" si="4"/>
        <v>-64685.909999999989</v>
      </c>
      <c r="H85" s="26" t="s">
        <v>329</v>
      </c>
      <c r="I85" s="26" t="s">
        <v>1086</v>
      </c>
      <c r="J85" s="21" t="str">
        <f t="shared" si="5"/>
        <v>23</v>
      </c>
      <c r="K85" s="21" t="str">
        <f t="shared" si="6"/>
        <v>2315</v>
      </c>
      <c r="L85" s="21" t="str">
        <f t="shared" si="7"/>
        <v>231501</v>
      </c>
      <c r="M85" s="21"/>
      <c r="N85" s="21"/>
      <c r="O85" s="21"/>
      <c r="P85" s="21"/>
      <c r="Q85" s="21"/>
      <c r="R85" s="21"/>
    </row>
    <row r="86" spans="1:18" ht="60">
      <c r="A86" s="26">
        <v>23150102</v>
      </c>
      <c r="B86" s="26" t="s">
        <v>1371</v>
      </c>
      <c r="C86" s="26" t="s">
        <v>1028</v>
      </c>
      <c r="D86" s="27">
        <v>29982.58</v>
      </c>
      <c r="E86" s="27">
        <v>20951.650000000001</v>
      </c>
      <c r="F86" s="26" t="s">
        <v>1028</v>
      </c>
      <c r="G86" s="22">
        <f t="shared" si="4"/>
        <v>9030.93</v>
      </c>
      <c r="H86" s="26" t="s">
        <v>329</v>
      </c>
      <c r="I86" s="26" t="s">
        <v>1088</v>
      </c>
      <c r="J86" s="21" t="str">
        <f t="shared" si="5"/>
        <v>23</v>
      </c>
      <c r="K86" s="21" t="str">
        <f t="shared" si="6"/>
        <v>2315</v>
      </c>
      <c r="L86" s="21" t="str">
        <f t="shared" si="7"/>
        <v>231501</v>
      </c>
      <c r="M86" s="21"/>
      <c r="N86" s="21"/>
      <c r="O86" s="21"/>
      <c r="P86" s="21"/>
      <c r="Q86" s="21"/>
      <c r="R86" s="21"/>
    </row>
    <row r="87" spans="1:18" ht="45">
      <c r="A87" s="26">
        <v>23150104</v>
      </c>
      <c r="B87" s="26" t="s">
        <v>1049</v>
      </c>
      <c r="C87" s="26" t="s">
        <v>1028</v>
      </c>
      <c r="D87" s="27">
        <v>111506.1</v>
      </c>
      <c r="E87" s="27">
        <v>119599.33</v>
      </c>
      <c r="F87" s="26" t="s">
        <v>1028</v>
      </c>
      <c r="G87" s="22">
        <f t="shared" si="4"/>
        <v>-8093.2299999999959</v>
      </c>
      <c r="H87" s="26" t="s">
        <v>329</v>
      </c>
      <c r="I87" s="26" t="s">
        <v>1092</v>
      </c>
      <c r="J87" s="21" t="str">
        <f t="shared" si="5"/>
        <v>23</v>
      </c>
      <c r="K87" s="21" t="str">
        <f t="shared" si="6"/>
        <v>2315</v>
      </c>
      <c r="L87" s="21" t="str">
        <f t="shared" si="7"/>
        <v>231501</v>
      </c>
      <c r="M87" s="21"/>
      <c r="N87" s="21"/>
      <c r="O87" s="21"/>
      <c r="P87" s="21"/>
      <c r="Q87" s="21"/>
      <c r="R87" s="21"/>
    </row>
    <row r="88" spans="1:18" ht="30">
      <c r="A88" s="26">
        <v>23150105</v>
      </c>
      <c r="B88" s="26" t="s">
        <v>830</v>
      </c>
      <c r="C88" s="26" t="s">
        <v>1028</v>
      </c>
      <c r="D88" s="27">
        <v>15000</v>
      </c>
      <c r="E88" s="27">
        <v>15000</v>
      </c>
      <c r="F88" s="26" t="s">
        <v>1028</v>
      </c>
      <c r="G88" s="22">
        <f t="shared" si="4"/>
        <v>0</v>
      </c>
      <c r="H88" s="26" t="s">
        <v>329</v>
      </c>
      <c r="I88" s="26" t="s">
        <v>1086</v>
      </c>
      <c r="J88" s="21" t="str">
        <f t="shared" si="5"/>
        <v>23</v>
      </c>
      <c r="K88" s="21" t="str">
        <f t="shared" si="6"/>
        <v>2315</v>
      </c>
      <c r="L88" s="21" t="str">
        <f t="shared" si="7"/>
        <v>231501</v>
      </c>
      <c r="M88" s="21"/>
      <c r="N88" s="21"/>
      <c r="O88" s="21"/>
      <c r="P88" s="21"/>
      <c r="Q88" s="21"/>
      <c r="R88" s="21"/>
    </row>
    <row r="89" spans="1:18" ht="30">
      <c r="A89" s="26">
        <v>23150106</v>
      </c>
      <c r="B89" s="26" t="s">
        <v>831</v>
      </c>
      <c r="C89" s="26" t="s">
        <v>1028</v>
      </c>
      <c r="D89" s="27">
        <v>20203.650000000001</v>
      </c>
      <c r="E89" s="27">
        <v>16180.77</v>
      </c>
      <c r="F89" s="26" t="s">
        <v>1028</v>
      </c>
      <c r="G89" s="22">
        <f t="shared" si="4"/>
        <v>4022.880000000001</v>
      </c>
      <c r="H89" s="26" t="s">
        <v>329</v>
      </c>
      <c r="I89" s="26" t="s">
        <v>1086</v>
      </c>
      <c r="J89" s="21" t="str">
        <f t="shared" si="5"/>
        <v>23</v>
      </c>
      <c r="K89" s="21" t="str">
        <f t="shared" si="6"/>
        <v>2315</v>
      </c>
      <c r="L89" s="21" t="str">
        <f t="shared" si="7"/>
        <v>231501</v>
      </c>
      <c r="M89" s="21"/>
      <c r="N89" s="21"/>
      <c r="O89" s="21"/>
      <c r="P89" s="21"/>
      <c r="Q89" s="21"/>
      <c r="R89" s="21"/>
    </row>
    <row r="90" spans="1:18" ht="45">
      <c r="A90" s="26">
        <v>23150107</v>
      </c>
      <c r="B90" s="26" t="s">
        <v>832</v>
      </c>
      <c r="C90" s="26" t="s">
        <v>1028</v>
      </c>
      <c r="D90" s="27">
        <v>343325.6</v>
      </c>
      <c r="E90" s="27">
        <v>337144.93</v>
      </c>
      <c r="F90" s="26" t="s">
        <v>1028</v>
      </c>
      <c r="G90" s="22">
        <f t="shared" si="4"/>
        <v>6180.6699999999837</v>
      </c>
      <c r="H90" s="26" t="s">
        <v>329</v>
      </c>
      <c r="I90" s="26" t="s">
        <v>1092</v>
      </c>
      <c r="J90" s="21" t="str">
        <f t="shared" si="5"/>
        <v>23</v>
      </c>
      <c r="K90" s="21" t="str">
        <f t="shared" si="6"/>
        <v>2315</v>
      </c>
      <c r="L90" s="21" t="str">
        <f t="shared" si="7"/>
        <v>231501</v>
      </c>
      <c r="M90" s="21"/>
      <c r="N90" s="21"/>
      <c r="O90" s="21"/>
      <c r="P90" s="21"/>
      <c r="Q90" s="21"/>
      <c r="R90" s="21"/>
    </row>
    <row r="91" spans="1:18" ht="60">
      <c r="A91" s="26">
        <v>23150108</v>
      </c>
      <c r="B91" s="26" t="s">
        <v>1372</v>
      </c>
      <c r="C91" s="26" t="s">
        <v>1028</v>
      </c>
      <c r="D91" s="27">
        <v>1088.1199999999999</v>
      </c>
      <c r="E91" s="27">
        <v>610.11</v>
      </c>
      <c r="F91" s="26" t="s">
        <v>1028</v>
      </c>
      <c r="G91" s="22">
        <f t="shared" si="4"/>
        <v>478.00999999999988</v>
      </c>
      <c r="H91" s="26" t="s">
        <v>329</v>
      </c>
      <c r="I91" s="26" t="s">
        <v>1091</v>
      </c>
      <c r="J91" s="21" t="str">
        <f t="shared" si="5"/>
        <v>23</v>
      </c>
      <c r="K91" s="21" t="str">
        <f t="shared" si="6"/>
        <v>2315</v>
      </c>
      <c r="L91" s="21" t="str">
        <f t="shared" si="7"/>
        <v>231501</v>
      </c>
      <c r="M91" s="21"/>
      <c r="N91" s="21"/>
      <c r="O91" s="21"/>
      <c r="P91" s="21"/>
      <c r="Q91" s="21"/>
      <c r="R91" s="21"/>
    </row>
    <row r="92" spans="1:18" ht="75">
      <c r="A92" s="26">
        <v>23150109</v>
      </c>
      <c r="B92" s="26" t="s">
        <v>1244</v>
      </c>
      <c r="C92" s="26" t="s">
        <v>1028</v>
      </c>
      <c r="D92" s="27">
        <v>100658.64</v>
      </c>
      <c r="E92" s="27">
        <v>78578.11</v>
      </c>
      <c r="F92" s="26" t="s">
        <v>1028</v>
      </c>
      <c r="G92" s="22">
        <f t="shared" si="4"/>
        <v>22080.53</v>
      </c>
      <c r="H92" s="26" t="s">
        <v>329</v>
      </c>
      <c r="I92" s="26" t="s">
        <v>1093</v>
      </c>
      <c r="J92" s="21" t="str">
        <f t="shared" si="5"/>
        <v>23</v>
      </c>
      <c r="K92" s="21" t="str">
        <f t="shared" si="6"/>
        <v>2315</v>
      </c>
      <c r="L92" s="21" t="str">
        <f t="shared" si="7"/>
        <v>231501</v>
      </c>
      <c r="M92" s="21"/>
      <c r="N92" s="21"/>
      <c r="O92" s="21"/>
      <c r="P92" s="21"/>
      <c r="Q92" s="21"/>
      <c r="R92" s="21"/>
    </row>
    <row r="93" spans="1:18" ht="60">
      <c r="A93" s="26">
        <v>23150151</v>
      </c>
      <c r="B93" s="26" t="s">
        <v>1245</v>
      </c>
      <c r="C93" s="26" t="s">
        <v>1028</v>
      </c>
      <c r="D93" s="27">
        <v>35762</v>
      </c>
      <c r="E93" s="27">
        <v>36680</v>
      </c>
      <c r="F93" s="26" t="s">
        <v>1028</v>
      </c>
      <c r="G93" s="22">
        <f t="shared" si="4"/>
        <v>-918</v>
      </c>
      <c r="H93" s="26" t="s">
        <v>329</v>
      </c>
      <c r="I93" s="26" t="s">
        <v>1091</v>
      </c>
      <c r="J93" s="21" t="str">
        <f t="shared" si="5"/>
        <v>23</v>
      </c>
      <c r="K93" s="21" t="str">
        <f t="shared" si="6"/>
        <v>2315</v>
      </c>
      <c r="L93" s="21" t="str">
        <f t="shared" si="7"/>
        <v>231501</v>
      </c>
      <c r="M93" s="21"/>
      <c r="N93" s="21"/>
      <c r="O93" s="21"/>
      <c r="P93" s="21"/>
      <c r="Q93" s="21"/>
      <c r="R93" s="21"/>
    </row>
    <row r="94" spans="1:18" ht="30">
      <c r="A94" s="26">
        <v>23150188</v>
      </c>
      <c r="B94" s="26" t="s">
        <v>833</v>
      </c>
      <c r="C94" s="26" t="s">
        <v>1028</v>
      </c>
      <c r="D94" s="27">
        <v>671176.04</v>
      </c>
      <c r="E94" s="27">
        <v>549748.09</v>
      </c>
      <c r="F94" s="26" t="s">
        <v>1028</v>
      </c>
      <c r="G94" s="22">
        <f t="shared" si="4"/>
        <v>121427.95000000007</v>
      </c>
      <c r="H94" s="26" t="s">
        <v>329</v>
      </c>
      <c r="I94" s="26" t="s">
        <v>1086</v>
      </c>
      <c r="J94" s="21" t="str">
        <f t="shared" si="5"/>
        <v>23</v>
      </c>
      <c r="K94" s="21" t="str">
        <f t="shared" si="6"/>
        <v>2315</v>
      </c>
      <c r="L94" s="21" t="str">
        <f t="shared" si="7"/>
        <v>231501</v>
      </c>
      <c r="M94" s="21"/>
      <c r="N94" s="21"/>
      <c r="O94" s="21"/>
      <c r="P94" s="21"/>
      <c r="Q94" s="21"/>
      <c r="R94" s="21"/>
    </row>
    <row r="95" spans="1:18" ht="45">
      <c r="A95" s="26">
        <v>23160132</v>
      </c>
      <c r="B95" s="26" t="s">
        <v>1689</v>
      </c>
      <c r="C95" s="26" t="s">
        <v>1028</v>
      </c>
      <c r="D95" s="27">
        <v>2283.84</v>
      </c>
      <c r="E95" s="27">
        <v>0</v>
      </c>
      <c r="F95" s="26" t="s">
        <v>1028</v>
      </c>
      <c r="G95" s="22">
        <f t="shared" si="4"/>
        <v>2283.84</v>
      </c>
      <c r="H95" s="26" t="s">
        <v>329</v>
      </c>
      <c r="I95" s="26" t="s">
        <v>1086</v>
      </c>
      <c r="J95" s="21" t="str">
        <f t="shared" si="5"/>
        <v>23</v>
      </c>
      <c r="K95" s="21" t="str">
        <f t="shared" si="6"/>
        <v>2316</v>
      </c>
      <c r="L95" s="21" t="str">
        <f t="shared" si="7"/>
        <v>231601</v>
      </c>
      <c r="M95" s="21"/>
      <c r="N95" s="21"/>
      <c r="O95" s="21"/>
      <c r="P95" s="21"/>
      <c r="Q95" s="21"/>
      <c r="R95" s="21"/>
    </row>
    <row r="96" spans="1:18" ht="45">
      <c r="A96" s="26">
        <v>23160133</v>
      </c>
      <c r="B96" s="26" t="s">
        <v>2070</v>
      </c>
      <c r="C96" s="26" t="s">
        <v>1028</v>
      </c>
      <c r="D96" s="27">
        <v>4614.53</v>
      </c>
      <c r="E96" s="28">
        <v>753.22</v>
      </c>
      <c r="F96" s="26" t="s">
        <v>1028</v>
      </c>
      <c r="G96" s="22">
        <f t="shared" si="4"/>
        <v>3861.3099999999995</v>
      </c>
      <c r="H96" s="26" t="s">
        <v>329</v>
      </c>
      <c r="I96" s="26" t="s">
        <v>1092</v>
      </c>
      <c r="J96" s="21" t="str">
        <f t="shared" si="5"/>
        <v>23</v>
      </c>
      <c r="K96" s="21" t="str">
        <f t="shared" si="6"/>
        <v>2316</v>
      </c>
      <c r="L96" s="21" t="str">
        <f t="shared" si="7"/>
        <v>231601</v>
      </c>
      <c r="M96" s="21"/>
      <c r="N96" s="21"/>
      <c r="O96" s="21"/>
      <c r="P96" s="21"/>
      <c r="Q96" s="21"/>
      <c r="R96" s="21"/>
    </row>
    <row r="97" spans="1:18" ht="45">
      <c r="A97" s="26">
        <v>23160134</v>
      </c>
      <c r="B97" s="26" t="s">
        <v>2340</v>
      </c>
      <c r="C97" s="26" t="s">
        <v>1028</v>
      </c>
      <c r="D97" s="27">
        <v>12293311.43</v>
      </c>
      <c r="E97" s="27">
        <v>72779.990000000005</v>
      </c>
      <c r="F97" s="26" t="s">
        <v>1028</v>
      </c>
      <c r="G97" s="22">
        <f t="shared" si="4"/>
        <v>12220531.439999999</v>
      </c>
      <c r="H97" s="26" t="s">
        <v>329</v>
      </c>
      <c r="I97" s="26" t="s">
        <v>1091</v>
      </c>
      <c r="J97" s="21" t="str">
        <f t="shared" si="5"/>
        <v>23</v>
      </c>
      <c r="K97" s="21" t="str">
        <f t="shared" si="6"/>
        <v>2316</v>
      </c>
      <c r="L97" s="21" t="str">
        <f t="shared" si="7"/>
        <v>231601</v>
      </c>
      <c r="M97" s="21"/>
      <c r="N97" s="21"/>
      <c r="O97" s="21"/>
      <c r="P97" s="21"/>
      <c r="Q97" s="21"/>
      <c r="R97" s="21"/>
    </row>
    <row r="98" spans="1:18" ht="45">
      <c r="A98" s="26">
        <v>23160201</v>
      </c>
      <c r="B98" s="26" t="s">
        <v>834</v>
      </c>
      <c r="C98" s="26" t="s">
        <v>1028</v>
      </c>
      <c r="D98" s="27">
        <v>19263.490000000002</v>
      </c>
      <c r="E98" s="27">
        <v>6650.4</v>
      </c>
      <c r="F98" s="26" t="s">
        <v>1028</v>
      </c>
      <c r="G98" s="22">
        <f t="shared" si="4"/>
        <v>12613.090000000002</v>
      </c>
      <c r="H98" s="26" t="s">
        <v>329</v>
      </c>
      <c r="I98" s="26" t="s">
        <v>1086</v>
      </c>
      <c r="J98" s="21" t="str">
        <f t="shared" si="5"/>
        <v>23</v>
      </c>
      <c r="K98" s="21" t="str">
        <f t="shared" si="6"/>
        <v>2316</v>
      </c>
      <c r="L98" s="21" t="str">
        <f t="shared" si="7"/>
        <v>231602</v>
      </c>
      <c r="M98" s="21"/>
      <c r="N98" s="21"/>
      <c r="O98" s="21"/>
      <c r="P98" s="21"/>
      <c r="Q98" s="21"/>
      <c r="R98" s="21"/>
    </row>
    <row r="99" spans="1:18" ht="15">
      <c r="A99" s="26">
        <v>24010101</v>
      </c>
      <c r="B99" s="26" t="s">
        <v>1051</v>
      </c>
      <c r="C99" s="26" t="s">
        <v>1028</v>
      </c>
      <c r="D99" s="27">
        <v>165109.82999999999</v>
      </c>
      <c r="E99" s="27">
        <v>365.88</v>
      </c>
      <c r="F99" s="26" t="s">
        <v>1028</v>
      </c>
      <c r="G99" s="22">
        <f t="shared" si="4"/>
        <v>164743.94999999998</v>
      </c>
      <c r="H99" s="26" t="s">
        <v>329</v>
      </c>
      <c r="I99" s="26" t="s">
        <v>1087</v>
      </c>
      <c r="J99" s="21" t="str">
        <f t="shared" si="5"/>
        <v>24</v>
      </c>
      <c r="K99" s="21" t="str">
        <f t="shared" si="6"/>
        <v>2401</v>
      </c>
      <c r="L99" s="21" t="str">
        <f t="shared" si="7"/>
        <v>240101</v>
      </c>
      <c r="M99" s="21"/>
      <c r="N99" s="21"/>
      <c r="O99" s="21"/>
      <c r="P99" s="21"/>
      <c r="Q99" s="21"/>
      <c r="R99" s="21"/>
    </row>
    <row r="100" spans="1:18" ht="15">
      <c r="A100" s="26">
        <v>24020101</v>
      </c>
      <c r="B100" s="26" t="s">
        <v>835</v>
      </c>
      <c r="C100" s="26" t="s">
        <v>1028</v>
      </c>
      <c r="D100" s="27">
        <v>842478.42</v>
      </c>
      <c r="E100" s="27">
        <v>7479.56</v>
      </c>
      <c r="F100" s="26" t="s">
        <v>1028</v>
      </c>
      <c r="G100" s="22">
        <f t="shared" si="4"/>
        <v>834998.86</v>
      </c>
      <c r="H100" s="26" t="s">
        <v>329</v>
      </c>
      <c r="I100" s="26" t="s">
        <v>1086</v>
      </c>
      <c r="J100" s="21" t="str">
        <f t="shared" si="5"/>
        <v>24</v>
      </c>
      <c r="K100" s="21" t="str">
        <f t="shared" si="6"/>
        <v>2402</v>
      </c>
      <c r="L100" s="21" t="str">
        <f t="shared" si="7"/>
        <v>240201</v>
      </c>
      <c r="M100" s="21"/>
      <c r="N100" s="21"/>
      <c r="O100" s="21"/>
      <c r="P100" s="21"/>
      <c r="Q100" s="21"/>
      <c r="R100" s="21"/>
    </row>
    <row r="101" spans="1:18" ht="45">
      <c r="A101" s="26">
        <v>30010101</v>
      </c>
      <c r="B101" s="26" t="s">
        <v>836</v>
      </c>
      <c r="C101" s="26" t="s">
        <v>1028</v>
      </c>
      <c r="D101" s="27">
        <v>294.83999999999997</v>
      </c>
      <c r="E101" s="27">
        <v>2815319.77</v>
      </c>
      <c r="F101" s="26" t="s">
        <v>1028</v>
      </c>
      <c r="G101" s="22">
        <f t="shared" si="4"/>
        <v>-2815024.93</v>
      </c>
      <c r="H101" s="26" t="s">
        <v>329</v>
      </c>
      <c r="I101" s="26" t="s">
        <v>1086</v>
      </c>
      <c r="J101" s="21" t="str">
        <f t="shared" si="5"/>
        <v>30</v>
      </c>
      <c r="K101" s="21" t="str">
        <f t="shared" si="6"/>
        <v>3001</v>
      </c>
      <c r="L101" s="21" t="str">
        <f t="shared" si="7"/>
        <v>300101</v>
      </c>
      <c r="M101" s="21"/>
      <c r="N101" s="21"/>
      <c r="O101" s="21"/>
      <c r="P101" s="21"/>
      <c r="Q101" s="21"/>
      <c r="R101" s="21"/>
    </row>
    <row r="102" spans="1:18" ht="45">
      <c r="A102" s="26">
        <v>30010102</v>
      </c>
      <c r="B102" s="26" t="s">
        <v>837</v>
      </c>
      <c r="C102" s="26" t="s">
        <v>1028</v>
      </c>
      <c r="D102" s="27">
        <v>0</v>
      </c>
      <c r="E102" s="27">
        <v>165767.96</v>
      </c>
      <c r="F102" s="26" t="s">
        <v>1028</v>
      </c>
      <c r="G102" s="22">
        <f t="shared" si="4"/>
        <v>-165767.96</v>
      </c>
      <c r="H102" s="26" t="s">
        <v>329</v>
      </c>
      <c r="I102" s="26" t="s">
        <v>1093</v>
      </c>
      <c r="J102" s="21" t="str">
        <f t="shared" si="5"/>
        <v>30</v>
      </c>
      <c r="K102" s="21" t="str">
        <f t="shared" si="6"/>
        <v>3001</v>
      </c>
      <c r="L102" s="21" t="str">
        <f t="shared" si="7"/>
        <v>300101</v>
      </c>
      <c r="M102" s="21"/>
      <c r="N102" s="21"/>
      <c r="O102" s="21"/>
      <c r="P102" s="21"/>
      <c r="Q102" s="21"/>
      <c r="R102" s="21"/>
    </row>
    <row r="103" spans="1:18" ht="45">
      <c r="A103" s="26">
        <v>30010103</v>
      </c>
      <c r="B103" s="26" t="s">
        <v>1052</v>
      </c>
      <c r="C103" s="26" t="s">
        <v>1028</v>
      </c>
      <c r="D103" s="27">
        <v>1546.02</v>
      </c>
      <c r="E103" s="27">
        <v>372556.67</v>
      </c>
      <c r="F103" s="26" t="s">
        <v>1028</v>
      </c>
      <c r="G103" s="22">
        <f t="shared" si="4"/>
        <v>-371010.64999999997</v>
      </c>
      <c r="H103" s="26" t="s">
        <v>329</v>
      </c>
      <c r="I103" s="26" t="s">
        <v>1086</v>
      </c>
      <c r="J103" s="21" t="str">
        <f t="shared" si="5"/>
        <v>30</v>
      </c>
      <c r="K103" s="21" t="str">
        <f t="shared" si="6"/>
        <v>3001</v>
      </c>
      <c r="L103" s="21" t="str">
        <f t="shared" si="7"/>
        <v>300101</v>
      </c>
      <c r="M103" s="21"/>
      <c r="N103" s="21"/>
      <c r="O103" s="21"/>
      <c r="P103" s="21"/>
      <c r="Q103" s="21"/>
      <c r="R103" s="21"/>
    </row>
    <row r="104" spans="1:18" ht="30">
      <c r="A104" s="26">
        <v>30010104</v>
      </c>
      <c r="B104" s="26" t="s">
        <v>1053</v>
      </c>
      <c r="C104" s="26" t="s">
        <v>1028</v>
      </c>
      <c r="D104" s="27">
        <v>93.3</v>
      </c>
      <c r="E104" s="27">
        <v>125151.69</v>
      </c>
      <c r="F104" s="26" t="s">
        <v>1028</v>
      </c>
      <c r="G104" s="22">
        <f t="shared" si="4"/>
        <v>-125058.39</v>
      </c>
      <c r="H104" s="26" t="s">
        <v>329</v>
      </c>
      <c r="I104" s="26" t="s">
        <v>1091</v>
      </c>
      <c r="J104" s="21" t="str">
        <f t="shared" si="5"/>
        <v>30</v>
      </c>
      <c r="K104" s="21" t="str">
        <f t="shared" si="6"/>
        <v>3001</v>
      </c>
      <c r="L104" s="21" t="str">
        <f t="shared" si="7"/>
        <v>300101</v>
      </c>
      <c r="M104" s="21"/>
      <c r="N104" s="21"/>
      <c r="O104" s="21"/>
      <c r="P104" s="21"/>
      <c r="Q104" s="21"/>
      <c r="R104" s="21"/>
    </row>
    <row r="105" spans="1:18" ht="45">
      <c r="A105" s="26">
        <v>30010106</v>
      </c>
      <c r="B105" s="26" t="s">
        <v>1256</v>
      </c>
      <c r="C105" s="26" t="s">
        <v>1028</v>
      </c>
      <c r="D105" s="28">
        <v>0</v>
      </c>
      <c r="E105" s="27">
        <v>59005.8</v>
      </c>
      <c r="F105" s="26" t="s">
        <v>1028</v>
      </c>
      <c r="G105" s="22">
        <f t="shared" si="4"/>
        <v>-59005.8</v>
      </c>
      <c r="H105" s="26" t="s">
        <v>329</v>
      </c>
      <c r="I105" s="26" t="s">
        <v>1090</v>
      </c>
      <c r="J105" s="21" t="str">
        <f t="shared" si="5"/>
        <v>30</v>
      </c>
      <c r="K105" s="21" t="str">
        <f t="shared" si="6"/>
        <v>3001</v>
      </c>
      <c r="L105" s="21" t="str">
        <f t="shared" si="7"/>
        <v>300101</v>
      </c>
      <c r="M105" s="21"/>
      <c r="N105" s="21"/>
      <c r="O105" s="21"/>
      <c r="P105" s="21"/>
      <c r="Q105" s="21"/>
      <c r="R105" s="21"/>
    </row>
    <row r="106" spans="1:18" ht="30">
      <c r="A106" s="26">
        <v>30010107</v>
      </c>
      <c r="B106" s="26" t="s">
        <v>1257</v>
      </c>
      <c r="C106" s="26" t="s">
        <v>1028</v>
      </c>
      <c r="D106" s="27">
        <v>0</v>
      </c>
      <c r="E106" s="27">
        <v>76650</v>
      </c>
      <c r="F106" s="26" t="s">
        <v>1028</v>
      </c>
      <c r="G106" s="22">
        <f t="shared" si="4"/>
        <v>-76650</v>
      </c>
      <c r="H106" s="26" t="s">
        <v>329</v>
      </c>
      <c r="I106" s="26" t="s">
        <v>1093</v>
      </c>
      <c r="J106" s="21" t="str">
        <f t="shared" si="5"/>
        <v>30</v>
      </c>
      <c r="K106" s="21" t="str">
        <f t="shared" si="6"/>
        <v>3001</v>
      </c>
      <c r="L106" s="21" t="str">
        <f t="shared" si="7"/>
        <v>300101</v>
      </c>
      <c r="M106" s="21"/>
      <c r="N106" s="21"/>
      <c r="O106" s="21"/>
      <c r="P106" s="21"/>
      <c r="Q106" s="21"/>
      <c r="R106" s="21"/>
    </row>
    <row r="107" spans="1:18" ht="45">
      <c r="A107" s="26">
        <v>30010188</v>
      </c>
      <c r="B107" s="26" t="s">
        <v>1258</v>
      </c>
      <c r="C107" s="26" t="s">
        <v>1028</v>
      </c>
      <c r="D107" s="27">
        <v>0</v>
      </c>
      <c r="E107" s="27">
        <v>7675.5</v>
      </c>
      <c r="F107" s="26" t="s">
        <v>1028</v>
      </c>
      <c r="G107" s="22">
        <f t="shared" si="4"/>
        <v>-7675.5</v>
      </c>
      <c r="H107" s="26" t="s">
        <v>329</v>
      </c>
      <c r="I107" s="26" t="s">
        <v>1092</v>
      </c>
      <c r="J107" s="21" t="str">
        <f t="shared" si="5"/>
        <v>30</v>
      </c>
      <c r="K107" s="21" t="str">
        <f t="shared" si="6"/>
        <v>3001</v>
      </c>
      <c r="L107" s="21" t="str">
        <f t="shared" si="7"/>
        <v>300101</v>
      </c>
      <c r="M107" s="21"/>
      <c r="N107" s="21"/>
      <c r="O107" s="21"/>
      <c r="P107" s="21"/>
      <c r="Q107" s="21"/>
      <c r="R107" s="21"/>
    </row>
    <row r="108" spans="1:18" ht="45">
      <c r="A108" s="26">
        <v>30010201</v>
      </c>
      <c r="B108" s="26" t="s">
        <v>838</v>
      </c>
      <c r="C108" s="26" t="s">
        <v>1028</v>
      </c>
      <c r="D108" s="27">
        <v>0</v>
      </c>
      <c r="E108" s="27">
        <v>2734576.72</v>
      </c>
      <c r="F108" s="26" t="s">
        <v>1028</v>
      </c>
      <c r="G108" s="22">
        <f t="shared" si="4"/>
        <v>-2734576.72</v>
      </c>
      <c r="H108" s="26" t="s">
        <v>329</v>
      </c>
      <c r="I108" s="26" t="s">
        <v>1091</v>
      </c>
      <c r="J108" s="21" t="str">
        <f t="shared" si="5"/>
        <v>30</v>
      </c>
      <c r="K108" s="21" t="str">
        <f t="shared" si="6"/>
        <v>3001</v>
      </c>
      <c r="L108" s="21" t="str">
        <f t="shared" si="7"/>
        <v>300102</v>
      </c>
      <c r="M108" s="21"/>
      <c r="N108" s="21"/>
      <c r="O108" s="21"/>
      <c r="P108" s="21"/>
      <c r="Q108" s="21"/>
      <c r="R108" s="21"/>
    </row>
    <row r="109" spans="1:18" ht="75">
      <c r="A109" s="26">
        <v>30010301</v>
      </c>
      <c r="B109" s="26" t="s">
        <v>839</v>
      </c>
      <c r="C109" s="26" t="s">
        <v>1028</v>
      </c>
      <c r="D109" s="27">
        <v>0</v>
      </c>
      <c r="E109" s="27">
        <v>1181252.33</v>
      </c>
      <c r="F109" s="26" t="s">
        <v>1028</v>
      </c>
      <c r="G109" s="22">
        <f t="shared" si="4"/>
        <v>-1181252.33</v>
      </c>
      <c r="H109" s="26" t="s">
        <v>329</v>
      </c>
      <c r="I109" s="26" t="s">
        <v>1093</v>
      </c>
      <c r="J109" s="21" t="str">
        <f t="shared" si="5"/>
        <v>30</v>
      </c>
      <c r="K109" s="21" t="str">
        <f t="shared" si="6"/>
        <v>3001</v>
      </c>
      <c r="L109" s="21" t="str">
        <f t="shared" si="7"/>
        <v>300103</v>
      </c>
      <c r="M109" s="21"/>
      <c r="N109" s="21"/>
      <c r="O109" s="21"/>
      <c r="P109" s="21"/>
      <c r="Q109" s="21"/>
      <c r="R109" s="21"/>
    </row>
    <row r="110" spans="1:18" ht="30">
      <c r="A110" s="26">
        <v>30010303</v>
      </c>
      <c r="B110" s="26" t="s">
        <v>840</v>
      </c>
      <c r="C110" s="26" t="s">
        <v>1028</v>
      </c>
      <c r="D110" s="27">
        <v>0</v>
      </c>
      <c r="E110" s="27">
        <v>5773.8</v>
      </c>
      <c r="F110" s="26" t="s">
        <v>1028</v>
      </c>
      <c r="G110" s="22">
        <f t="shared" si="4"/>
        <v>-5773.8</v>
      </c>
      <c r="H110" s="26" t="s">
        <v>329</v>
      </c>
      <c r="I110" s="26" t="s">
        <v>1087</v>
      </c>
      <c r="J110" s="21" t="str">
        <f t="shared" si="5"/>
        <v>30</v>
      </c>
      <c r="K110" s="21" t="str">
        <f t="shared" si="6"/>
        <v>3001</v>
      </c>
      <c r="L110" s="21" t="str">
        <f t="shared" si="7"/>
        <v>300103</v>
      </c>
      <c r="M110" s="21"/>
      <c r="N110" s="21"/>
      <c r="O110" s="21"/>
      <c r="P110" s="21"/>
      <c r="Q110" s="21"/>
      <c r="R110" s="21"/>
    </row>
    <row r="111" spans="1:18" ht="30">
      <c r="A111" s="26">
        <v>30010310</v>
      </c>
      <c r="B111" s="26" t="s">
        <v>1131</v>
      </c>
      <c r="C111" s="26" t="s">
        <v>1028</v>
      </c>
      <c r="D111" s="27">
        <v>0</v>
      </c>
      <c r="E111" s="27">
        <v>450</v>
      </c>
      <c r="F111" s="26" t="s">
        <v>1028</v>
      </c>
      <c r="G111" s="22">
        <f t="shared" si="4"/>
        <v>-450</v>
      </c>
      <c r="H111" s="26" t="s">
        <v>329</v>
      </c>
      <c r="I111" s="26" t="s">
        <v>1095</v>
      </c>
      <c r="J111" s="21" t="str">
        <f t="shared" si="5"/>
        <v>30</v>
      </c>
      <c r="K111" s="21" t="str">
        <f t="shared" si="6"/>
        <v>3001</v>
      </c>
      <c r="L111" s="21" t="str">
        <f t="shared" si="7"/>
        <v>300103</v>
      </c>
      <c r="M111" s="21"/>
      <c r="N111" s="21"/>
      <c r="O111" s="21"/>
      <c r="P111" s="21"/>
      <c r="Q111" s="21"/>
      <c r="R111" s="21"/>
    </row>
    <row r="112" spans="1:18" ht="45">
      <c r="A112" s="26">
        <v>30010312</v>
      </c>
      <c r="B112" s="26" t="s">
        <v>1054</v>
      </c>
      <c r="C112" s="26" t="s">
        <v>1028</v>
      </c>
      <c r="D112" s="27">
        <v>0</v>
      </c>
      <c r="E112" s="27">
        <v>807573.2</v>
      </c>
      <c r="F112" s="26" t="s">
        <v>1028</v>
      </c>
      <c r="G112" s="22">
        <f t="shared" si="4"/>
        <v>-807573.2</v>
      </c>
      <c r="H112" s="26" t="s">
        <v>329</v>
      </c>
      <c r="I112" s="26" t="s">
        <v>1095</v>
      </c>
      <c r="J112" s="21" t="str">
        <f t="shared" si="5"/>
        <v>30</v>
      </c>
      <c r="K112" s="21" t="str">
        <f t="shared" si="6"/>
        <v>3001</v>
      </c>
      <c r="L112" s="21" t="str">
        <f t="shared" si="7"/>
        <v>300103</v>
      </c>
      <c r="M112" s="21"/>
      <c r="N112" s="21"/>
      <c r="O112" s="21"/>
      <c r="P112" s="21"/>
      <c r="Q112" s="21"/>
      <c r="R112" s="21"/>
    </row>
    <row r="113" spans="1:18" ht="60">
      <c r="A113" s="26">
        <v>30010314</v>
      </c>
      <c r="B113" s="26" t="s">
        <v>1259</v>
      </c>
      <c r="C113" s="26" t="s">
        <v>1028</v>
      </c>
      <c r="D113" s="27">
        <v>0</v>
      </c>
      <c r="E113" s="27">
        <v>12353325.699999999</v>
      </c>
      <c r="F113" s="26" t="s">
        <v>1028</v>
      </c>
      <c r="G113" s="22">
        <f t="shared" si="4"/>
        <v>-12353325.699999999</v>
      </c>
      <c r="H113" s="26" t="s">
        <v>329</v>
      </c>
      <c r="I113" s="26" t="s">
        <v>1090</v>
      </c>
      <c r="J113" s="21" t="str">
        <f t="shared" si="5"/>
        <v>30</v>
      </c>
      <c r="K113" s="21" t="str">
        <f t="shared" si="6"/>
        <v>3001</v>
      </c>
      <c r="L113" s="21" t="str">
        <f t="shared" si="7"/>
        <v>300103</v>
      </c>
      <c r="M113" s="21"/>
      <c r="N113" s="21"/>
      <c r="O113" s="21"/>
      <c r="P113" s="21"/>
      <c r="Q113" s="21"/>
      <c r="R113" s="21"/>
    </row>
    <row r="114" spans="1:18" ht="75">
      <c r="A114" s="26">
        <v>30010316</v>
      </c>
      <c r="B114" s="26" t="s">
        <v>1260</v>
      </c>
      <c r="C114" s="26" t="s">
        <v>1028</v>
      </c>
      <c r="D114" s="27">
        <v>0</v>
      </c>
      <c r="E114" s="27">
        <v>180086.5</v>
      </c>
      <c r="F114" s="26" t="s">
        <v>1028</v>
      </c>
      <c r="G114" s="22">
        <f t="shared" si="4"/>
        <v>-180086.5</v>
      </c>
      <c r="H114" s="26" t="s">
        <v>329</v>
      </c>
      <c r="I114" s="26" t="s">
        <v>1086</v>
      </c>
      <c r="J114" s="21" t="str">
        <f t="shared" si="5"/>
        <v>30</v>
      </c>
      <c r="K114" s="21" t="str">
        <f t="shared" si="6"/>
        <v>3001</v>
      </c>
      <c r="L114" s="21" t="str">
        <f t="shared" si="7"/>
        <v>300103</v>
      </c>
      <c r="M114" s="21"/>
      <c r="N114" s="21"/>
      <c r="O114" s="21"/>
      <c r="P114" s="21"/>
      <c r="Q114" s="21"/>
      <c r="R114" s="21"/>
    </row>
    <row r="115" spans="1:18" ht="60">
      <c r="A115" s="26">
        <v>30010318</v>
      </c>
      <c r="B115" s="26" t="s">
        <v>2071</v>
      </c>
      <c r="C115" s="26" t="s">
        <v>1028</v>
      </c>
      <c r="D115" s="28">
        <v>0</v>
      </c>
      <c r="E115" s="27">
        <v>703000</v>
      </c>
      <c r="F115" s="26" t="s">
        <v>1028</v>
      </c>
      <c r="G115" s="22">
        <f t="shared" si="4"/>
        <v>-703000</v>
      </c>
      <c r="H115" s="26" t="s">
        <v>329</v>
      </c>
      <c r="I115" s="26" t="s">
        <v>1088</v>
      </c>
      <c r="J115" s="21" t="str">
        <f t="shared" si="5"/>
        <v>30</v>
      </c>
      <c r="K115" s="21" t="str">
        <f t="shared" si="6"/>
        <v>3001</v>
      </c>
      <c r="L115" s="21" t="str">
        <f t="shared" si="7"/>
        <v>300103</v>
      </c>
      <c r="M115" s="21"/>
      <c r="N115" s="21"/>
      <c r="O115" s="21"/>
      <c r="P115" s="21"/>
      <c r="Q115" s="21"/>
      <c r="R115" s="21"/>
    </row>
    <row r="116" spans="1:18" ht="45">
      <c r="A116" s="26">
        <v>30010319</v>
      </c>
      <c r="B116" s="26" t="s">
        <v>2341</v>
      </c>
      <c r="C116" s="26" t="s">
        <v>1028</v>
      </c>
      <c r="D116" s="27">
        <v>0</v>
      </c>
      <c r="E116" s="27">
        <v>1189067.95</v>
      </c>
      <c r="F116" s="26" t="s">
        <v>1028</v>
      </c>
      <c r="G116" s="22">
        <f t="shared" si="4"/>
        <v>-1189067.95</v>
      </c>
      <c r="H116" s="26" t="s">
        <v>329</v>
      </c>
      <c r="I116" s="26" t="s">
        <v>1086</v>
      </c>
      <c r="J116" s="21" t="str">
        <f t="shared" si="5"/>
        <v>30</v>
      </c>
      <c r="K116" s="21" t="str">
        <f t="shared" si="6"/>
        <v>3001</v>
      </c>
      <c r="L116" s="21" t="str">
        <f t="shared" si="7"/>
        <v>300103</v>
      </c>
      <c r="M116" s="21"/>
      <c r="N116" s="21"/>
      <c r="O116" s="21"/>
      <c r="P116" s="21"/>
      <c r="Q116" s="21"/>
      <c r="R116" s="21"/>
    </row>
    <row r="117" spans="1:18" ht="30">
      <c r="A117" s="26">
        <v>30010388</v>
      </c>
      <c r="B117" s="26" t="s">
        <v>841</v>
      </c>
      <c r="C117" s="26" t="s">
        <v>1028</v>
      </c>
      <c r="D117" s="27">
        <v>0</v>
      </c>
      <c r="E117" s="27">
        <v>87490.5</v>
      </c>
      <c r="F117" s="26" t="s">
        <v>1028</v>
      </c>
      <c r="G117" s="22">
        <f t="shared" si="4"/>
        <v>-87490.5</v>
      </c>
      <c r="H117" s="26" t="s">
        <v>329</v>
      </c>
      <c r="I117" s="26" t="s">
        <v>1093</v>
      </c>
      <c r="J117" s="21" t="str">
        <f t="shared" si="5"/>
        <v>30</v>
      </c>
      <c r="K117" s="21" t="str">
        <f t="shared" si="6"/>
        <v>3001</v>
      </c>
      <c r="L117" s="21" t="str">
        <f t="shared" si="7"/>
        <v>300103</v>
      </c>
      <c r="M117" s="21"/>
      <c r="N117" s="21"/>
      <c r="O117" s="21"/>
      <c r="P117" s="21"/>
      <c r="Q117" s="21"/>
      <c r="R117" s="21"/>
    </row>
    <row r="118" spans="1:18" ht="15">
      <c r="A118" s="26">
        <v>30010488</v>
      </c>
      <c r="B118" s="26" t="s">
        <v>842</v>
      </c>
      <c r="C118" s="26" t="s">
        <v>1028</v>
      </c>
      <c r="D118" s="27">
        <v>2</v>
      </c>
      <c r="E118" s="27">
        <v>16416.5</v>
      </c>
      <c r="F118" s="26" t="s">
        <v>1028</v>
      </c>
      <c r="G118" s="22">
        <f t="shared" si="4"/>
        <v>-16414.5</v>
      </c>
      <c r="H118" s="26" t="s">
        <v>329</v>
      </c>
      <c r="I118" s="26" t="s">
        <v>1087</v>
      </c>
      <c r="J118" s="21" t="str">
        <f t="shared" si="5"/>
        <v>30</v>
      </c>
      <c r="K118" s="21" t="str">
        <f t="shared" si="6"/>
        <v>3001</v>
      </c>
      <c r="L118" s="21" t="str">
        <f t="shared" si="7"/>
        <v>300104</v>
      </c>
      <c r="M118" s="21"/>
      <c r="N118" s="21"/>
      <c r="O118" s="21"/>
      <c r="P118" s="21"/>
      <c r="Q118" s="21"/>
      <c r="R118" s="21"/>
    </row>
    <row r="119" spans="1:18" ht="30">
      <c r="A119" s="26">
        <v>30040101</v>
      </c>
      <c r="B119" s="26" t="s">
        <v>843</v>
      </c>
      <c r="C119" s="26" t="s">
        <v>1028</v>
      </c>
      <c r="D119" s="27">
        <v>0</v>
      </c>
      <c r="E119" s="27">
        <v>427098.45</v>
      </c>
      <c r="F119" s="26" t="s">
        <v>1028</v>
      </c>
      <c r="G119" s="22">
        <f t="shared" si="4"/>
        <v>-427098.45</v>
      </c>
      <c r="H119" s="26" t="s">
        <v>329</v>
      </c>
      <c r="I119" s="26" t="s">
        <v>1093</v>
      </c>
      <c r="J119" s="21" t="str">
        <f t="shared" si="5"/>
        <v>30</v>
      </c>
      <c r="K119" s="21" t="str">
        <f t="shared" si="6"/>
        <v>3004</v>
      </c>
      <c r="L119" s="21" t="str">
        <f t="shared" si="7"/>
        <v>300401</v>
      </c>
      <c r="M119" s="21"/>
      <c r="N119" s="21"/>
      <c r="O119" s="21"/>
      <c r="P119" s="21"/>
      <c r="Q119" s="21"/>
      <c r="R119" s="21"/>
    </row>
    <row r="120" spans="1:18" ht="45">
      <c r="A120" s="26">
        <v>30040102</v>
      </c>
      <c r="B120" s="26" t="s">
        <v>844</v>
      </c>
      <c r="C120" s="26" t="s">
        <v>1028</v>
      </c>
      <c r="D120" s="27">
        <v>6227.01</v>
      </c>
      <c r="E120" s="27">
        <v>2742355.63</v>
      </c>
      <c r="F120" s="26" t="s">
        <v>1028</v>
      </c>
      <c r="G120" s="22">
        <f t="shared" si="4"/>
        <v>-2736128.62</v>
      </c>
      <c r="H120" s="26" t="s">
        <v>329</v>
      </c>
      <c r="I120" s="26" t="s">
        <v>1093</v>
      </c>
      <c r="J120" s="21" t="str">
        <f t="shared" si="5"/>
        <v>30</v>
      </c>
      <c r="K120" s="21" t="str">
        <f t="shared" si="6"/>
        <v>3004</v>
      </c>
      <c r="L120" s="21" t="str">
        <f t="shared" si="7"/>
        <v>300401</v>
      </c>
      <c r="M120" s="21"/>
      <c r="N120" s="21"/>
      <c r="O120" s="21"/>
      <c r="P120" s="21"/>
      <c r="Q120" s="21"/>
      <c r="R120" s="21"/>
    </row>
    <row r="121" spans="1:18" ht="30">
      <c r="A121" s="26">
        <v>30040103</v>
      </c>
      <c r="B121" s="26" t="s">
        <v>845</v>
      </c>
      <c r="C121" s="26" t="s">
        <v>1028</v>
      </c>
      <c r="D121" s="27">
        <v>4158.09</v>
      </c>
      <c r="E121" s="27">
        <v>16386.03</v>
      </c>
      <c r="F121" s="26" t="s">
        <v>1028</v>
      </c>
      <c r="G121" s="22">
        <f t="shared" si="4"/>
        <v>-12227.939999999999</v>
      </c>
      <c r="H121" s="26" t="s">
        <v>329</v>
      </c>
      <c r="I121" s="26" t="s">
        <v>1087</v>
      </c>
      <c r="J121" s="21" t="str">
        <f t="shared" si="5"/>
        <v>30</v>
      </c>
      <c r="K121" s="21" t="str">
        <f t="shared" si="6"/>
        <v>3004</v>
      </c>
      <c r="L121" s="21" t="str">
        <f t="shared" si="7"/>
        <v>300401</v>
      </c>
      <c r="M121" s="21"/>
      <c r="N121" s="21"/>
      <c r="O121" s="21"/>
      <c r="P121" s="21"/>
      <c r="Q121" s="21"/>
      <c r="R121" s="21"/>
    </row>
    <row r="122" spans="1:18" ht="30">
      <c r="A122" s="26">
        <v>30040104</v>
      </c>
      <c r="B122" s="26" t="s">
        <v>1690</v>
      </c>
      <c r="C122" s="26" t="s">
        <v>1028</v>
      </c>
      <c r="D122" s="27">
        <v>0</v>
      </c>
      <c r="E122" s="27">
        <v>123994.4</v>
      </c>
      <c r="F122" s="26">
        <v>30040104</v>
      </c>
      <c r="G122" s="22">
        <f t="shared" si="4"/>
        <v>-123994.4</v>
      </c>
      <c r="H122" s="26" t="s">
        <v>329</v>
      </c>
      <c r="I122" s="26" t="s">
        <v>1094</v>
      </c>
      <c r="J122" s="21" t="str">
        <f t="shared" si="5"/>
        <v>30</v>
      </c>
      <c r="K122" s="21" t="str">
        <f t="shared" si="6"/>
        <v>3004</v>
      </c>
      <c r="L122" s="21" t="str">
        <f t="shared" si="7"/>
        <v>300401</v>
      </c>
      <c r="M122" s="21"/>
      <c r="N122" s="21"/>
      <c r="O122" s="21"/>
      <c r="P122" s="21"/>
      <c r="Q122" s="21"/>
      <c r="R122" s="21"/>
    </row>
    <row r="123" spans="1:18" ht="45">
      <c r="A123" s="26">
        <v>30040202</v>
      </c>
      <c r="B123" s="26" t="s">
        <v>1262</v>
      </c>
      <c r="C123" s="26" t="s">
        <v>1028</v>
      </c>
      <c r="D123" s="27">
        <v>1349.57</v>
      </c>
      <c r="E123" s="27">
        <v>456448.99</v>
      </c>
      <c r="F123" s="26" t="s">
        <v>1028</v>
      </c>
      <c r="G123" s="22">
        <f t="shared" si="4"/>
        <v>-455099.42</v>
      </c>
      <c r="H123" s="26" t="s">
        <v>329</v>
      </c>
      <c r="I123" s="26" t="s">
        <v>1092</v>
      </c>
      <c r="J123" s="21" t="str">
        <f t="shared" si="5"/>
        <v>30</v>
      </c>
      <c r="K123" s="21" t="str">
        <f t="shared" si="6"/>
        <v>3004</v>
      </c>
      <c r="L123" s="21" t="str">
        <f t="shared" si="7"/>
        <v>300402</v>
      </c>
      <c r="M123" s="21"/>
      <c r="N123" s="21"/>
      <c r="O123" s="21"/>
      <c r="P123" s="21"/>
      <c r="Q123" s="21"/>
      <c r="R123" s="21"/>
    </row>
    <row r="124" spans="1:18" ht="15">
      <c r="A124" s="26">
        <v>30040205</v>
      </c>
      <c r="B124" s="26" t="s">
        <v>847</v>
      </c>
      <c r="C124" s="26" t="s">
        <v>1028</v>
      </c>
      <c r="D124" s="27">
        <v>0</v>
      </c>
      <c r="E124" s="27">
        <v>7727.86</v>
      </c>
      <c r="F124" s="26" t="s">
        <v>1028</v>
      </c>
      <c r="G124" s="22">
        <f t="shared" si="4"/>
        <v>-7727.86</v>
      </c>
      <c r="H124" s="26" t="s">
        <v>329</v>
      </c>
      <c r="I124" s="26" t="s">
        <v>1092</v>
      </c>
      <c r="J124" s="21" t="str">
        <f t="shared" si="5"/>
        <v>30</v>
      </c>
      <c r="K124" s="21" t="str">
        <f t="shared" si="6"/>
        <v>3004</v>
      </c>
      <c r="L124" s="21" t="str">
        <f t="shared" si="7"/>
        <v>300402</v>
      </c>
      <c r="M124" s="21"/>
      <c r="N124" s="21"/>
      <c r="O124" s="21"/>
      <c r="P124" s="21"/>
      <c r="Q124" s="21"/>
      <c r="R124" s="21"/>
    </row>
    <row r="125" spans="1:18" ht="30">
      <c r="A125" s="26">
        <v>30040207</v>
      </c>
      <c r="B125" s="26" t="s">
        <v>918</v>
      </c>
      <c r="C125" s="26" t="s">
        <v>1028</v>
      </c>
      <c r="D125" s="27">
        <v>0</v>
      </c>
      <c r="E125" s="27">
        <v>690</v>
      </c>
      <c r="F125" s="26" t="s">
        <v>1028</v>
      </c>
      <c r="G125" s="22">
        <f t="shared" si="4"/>
        <v>-690</v>
      </c>
      <c r="H125" s="26" t="s">
        <v>329</v>
      </c>
      <c r="I125" s="26" t="s">
        <v>1092</v>
      </c>
      <c r="J125" s="21" t="str">
        <f t="shared" si="5"/>
        <v>30</v>
      </c>
      <c r="K125" s="21" t="str">
        <f t="shared" si="6"/>
        <v>3004</v>
      </c>
      <c r="L125" s="21" t="str">
        <f t="shared" si="7"/>
        <v>300402</v>
      </c>
      <c r="M125" s="21"/>
      <c r="N125" s="21"/>
      <c r="O125" s="21"/>
      <c r="P125" s="21"/>
      <c r="Q125" s="21"/>
      <c r="R125" s="21"/>
    </row>
    <row r="126" spans="1:18" ht="45">
      <c r="A126" s="26">
        <v>30040208</v>
      </c>
      <c r="B126" s="26" t="s">
        <v>848</v>
      </c>
      <c r="C126" s="26" t="s">
        <v>1028</v>
      </c>
      <c r="D126" s="27">
        <v>0</v>
      </c>
      <c r="E126" s="27">
        <v>4526.17</v>
      </c>
      <c r="F126" s="26" t="s">
        <v>1028</v>
      </c>
      <c r="G126" s="22">
        <f t="shared" si="4"/>
        <v>-4526.17</v>
      </c>
      <c r="H126" s="26" t="s">
        <v>329</v>
      </c>
      <c r="I126" s="26" t="s">
        <v>1092</v>
      </c>
      <c r="J126" s="21" t="str">
        <f t="shared" si="5"/>
        <v>30</v>
      </c>
      <c r="K126" s="21" t="str">
        <f t="shared" si="6"/>
        <v>3004</v>
      </c>
      <c r="L126" s="21" t="str">
        <f t="shared" si="7"/>
        <v>300402</v>
      </c>
      <c r="M126" s="21"/>
      <c r="N126" s="21"/>
      <c r="O126" s="21"/>
      <c r="P126" s="21"/>
      <c r="Q126" s="21"/>
      <c r="R126" s="21"/>
    </row>
    <row r="127" spans="1:18" ht="60">
      <c r="A127" s="26">
        <v>30040211</v>
      </c>
      <c r="B127" s="26" t="s">
        <v>1264</v>
      </c>
      <c r="C127" s="26" t="s">
        <v>1028</v>
      </c>
      <c r="D127" s="27">
        <v>590.46</v>
      </c>
      <c r="E127" s="27">
        <v>48820.01</v>
      </c>
      <c r="F127" s="26" t="s">
        <v>1028</v>
      </c>
      <c r="G127" s="22">
        <f t="shared" si="4"/>
        <v>-48229.55</v>
      </c>
      <c r="H127" s="26" t="s">
        <v>329</v>
      </c>
      <c r="I127" s="26" t="s">
        <v>1092</v>
      </c>
      <c r="J127" s="21" t="str">
        <f t="shared" si="5"/>
        <v>30</v>
      </c>
      <c r="K127" s="21" t="str">
        <f t="shared" si="6"/>
        <v>3004</v>
      </c>
      <c r="L127" s="21" t="str">
        <f t="shared" si="7"/>
        <v>300402</v>
      </c>
      <c r="M127" s="21"/>
      <c r="N127" s="21"/>
      <c r="O127" s="21"/>
      <c r="P127" s="21"/>
      <c r="Q127" s="21"/>
      <c r="R127" s="21"/>
    </row>
    <row r="128" spans="1:18" ht="30">
      <c r="A128" s="26">
        <v>30040213</v>
      </c>
      <c r="B128" s="26" t="s">
        <v>1159</v>
      </c>
      <c r="C128" s="26" t="s">
        <v>1028</v>
      </c>
      <c r="D128" s="27">
        <v>0</v>
      </c>
      <c r="E128" s="27">
        <v>225.89</v>
      </c>
      <c r="F128" s="26" t="s">
        <v>1028</v>
      </c>
      <c r="G128" s="22">
        <f t="shared" si="4"/>
        <v>-225.89</v>
      </c>
      <c r="H128" s="26" t="s">
        <v>329</v>
      </c>
      <c r="I128" s="26" t="s">
        <v>1091</v>
      </c>
      <c r="J128" s="21" t="str">
        <f t="shared" si="5"/>
        <v>30</v>
      </c>
      <c r="K128" s="21" t="str">
        <f t="shared" si="6"/>
        <v>3004</v>
      </c>
      <c r="L128" s="21" t="str">
        <f t="shared" si="7"/>
        <v>300402</v>
      </c>
      <c r="M128" s="21"/>
      <c r="N128" s="21"/>
      <c r="O128" s="21"/>
      <c r="P128" s="21"/>
      <c r="Q128" s="21"/>
      <c r="R128" s="21"/>
    </row>
    <row r="129" spans="1:18" ht="60">
      <c r="A129" s="26">
        <v>30040260</v>
      </c>
      <c r="B129" s="26" t="s">
        <v>2072</v>
      </c>
      <c r="C129" s="26" t="s">
        <v>1028</v>
      </c>
      <c r="D129" s="28">
        <v>0</v>
      </c>
      <c r="E129" s="27">
        <v>38800</v>
      </c>
      <c r="F129" s="26" t="s">
        <v>1028</v>
      </c>
      <c r="G129" s="22">
        <f t="shared" si="4"/>
        <v>-38800</v>
      </c>
      <c r="H129" s="26" t="s">
        <v>329</v>
      </c>
      <c r="I129" s="26" t="s">
        <v>1091</v>
      </c>
      <c r="J129" s="21" t="str">
        <f t="shared" si="5"/>
        <v>30</v>
      </c>
      <c r="K129" s="21" t="str">
        <f t="shared" si="6"/>
        <v>3004</v>
      </c>
      <c r="L129" s="21" t="str">
        <f t="shared" si="7"/>
        <v>300402</v>
      </c>
      <c r="M129" s="21"/>
      <c r="N129" s="21"/>
      <c r="O129" s="21"/>
      <c r="P129" s="21"/>
      <c r="Q129" s="21"/>
      <c r="R129" s="21"/>
    </row>
    <row r="130" spans="1:18" ht="45">
      <c r="A130" s="26">
        <v>30040288</v>
      </c>
      <c r="B130" s="26" t="s">
        <v>1265</v>
      </c>
      <c r="C130" s="26" t="s">
        <v>1028</v>
      </c>
      <c r="D130" s="27">
        <v>4.13</v>
      </c>
      <c r="E130" s="27">
        <v>240.59</v>
      </c>
      <c r="F130" s="26" t="s">
        <v>1028</v>
      </c>
      <c r="G130" s="22">
        <f t="shared" si="4"/>
        <v>-236.46</v>
      </c>
      <c r="H130" s="26" t="s">
        <v>329</v>
      </c>
      <c r="I130" s="26" t="s">
        <v>1092</v>
      </c>
      <c r="J130" s="21" t="str">
        <f t="shared" si="5"/>
        <v>30</v>
      </c>
      <c r="K130" s="21" t="str">
        <f t="shared" si="6"/>
        <v>3004</v>
      </c>
      <c r="L130" s="21" t="str">
        <f t="shared" si="7"/>
        <v>300402</v>
      </c>
      <c r="M130" s="21"/>
      <c r="N130" s="21"/>
      <c r="O130" s="21"/>
      <c r="P130" s="21"/>
      <c r="Q130" s="21"/>
      <c r="R130" s="21"/>
    </row>
    <row r="131" spans="1:18" ht="60">
      <c r="A131" s="26">
        <v>30040401</v>
      </c>
      <c r="B131" s="26" t="s">
        <v>1266</v>
      </c>
      <c r="C131" s="26" t="s">
        <v>1028</v>
      </c>
      <c r="D131" s="28">
        <v>0</v>
      </c>
      <c r="E131" s="27">
        <v>8999.8799999999992</v>
      </c>
      <c r="F131" s="26" t="s">
        <v>1028</v>
      </c>
      <c r="G131" s="22">
        <f t="shared" si="4"/>
        <v>-8999.8799999999992</v>
      </c>
      <c r="H131" s="26" t="s">
        <v>329</v>
      </c>
      <c r="I131" s="26" t="s">
        <v>1092</v>
      </c>
      <c r="J131" s="21" t="str">
        <f t="shared" si="5"/>
        <v>30</v>
      </c>
      <c r="K131" s="21" t="str">
        <f t="shared" si="6"/>
        <v>3004</v>
      </c>
      <c r="L131" s="21" t="str">
        <f t="shared" si="7"/>
        <v>300404</v>
      </c>
      <c r="M131" s="21"/>
      <c r="N131" s="21"/>
      <c r="O131" s="21"/>
      <c r="P131" s="21"/>
      <c r="Q131" s="21"/>
      <c r="R131" s="21"/>
    </row>
    <row r="132" spans="1:18" ht="45">
      <c r="A132" s="26">
        <v>30040402</v>
      </c>
      <c r="B132" s="26" t="s">
        <v>1267</v>
      </c>
      <c r="C132" s="26" t="s">
        <v>1028</v>
      </c>
      <c r="D132" s="27">
        <v>0</v>
      </c>
      <c r="E132" s="27">
        <v>68393.89</v>
      </c>
      <c r="F132" s="26" t="s">
        <v>1028</v>
      </c>
      <c r="G132" s="22">
        <f t="shared" si="4"/>
        <v>-68393.89</v>
      </c>
      <c r="H132" s="26" t="s">
        <v>329</v>
      </c>
      <c r="I132" s="26" t="s">
        <v>1094</v>
      </c>
      <c r="J132" s="21" t="str">
        <f t="shared" si="5"/>
        <v>30</v>
      </c>
      <c r="K132" s="21" t="str">
        <f t="shared" si="6"/>
        <v>3004</v>
      </c>
      <c r="L132" s="21" t="str">
        <f t="shared" si="7"/>
        <v>300404</v>
      </c>
      <c r="M132" s="21"/>
      <c r="N132" s="21"/>
      <c r="O132" s="21"/>
      <c r="P132" s="21"/>
      <c r="Q132" s="21"/>
      <c r="R132" s="21"/>
    </row>
    <row r="133" spans="1:18" ht="75">
      <c r="A133" s="26">
        <v>30040404</v>
      </c>
      <c r="B133" s="26" t="s">
        <v>1537</v>
      </c>
      <c r="C133" s="26" t="s">
        <v>1028</v>
      </c>
      <c r="D133" s="28">
        <v>0</v>
      </c>
      <c r="E133" s="27">
        <v>29199.46</v>
      </c>
      <c r="F133" s="26" t="s">
        <v>1028</v>
      </c>
      <c r="G133" s="22">
        <f t="shared" si="4"/>
        <v>-29199.46</v>
      </c>
      <c r="H133" s="26" t="s">
        <v>329</v>
      </c>
      <c r="I133" s="26" t="s">
        <v>1092</v>
      </c>
      <c r="J133" s="21" t="str">
        <f t="shared" si="5"/>
        <v>30</v>
      </c>
      <c r="K133" s="21" t="str">
        <f t="shared" si="6"/>
        <v>3004</v>
      </c>
      <c r="L133" s="21" t="str">
        <f t="shared" si="7"/>
        <v>300404</v>
      </c>
      <c r="M133" s="21"/>
      <c r="N133" s="21"/>
      <c r="O133" s="21"/>
      <c r="P133" s="21"/>
      <c r="Q133" s="21"/>
      <c r="R133" s="21"/>
    </row>
    <row r="134" spans="1:18" ht="45">
      <c r="A134" s="26">
        <v>30040601</v>
      </c>
      <c r="B134" s="26" t="s">
        <v>852</v>
      </c>
      <c r="C134" s="26" t="s">
        <v>1028</v>
      </c>
      <c r="D134" s="28">
        <v>0</v>
      </c>
      <c r="E134" s="27">
        <v>457.72</v>
      </c>
      <c r="F134" s="26" t="s">
        <v>1028</v>
      </c>
      <c r="G134" s="22">
        <f t="shared" si="4"/>
        <v>-457.72</v>
      </c>
      <c r="H134" s="26" t="s">
        <v>329</v>
      </c>
      <c r="I134" s="26" t="s">
        <v>1092</v>
      </c>
      <c r="J134" s="21" t="str">
        <f t="shared" si="5"/>
        <v>30</v>
      </c>
      <c r="K134" s="21" t="str">
        <f t="shared" si="6"/>
        <v>3004</v>
      </c>
      <c r="L134" s="21" t="str">
        <f t="shared" si="7"/>
        <v>300406</v>
      </c>
      <c r="M134" s="21"/>
      <c r="N134" s="21"/>
      <c r="O134" s="21"/>
      <c r="P134" s="21"/>
      <c r="Q134" s="21"/>
      <c r="R134" s="21"/>
    </row>
    <row r="135" spans="1:18" ht="60">
      <c r="A135" s="26">
        <v>30040603</v>
      </c>
      <c r="B135" s="26" t="s">
        <v>1270</v>
      </c>
      <c r="C135" s="26" t="s">
        <v>1028</v>
      </c>
      <c r="D135" s="27">
        <v>0</v>
      </c>
      <c r="E135" s="27">
        <v>700</v>
      </c>
      <c r="F135" s="26" t="s">
        <v>1028</v>
      </c>
      <c r="G135" s="22">
        <f t="shared" si="4"/>
        <v>-700</v>
      </c>
      <c r="H135" s="26" t="s">
        <v>329</v>
      </c>
      <c r="I135" s="26" t="s">
        <v>1092</v>
      </c>
      <c r="J135" s="21" t="str">
        <f t="shared" si="5"/>
        <v>30</v>
      </c>
      <c r="K135" s="21" t="str">
        <f t="shared" si="6"/>
        <v>3004</v>
      </c>
      <c r="L135" s="21" t="str">
        <f t="shared" si="7"/>
        <v>300406</v>
      </c>
      <c r="M135" s="21"/>
      <c r="N135" s="21"/>
      <c r="O135" s="21"/>
      <c r="P135" s="21"/>
      <c r="Q135" s="21"/>
      <c r="R135" s="21"/>
    </row>
    <row r="136" spans="1:18" ht="30">
      <c r="A136" s="26">
        <v>30040606</v>
      </c>
      <c r="B136" s="26" t="s">
        <v>1056</v>
      </c>
      <c r="C136" s="26" t="s">
        <v>1028</v>
      </c>
      <c r="D136" s="27">
        <v>0</v>
      </c>
      <c r="E136" s="27">
        <v>7739.2</v>
      </c>
      <c r="F136" s="26" t="s">
        <v>1028</v>
      </c>
      <c r="G136" s="22">
        <f t="shared" si="4"/>
        <v>-7739.2</v>
      </c>
      <c r="H136" s="26" t="s">
        <v>329</v>
      </c>
      <c r="I136" s="26" t="s">
        <v>1092</v>
      </c>
      <c r="J136" s="21" t="str">
        <f t="shared" si="5"/>
        <v>30</v>
      </c>
      <c r="K136" s="21" t="str">
        <f t="shared" si="6"/>
        <v>3004</v>
      </c>
      <c r="L136" s="21" t="str">
        <f t="shared" si="7"/>
        <v>300406</v>
      </c>
      <c r="M136" s="21"/>
      <c r="N136" s="21"/>
      <c r="O136" s="21"/>
      <c r="P136" s="21"/>
      <c r="Q136" s="21"/>
      <c r="R136" s="21"/>
    </row>
    <row r="137" spans="1:18" ht="60">
      <c r="A137" s="26">
        <v>30050501</v>
      </c>
      <c r="B137" s="26" t="s">
        <v>1272</v>
      </c>
      <c r="C137" s="26" t="s">
        <v>1028</v>
      </c>
      <c r="D137" s="27">
        <v>0</v>
      </c>
      <c r="E137" s="27">
        <v>248483.37</v>
      </c>
      <c r="F137" s="26" t="s">
        <v>1028</v>
      </c>
      <c r="G137" s="22">
        <f t="shared" si="4"/>
        <v>-248483.37</v>
      </c>
      <c r="H137" s="26" t="s">
        <v>329</v>
      </c>
      <c r="I137" s="26" t="s">
        <v>1092</v>
      </c>
      <c r="J137" s="21" t="str">
        <f t="shared" si="5"/>
        <v>30</v>
      </c>
      <c r="K137" s="21" t="str">
        <f t="shared" si="6"/>
        <v>3005</v>
      </c>
      <c r="L137" s="21" t="str">
        <f t="shared" si="7"/>
        <v>300505</v>
      </c>
      <c r="M137" s="21"/>
      <c r="N137" s="21"/>
      <c r="O137" s="21"/>
      <c r="P137" s="21"/>
      <c r="Q137" s="21"/>
      <c r="R137" s="21"/>
    </row>
    <row r="138" spans="1:18" ht="30">
      <c r="A138" s="26">
        <v>30050688</v>
      </c>
      <c r="B138" s="26" t="s">
        <v>1132</v>
      </c>
      <c r="C138" s="26" t="s">
        <v>1028</v>
      </c>
      <c r="D138" s="27">
        <v>0</v>
      </c>
      <c r="E138" s="27">
        <v>90016.55</v>
      </c>
      <c r="F138" s="26" t="s">
        <v>1028</v>
      </c>
      <c r="G138" s="22">
        <f t="shared" si="4"/>
        <v>-90016.55</v>
      </c>
      <c r="H138" s="26" t="s">
        <v>329</v>
      </c>
      <c r="I138" s="26" t="s">
        <v>1091</v>
      </c>
      <c r="J138" s="21" t="str">
        <f t="shared" si="5"/>
        <v>30</v>
      </c>
      <c r="K138" s="21" t="str">
        <f t="shared" si="6"/>
        <v>3005</v>
      </c>
      <c r="L138" s="21" t="str">
        <f t="shared" si="7"/>
        <v>300506</v>
      </c>
      <c r="M138" s="21"/>
      <c r="N138" s="21"/>
      <c r="O138" s="21"/>
      <c r="P138" s="21"/>
      <c r="Q138" s="21"/>
      <c r="R138" s="21"/>
    </row>
    <row r="139" spans="1:18" ht="15">
      <c r="A139" s="26">
        <v>40060101</v>
      </c>
      <c r="B139" s="26" t="s">
        <v>853</v>
      </c>
      <c r="C139" s="26" t="s">
        <v>1028</v>
      </c>
      <c r="D139" s="27">
        <v>19414.7</v>
      </c>
      <c r="E139" s="27">
        <v>1436.74</v>
      </c>
      <c r="F139" s="26" t="s">
        <v>1028</v>
      </c>
      <c r="G139" s="22">
        <f t="shared" si="4"/>
        <v>17977.96</v>
      </c>
      <c r="H139" s="26" t="s">
        <v>329</v>
      </c>
      <c r="I139" s="26" t="s">
        <v>1092</v>
      </c>
      <c r="J139" s="21" t="str">
        <f t="shared" si="5"/>
        <v>40</v>
      </c>
      <c r="K139" s="21" t="str">
        <f t="shared" si="6"/>
        <v>4006</v>
      </c>
      <c r="L139" s="21" t="str">
        <f t="shared" si="7"/>
        <v>400601</v>
      </c>
      <c r="M139" s="21"/>
      <c r="N139" s="21"/>
      <c r="O139" s="21"/>
      <c r="P139" s="21"/>
      <c r="Q139" s="21"/>
      <c r="R139" s="21"/>
    </row>
    <row r="140" spans="1:18" ht="30">
      <c r="A140" s="26">
        <v>40060102</v>
      </c>
      <c r="B140" s="26" t="s">
        <v>854</v>
      </c>
      <c r="C140" s="26" t="s">
        <v>1028</v>
      </c>
      <c r="D140" s="27">
        <v>49133.26</v>
      </c>
      <c r="E140" s="27">
        <v>0</v>
      </c>
      <c r="F140" s="26" t="s">
        <v>1028</v>
      </c>
      <c r="G140" s="22">
        <f t="shared" ref="G140:G203" si="8">+D140-E140</f>
        <v>49133.26</v>
      </c>
      <c r="H140" s="26" t="s">
        <v>329</v>
      </c>
      <c r="I140" s="26" t="s">
        <v>1092</v>
      </c>
      <c r="J140" s="21" t="str">
        <f t="shared" ref="J140:J203" si="9">LEFT(A140,2)</f>
        <v>40</v>
      </c>
      <c r="K140" s="21" t="str">
        <f t="shared" ref="K140:K203" si="10">LEFT(A140,4)</f>
        <v>4006</v>
      </c>
      <c r="L140" s="21" t="str">
        <f t="shared" ref="L140:L203" si="11">LEFT(A140,6)</f>
        <v>400601</v>
      </c>
      <c r="M140" s="21"/>
      <c r="N140" s="21"/>
      <c r="O140" s="21"/>
      <c r="P140" s="21"/>
      <c r="Q140" s="21"/>
      <c r="R140" s="21"/>
    </row>
    <row r="141" spans="1:18" ht="75">
      <c r="A141" s="26">
        <v>40060103</v>
      </c>
      <c r="B141" s="26" t="s">
        <v>1273</v>
      </c>
      <c r="C141" s="26" t="s">
        <v>1028</v>
      </c>
      <c r="D141" s="27">
        <v>10799.81</v>
      </c>
      <c r="E141" s="27">
        <v>0</v>
      </c>
      <c r="F141" s="26" t="s">
        <v>1028</v>
      </c>
      <c r="G141" s="22">
        <f t="shared" si="8"/>
        <v>10799.81</v>
      </c>
      <c r="H141" s="26" t="s">
        <v>329</v>
      </c>
      <c r="I141" s="26" t="s">
        <v>1093</v>
      </c>
      <c r="J141" s="21" t="str">
        <f t="shared" si="9"/>
        <v>40</v>
      </c>
      <c r="K141" s="21" t="str">
        <f t="shared" si="10"/>
        <v>4006</v>
      </c>
      <c r="L141" s="21" t="str">
        <f t="shared" si="11"/>
        <v>400601</v>
      </c>
      <c r="M141" s="21"/>
      <c r="N141" s="21"/>
      <c r="O141" s="21"/>
      <c r="P141" s="21"/>
      <c r="Q141" s="21"/>
      <c r="R141" s="21"/>
    </row>
    <row r="142" spans="1:18" ht="60">
      <c r="A142" s="26">
        <v>40060104</v>
      </c>
      <c r="B142" s="26" t="s">
        <v>1356</v>
      </c>
      <c r="C142" s="26" t="s">
        <v>1028</v>
      </c>
      <c r="D142" s="27">
        <v>25387.7</v>
      </c>
      <c r="E142" s="27">
        <v>5481</v>
      </c>
      <c r="F142" s="26" t="s">
        <v>1028</v>
      </c>
      <c r="G142" s="22">
        <f t="shared" si="8"/>
        <v>19906.7</v>
      </c>
      <c r="H142" s="26" t="s">
        <v>329</v>
      </c>
      <c r="I142" s="26" t="s">
        <v>1090</v>
      </c>
      <c r="J142" s="21" t="str">
        <f t="shared" si="9"/>
        <v>40</v>
      </c>
      <c r="K142" s="21" t="str">
        <f t="shared" si="10"/>
        <v>4006</v>
      </c>
      <c r="L142" s="21" t="str">
        <f t="shared" si="11"/>
        <v>400601</v>
      </c>
      <c r="M142" s="21"/>
      <c r="N142" s="21"/>
      <c r="O142" s="21"/>
      <c r="P142" s="21"/>
      <c r="Q142" s="21"/>
      <c r="R142" s="21"/>
    </row>
    <row r="143" spans="1:18" ht="30">
      <c r="A143" s="26">
        <v>40060188</v>
      </c>
      <c r="B143" s="26" t="s">
        <v>855</v>
      </c>
      <c r="C143" s="26" t="s">
        <v>1028</v>
      </c>
      <c r="D143" s="27">
        <v>11810.46</v>
      </c>
      <c r="E143" s="27">
        <v>237.9</v>
      </c>
      <c r="F143" s="26" t="s">
        <v>1028</v>
      </c>
      <c r="G143" s="22">
        <f t="shared" si="8"/>
        <v>11572.56</v>
      </c>
      <c r="H143" s="26" t="s">
        <v>329</v>
      </c>
      <c r="I143" s="26" t="s">
        <v>1094</v>
      </c>
      <c r="J143" s="21" t="str">
        <f t="shared" si="9"/>
        <v>40</v>
      </c>
      <c r="K143" s="21" t="str">
        <f t="shared" si="10"/>
        <v>4006</v>
      </c>
      <c r="L143" s="21" t="str">
        <f t="shared" si="11"/>
        <v>400601</v>
      </c>
      <c r="M143" s="21"/>
      <c r="N143" s="21"/>
      <c r="O143" s="21"/>
      <c r="P143" s="21"/>
      <c r="Q143" s="21"/>
      <c r="R143" s="21"/>
    </row>
    <row r="144" spans="1:18" ht="45">
      <c r="A144" s="26">
        <v>40060202</v>
      </c>
      <c r="B144" s="26" t="s">
        <v>1057</v>
      </c>
      <c r="C144" s="26" t="s">
        <v>1028</v>
      </c>
      <c r="D144" s="27">
        <v>1239.17</v>
      </c>
      <c r="E144" s="27">
        <v>0</v>
      </c>
      <c r="F144" s="26" t="s">
        <v>1028</v>
      </c>
      <c r="G144" s="22">
        <f t="shared" si="8"/>
        <v>1239.17</v>
      </c>
      <c r="H144" s="26" t="s">
        <v>329</v>
      </c>
      <c r="I144" s="26" t="s">
        <v>1094</v>
      </c>
      <c r="J144" s="21" t="str">
        <f t="shared" si="9"/>
        <v>40</v>
      </c>
      <c r="K144" s="21" t="str">
        <f t="shared" si="10"/>
        <v>4006</v>
      </c>
      <c r="L144" s="21" t="str">
        <f t="shared" si="11"/>
        <v>400602</v>
      </c>
      <c r="M144" s="21"/>
      <c r="N144" s="21"/>
      <c r="O144" s="21"/>
      <c r="P144" s="21"/>
      <c r="Q144" s="21"/>
      <c r="R144" s="21"/>
    </row>
    <row r="145" spans="1:18" ht="45">
      <c r="A145" s="26">
        <v>40060203</v>
      </c>
      <c r="B145" s="26" t="s">
        <v>1058</v>
      </c>
      <c r="C145" s="26" t="s">
        <v>1028</v>
      </c>
      <c r="D145" s="27">
        <v>13991.44</v>
      </c>
      <c r="E145" s="28">
        <v>0</v>
      </c>
      <c r="F145" s="26" t="s">
        <v>1028</v>
      </c>
      <c r="G145" s="22">
        <f t="shared" si="8"/>
        <v>13991.44</v>
      </c>
      <c r="H145" s="26" t="s">
        <v>329</v>
      </c>
      <c r="I145" s="26" t="s">
        <v>1094</v>
      </c>
      <c r="J145" s="21" t="str">
        <f t="shared" si="9"/>
        <v>40</v>
      </c>
      <c r="K145" s="21" t="str">
        <f t="shared" si="10"/>
        <v>4006</v>
      </c>
      <c r="L145" s="21" t="str">
        <f t="shared" si="11"/>
        <v>400602</v>
      </c>
      <c r="M145" s="21"/>
      <c r="N145" s="21"/>
      <c r="O145" s="21"/>
      <c r="P145" s="21"/>
      <c r="Q145" s="21"/>
      <c r="R145" s="21"/>
    </row>
    <row r="146" spans="1:18" ht="30">
      <c r="A146" s="26">
        <v>40060204</v>
      </c>
      <c r="B146" s="26" t="s">
        <v>857</v>
      </c>
      <c r="C146" s="26" t="s">
        <v>1028</v>
      </c>
      <c r="D146" s="27">
        <v>10910.39</v>
      </c>
      <c r="E146" s="27">
        <v>168.45</v>
      </c>
      <c r="F146" s="26" t="s">
        <v>1028</v>
      </c>
      <c r="G146" s="22">
        <f t="shared" si="8"/>
        <v>10741.939999999999</v>
      </c>
      <c r="H146" s="26" t="s">
        <v>329</v>
      </c>
      <c r="I146" s="26" t="s">
        <v>1094</v>
      </c>
      <c r="J146" s="21" t="str">
        <f t="shared" si="9"/>
        <v>40</v>
      </c>
      <c r="K146" s="21" t="str">
        <f t="shared" si="10"/>
        <v>4006</v>
      </c>
      <c r="L146" s="21" t="str">
        <f t="shared" si="11"/>
        <v>400602</v>
      </c>
      <c r="M146" s="21"/>
      <c r="N146" s="21"/>
      <c r="O146" s="21"/>
      <c r="P146" s="21"/>
      <c r="Q146" s="21"/>
      <c r="R146" s="21"/>
    </row>
    <row r="147" spans="1:18" ht="75">
      <c r="A147" s="26">
        <v>40060205</v>
      </c>
      <c r="B147" s="26" t="s">
        <v>1274</v>
      </c>
      <c r="C147" s="26" t="s">
        <v>1028</v>
      </c>
      <c r="D147" s="27">
        <v>3945.88</v>
      </c>
      <c r="E147" s="27">
        <v>0</v>
      </c>
      <c r="F147" s="26" t="s">
        <v>1028</v>
      </c>
      <c r="G147" s="22">
        <f t="shared" si="8"/>
        <v>3945.88</v>
      </c>
      <c r="H147" s="26" t="s">
        <v>329</v>
      </c>
      <c r="I147" s="26" t="s">
        <v>1094</v>
      </c>
      <c r="J147" s="21" t="str">
        <f t="shared" si="9"/>
        <v>40</v>
      </c>
      <c r="K147" s="21" t="str">
        <f t="shared" si="10"/>
        <v>4006</v>
      </c>
      <c r="L147" s="21" t="str">
        <f t="shared" si="11"/>
        <v>400602</v>
      </c>
      <c r="M147" s="21"/>
      <c r="N147" s="21"/>
      <c r="O147" s="21"/>
      <c r="P147" s="21"/>
      <c r="Q147" s="21"/>
      <c r="R147" s="21"/>
    </row>
    <row r="148" spans="1:18" ht="60">
      <c r="A148" s="26">
        <v>40060208</v>
      </c>
      <c r="B148" s="26" t="s">
        <v>1275</v>
      </c>
      <c r="C148" s="26" t="s">
        <v>1028</v>
      </c>
      <c r="D148" s="27">
        <v>4474.88</v>
      </c>
      <c r="E148" s="27">
        <v>3208.28</v>
      </c>
      <c r="F148" s="26" t="s">
        <v>1028</v>
      </c>
      <c r="G148" s="22">
        <f t="shared" si="8"/>
        <v>1266.5999999999999</v>
      </c>
      <c r="H148" s="26" t="s">
        <v>329</v>
      </c>
      <c r="I148" s="26" t="s">
        <v>1094</v>
      </c>
      <c r="J148" s="21" t="str">
        <f t="shared" si="9"/>
        <v>40</v>
      </c>
      <c r="K148" s="21" t="str">
        <f t="shared" si="10"/>
        <v>4006</v>
      </c>
      <c r="L148" s="21" t="str">
        <f t="shared" si="11"/>
        <v>400602</v>
      </c>
      <c r="M148" s="21"/>
      <c r="N148" s="21"/>
      <c r="O148" s="21"/>
      <c r="P148" s="21"/>
      <c r="Q148" s="21"/>
      <c r="R148" s="21"/>
    </row>
    <row r="149" spans="1:18" ht="45">
      <c r="A149" s="26">
        <v>40060209</v>
      </c>
      <c r="B149" s="26" t="s">
        <v>1276</v>
      </c>
      <c r="C149" s="26" t="s">
        <v>1028</v>
      </c>
      <c r="D149" s="27">
        <v>2830.07</v>
      </c>
      <c r="E149" s="27">
        <v>0</v>
      </c>
      <c r="F149" s="26" t="s">
        <v>1028</v>
      </c>
      <c r="G149" s="22">
        <f t="shared" si="8"/>
        <v>2830.07</v>
      </c>
      <c r="H149" s="26" t="s">
        <v>329</v>
      </c>
      <c r="I149" s="26" t="s">
        <v>1086</v>
      </c>
      <c r="J149" s="21" t="str">
        <f t="shared" si="9"/>
        <v>40</v>
      </c>
      <c r="K149" s="21" t="str">
        <f t="shared" si="10"/>
        <v>4006</v>
      </c>
      <c r="L149" s="21" t="str">
        <f t="shared" si="11"/>
        <v>400602</v>
      </c>
      <c r="M149" s="21"/>
      <c r="N149" s="21"/>
      <c r="O149" s="21"/>
      <c r="P149" s="21"/>
      <c r="Q149" s="21"/>
      <c r="R149" s="21"/>
    </row>
    <row r="150" spans="1:18" ht="60">
      <c r="A150" s="26">
        <v>40060211</v>
      </c>
      <c r="B150" s="26" t="s">
        <v>1277</v>
      </c>
      <c r="C150" s="26" t="s">
        <v>1028</v>
      </c>
      <c r="D150" s="27">
        <v>7583.66</v>
      </c>
      <c r="E150" s="27">
        <v>0</v>
      </c>
      <c r="F150" s="26" t="s">
        <v>1028</v>
      </c>
      <c r="G150" s="22">
        <f t="shared" si="8"/>
        <v>7583.66</v>
      </c>
      <c r="H150" s="26" t="s">
        <v>329</v>
      </c>
      <c r="I150" s="26" t="s">
        <v>1094</v>
      </c>
      <c r="J150" s="21" t="str">
        <f t="shared" si="9"/>
        <v>40</v>
      </c>
      <c r="K150" s="21" t="str">
        <f t="shared" si="10"/>
        <v>4006</v>
      </c>
      <c r="L150" s="21" t="str">
        <f t="shared" si="11"/>
        <v>400602</v>
      </c>
      <c r="M150" s="21"/>
      <c r="N150" s="21"/>
      <c r="O150" s="21"/>
      <c r="P150" s="21"/>
      <c r="Q150" s="21"/>
      <c r="R150" s="21"/>
    </row>
    <row r="151" spans="1:18" ht="45">
      <c r="A151" s="26">
        <v>40060212</v>
      </c>
      <c r="B151" s="26" t="s">
        <v>860</v>
      </c>
      <c r="C151" s="26" t="s">
        <v>1028</v>
      </c>
      <c r="D151" s="27">
        <v>52178.03</v>
      </c>
      <c r="E151" s="27">
        <v>9699.2199999999993</v>
      </c>
      <c r="F151" s="26" t="s">
        <v>1028</v>
      </c>
      <c r="G151" s="22">
        <f t="shared" si="8"/>
        <v>42478.81</v>
      </c>
      <c r="H151" s="26" t="s">
        <v>329</v>
      </c>
      <c r="I151" s="26" t="s">
        <v>1092</v>
      </c>
      <c r="J151" s="21" t="str">
        <f t="shared" si="9"/>
        <v>40</v>
      </c>
      <c r="K151" s="21" t="str">
        <f t="shared" si="10"/>
        <v>4006</v>
      </c>
      <c r="L151" s="21" t="str">
        <f t="shared" si="11"/>
        <v>400602</v>
      </c>
      <c r="M151" s="21"/>
      <c r="N151" s="21"/>
      <c r="O151" s="21"/>
      <c r="P151" s="21"/>
      <c r="Q151" s="21"/>
      <c r="R151" s="21"/>
    </row>
    <row r="152" spans="1:18" ht="60">
      <c r="A152" s="26">
        <v>40060213</v>
      </c>
      <c r="B152" s="26" t="s">
        <v>1278</v>
      </c>
      <c r="C152" s="26" t="s">
        <v>1028</v>
      </c>
      <c r="D152" s="27">
        <v>344.39</v>
      </c>
      <c r="E152" s="27">
        <v>0</v>
      </c>
      <c r="F152" s="26" t="s">
        <v>1028</v>
      </c>
      <c r="G152" s="22">
        <f t="shared" si="8"/>
        <v>344.39</v>
      </c>
      <c r="H152" s="26" t="s">
        <v>329</v>
      </c>
      <c r="I152" s="26" t="s">
        <v>1092</v>
      </c>
      <c r="J152" s="21" t="str">
        <f t="shared" si="9"/>
        <v>40</v>
      </c>
      <c r="K152" s="21" t="str">
        <f t="shared" si="10"/>
        <v>4006</v>
      </c>
      <c r="L152" s="21" t="str">
        <f t="shared" si="11"/>
        <v>400602</v>
      </c>
      <c r="M152" s="21"/>
      <c r="N152" s="21"/>
      <c r="O152" s="21"/>
      <c r="P152" s="21"/>
      <c r="Q152" s="21"/>
      <c r="R152" s="21"/>
    </row>
    <row r="153" spans="1:18" ht="45">
      <c r="A153" s="26">
        <v>40060288</v>
      </c>
      <c r="B153" s="26" t="s">
        <v>861</v>
      </c>
      <c r="C153" s="26" t="s">
        <v>1028</v>
      </c>
      <c r="D153" s="27">
        <v>6448.39</v>
      </c>
      <c r="E153" s="27">
        <v>0</v>
      </c>
      <c r="F153" s="26" t="s">
        <v>1028</v>
      </c>
      <c r="G153" s="22">
        <f t="shared" si="8"/>
        <v>6448.39</v>
      </c>
      <c r="H153" s="26" t="s">
        <v>329</v>
      </c>
      <c r="I153" s="26" t="s">
        <v>1090</v>
      </c>
      <c r="J153" s="21" t="str">
        <f t="shared" si="9"/>
        <v>40</v>
      </c>
      <c r="K153" s="21" t="str">
        <f t="shared" si="10"/>
        <v>4006</v>
      </c>
      <c r="L153" s="21" t="str">
        <f t="shared" si="11"/>
        <v>400602</v>
      </c>
      <c r="M153" s="21"/>
      <c r="N153" s="21"/>
      <c r="O153" s="21"/>
      <c r="P153" s="21"/>
      <c r="Q153" s="21"/>
      <c r="R153" s="21"/>
    </row>
    <row r="154" spans="1:18" ht="60">
      <c r="A154" s="26">
        <v>40060289</v>
      </c>
      <c r="B154" s="26" t="s">
        <v>1374</v>
      </c>
      <c r="C154" s="26" t="s">
        <v>1028</v>
      </c>
      <c r="D154" s="27">
        <v>4529.1899999999996</v>
      </c>
      <c r="E154" s="27">
        <v>0</v>
      </c>
      <c r="F154" s="26" t="s">
        <v>1028</v>
      </c>
      <c r="G154" s="22">
        <f t="shared" si="8"/>
        <v>4529.1899999999996</v>
      </c>
      <c r="H154" s="26" t="s">
        <v>329</v>
      </c>
      <c r="I154" s="26" t="s">
        <v>1088</v>
      </c>
      <c r="J154" s="21" t="str">
        <f t="shared" si="9"/>
        <v>40</v>
      </c>
      <c r="K154" s="21" t="str">
        <f t="shared" si="10"/>
        <v>4006</v>
      </c>
      <c r="L154" s="21" t="str">
        <f t="shared" si="11"/>
        <v>400602</v>
      </c>
      <c r="M154" s="21"/>
      <c r="N154" s="21"/>
      <c r="O154" s="21"/>
      <c r="P154" s="21"/>
      <c r="Q154" s="21"/>
      <c r="R154" s="21"/>
    </row>
    <row r="155" spans="1:18" ht="45">
      <c r="A155" s="26">
        <v>40070101</v>
      </c>
      <c r="B155" s="26" t="s">
        <v>1693</v>
      </c>
      <c r="C155" s="26" t="s">
        <v>1028</v>
      </c>
      <c r="D155" s="27">
        <v>33249.96</v>
      </c>
      <c r="E155" s="27">
        <v>0</v>
      </c>
      <c r="F155" s="26" t="s">
        <v>1028</v>
      </c>
      <c r="G155" s="22">
        <f t="shared" si="8"/>
        <v>33249.96</v>
      </c>
      <c r="H155" s="26" t="s">
        <v>329</v>
      </c>
      <c r="I155" s="26" t="s">
        <v>1087</v>
      </c>
      <c r="J155" s="21" t="str">
        <f t="shared" si="9"/>
        <v>40</v>
      </c>
      <c r="K155" s="21" t="str">
        <f t="shared" si="10"/>
        <v>4007</v>
      </c>
      <c r="L155" s="21" t="str">
        <f t="shared" si="11"/>
        <v>400701</v>
      </c>
      <c r="M155" s="21"/>
      <c r="N155" s="21"/>
      <c r="O155" s="21"/>
      <c r="P155" s="21"/>
      <c r="Q155" s="21"/>
      <c r="R155" s="21"/>
    </row>
    <row r="156" spans="1:18" ht="60">
      <c r="A156" s="26">
        <v>40070103</v>
      </c>
      <c r="B156" s="26" t="s">
        <v>1059</v>
      </c>
      <c r="C156" s="26" t="s">
        <v>1028</v>
      </c>
      <c r="D156" s="27">
        <v>1009</v>
      </c>
      <c r="E156" s="27">
        <v>0</v>
      </c>
      <c r="F156" s="26" t="s">
        <v>1028</v>
      </c>
      <c r="G156" s="22">
        <f t="shared" si="8"/>
        <v>1009</v>
      </c>
      <c r="H156" s="26" t="s">
        <v>329</v>
      </c>
      <c r="I156" s="26" t="s">
        <v>1093</v>
      </c>
      <c r="J156" s="21" t="str">
        <f t="shared" si="9"/>
        <v>40</v>
      </c>
      <c r="K156" s="21" t="str">
        <f t="shared" si="10"/>
        <v>4007</v>
      </c>
      <c r="L156" s="21" t="str">
        <f t="shared" si="11"/>
        <v>400701</v>
      </c>
      <c r="M156" s="21"/>
      <c r="N156" s="21"/>
      <c r="O156" s="21"/>
      <c r="P156" s="21"/>
      <c r="Q156" s="21"/>
      <c r="R156" s="21"/>
    </row>
    <row r="157" spans="1:18" ht="30">
      <c r="A157" s="26">
        <v>40070111</v>
      </c>
      <c r="B157" s="26" t="s">
        <v>1060</v>
      </c>
      <c r="C157" s="26" t="s">
        <v>1028</v>
      </c>
      <c r="D157" s="27">
        <v>18552.77</v>
      </c>
      <c r="E157" s="27">
        <v>0</v>
      </c>
      <c r="F157" s="26" t="s">
        <v>1028</v>
      </c>
      <c r="G157" s="22">
        <f t="shared" si="8"/>
        <v>18552.77</v>
      </c>
      <c r="H157" s="26" t="s">
        <v>329</v>
      </c>
      <c r="I157" s="26" t="s">
        <v>1087</v>
      </c>
      <c r="J157" s="21" t="str">
        <f t="shared" si="9"/>
        <v>40</v>
      </c>
      <c r="K157" s="21" t="str">
        <f t="shared" si="10"/>
        <v>4007</v>
      </c>
      <c r="L157" s="21" t="str">
        <f t="shared" si="11"/>
        <v>400701</v>
      </c>
      <c r="M157" s="21"/>
      <c r="N157" s="21"/>
      <c r="O157" s="21"/>
      <c r="P157" s="21"/>
      <c r="Q157" s="21"/>
      <c r="R157" s="21"/>
    </row>
    <row r="158" spans="1:18" ht="90">
      <c r="A158" s="26">
        <v>40070112</v>
      </c>
      <c r="B158" s="26" t="s">
        <v>1281</v>
      </c>
      <c r="C158" s="26" t="s">
        <v>1028</v>
      </c>
      <c r="D158" s="27">
        <v>110821.14</v>
      </c>
      <c r="E158" s="27">
        <v>10835.43</v>
      </c>
      <c r="F158" s="26" t="s">
        <v>1028</v>
      </c>
      <c r="G158" s="22">
        <f t="shared" si="8"/>
        <v>99985.709999999992</v>
      </c>
      <c r="H158" s="26" t="s">
        <v>329</v>
      </c>
      <c r="I158" s="26" t="s">
        <v>1086</v>
      </c>
      <c r="J158" s="21" t="str">
        <f t="shared" si="9"/>
        <v>40</v>
      </c>
      <c r="K158" s="21" t="str">
        <f t="shared" si="10"/>
        <v>4007</v>
      </c>
      <c r="L158" s="21" t="str">
        <f t="shared" si="11"/>
        <v>400701</v>
      </c>
      <c r="M158" s="21"/>
      <c r="N158" s="21"/>
      <c r="O158" s="21"/>
      <c r="P158" s="21"/>
      <c r="Q158" s="21"/>
      <c r="R158" s="21"/>
    </row>
    <row r="159" spans="1:18" ht="60">
      <c r="A159" s="26">
        <v>40070115</v>
      </c>
      <c r="B159" s="26" t="s">
        <v>1694</v>
      </c>
      <c r="C159" s="26" t="s">
        <v>1028</v>
      </c>
      <c r="D159" s="27">
        <v>5636705.7000000002</v>
      </c>
      <c r="E159" s="27">
        <v>655854.51</v>
      </c>
      <c r="F159" s="26" t="s">
        <v>1028</v>
      </c>
      <c r="G159" s="22">
        <f t="shared" si="8"/>
        <v>4980851.1900000004</v>
      </c>
      <c r="H159" s="26" t="s">
        <v>329</v>
      </c>
      <c r="I159" s="26" t="s">
        <v>1096</v>
      </c>
      <c r="J159" s="21" t="str">
        <f t="shared" si="9"/>
        <v>40</v>
      </c>
      <c r="K159" s="21" t="str">
        <f t="shared" si="10"/>
        <v>4007</v>
      </c>
      <c r="L159" s="21" t="str">
        <f t="shared" si="11"/>
        <v>400701</v>
      </c>
      <c r="M159" s="21"/>
      <c r="N159" s="21"/>
      <c r="O159" s="21"/>
      <c r="P159" s="21"/>
      <c r="Q159" s="21"/>
      <c r="R159" s="21"/>
    </row>
    <row r="160" spans="1:18" ht="60">
      <c r="A160" s="26">
        <v>40070116</v>
      </c>
      <c r="B160" s="26" t="s">
        <v>1695</v>
      </c>
      <c r="C160" s="26" t="s">
        <v>1028</v>
      </c>
      <c r="D160" s="27">
        <v>1330165.25</v>
      </c>
      <c r="E160" s="27">
        <v>35579.33</v>
      </c>
      <c r="F160" s="26" t="s">
        <v>1028</v>
      </c>
      <c r="G160" s="22">
        <f t="shared" si="8"/>
        <v>1294585.92</v>
      </c>
      <c r="H160" s="26" t="s">
        <v>329</v>
      </c>
      <c r="I160" s="26" t="s">
        <v>1088</v>
      </c>
      <c r="J160" s="21" t="str">
        <f t="shared" si="9"/>
        <v>40</v>
      </c>
      <c r="K160" s="21" t="str">
        <f t="shared" si="10"/>
        <v>4007</v>
      </c>
      <c r="L160" s="21" t="str">
        <f t="shared" si="11"/>
        <v>400701</v>
      </c>
      <c r="M160" s="21"/>
      <c r="N160" s="21"/>
      <c r="O160" s="21"/>
      <c r="P160" s="21"/>
      <c r="Q160" s="21"/>
      <c r="R160" s="21"/>
    </row>
    <row r="161" spans="1:18" ht="60">
      <c r="A161" s="26">
        <v>40070117</v>
      </c>
      <c r="B161" s="26" t="s">
        <v>1696</v>
      </c>
      <c r="C161" s="26" t="s">
        <v>1028</v>
      </c>
      <c r="D161" s="27">
        <v>694741.41</v>
      </c>
      <c r="E161" s="27">
        <v>108812.41</v>
      </c>
      <c r="F161" s="26" t="s">
        <v>1028</v>
      </c>
      <c r="G161" s="22">
        <f t="shared" si="8"/>
        <v>585929</v>
      </c>
      <c r="H161" s="26" t="s">
        <v>329</v>
      </c>
      <c r="I161" s="26" t="s">
        <v>1087</v>
      </c>
      <c r="J161" s="21" t="str">
        <f t="shared" si="9"/>
        <v>40</v>
      </c>
      <c r="K161" s="21" t="str">
        <f t="shared" si="10"/>
        <v>4007</v>
      </c>
      <c r="L161" s="21" t="str">
        <f t="shared" si="11"/>
        <v>400701</v>
      </c>
      <c r="M161" s="21"/>
      <c r="N161" s="21"/>
      <c r="O161" s="21"/>
      <c r="P161" s="21"/>
      <c r="Q161" s="21"/>
      <c r="R161" s="21"/>
    </row>
    <row r="162" spans="1:18" ht="75">
      <c r="A162" s="26">
        <v>40070118</v>
      </c>
      <c r="B162" s="26" t="s">
        <v>1357</v>
      </c>
      <c r="C162" s="26" t="s">
        <v>1028</v>
      </c>
      <c r="D162" s="27">
        <v>180660.66</v>
      </c>
      <c r="E162" s="27">
        <v>0</v>
      </c>
      <c r="F162" s="26" t="s">
        <v>1028</v>
      </c>
      <c r="G162" s="22">
        <f t="shared" si="8"/>
        <v>180660.66</v>
      </c>
      <c r="H162" s="26" t="s">
        <v>329</v>
      </c>
      <c r="I162" s="26" t="s">
        <v>1097</v>
      </c>
      <c r="J162" s="21" t="str">
        <f t="shared" si="9"/>
        <v>40</v>
      </c>
      <c r="K162" s="21" t="str">
        <f t="shared" si="10"/>
        <v>4007</v>
      </c>
      <c r="L162" s="21" t="str">
        <f t="shared" si="11"/>
        <v>400701</v>
      </c>
      <c r="M162" s="21"/>
      <c r="N162" s="21"/>
      <c r="O162" s="21"/>
      <c r="P162" s="21"/>
      <c r="Q162" s="21"/>
      <c r="R162" s="21"/>
    </row>
    <row r="163" spans="1:18" ht="30">
      <c r="A163" s="26">
        <v>40070119</v>
      </c>
      <c r="B163" s="26" t="s">
        <v>2360</v>
      </c>
      <c r="C163" s="26" t="s">
        <v>1028</v>
      </c>
      <c r="D163" s="27">
        <v>35579.32</v>
      </c>
      <c r="E163" s="27">
        <v>0</v>
      </c>
      <c r="F163" s="26" t="s">
        <v>1028</v>
      </c>
      <c r="G163" s="22">
        <f t="shared" si="8"/>
        <v>35579.32</v>
      </c>
      <c r="H163" s="26" t="s">
        <v>329</v>
      </c>
      <c r="I163" s="26" t="s">
        <v>1092</v>
      </c>
      <c r="J163" s="21" t="str">
        <f t="shared" si="9"/>
        <v>40</v>
      </c>
      <c r="K163" s="21" t="str">
        <f t="shared" si="10"/>
        <v>4007</v>
      </c>
      <c r="L163" s="21" t="str">
        <f t="shared" si="11"/>
        <v>400701</v>
      </c>
      <c r="M163" s="21"/>
      <c r="N163" s="21"/>
      <c r="O163" s="21"/>
      <c r="P163" s="21"/>
      <c r="Q163" s="21"/>
      <c r="R163" s="21"/>
    </row>
    <row r="164" spans="1:18" ht="75">
      <c r="A164" s="26">
        <v>40070120</v>
      </c>
      <c r="B164" s="26" t="s">
        <v>1377</v>
      </c>
      <c r="C164" s="26" t="s">
        <v>1028</v>
      </c>
      <c r="D164" s="27">
        <v>1156780.3799999999</v>
      </c>
      <c r="E164" s="27">
        <v>92391.05</v>
      </c>
      <c r="F164" s="26" t="s">
        <v>1028</v>
      </c>
      <c r="G164" s="22">
        <f t="shared" si="8"/>
        <v>1064389.3299999998</v>
      </c>
      <c r="H164" s="26" t="s">
        <v>329</v>
      </c>
      <c r="I164" s="26" t="s">
        <v>1090</v>
      </c>
      <c r="J164" s="21" t="str">
        <f t="shared" si="9"/>
        <v>40</v>
      </c>
      <c r="K164" s="21" t="str">
        <f t="shared" si="10"/>
        <v>4007</v>
      </c>
      <c r="L164" s="21" t="str">
        <f t="shared" si="11"/>
        <v>400701</v>
      </c>
      <c r="M164" s="21"/>
      <c r="N164" s="21"/>
      <c r="O164" s="21"/>
      <c r="P164" s="21"/>
      <c r="Q164" s="21"/>
      <c r="R164" s="21"/>
    </row>
    <row r="165" spans="1:18" ht="60">
      <c r="A165" s="26">
        <v>40070121</v>
      </c>
      <c r="B165" s="26" t="s">
        <v>1378</v>
      </c>
      <c r="C165" s="26" t="s">
        <v>1028</v>
      </c>
      <c r="D165" s="27">
        <v>858598.05</v>
      </c>
      <c r="E165" s="27">
        <v>32588.61</v>
      </c>
      <c r="F165" s="26" t="s">
        <v>1028</v>
      </c>
      <c r="G165" s="22">
        <f t="shared" si="8"/>
        <v>826009.44000000006</v>
      </c>
      <c r="H165" s="26" t="s">
        <v>329</v>
      </c>
      <c r="I165" s="26" t="s">
        <v>1094</v>
      </c>
      <c r="J165" s="21" t="str">
        <f t="shared" si="9"/>
        <v>40</v>
      </c>
      <c r="K165" s="21" t="str">
        <f t="shared" si="10"/>
        <v>4007</v>
      </c>
      <c r="L165" s="21" t="str">
        <f t="shared" si="11"/>
        <v>400701</v>
      </c>
      <c r="M165" s="21"/>
      <c r="N165" s="21"/>
      <c r="O165" s="21"/>
      <c r="P165" s="21"/>
      <c r="Q165" s="21"/>
      <c r="R165" s="21"/>
    </row>
    <row r="166" spans="1:18" ht="30">
      <c r="A166" s="26">
        <v>40070122</v>
      </c>
      <c r="B166" s="26" t="s">
        <v>2344</v>
      </c>
      <c r="C166" s="26" t="s">
        <v>1028</v>
      </c>
      <c r="D166" s="27">
        <v>1031212.16</v>
      </c>
      <c r="E166" s="27">
        <v>0</v>
      </c>
      <c r="F166" s="26" t="s">
        <v>1028</v>
      </c>
      <c r="G166" s="22">
        <f t="shared" si="8"/>
        <v>1031212.16</v>
      </c>
      <c r="H166" s="26" t="s">
        <v>329</v>
      </c>
      <c r="I166" s="26" t="s">
        <v>1091</v>
      </c>
      <c r="J166" s="21" t="str">
        <f t="shared" si="9"/>
        <v>40</v>
      </c>
      <c r="K166" s="21" t="str">
        <f t="shared" si="10"/>
        <v>4007</v>
      </c>
      <c r="L166" s="21" t="str">
        <f t="shared" si="11"/>
        <v>400701</v>
      </c>
      <c r="M166" s="21"/>
      <c r="N166" s="21"/>
      <c r="O166" s="21"/>
      <c r="P166" s="21"/>
      <c r="Q166" s="21"/>
      <c r="R166" s="21"/>
    </row>
    <row r="167" spans="1:18" ht="45">
      <c r="A167" s="26">
        <v>40070123</v>
      </c>
      <c r="B167" s="26" t="s">
        <v>2345</v>
      </c>
      <c r="C167" s="26" t="s">
        <v>1028</v>
      </c>
      <c r="D167" s="27">
        <v>131319.44</v>
      </c>
      <c r="E167" s="27">
        <v>7827.78</v>
      </c>
      <c r="F167" s="26" t="s">
        <v>1028</v>
      </c>
      <c r="G167" s="22">
        <f t="shared" si="8"/>
        <v>123491.66</v>
      </c>
      <c r="H167" s="26" t="s">
        <v>329</v>
      </c>
      <c r="I167" s="26" t="s">
        <v>1094</v>
      </c>
      <c r="J167" s="21" t="str">
        <f t="shared" si="9"/>
        <v>40</v>
      </c>
      <c r="K167" s="21" t="str">
        <f t="shared" si="10"/>
        <v>4007</v>
      </c>
      <c r="L167" s="21" t="str">
        <f t="shared" si="11"/>
        <v>400701</v>
      </c>
      <c r="M167" s="21"/>
      <c r="N167" s="21"/>
      <c r="O167" s="21"/>
      <c r="P167" s="21"/>
      <c r="Q167" s="21"/>
      <c r="R167" s="21"/>
    </row>
    <row r="168" spans="1:18" ht="60">
      <c r="A168" s="26">
        <v>40070124</v>
      </c>
      <c r="B168" s="26" t="s">
        <v>2346</v>
      </c>
      <c r="C168" s="26" t="s">
        <v>1028</v>
      </c>
      <c r="D168" s="27">
        <v>257844.76</v>
      </c>
      <c r="E168" s="27">
        <v>24160.26</v>
      </c>
      <c r="F168" s="26" t="s">
        <v>1028</v>
      </c>
      <c r="G168" s="22">
        <f t="shared" si="8"/>
        <v>233684.5</v>
      </c>
      <c r="H168" s="26" t="s">
        <v>329</v>
      </c>
      <c r="I168" s="26" t="s">
        <v>1086</v>
      </c>
      <c r="J168" s="21" t="str">
        <f t="shared" si="9"/>
        <v>40</v>
      </c>
      <c r="K168" s="21" t="str">
        <f t="shared" si="10"/>
        <v>4007</v>
      </c>
      <c r="L168" s="21" t="str">
        <f t="shared" si="11"/>
        <v>400701</v>
      </c>
      <c r="M168" s="21"/>
      <c r="N168" s="21"/>
      <c r="O168" s="21"/>
      <c r="P168" s="21"/>
      <c r="Q168" s="21"/>
      <c r="R168" s="21"/>
    </row>
    <row r="169" spans="1:18" ht="105">
      <c r="A169" s="26">
        <v>40070126</v>
      </c>
      <c r="B169" s="26" t="s">
        <v>2361</v>
      </c>
      <c r="C169" s="26" t="s">
        <v>1028</v>
      </c>
      <c r="D169" s="27">
        <v>24275</v>
      </c>
      <c r="E169" s="27">
        <v>0</v>
      </c>
      <c r="F169" s="26" t="s">
        <v>1028</v>
      </c>
      <c r="G169" s="22">
        <f t="shared" si="8"/>
        <v>24275</v>
      </c>
      <c r="H169" s="26" t="s">
        <v>329</v>
      </c>
      <c r="I169" s="26" t="s">
        <v>1094</v>
      </c>
      <c r="J169" s="21" t="str">
        <f t="shared" si="9"/>
        <v>40</v>
      </c>
      <c r="K169" s="21" t="str">
        <f t="shared" si="10"/>
        <v>4007</v>
      </c>
      <c r="L169" s="21" t="str">
        <f t="shared" si="11"/>
        <v>400701</v>
      </c>
      <c r="M169" s="21"/>
      <c r="N169" s="21"/>
      <c r="O169" s="21"/>
      <c r="P169" s="21"/>
      <c r="Q169" s="21"/>
      <c r="R169" s="21"/>
    </row>
    <row r="170" spans="1:18" ht="45">
      <c r="A170" s="26">
        <v>40070201</v>
      </c>
      <c r="B170" s="26" t="s">
        <v>862</v>
      </c>
      <c r="C170" s="26" t="s">
        <v>1028</v>
      </c>
      <c r="D170" s="27">
        <v>4104.38</v>
      </c>
      <c r="E170" s="27">
        <v>0</v>
      </c>
      <c r="F170" s="26" t="s">
        <v>1028</v>
      </c>
      <c r="G170" s="22">
        <f t="shared" si="8"/>
        <v>4104.38</v>
      </c>
      <c r="H170" s="26" t="s">
        <v>1098</v>
      </c>
      <c r="I170" s="26" t="s">
        <v>1093</v>
      </c>
      <c r="J170" s="21" t="str">
        <f t="shared" si="9"/>
        <v>40</v>
      </c>
      <c r="K170" s="21" t="str">
        <f t="shared" si="10"/>
        <v>4007</v>
      </c>
      <c r="L170" s="21" t="str">
        <f t="shared" si="11"/>
        <v>400702</v>
      </c>
      <c r="M170" s="21"/>
      <c r="N170" s="21"/>
      <c r="O170" s="21"/>
      <c r="P170" s="21"/>
      <c r="Q170" s="21"/>
      <c r="R170" s="21"/>
    </row>
    <row r="171" spans="1:18" ht="30">
      <c r="A171" s="26">
        <v>40070202</v>
      </c>
      <c r="B171" s="26" t="s">
        <v>863</v>
      </c>
      <c r="C171" s="26" t="s">
        <v>1028</v>
      </c>
      <c r="D171" s="27">
        <v>247082.73</v>
      </c>
      <c r="E171" s="27">
        <v>0</v>
      </c>
      <c r="F171" s="26" t="s">
        <v>1028</v>
      </c>
      <c r="G171" s="22">
        <f t="shared" si="8"/>
        <v>247082.73</v>
      </c>
      <c r="H171" s="26" t="s">
        <v>1099</v>
      </c>
      <c r="I171" s="26" t="s">
        <v>1093</v>
      </c>
      <c r="J171" s="21" t="str">
        <f t="shared" si="9"/>
        <v>40</v>
      </c>
      <c r="K171" s="21" t="str">
        <f t="shared" si="10"/>
        <v>4007</v>
      </c>
      <c r="L171" s="21" t="str">
        <f t="shared" si="11"/>
        <v>400702</v>
      </c>
      <c r="M171" s="21"/>
      <c r="N171" s="21"/>
      <c r="O171" s="21"/>
      <c r="P171" s="21"/>
      <c r="Q171" s="21"/>
      <c r="R171" s="21"/>
    </row>
    <row r="172" spans="1:18" ht="60">
      <c r="A172" s="26">
        <v>40070203</v>
      </c>
      <c r="B172" s="26" t="s">
        <v>1285</v>
      </c>
      <c r="C172" s="26" t="s">
        <v>1028</v>
      </c>
      <c r="D172" s="27">
        <v>406421.68</v>
      </c>
      <c r="E172" s="27">
        <v>1601.63</v>
      </c>
      <c r="F172" s="26" t="s">
        <v>1028</v>
      </c>
      <c r="G172" s="22">
        <f t="shared" si="8"/>
        <v>404820.05</v>
      </c>
      <c r="H172" s="26" t="s">
        <v>1100</v>
      </c>
      <c r="I172" s="26" t="s">
        <v>1093</v>
      </c>
      <c r="J172" s="21" t="str">
        <f t="shared" si="9"/>
        <v>40</v>
      </c>
      <c r="K172" s="21" t="str">
        <f t="shared" si="10"/>
        <v>4007</v>
      </c>
      <c r="L172" s="21" t="str">
        <f t="shared" si="11"/>
        <v>400702</v>
      </c>
      <c r="M172" s="21"/>
      <c r="N172" s="21"/>
      <c r="O172" s="21"/>
      <c r="P172" s="21"/>
      <c r="Q172" s="21"/>
      <c r="R172" s="21"/>
    </row>
    <row r="173" spans="1:18" ht="30">
      <c r="A173" s="26">
        <v>40070204</v>
      </c>
      <c r="B173" s="26" t="s">
        <v>864</v>
      </c>
      <c r="C173" s="26" t="s">
        <v>1028</v>
      </c>
      <c r="D173" s="27">
        <v>712597.58</v>
      </c>
      <c r="E173" s="27">
        <v>0</v>
      </c>
      <c r="F173" s="26" t="s">
        <v>1028</v>
      </c>
      <c r="G173" s="22">
        <f t="shared" si="8"/>
        <v>712597.58</v>
      </c>
      <c r="H173" s="26" t="s">
        <v>1101</v>
      </c>
      <c r="I173" s="26" t="s">
        <v>1093</v>
      </c>
      <c r="J173" s="21" t="str">
        <f t="shared" si="9"/>
        <v>40</v>
      </c>
      <c r="K173" s="21" t="str">
        <f t="shared" si="10"/>
        <v>4007</v>
      </c>
      <c r="L173" s="21" t="str">
        <f t="shared" si="11"/>
        <v>400702</v>
      </c>
      <c r="M173" s="21"/>
      <c r="N173" s="21"/>
      <c r="O173" s="21"/>
      <c r="P173" s="21"/>
      <c r="Q173" s="21"/>
      <c r="R173" s="21"/>
    </row>
    <row r="174" spans="1:18" ht="30">
      <c r="A174" s="26">
        <v>40070205</v>
      </c>
      <c r="B174" s="26" t="s">
        <v>1150</v>
      </c>
      <c r="C174" s="26" t="s">
        <v>1028</v>
      </c>
      <c r="D174" s="27">
        <v>2719.09</v>
      </c>
      <c r="E174" s="27">
        <v>0</v>
      </c>
      <c r="F174" s="26" t="s">
        <v>1028</v>
      </c>
      <c r="G174" s="22">
        <f t="shared" si="8"/>
        <v>2719.09</v>
      </c>
      <c r="H174" s="26" t="s">
        <v>1102</v>
      </c>
      <c r="I174" s="26" t="s">
        <v>1093</v>
      </c>
      <c r="J174" s="21" t="str">
        <f t="shared" si="9"/>
        <v>40</v>
      </c>
      <c r="K174" s="21" t="str">
        <f t="shared" si="10"/>
        <v>4007</v>
      </c>
      <c r="L174" s="21" t="str">
        <f t="shared" si="11"/>
        <v>400702</v>
      </c>
      <c r="M174" s="21"/>
      <c r="N174" s="21"/>
      <c r="O174" s="21"/>
      <c r="P174" s="21"/>
      <c r="Q174" s="21"/>
      <c r="R174" s="21"/>
    </row>
    <row r="175" spans="1:18" ht="15">
      <c r="A175" s="26">
        <v>40070206</v>
      </c>
      <c r="B175" s="26" t="s">
        <v>1540</v>
      </c>
      <c r="C175" s="26" t="s">
        <v>1028</v>
      </c>
      <c r="D175" s="27">
        <v>11972.75</v>
      </c>
      <c r="E175" s="27">
        <v>0</v>
      </c>
      <c r="F175" s="26" t="s">
        <v>1028</v>
      </c>
      <c r="G175" s="22">
        <f t="shared" si="8"/>
        <v>11972.75</v>
      </c>
      <c r="H175" s="26" t="s">
        <v>1103</v>
      </c>
      <c r="I175" s="26" t="s">
        <v>1093</v>
      </c>
      <c r="J175" s="21" t="str">
        <f t="shared" si="9"/>
        <v>40</v>
      </c>
      <c r="K175" s="21" t="str">
        <f t="shared" si="10"/>
        <v>4007</v>
      </c>
      <c r="L175" s="21" t="str">
        <f t="shared" si="11"/>
        <v>400702</v>
      </c>
      <c r="M175" s="21"/>
      <c r="N175" s="21"/>
      <c r="O175" s="21"/>
      <c r="P175" s="21"/>
      <c r="Q175" s="21"/>
      <c r="R175" s="21"/>
    </row>
    <row r="176" spans="1:18" ht="30">
      <c r="A176" s="26">
        <v>40070288</v>
      </c>
      <c r="B176" s="26" t="s">
        <v>919</v>
      </c>
      <c r="C176" s="26" t="s">
        <v>1028</v>
      </c>
      <c r="D176" s="27">
        <v>1226.97</v>
      </c>
      <c r="E176" s="27">
        <v>0</v>
      </c>
      <c r="F176" s="26" t="s">
        <v>1028</v>
      </c>
      <c r="G176" s="22">
        <f t="shared" si="8"/>
        <v>1226.97</v>
      </c>
      <c r="H176" s="26" t="s">
        <v>1104</v>
      </c>
      <c r="I176" s="26" t="s">
        <v>1093</v>
      </c>
      <c r="J176" s="21" t="str">
        <f t="shared" si="9"/>
        <v>40</v>
      </c>
      <c r="K176" s="21" t="str">
        <f t="shared" si="10"/>
        <v>4007</v>
      </c>
      <c r="L176" s="21" t="str">
        <f t="shared" si="11"/>
        <v>400702</v>
      </c>
      <c r="M176" s="21"/>
      <c r="N176" s="21"/>
      <c r="O176" s="21"/>
      <c r="P176" s="21"/>
      <c r="Q176" s="21"/>
      <c r="R176" s="21"/>
    </row>
    <row r="177" spans="1:18" ht="45">
      <c r="A177" s="26">
        <v>40070301</v>
      </c>
      <c r="B177" s="26" t="s">
        <v>865</v>
      </c>
      <c r="C177" s="26" t="s">
        <v>1028</v>
      </c>
      <c r="D177" s="27">
        <v>108269.21</v>
      </c>
      <c r="E177" s="27">
        <v>372.71</v>
      </c>
      <c r="F177" s="26" t="s">
        <v>1028</v>
      </c>
      <c r="G177" s="22">
        <f t="shared" si="8"/>
        <v>107896.5</v>
      </c>
      <c r="H177" s="26" t="s">
        <v>1105</v>
      </c>
      <c r="I177" s="26" t="s">
        <v>1093</v>
      </c>
      <c r="J177" s="21" t="str">
        <f t="shared" si="9"/>
        <v>40</v>
      </c>
      <c r="K177" s="21" t="str">
        <f t="shared" si="10"/>
        <v>4007</v>
      </c>
      <c r="L177" s="21" t="str">
        <f t="shared" si="11"/>
        <v>400703</v>
      </c>
      <c r="M177" s="21"/>
      <c r="N177" s="21"/>
      <c r="O177" s="21"/>
      <c r="P177" s="21"/>
      <c r="Q177" s="21"/>
      <c r="R177" s="21"/>
    </row>
    <row r="178" spans="1:18" ht="75">
      <c r="A178" s="26">
        <v>40070401</v>
      </c>
      <c r="B178" s="26" t="s">
        <v>1286</v>
      </c>
      <c r="C178" s="26" t="s">
        <v>1028</v>
      </c>
      <c r="D178" s="27">
        <v>70191.27</v>
      </c>
      <c r="E178" s="27">
        <v>1658.72</v>
      </c>
      <c r="F178" s="26" t="s">
        <v>1028</v>
      </c>
      <c r="G178" s="22">
        <f t="shared" si="8"/>
        <v>68532.55</v>
      </c>
      <c r="H178" s="26" t="s">
        <v>1106</v>
      </c>
      <c r="I178" s="26" t="s">
        <v>1093</v>
      </c>
      <c r="J178" s="21" t="str">
        <f t="shared" si="9"/>
        <v>40</v>
      </c>
      <c r="K178" s="21" t="str">
        <f t="shared" si="10"/>
        <v>4007</v>
      </c>
      <c r="L178" s="21" t="str">
        <f t="shared" si="11"/>
        <v>400704</v>
      </c>
      <c r="M178" s="21"/>
      <c r="N178" s="21"/>
      <c r="O178" s="21"/>
      <c r="P178" s="21"/>
      <c r="Q178" s="21"/>
      <c r="R178" s="21"/>
    </row>
    <row r="179" spans="1:18" ht="60">
      <c r="A179" s="26">
        <v>40070402</v>
      </c>
      <c r="B179" s="26" t="s">
        <v>1061</v>
      </c>
      <c r="C179" s="26" t="s">
        <v>1028</v>
      </c>
      <c r="D179" s="27">
        <v>169815.53</v>
      </c>
      <c r="E179" s="27">
        <v>1978.4</v>
      </c>
      <c r="F179" s="26" t="s">
        <v>1028</v>
      </c>
      <c r="G179" s="22">
        <f t="shared" si="8"/>
        <v>167837.13</v>
      </c>
      <c r="H179" s="26" t="s">
        <v>1107</v>
      </c>
      <c r="I179" s="26" t="s">
        <v>1093</v>
      </c>
      <c r="J179" s="21" t="str">
        <f t="shared" si="9"/>
        <v>40</v>
      </c>
      <c r="K179" s="21" t="str">
        <f t="shared" si="10"/>
        <v>4007</v>
      </c>
      <c r="L179" s="21" t="str">
        <f t="shared" si="11"/>
        <v>400704</v>
      </c>
      <c r="M179" s="21"/>
      <c r="N179" s="21"/>
      <c r="O179" s="21"/>
      <c r="P179" s="21"/>
      <c r="Q179" s="21"/>
      <c r="R179" s="21"/>
    </row>
    <row r="180" spans="1:18" ht="30">
      <c r="A180" s="26">
        <v>40070403</v>
      </c>
      <c r="B180" s="26" t="s">
        <v>866</v>
      </c>
      <c r="C180" s="26" t="s">
        <v>1028</v>
      </c>
      <c r="D180" s="27">
        <v>203217.45</v>
      </c>
      <c r="E180" s="27">
        <v>5705.06</v>
      </c>
      <c r="F180" s="26" t="s">
        <v>1028</v>
      </c>
      <c r="G180" s="22">
        <f t="shared" si="8"/>
        <v>197512.39</v>
      </c>
      <c r="H180" s="26" t="s">
        <v>1108</v>
      </c>
      <c r="I180" s="26" t="s">
        <v>1093</v>
      </c>
      <c r="J180" s="21" t="str">
        <f t="shared" si="9"/>
        <v>40</v>
      </c>
      <c r="K180" s="21" t="str">
        <f t="shared" si="10"/>
        <v>4007</v>
      </c>
      <c r="L180" s="21" t="str">
        <f t="shared" si="11"/>
        <v>400704</v>
      </c>
      <c r="M180" s="21"/>
      <c r="N180" s="21"/>
      <c r="O180" s="21"/>
      <c r="P180" s="21"/>
      <c r="Q180" s="21"/>
      <c r="R180" s="21"/>
    </row>
    <row r="181" spans="1:18" ht="45">
      <c r="A181" s="26">
        <v>40070405</v>
      </c>
      <c r="B181" s="26" t="s">
        <v>2362</v>
      </c>
      <c r="C181" s="26" t="s">
        <v>1028</v>
      </c>
      <c r="D181" s="27">
        <v>28811.53</v>
      </c>
      <c r="E181" s="27">
        <v>3810.18</v>
      </c>
      <c r="F181" s="26" t="s">
        <v>1028</v>
      </c>
      <c r="G181" s="22">
        <f t="shared" si="8"/>
        <v>25001.35</v>
      </c>
      <c r="H181" s="26" t="s">
        <v>1109</v>
      </c>
      <c r="I181" s="26" t="s">
        <v>1093</v>
      </c>
      <c r="J181" s="21" t="str">
        <f t="shared" si="9"/>
        <v>40</v>
      </c>
      <c r="K181" s="21" t="str">
        <f t="shared" si="10"/>
        <v>4007</v>
      </c>
      <c r="L181" s="21" t="str">
        <f t="shared" si="11"/>
        <v>400704</v>
      </c>
      <c r="M181" s="21"/>
      <c r="N181" s="21"/>
      <c r="O181" s="21"/>
      <c r="P181" s="21"/>
      <c r="Q181" s="21"/>
      <c r="R181" s="21"/>
    </row>
    <row r="182" spans="1:18" ht="105">
      <c r="A182" s="26">
        <v>40070488</v>
      </c>
      <c r="B182" s="26" t="s">
        <v>1287</v>
      </c>
      <c r="C182" s="26" t="s">
        <v>1028</v>
      </c>
      <c r="D182" s="27">
        <v>9248</v>
      </c>
      <c r="E182" s="27">
        <v>0</v>
      </c>
      <c r="F182" s="26" t="s">
        <v>1028</v>
      </c>
      <c r="G182" s="22">
        <f t="shared" si="8"/>
        <v>9248</v>
      </c>
      <c r="H182" s="26" t="s">
        <v>1110</v>
      </c>
      <c r="I182" s="26" t="s">
        <v>1093</v>
      </c>
      <c r="J182" s="21" t="str">
        <f t="shared" si="9"/>
        <v>40</v>
      </c>
      <c r="K182" s="21" t="str">
        <f t="shared" si="10"/>
        <v>4007</v>
      </c>
      <c r="L182" s="21" t="str">
        <f t="shared" si="11"/>
        <v>400704</v>
      </c>
      <c r="M182" s="21"/>
      <c r="N182" s="21"/>
      <c r="O182" s="21"/>
      <c r="P182" s="21"/>
      <c r="Q182" s="21"/>
      <c r="R182" s="21"/>
    </row>
    <row r="183" spans="1:18" ht="30">
      <c r="A183" s="26">
        <v>40070501</v>
      </c>
      <c r="B183" s="26" t="s">
        <v>867</v>
      </c>
      <c r="C183" s="26" t="s">
        <v>1028</v>
      </c>
      <c r="D183" s="27">
        <v>81638.75</v>
      </c>
      <c r="E183" s="27">
        <v>0</v>
      </c>
      <c r="F183" s="26" t="s">
        <v>1028</v>
      </c>
      <c r="G183" s="22">
        <f t="shared" si="8"/>
        <v>81638.75</v>
      </c>
      <c r="H183" s="26" t="s">
        <v>1111</v>
      </c>
      <c r="I183" s="26" t="s">
        <v>1093</v>
      </c>
      <c r="J183" s="21" t="str">
        <f t="shared" si="9"/>
        <v>40</v>
      </c>
      <c r="K183" s="21" t="str">
        <f t="shared" si="10"/>
        <v>4007</v>
      </c>
      <c r="L183" s="21" t="str">
        <f t="shared" si="11"/>
        <v>400705</v>
      </c>
      <c r="M183" s="21"/>
      <c r="N183" s="21"/>
      <c r="O183" s="21"/>
      <c r="P183" s="21"/>
      <c r="Q183" s="21"/>
      <c r="R183" s="21"/>
    </row>
    <row r="184" spans="1:18" ht="30">
      <c r="A184" s="26">
        <v>40070502</v>
      </c>
      <c r="B184" s="26" t="s">
        <v>868</v>
      </c>
      <c r="C184" s="26" t="s">
        <v>1028</v>
      </c>
      <c r="D184" s="27">
        <v>27474.51</v>
      </c>
      <c r="E184" s="27">
        <v>0</v>
      </c>
      <c r="F184" s="26" t="s">
        <v>1028</v>
      </c>
      <c r="G184" s="22">
        <f t="shared" si="8"/>
        <v>27474.51</v>
      </c>
      <c r="H184" s="26" t="s">
        <v>1112</v>
      </c>
      <c r="I184" s="26" t="s">
        <v>1093</v>
      </c>
      <c r="J184" s="21" t="str">
        <f t="shared" si="9"/>
        <v>40</v>
      </c>
      <c r="K184" s="21" t="str">
        <f t="shared" si="10"/>
        <v>4007</v>
      </c>
      <c r="L184" s="21" t="str">
        <f t="shared" si="11"/>
        <v>400705</v>
      </c>
      <c r="M184" s="21"/>
      <c r="N184" s="21"/>
      <c r="O184" s="21"/>
      <c r="P184" s="21"/>
      <c r="Q184" s="21"/>
      <c r="R184" s="21"/>
    </row>
    <row r="185" spans="1:18" ht="30">
      <c r="A185" s="26">
        <v>40070503</v>
      </c>
      <c r="B185" s="26" t="s">
        <v>1062</v>
      </c>
      <c r="C185" s="26" t="s">
        <v>1028</v>
      </c>
      <c r="D185" s="27">
        <v>5075.2</v>
      </c>
      <c r="E185" s="27">
        <v>0</v>
      </c>
      <c r="F185" s="26" t="s">
        <v>1028</v>
      </c>
      <c r="G185" s="22">
        <f t="shared" si="8"/>
        <v>5075.2</v>
      </c>
      <c r="H185" s="26" t="s">
        <v>1113</v>
      </c>
      <c r="I185" s="26" t="s">
        <v>1093</v>
      </c>
      <c r="J185" s="21" t="str">
        <f t="shared" si="9"/>
        <v>40</v>
      </c>
      <c r="K185" s="21" t="str">
        <f t="shared" si="10"/>
        <v>4007</v>
      </c>
      <c r="L185" s="21" t="str">
        <f t="shared" si="11"/>
        <v>400705</v>
      </c>
      <c r="M185" s="21"/>
      <c r="N185" s="21"/>
      <c r="O185" s="21"/>
      <c r="P185" s="21"/>
      <c r="Q185" s="21"/>
      <c r="R185" s="21"/>
    </row>
    <row r="186" spans="1:18" ht="30">
      <c r="A186" s="26">
        <v>40070504</v>
      </c>
      <c r="B186" s="26" t="s">
        <v>869</v>
      </c>
      <c r="C186" s="26" t="s">
        <v>1028</v>
      </c>
      <c r="D186" s="27">
        <v>73171.64</v>
      </c>
      <c r="E186" s="27">
        <v>0</v>
      </c>
      <c r="F186" s="26" t="s">
        <v>1028</v>
      </c>
      <c r="G186" s="22">
        <f t="shared" si="8"/>
        <v>73171.64</v>
      </c>
      <c r="H186" s="26" t="s">
        <v>1114</v>
      </c>
      <c r="I186" s="26" t="s">
        <v>1093</v>
      </c>
      <c r="J186" s="21" t="str">
        <f t="shared" si="9"/>
        <v>40</v>
      </c>
      <c r="K186" s="21" t="str">
        <f t="shared" si="10"/>
        <v>4007</v>
      </c>
      <c r="L186" s="21" t="str">
        <f t="shared" si="11"/>
        <v>400705</v>
      </c>
      <c r="M186" s="21"/>
      <c r="N186" s="21"/>
      <c r="O186" s="21"/>
      <c r="P186" s="21"/>
      <c r="Q186" s="21"/>
      <c r="R186" s="21"/>
    </row>
    <row r="187" spans="1:18" ht="60">
      <c r="A187" s="26">
        <v>40070601</v>
      </c>
      <c r="B187" s="26" t="s">
        <v>1288</v>
      </c>
      <c r="C187" s="26" t="s">
        <v>1028</v>
      </c>
      <c r="D187" s="27">
        <v>505785.51</v>
      </c>
      <c r="E187" s="28">
        <v>0</v>
      </c>
      <c r="F187" s="26" t="s">
        <v>1028</v>
      </c>
      <c r="G187" s="22">
        <f t="shared" si="8"/>
        <v>505785.51</v>
      </c>
      <c r="H187" s="26" t="s">
        <v>329</v>
      </c>
      <c r="I187" s="26" t="s">
        <v>1093</v>
      </c>
      <c r="J187" s="21" t="str">
        <f t="shared" si="9"/>
        <v>40</v>
      </c>
      <c r="K187" s="21" t="str">
        <f t="shared" si="10"/>
        <v>4007</v>
      </c>
      <c r="L187" s="21" t="str">
        <f t="shared" si="11"/>
        <v>400706</v>
      </c>
      <c r="M187" s="21"/>
      <c r="N187" s="21"/>
      <c r="O187" s="21"/>
      <c r="P187" s="21"/>
      <c r="Q187" s="21"/>
      <c r="R187" s="21"/>
    </row>
    <row r="188" spans="1:18" ht="60">
      <c r="A188" s="26">
        <v>40070602</v>
      </c>
      <c r="B188" s="26" t="s">
        <v>1289</v>
      </c>
      <c r="C188" s="26" t="s">
        <v>1028</v>
      </c>
      <c r="D188" s="27">
        <v>98144.63</v>
      </c>
      <c r="E188" s="27">
        <v>0</v>
      </c>
      <c r="F188" s="26" t="s">
        <v>1028</v>
      </c>
      <c r="G188" s="22">
        <f t="shared" si="8"/>
        <v>98144.63</v>
      </c>
      <c r="H188" s="26" t="s">
        <v>329</v>
      </c>
      <c r="I188" s="26" t="s">
        <v>1093</v>
      </c>
      <c r="J188" s="21" t="str">
        <f t="shared" si="9"/>
        <v>40</v>
      </c>
      <c r="K188" s="21" t="str">
        <f t="shared" si="10"/>
        <v>4007</v>
      </c>
      <c r="L188" s="21" t="str">
        <f t="shared" si="11"/>
        <v>400706</v>
      </c>
      <c r="M188" s="21"/>
      <c r="N188" s="21"/>
      <c r="O188" s="21"/>
      <c r="P188" s="21"/>
      <c r="Q188" s="21"/>
      <c r="R188" s="21"/>
    </row>
    <row r="189" spans="1:18" ht="30">
      <c r="A189" s="26">
        <v>40070603</v>
      </c>
      <c r="B189" s="26" t="s">
        <v>1151</v>
      </c>
      <c r="C189" s="26" t="s">
        <v>1028</v>
      </c>
      <c r="D189" s="27">
        <v>42101.58</v>
      </c>
      <c r="E189" s="27">
        <v>0</v>
      </c>
      <c r="F189" s="26" t="s">
        <v>1028</v>
      </c>
      <c r="G189" s="22">
        <f t="shared" si="8"/>
        <v>42101.58</v>
      </c>
      <c r="H189" s="26" t="s">
        <v>329</v>
      </c>
      <c r="I189" s="26" t="s">
        <v>1093</v>
      </c>
      <c r="J189" s="21" t="str">
        <f t="shared" si="9"/>
        <v>40</v>
      </c>
      <c r="K189" s="21" t="str">
        <f t="shared" si="10"/>
        <v>4007</v>
      </c>
      <c r="L189" s="21" t="str">
        <f t="shared" si="11"/>
        <v>400706</v>
      </c>
      <c r="M189" s="21"/>
      <c r="N189" s="21"/>
      <c r="O189" s="21"/>
      <c r="P189" s="21"/>
      <c r="Q189" s="21"/>
      <c r="R189" s="21"/>
    </row>
    <row r="190" spans="1:18" ht="30">
      <c r="A190" s="26">
        <v>40070604</v>
      </c>
      <c r="B190" s="26" t="s">
        <v>1063</v>
      </c>
      <c r="C190" s="26" t="s">
        <v>1028</v>
      </c>
      <c r="D190" s="27">
        <v>45232.31</v>
      </c>
      <c r="E190" s="27">
        <v>6684.76</v>
      </c>
      <c r="F190" s="26" t="s">
        <v>1028</v>
      </c>
      <c r="G190" s="22">
        <f t="shared" si="8"/>
        <v>38547.549999999996</v>
      </c>
      <c r="H190" s="26" t="s">
        <v>329</v>
      </c>
      <c r="I190" s="26" t="s">
        <v>1093</v>
      </c>
      <c r="J190" s="21" t="str">
        <f t="shared" si="9"/>
        <v>40</v>
      </c>
      <c r="K190" s="21" t="str">
        <f t="shared" si="10"/>
        <v>4007</v>
      </c>
      <c r="L190" s="21" t="str">
        <f t="shared" si="11"/>
        <v>400706</v>
      </c>
      <c r="M190" s="21"/>
      <c r="N190" s="21"/>
      <c r="O190" s="21"/>
      <c r="P190" s="21"/>
      <c r="Q190" s="21"/>
      <c r="R190" s="21"/>
    </row>
    <row r="191" spans="1:18" ht="30">
      <c r="A191" s="26">
        <v>40070605</v>
      </c>
      <c r="B191" s="26" t="s">
        <v>1064</v>
      </c>
      <c r="C191" s="26" t="s">
        <v>1028</v>
      </c>
      <c r="D191" s="27">
        <v>38420.410000000003</v>
      </c>
      <c r="E191" s="27">
        <v>0</v>
      </c>
      <c r="F191" s="26" t="s">
        <v>1028</v>
      </c>
      <c r="G191" s="22">
        <f t="shared" si="8"/>
        <v>38420.410000000003</v>
      </c>
      <c r="H191" s="26" t="s">
        <v>329</v>
      </c>
      <c r="I191" s="26" t="s">
        <v>1093</v>
      </c>
      <c r="J191" s="21" t="str">
        <f t="shared" si="9"/>
        <v>40</v>
      </c>
      <c r="K191" s="21" t="str">
        <f t="shared" si="10"/>
        <v>4007</v>
      </c>
      <c r="L191" s="21" t="str">
        <f t="shared" si="11"/>
        <v>400706</v>
      </c>
      <c r="M191" s="21"/>
      <c r="N191" s="21"/>
      <c r="O191" s="21"/>
      <c r="P191" s="21"/>
      <c r="Q191" s="21"/>
      <c r="R191" s="21"/>
    </row>
    <row r="192" spans="1:18" ht="120">
      <c r="A192" s="26">
        <v>40070609</v>
      </c>
      <c r="B192" s="26" t="s">
        <v>1379</v>
      </c>
      <c r="C192" s="26" t="s">
        <v>1028</v>
      </c>
      <c r="D192" s="27">
        <v>74562.67</v>
      </c>
      <c r="E192" s="27">
        <v>0</v>
      </c>
      <c r="F192" s="26" t="s">
        <v>1028</v>
      </c>
      <c r="G192" s="22">
        <f t="shared" si="8"/>
        <v>74562.67</v>
      </c>
      <c r="H192" s="26" t="s">
        <v>329</v>
      </c>
      <c r="I192" s="26" t="s">
        <v>1090</v>
      </c>
      <c r="J192" s="21" t="str">
        <f t="shared" si="9"/>
        <v>40</v>
      </c>
      <c r="K192" s="21" t="str">
        <f t="shared" si="10"/>
        <v>4007</v>
      </c>
      <c r="L192" s="21" t="str">
        <f t="shared" si="11"/>
        <v>400706</v>
      </c>
      <c r="M192" s="21"/>
      <c r="N192" s="21"/>
      <c r="O192" s="21"/>
      <c r="P192" s="21"/>
      <c r="Q192" s="21"/>
      <c r="R192" s="21"/>
    </row>
    <row r="193" spans="1:18" ht="30">
      <c r="A193" s="26">
        <v>40070610</v>
      </c>
      <c r="B193" s="26" t="s">
        <v>1065</v>
      </c>
      <c r="C193" s="26" t="s">
        <v>1028</v>
      </c>
      <c r="D193" s="27">
        <v>68706.289999999994</v>
      </c>
      <c r="E193" s="27">
        <v>0</v>
      </c>
      <c r="F193" s="26" t="s">
        <v>1028</v>
      </c>
      <c r="G193" s="22">
        <f t="shared" si="8"/>
        <v>68706.289999999994</v>
      </c>
      <c r="H193" s="26" t="s">
        <v>329</v>
      </c>
      <c r="I193" s="26" t="s">
        <v>1090</v>
      </c>
      <c r="J193" s="21" t="str">
        <f t="shared" si="9"/>
        <v>40</v>
      </c>
      <c r="K193" s="21" t="str">
        <f t="shared" si="10"/>
        <v>4007</v>
      </c>
      <c r="L193" s="21" t="str">
        <f t="shared" si="11"/>
        <v>400706</v>
      </c>
      <c r="M193" s="21"/>
      <c r="N193" s="21"/>
      <c r="O193" s="21"/>
      <c r="P193" s="21"/>
      <c r="Q193" s="21"/>
      <c r="R193" s="21"/>
    </row>
    <row r="194" spans="1:18" ht="45">
      <c r="A194" s="26">
        <v>40070701</v>
      </c>
      <c r="B194" s="26" t="s">
        <v>870</v>
      </c>
      <c r="C194" s="26" t="s">
        <v>1028</v>
      </c>
      <c r="D194" s="27">
        <v>13793.81</v>
      </c>
      <c r="E194" s="28">
        <v>0</v>
      </c>
      <c r="F194" s="26" t="s">
        <v>1028</v>
      </c>
      <c r="G194" s="22">
        <f t="shared" si="8"/>
        <v>13793.81</v>
      </c>
      <c r="H194" s="26" t="s">
        <v>329</v>
      </c>
      <c r="I194" s="26" t="s">
        <v>1090</v>
      </c>
      <c r="J194" s="21" t="str">
        <f t="shared" si="9"/>
        <v>40</v>
      </c>
      <c r="K194" s="21" t="str">
        <f t="shared" si="10"/>
        <v>4007</v>
      </c>
      <c r="L194" s="21" t="str">
        <f t="shared" si="11"/>
        <v>400707</v>
      </c>
      <c r="M194" s="21"/>
      <c r="N194" s="21"/>
      <c r="O194" s="21"/>
      <c r="P194" s="21"/>
      <c r="Q194" s="21"/>
      <c r="R194" s="21"/>
    </row>
    <row r="195" spans="1:18" ht="30">
      <c r="A195" s="26">
        <v>40070702</v>
      </c>
      <c r="B195" s="26" t="s">
        <v>871</v>
      </c>
      <c r="C195" s="26" t="s">
        <v>1028</v>
      </c>
      <c r="D195" s="27">
        <v>236944.1</v>
      </c>
      <c r="E195" s="27">
        <v>0</v>
      </c>
      <c r="F195" s="26" t="s">
        <v>1028</v>
      </c>
      <c r="G195" s="22">
        <f t="shared" si="8"/>
        <v>236944.1</v>
      </c>
      <c r="H195" s="26" t="s">
        <v>329</v>
      </c>
      <c r="I195" s="26" t="s">
        <v>1090</v>
      </c>
      <c r="J195" s="21" t="str">
        <f t="shared" si="9"/>
        <v>40</v>
      </c>
      <c r="K195" s="21" t="str">
        <f t="shared" si="10"/>
        <v>4007</v>
      </c>
      <c r="L195" s="21" t="str">
        <f t="shared" si="11"/>
        <v>400707</v>
      </c>
      <c r="M195" s="21"/>
      <c r="N195" s="21"/>
      <c r="O195" s="21"/>
      <c r="P195" s="21"/>
      <c r="Q195" s="21"/>
      <c r="R195" s="21"/>
    </row>
    <row r="196" spans="1:18" ht="30">
      <c r="A196" s="26">
        <v>40070703</v>
      </c>
      <c r="B196" s="26" t="s">
        <v>872</v>
      </c>
      <c r="C196" s="26" t="s">
        <v>1028</v>
      </c>
      <c r="D196" s="27">
        <v>85342.92</v>
      </c>
      <c r="E196" s="27">
        <v>0</v>
      </c>
      <c r="F196" s="26" t="s">
        <v>1028</v>
      </c>
      <c r="G196" s="22">
        <f t="shared" si="8"/>
        <v>85342.92</v>
      </c>
      <c r="H196" s="26" t="s">
        <v>329</v>
      </c>
      <c r="I196" s="26" t="s">
        <v>1090</v>
      </c>
      <c r="J196" s="21" t="str">
        <f t="shared" si="9"/>
        <v>40</v>
      </c>
      <c r="K196" s="21" t="str">
        <f t="shared" si="10"/>
        <v>4007</v>
      </c>
      <c r="L196" s="21" t="str">
        <f t="shared" si="11"/>
        <v>400707</v>
      </c>
      <c r="M196" s="21"/>
      <c r="N196" s="21"/>
      <c r="O196" s="21"/>
      <c r="P196" s="21"/>
      <c r="Q196" s="21"/>
      <c r="R196" s="21"/>
    </row>
    <row r="197" spans="1:18" ht="15">
      <c r="A197" s="26">
        <v>40070704</v>
      </c>
      <c r="B197" s="26" t="s">
        <v>873</v>
      </c>
      <c r="C197" s="26" t="s">
        <v>1028</v>
      </c>
      <c r="D197" s="27">
        <v>90060.82</v>
      </c>
      <c r="E197" s="27">
        <v>757.59</v>
      </c>
      <c r="F197" s="26" t="s">
        <v>1028</v>
      </c>
      <c r="G197" s="22">
        <f t="shared" si="8"/>
        <v>89303.23000000001</v>
      </c>
      <c r="H197" s="26" t="s">
        <v>329</v>
      </c>
      <c r="I197" s="26" t="s">
        <v>1090</v>
      </c>
      <c r="J197" s="21" t="str">
        <f t="shared" si="9"/>
        <v>40</v>
      </c>
      <c r="K197" s="21" t="str">
        <f t="shared" si="10"/>
        <v>4007</v>
      </c>
      <c r="L197" s="21" t="str">
        <f t="shared" si="11"/>
        <v>400707</v>
      </c>
      <c r="M197" s="21"/>
      <c r="N197" s="21"/>
      <c r="O197" s="21"/>
      <c r="P197" s="21"/>
      <c r="Q197" s="21"/>
      <c r="R197" s="21"/>
    </row>
    <row r="198" spans="1:18" ht="60">
      <c r="A198" s="26">
        <v>40070801</v>
      </c>
      <c r="B198" s="26" t="s">
        <v>1290</v>
      </c>
      <c r="C198" s="26" t="s">
        <v>1028</v>
      </c>
      <c r="D198" s="27">
        <v>26332.15</v>
      </c>
      <c r="E198" s="27">
        <v>0</v>
      </c>
      <c r="F198" s="26" t="s">
        <v>1028</v>
      </c>
      <c r="G198" s="22">
        <f t="shared" si="8"/>
        <v>26332.15</v>
      </c>
      <c r="H198" s="26" t="s">
        <v>329</v>
      </c>
      <c r="I198" s="26" t="s">
        <v>1090</v>
      </c>
      <c r="J198" s="21" t="str">
        <f t="shared" si="9"/>
        <v>40</v>
      </c>
      <c r="K198" s="21" t="str">
        <f t="shared" si="10"/>
        <v>4007</v>
      </c>
      <c r="L198" s="21" t="str">
        <f t="shared" si="11"/>
        <v>400708</v>
      </c>
      <c r="M198" s="21"/>
      <c r="N198" s="21"/>
      <c r="O198" s="21"/>
      <c r="P198" s="21"/>
      <c r="Q198" s="21"/>
      <c r="R198" s="21"/>
    </row>
    <row r="199" spans="1:18" ht="60">
      <c r="A199" s="26">
        <v>40070802</v>
      </c>
      <c r="B199" s="26" t="s">
        <v>1291</v>
      </c>
      <c r="C199" s="26" t="s">
        <v>1028</v>
      </c>
      <c r="D199" s="27">
        <v>7752.68</v>
      </c>
      <c r="E199" s="27">
        <v>0</v>
      </c>
      <c r="F199" s="26" t="s">
        <v>1028</v>
      </c>
      <c r="G199" s="22">
        <f t="shared" si="8"/>
        <v>7752.68</v>
      </c>
      <c r="H199" s="26" t="s">
        <v>329</v>
      </c>
      <c r="I199" s="26" t="s">
        <v>1090</v>
      </c>
      <c r="J199" s="21" t="str">
        <f t="shared" si="9"/>
        <v>40</v>
      </c>
      <c r="K199" s="21" t="str">
        <f t="shared" si="10"/>
        <v>4007</v>
      </c>
      <c r="L199" s="21" t="str">
        <f t="shared" si="11"/>
        <v>400708</v>
      </c>
      <c r="M199" s="21"/>
      <c r="N199" s="21"/>
      <c r="O199" s="21"/>
      <c r="P199" s="21"/>
      <c r="Q199" s="21"/>
      <c r="R199" s="21"/>
    </row>
    <row r="200" spans="1:18" ht="60">
      <c r="A200" s="26">
        <v>40070804</v>
      </c>
      <c r="B200" s="26" t="s">
        <v>1292</v>
      </c>
      <c r="C200" s="26" t="s">
        <v>1028</v>
      </c>
      <c r="D200" s="27">
        <v>7275.74</v>
      </c>
      <c r="E200" s="27">
        <v>0</v>
      </c>
      <c r="F200" s="26" t="s">
        <v>1028</v>
      </c>
      <c r="G200" s="22">
        <f t="shared" si="8"/>
        <v>7275.74</v>
      </c>
      <c r="H200" s="26" t="s">
        <v>329</v>
      </c>
      <c r="I200" s="26" t="s">
        <v>1090</v>
      </c>
      <c r="J200" s="21" t="str">
        <f t="shared" si="9"/>
        <v>40</v>
      </c>
      <c r="K200" s="21" t="str">
        <f t="shared" si="10"/>
        <v>4007</v>
      </c>
      <c r="L200" s="21" t="str">
        <f t="shared" si="11"/>
        <v>400708</v>
      </c>
      <c r="M200" s="21"/>
      <c r="N200" s="21"/>
      <c r="O200" s="21"/>
      <c r="P200" s="21"/>
      <c r="Q200" s="21"/>
      <c r="R200" s="21"/>
    </row>
    <row r="201" spans="1:18" ht="90">
      <c r="A201" s="26">
        <v>40070805</v>
      </c>
      <c r="B201" s="26" t="s">
        <v>1293</v>
      </c>
      <c r="C201" s="26" t="s">
        <v>1028</v>
      </c>
      <c r="D201" s="27">
        <v>186376.83</v>
      </c>
      <c r="E201" s="27">
        <v>16019.82</v>
      </c>
      <c r="F201" s="26" t="s">
        <v>1028</v>
      </c>
      <c r="G201" s="22">
        <f t="shared" si="8"/>
        <v>170357.00999999998</v>
      </c>
      <c r="H201" s="26" t="s">
        <v>329</v>
      </c>
      <c r="I201" s="26" t="s">
        <v>1090</v>
      </c>
      <c r="J201" s="21" t="str">
        <f t="shared" si="9"/>
        <v>40</v>
      </c>
      <c r="K201" s="21" t="str">
        <f t="shared" si="10"/>
        <v>4007</v>
      </c>
      <c r="L201" s="21" t="str">
        <f t="shared" si="11"/>
        <v>400708</v>
      </c>
      <c r="M201" s="21"/>
      <c r="N201" s="21"/>
      <c r="O201" s="21"/>
      <c r="P201" s="21"/>
      <c r="Q201" s="21"/>
      <c r="R201" s="21"/>
    </row>
    <row r="202" spans="1:18" ht="105">
      <c r="A202" s="26">
        <v>40070806</v>
      </c>
      <c r="B202" s="26" t="s">
        <v>1294</v>
      </c>
      <c r="C202" s="26" t="s">
        <v>1028</v>
      </c>
      <c r="D202" s="27">
        <v>26322.720000000001</v>
      </c>
      <c r="E202" s="27">
        <v>0</v>
      </c>
      <c r="F202" s="26" t="s">
        <v>1028</v>
      </c>
      <c r="G202" s="22">
        <f t="shared" si="8"/>
        <v>26322.720000000001</v>
      </c>
      <c r="H202" s="26" t="s">
        <v>329</v>
      </c>
      <c r="I202" s="26" t="s">
        <v>1090</v>
      </c>
      <c r="J202" s="21" t="str">
        <f t="shared" si="9"/>
        <v>40</v>
      </c>
      <c r="K202" s="21" t="str">
        <f t="shared" si="10"/>
        <v>4007</v>
      </c>
      <c r="L202" s="21" t="str">
        <f t="shared" si="11"/>
        <v>400708</v>
      </c>
      <c r="M202" s="21"/>
      <c r="N202" s="21"/>
      <c r="O202" s="21"/>
      <c r="P202" s="21"/>
      <c r="Q202" s="21"/>
      <c r="R202" s="21"/>
    </row>
    <row r="203" spans="1:18" ht="75">
      <c r="A203" s="26">
        <v>40070807</v>
      </c>
      <c r="B203" s="26" t="s">
        <v>1295</v>
      </c>
      <c r="C203" s="26" t="s">
        <v>1028</v>
      </c>
      <c r="D203" s="27">
        <v>940.34</v>
      </c>
      <c r="E203" s="27">
        <v>0</v>
      </c>
      <c r="F203" s="26" t="s">
        <v>1028</v>
      </c>
      <c r="G203" s="22">
        <f t="shared" si="8"/>
        <v>940.34</v>
      </c>
      <c r="H203" s="26" t="s">
        <v>329</v>
      </c>
      <c r="I203" s="26" t="s">
        <v>1090</v>
      </c>
      <c r="J203" s="21" t="str">
        <f t="shared" si="9"/>
        <v>40</v>
      </c>
      <c r="K203" s="21" t="str">
        <f t="shared" si="10"/>
        <v>4007</v>
      </c>
      <c r="L203" s="21" t="str">
        <f t="shared" si="11"/>
        <v>400708</v>
      </c>
      <c r="M203" s="21"/>
      <c r="N203" s="21"/>
      <c r="O203" s="21"/>
      <c r="P203" s="21"/>
      <c r="Q203" s="21"/>
      <c r="R203" s="21"/>
    </row>
    <row r="204" spans="1:18" ht="45">
      <c r="A204" s="26">
        <v>40070809</v>
      </c>
      <c r="B204" s="26" t="s">
        <v>1296</v>
      </c>
      <c r="C204" s="26" t="s">
        <v>1028</v>
      </c>
      <c r="D204" s="27">
        <v>5606.44</v>
      </c>
      <c r="E204" s="27">
        <v>0</v>
      </c>
      <c r="F204" s="26" t="s">
        <v>1028</v>
      </c>
      <c r="G204" s="22">
        <f t="shared" ref="G204:G267" si="12">+D204-E204</f>
        <v>5606.44</v>
      </c>
      <c r="H204" s="26" t="s">
        <v>329</v>
      </c>
      <c r="I204" s="26" t="s">
        <v>1090</v>
      </c>
      <c r="J204" s="21" t="str">
        <f t="shared" ref="J204:J230" si="13">LEFT(A204,2)</f>
        <v>40</v>
      </c>
      <c r="K204" s="21" t="str">
        <f t="shared" ref="K204:K230" si="14">LEFT(A204,4)</f>
        <v>4007</v>
      </c>
      <c r="L204" s="21" t="str">
        <f t="shared" ref="L204:L230" si="15">LEFT(A204,6)</f>
        <v>400708</v>
      </c>
      <c r="M204" s="21"/>
      <c r="N204" s="21"/>
      <c r="O204" s="21"/>
      <c r="P204" s="21"/>
      <c r="Q204" s="21"/>
      <c r="R204" s="21"/>
    </row>
    <row r="205" spans="1:18" ht="60">
      <c r="A205" s="26">
        <v>40070810</v>
      </c>
      <c r="B205" s="26" t="s">
        <v>1297</v>
      </c>
      <c r="C205" s="26" t="s">
        <v>1028</v>
      </c>
      <c r="D205" s="27">
        <v>700.48</v>
      </c>
      <c r="E205" s="27">
        <v>0</v>
      </c>
      <c r="F205" s="26" t="s">
        <v>1028</v>
      </c>
      <c r="G205" s="22">
        <f t="shared" si="12"/>
        <v>700.48</v>
      </c>
      <c r="H205" s="26" t="s">
        <v>329</v>
      </c>
      <c r="I205" s="26" t="s">
        <v>1090</v>
      </c>
      <c r="J205" s="21" t="str">
        <f t="shared" si="13"/>
        <v>40</v>
      </c>
      <c r="K205" s="21" t="str">
        <f t="shared" si="14"/>
        <v>4007</v>
      </c>
      <c r="L205" s="21" t="str">
        <f t="shared" si="15"/>
        <v>400708</v>
      </c>
      <c r="M205" s="21"/>
      <c r="N205" s="21"/>
      <c r="O205" s="21"/>
      <c r="P205" s="21"/>
      <c r="Q205" s="21"/>
      <c r="R205" s="21"/>
    </row>
    <row r="206" spans="1:18" ht="30">
      <c r="A206" s="26">
        <v>40070811</v>
      </c>
      <c r="B206" s="26" t="s">
        <v>1067</v>
      </c>
      <c r="C206" s="26" t="s">
        <v>1028</v>
      </c>
      <c r="D206" s="27">
        <v>25488.16</v>
      </c>
      <c r="E206" s="27">
        <v>0</v>
      </c>
      <c r="F206" s="26" t="s">
        <v>1028</v>
      </c>
      <c r="G206" s="22">
        <f t="shared" si="12"/>
        <v>25488.16</v>
      </c>
      <c r="H206" s="26" t="s">
        <v>329</v>
      </c>
      <c r="I206" s="26" t="s">
        <v>1090</v>
      </c>
      <c r="J206" s="21" t="str">
        <f t="shared" si="13"/>
        <v>40</v>
      </c>
      <c r="K206" s="21" t="str">
        <f t="shared" si="14"/>
        <v>4007</v>
      </c>
      <c r="L206" s="21" t="str">
        <f t="shared" si="15"/>
        <v>400708</v>
      </c>
      <c r="M206" s="21"/>
      <c r="N206" s="21"/>
      <c r="O206" s="21"/>
      <c r="P206" s="21"/>
      <c r="Q206" s="21"/>
      <c r="R206" s="21"/>
    </row>
    <row r="207" spans="1:18" ht="45">
      <c r="A207" s="26">
        <v>40070814</v>
      </c>
      <c r="B207" s="26" t="s">
        <v>1381</v>
      </c>
      <c r="C207" s="26" t="s">
        <v>1028</v>
      </c>
      <c r="D207" s="27">
        <v>86107.8</v>
      </c>
      <c r="E207" s="27">
        <v>0</v>
      </c>
      <c r="F207" s="26" t="s">
        <v>1028</v>
      </c>
      <c r="G207" s="22">
        <f t="shared" si="12"/>
        <v>86107.8</v>
      </c>
      <c r="H207" s="26" t="s">
        <v>329</v>
      </c>
      <c r="I207" s="26" t="s">
        <v>1090</v>
      </c>
      <c r="J207" s="21" t="str">
        <f t="shared" si="13"/>
        <v>40</v>
      </c>
      <c r="K207" s="21" t="str">
        <f t="shared" si="14"/>
        <v>4007</v>
      </c>
      <c r="L207" s="21" t="str">
        <f t="shared" si="15"/>
        <v>400708</v>
      </c>
      <c r="M207" s="21"/>
      <c r="N207" s="21"/>
      <c r="O207" s="21"/>
      <c r="P207" s="21"/>
      <c r="Q207" s="21"/>
      <c r="R207" s="21"/>
    </row>
    <row r="208" spans="1:18" ht="45">
      <c r="A208" s="26">
        <v>40070888</v>
      </c>
      <c r="B208" s="26" t="s">
        <v>874</v>
      </c>
      <c r="C208" s="26" t="s">
        <v>1028</v>
      </c>
      <c r="D208" s="28">
        <v>61</v>
      </c>
      <c r="E208" s="27">
        <v>0</v>
      </c>
      <c r="F208" s="26" t="s">
        <v>1028</v>
      </c>
      <c r="G208" s="22">
        <f t="shared" si="12"/>
        <v>61</v>
      </c>
      <c r="H208" s="26" t="s">
        <v>329</v>
      </c>
      <c r="I208" s="26" t="s">
        <v>1090</v>
      </c>
      <c r="J208" s="21" t="str">
        <f t="shared" si="13"/>
        <v>40</v>
      </c>
      <c r="K208" s="21" t="str">
        <f t="shared" si="14"/>
        <v>4007</v>
      </c>
      <c r="L208" s="21" t="str">
        <f t="shared" si="15"/>
        <v>400708</v>
      </c>
      <c r="M208" s="21"/>
      <c r="N208" s="21"/>
      <c r="O208" s="21"/>
      <c r="P208" s="21"/>
      <c r="Q208" s="21"/>
      <c r="R208" s="21"/>
    </row>
    <row r="209" spans="1:18" ht="60">
      <c r="A209" s="26">
        <v>40070901</v>
      </c>
      <c r="B209" s="26" t="s">
        <v>1298</v>
      </c>
      <c r="C209" s="26" t="s">
        <v>1028</v>
      </c>
      <c r="D209" s="27">
        <v>15960</v>
      </c>
      <c r="E209" s="27">
        <v>0</v>
      </c>
      <c r="F209" s="26" t="s">
        <v>1028</v>
      </c>
      <c r="G209" s="22">
        <f t="shared" si="12"/>
        <v>15960</v>
      </c>
      <c r="H209" s="26" t="s">
        <v>329</v>
      </c>
      <c r="I209" s="26" t="s">
        <v>1090</v>
      </c>
      <c r="J209" s="21" t="str">
        <f t="shared" si="13"/>
        <v>40</v>
      </c>
      <c r="K209" s="21" t="str">
        <f t="shared" si="14"/>
        <v>4007</v>
      </c>
      <c r="L209" s="21" t="str">
        <f t="shared" si="15"/>
        <v>400709</v>
      </c>
      <c r="M209" s="21"/>
      <c r="N209" s="21"/>
      <c r="O209" s="21"/>
      <c r="P209" s="21"/>
      <c r="Q209" s="21"/>
      <c r="R209" s="21"/>
    </row>
    <row r="210" spans="1:18" ht="60">
      <c r="A210" s="26">
        <v>40071001</v>
      </c>
      <c r="B210" s="26" t="s">
        <v>1300</v>
      </c>
      <c r="C210" s="26" t="s">
        <v>1028</v>
      </c>
      <c r="D210" s="27">
        <v>90887.5</v>
      </c>
      <c r="E210" s="27">
        <v>0</v>
      </c>
      <c r="F210" s="26" t="s">
        <v>1028</v>
      </c>
      <c r="G210" s="22">
        <f t="shared" si="12"/>
        <v>90887.5</v>
      </c>
      <c r="H210" s="26" t="s">
        <v>329</v>
      </c>
      <c r="I210" s="26" t="s">
        <v>1090</v>
      </c>
      <c r="J210" s="21" t="str">
        <f t="shared" si="13"/>
        <v>40</v>
      </c>
      <c r="K210" s="21" t="str">
        <f t="shared" si="14"/>
        <v>4007</v>
      </c>
      <c r="L210" s="21" t="str">
        <f t="shared" si="15"/>
        <v>400710</v>
      </c>
      <c r="M210" s="21"/>
      <c r="N210" s="21"/>
      <c r="O210" s="21"/>
      <c r="P210" s="21"/>
      <c r="Q210" s="21"/>
      <c r="R210" s="21"/>
    </row>
    <row r="211" spans="1:18" ht="60">
      <c r="A211" s="26">
        <v>40071002</v>
      </c>
      <c r="B211" s="26" t="s">
        <v>1301</v>
      </c>
      <c r="C211" s="26" t="s">
        <v>1028</v>
      </c>
      <c r="D211" s="27">
        <v>89864.94</v>
      </c>
      <c r="E211" s="27">
        <v>0</v>
      </c>
      <c r="F211" s="26" t="s">
        <v>1028</v>
      </c>
      <c r="G211" s="22">
        <f t="shared" si="12"/>
        <v>89864.94</v>
      </c>
      <c r="H211" s="26" t="s">
        <v>329</v>
      </c>
      <c r="I211" s="26" t="s">
        <v>1090</v>
      </c>
      <c r="J211" s="21" t="str">
        <f t="shared" si="13"/>
        <v>40</v>
      </c>
      <c r="K211" s="21" t="str">
        <f t="shared" si="14"/>
        <v>4007</v>
      </c>
      <c r="L211" s="21" t="str">
        <f t="shared" si="15"/>
        <v>400710</v>
      </c>
      <c r="M211" s="21"/>
      <c r="N211" s="21"/>
      <c r="O211" s="21"/>
      <c r="P211" s="21"/>
      <c r="Q211" s="21"/>
      <c r="R211" s="21"/>
    </row>
    <row r="212" spans="1:18" ht="60">
      <c r="A212" s="26">
        <v>40071003</v>
      </c>
      <c r="B212" s="26" t="s">
        <v>875</v>
      </c>
      <c r="C212" s="26" t="s">
        <v>1028</v>
      </c>
      <c r="D212" s="27">
        <v>30944.49</v>
      </c>
      <c r="E212" s="27">
        <v>0</v>
      </c>
      <c r="F212" s="26" t="s">
        <v>1028</v>
      </c>
      <c r="G212" s="22">
        <f t="shared" si="12"/>
        <v>30944.49</v>
      </c>
      <c r="H212" s="26" t="s">
        <v>329</v>
      </c>
      <c r="I212" s="26" t="s">
        <v>1090</v>
      </c>
      <c r="J212" s="21" t="str">
        <f t="shared" si="13"/>
        <v>40</v>
      </c>
      <c r="K212" s="21" t="str">
        <f t="shared" si="14"/>
        <v>4007</v>
      </c>
      <c r="L212" s="21" t="str">
        <f t="shared" si="15"/>
        <v>400710</v>
      </c>
      <c r="M212" s="21"/>
      <c r="N212" s="21"/>
      <c r="O212" s="21"/>
      <c r="P212" s="21"/>
      <c r="Q212" s="21"/>
      <c r="R212" s="21"/>
    </row>
    <row r="213" spans="1:18" ht="30">
      <c r="A213" s="26">
        <v>40071004</v>
      </c>
      <c r="B213" s="26" t="s">
        <v>2074</v>
      </c>
      <c r="C213" s="26" t="s">
        <v>1028</v>
      </c>
      <c r="D213" s="27">
        <v>2362</v>
      </c>
      <c r="E213" s="27">
        <v>0</v>
      </c>
      <c r="F213" s="26" t="s">
        <v>1028</v>
      </c>
      <c r="G213" s="22">
        <f t="shared" si="12"/>
        <v>2362</v>
      </c>
      <c r="H213" s="26" t="s">
        <v>329</v>
      </c>
      <c r="I213" s="26" t="s">
        <v>1090</v>
      </c>
      <c r="J213" s="21" t="str">
        <f t="shared" si="13"/>
        <v>40</v>
      </c>
      <c r="K213" s="21" t="str">
        <f t="shared" si="14"/>
        <v>4007</v>
      </c>
      <c r="L213" s="21" t="str">
        <f t="shared" si="15"/>
        <v>400710</v>
      </c>
      <c r="M213" s="21"/>
      <c r="N213" s="21"/>
      <c r="O213" s="21"/>
      <c r="P213" s="21"/>
      <c r="Q213" s="21"/>
      <c r="R213" s="21"/>
    </row>
    <row r="214" spans="1:18" ht="30">
      <c r="A214" s="26">
        <v>40071005</v>
      </c>
      <c r="B214" s="26" t="s">
        <v>876</v>
      </c>
      <c r="C214" s="26" t="s">
        <v>1028</v>
      </c>
      <c r="D214" s="27">
        <v>24000</v>
      </c>
      <c r="E214" s="27">
        <v>0</v>
      </c>
      <c r="F214" s="26" t="s">
        <v>1028</v>
      </c>
      <c r="G214" s="22">
        <f t="shared" si="12"/>
        <v>24000</v>
      </c>
      <c r="H214" s="26" t="s">
        <v>329</v>
      </c>
      <c r="I214" s="26" t="s">
        <v>1090</v>
      </c>
      <c r="J214" s="21" t="str">
        <f t="shared" si="13"/>
        <v>40</v>
      </c>
      <c r="K214" s="21" t="str">
        <f t="shared" si="14"/>
        <v>4007</v>
      </c>
      <c r="L214" s="21" t="str">
        <f t="shared" si="15"/>
        <v>400710</v>
      </c>
      <c r="M214" s="21"/>
      <c r="N214" s="21"/>
      <c r="O214" s="21"/>
      <c r="P214" s="21"/>
      <c r="Q214" s="21"/>
      <c r="R214" s="21"/>
    </row>
    <row r="215" spans="1:18" ht="45">
      <c r="A215" s="26">
        <v>40071006</v>
      </c>
      <c r="B215" s="26" t="s">
        <v>1068</v>
      </c>
      <c r="C215" s="26" t="s">
        <v>1028</v>
      </c>
      <c r="D215" s="27">
        <v>8000</v>
      </c>
      <c r="E215" s="27">
        <v>0</v>
      </c>
      <c r="F215" s="26" t="s">
        <v>1028</v>
      </c>
      <c r="G215" s="22">
        <f t="shared" si="12"/>
        <v>8000</v>
      </c>
      <c r="H215" s="26" t="s">
        <v>329</v>
      </c>
      <c r="I215" s="26" t="s">
        <v>1090</v>
      </c>
      <c r="J215" s="21" t="str">
        <f t="shared" si="13"/>
        <v>40</v>
      </c>
      <c r="K215" s="21" t="str">
        <f t="shared" si="14"/>
        <v>4007</v>
      </c>
      <c r="L215" s="21" t="str">
        <f t="shared" si="15"/>
        <v>400710</v>
      </c>
      <c r="M215" s="21"/>
      <c r="N215" s="21"/>
      <c r="O215" s="21"/>
      <c r="P215" s="21"/>
      <c r="Q215" s="21"/>
      <c r="R215" s="21"/>
    </row>
    <row r="216" spans="1:18" ht="45">
      <c r="A216" s="26">
        <v>40071007</v>
      </c>
      <c r="B216" s="26" t="s">
        <v>2363</v>
      </c>
      <c r="C216" s="26" t="s">
        <v>1028</v>
      </c>
      <c r="D216" s="27">
        <v>500.08</v>
      </c>
      <c r="E216" s="27">
        <v>0</v>
      </c>
      <c r="F216" s="26" t="s">
        <v>1028</v>
      </c>
      <c r="G216" s="22">
        <f t="shared" si="12"/>
        <v>500.08</v>
      </c>
      <c r="H216" s="26" t="s">
        <v>329</v>
      </c>
      <c r="I216" s="26" t="s">
        <v>1090</v>
      </c>
      <c r="J216" s="21" t="str">
        <f t="shared" si="13"/>
        <v>40</v>
      </c>
      <c r="K216" s="21" t="str">
        <f t="shared" si="14"/>
        <v>4007</v>
      </c>
      <c r="L216" s="21" t="str">
        <f t="shared" si="15"/>
        <v>400710</v>
      </c>
      <c r="M216" s="21"/>
      <c r="N216" s="21"/>
      <c r="O216" s="21"/>
      <c r="P216" s="21"/>
      <c r="Q216" s="21"/>
      <c r="R216" s="21"/>
    </row>
    <row r="217" spans="1:18" ht="60">
      <c r="A217" s="26">
        <v>40071101</v>
      </c>
      <c r="B217" s="26" t="s">
        <v>2349</v>
      </c>
      <c r="C217" s="26" t="s">
        <v>1028</v>
      </c>
      <c r="D217" s="27">
        <v>1614.05</v>
      </c>
      <c r="E217" s="27">
        <v>0</v>
      </c>
      <c r="F217" s="26" t="s">
        <v>1028</v>
      </c>
      <c r="G217" s="22">
        <f t="shared" si="12"/>
        <v>1614.05</v>
      </c>
      <c r="H217" s="26" t="s">
        <v>329</v>
      </c>
      <c r="I217" s="26" t="s">
        <v>1097</v>
      </c>
      <c r="J217" s="21" t="str">
        <f t="shared" si="13"/>
        <v>40</v>
      </c>
      <c r="K217" s="21" t="str">
        <f t="shared" si="14"/>
        <v>4007</v>
      </c>
      <c r="L217" s="21" t="str">
        <f t="shared" si="15"/>
        <v>400711</v>
      </c>
      <c r="M217" s="21"/>
      <c r="N217" s="21"/>
      <c r="O217" s="21"/>
      <c r="P217" s="21"/>
      <c r="Q217" s="21"/>
      <c r="R217" s="21"/>
    </row>
    <row r="218" spans="1:18" ht="60">
      <c r="A218" s="26">
        <v>40071103</v>
      </c>
      <c r="B218" s="26" t="s">
        <v>1385</v>
      </c>
      <c r="C218" s="26" t="s">
        <v>1028</v>
      </c>
      <c r="D218" s="27">
        <v>14960.43</v>
      </c>
      <c r="E218" s="27">
        <v>0</v>
      </c>
      <c r="F218" s="26" t="s">
        <v>1028</v>
      </c>
      <c r="G218" s="22">
        <f t="shared" si="12"/>
        <v>14960.43</v>
      </c>
      <c r="H218" s="26" t="s">
        <v>329</v>
      </c>
      <c r="I218" s="26" t="s">
        <v>1096</v>
      </c>
      <c r="J218" s="21" t="str">
        <f t="shared" si="13"/>
        <v>40</v>
      </c>
      <c r="K218" s="21" t="str">
        <f t="shared" si="14"/>
        <v>4007</v>
      </c>
      <c r="L218" s="21" t="str">
        <f t="shared" si="15"/>
        <v>400711</v>
      </c>
      <c r="M218" s="21"/>
      <c r="N218" s="21"/>
      <c r="O218" s="21"/>
      <c r="P218" s="21"/>
      <c r="Q218" s="21"/>
      <c r="R218" s="21"/>
    </row>
    <row r="219" spans="1:18" ht="30">
      <c r="A219" s="26">
        <v>40071107</v>
      </c>
      <c r="B219" s="26" t="s">
        <v>1069</v>
      </c>
      <c r="C219" s="26" t="s">
        <v>1028</v>
      </c>
      <c r="D219" s="27">
        <v>89553.14</v>
      </c>
      <c r="E219" s="27">
        <v>0</v>
      </c>
      <c r="F219" s="26" t="s">
        <v>1028</v>
      </c>
      <c r="G219" s="22">
        <f t="shared" si="12"/>
        <v>89553.14</v>
      </c>
      <c r="H219" s="26" t="s">
        <v>329</v>
      </c>
      <c r="I219" s="26" t="s">
        <v>1092</v>
      </c>
      <c r="J219" s="21" t="str">
        <f t="shared" si="13"/>
        <v>40</v>
      </c>
      <c r="K219" s="21" t="str">
        <f t="shared" si="14"/>
        <v>4007</v>
      </c>
      <c r="L219" s="21" t="str">
        <f t="shared" si="15"/>
        <v>400711</v>
      </c>
      <c r="M219" s="21"/>
      <c r="N219" s="21"/>
      <c r="O219" s="21"/>
      <c r="P219" s="21"/>
      <c r="Q219" s="21"/>
      <c r="R219" s="21"/>
    </row>
    <row r="220" spans="1:18" ht="30">
      <c r="A220" s="26">
        <v>40071109</v>
      </c>
      <c r="B220" s="26" t="s">
        <v>1697</v>
      </c>
      <c r="C220" s="26" t="s">
        <v>1028</v>
      </c>
      <c r="D220" s="28">
        <v>681.07</v>
      </c>
      <c r="E220" s="28">
        <v>0</v>
      </c>
      <c r="F220" s="26" t="s">
        <v>1028</v>
      </c>
      <c r="G220" s="22">
        <f t="shared" si="12"/>
        <v>681.07</v>
      </c>
      <c r="H220" s="26" t="s">
        <v>329</v>
      </c>
      <c r="I220" s="26" t="s">
        <v>1096</v>
      </c>
      <c r="J220" s="21" t="str">
        <f t="shared" si="13"/>
        <v>40</v>
      </c>
      <c r="K220" s="21" t="str">
        <f t="shared" si="14"/>
        <v>4007</v>
      </c>
      <c r="L220" s="21" t="str">
        <f t="shared" si="15"/>
        <v>400711</v>
      </c>
      <c r="M220" s="21"/>
      <c r="N220" s="21"/>
      <c r="O220" s="21"/>
      <c r="P220" s="21"/>
      <c r="Q220" s="21"/>
      <c r="R220" s="21"/>
    </row>
    <row r="221" spans="1:18" ht="30">
      <c r="A221" s="26">
        <v>40071112</v>
      </c>
      <c r="B221" s="26" t="s">
        <v>2350</v>
      </c>
      <c r="C221" s="26" t="s">
        <v>1028</v>
      </c>
      <c r="D221" s="27">
        <v>2609.48</v>
      </c>
      <c r="E221" s="27">
        <v>0</v>
      </c>
      <c r="F221" s="26" t="s">
        <v>1028</v>
      </c>
      <c r="G221" s="22">
        <f t="shared" si="12"/>
        <v>2609.48</v>
      </c>
      <c r="H221" s="26" t="s">
        <v>329</v>
      </c>
      <c r="I221" s="26" t="s">
        <v>1090</v>
      </c>
      <c r="J221" s="21" t="str">
        <f t="shared" si="13"/>
        <v>40</v>
      </c>
      <c r="K221" s="21" t="str">
        <f t="shared" si="14"/>
        <v>4007</v>
      </c>
      <c r="L221" s="21" t="str">
        <f t="shared" si="15"/>
        <v>400711</v>
      </c>
      <c r="M221" s="21"/>
      <c r="N221" s="21"/>
      <c r="O221" s="21"/>
      <c r="P221" s="21"/>
      <c r="Q221" s="21"/>
      <c r="R221" s="21"/>
    </row>
    <row r="222" spans="1:18" ht="15">
      <c r="A222" s="26">
        <v>40071188</v>
      </c>
      <c r="B222" s="26" t="s">
        <v>877</v>
      </c>
      <c r="C222" s="26" t="s">
        <v>1028</v>
      </c>
      <c r="D222" s="27">
        <v>11362.6</v>
      </c>
      <c r="E222" s="27">
        <v>1626.24</v>
      </c>
      <c r="F222" s="26" t="s">
        <v>1028</v>
      </c>
      <c r="G222" s="22">
        <f t="shared" si="12"/>
        <v>9736.36</v>
      </c>
      <c r="H222" s="26" t="s">
        <v>329</v>
      </c>
      <c r="I222" s="26" t="s">
        <v>1094</v>
      </c>
      <c r="J222" s="21" t="str">
        <f t="shared" si="13"/>
        <v>40</v>
      </c>
      <c r="K222" s="21" t="str">
        <f t="shared" si="14"/>
        <v>4007</v>
      </c>
      <c r="L222" s="21" t="str">
        <f t="shared" si="15"/>
        <v>400711</v>
      </c>
      <c r="M222" s="21"/>
      <c r="N222" s="21"/>
      <c r="O222" s="21"/>
      <c r="P222" s="21"/>
      <c r="Q222" s="21"/>
      <c r="R222" s="21"/>
    </row>
    <row r="223" spans="1:18" ht="15">
      <c r="A223" s="26">
        <v>40080101</v>
      </c>
      <c r="B223" s="26" t="s">
        <v>1071</v>
      </c>
      <c r="C223" s="26" t="s">
        <v>1028</v>
      </c>
      <c r="D223" s="27">
        <v>62664.85</v>
      </c>
      <c r="E223" s="27">
        <v>0</v>
      </c>
      <c r="F223" s="26" t="s">
        <v>1028</v>
      </c>
      <c r="G223" s="22">
        <f t="shared" si="12"/>
        <v>62664.85</v>
      </c>
      <c r="H223" s="26" t="s">
        <v>329</v>
      </c>
      <c r="I223" s="26" t="s">
        <v>1092</v>
      </c>
      <c r="J223" s="21" t="str">
        <f t="shared" si="13"/>
        <v>40</v>
      </c>
      <c r="K223" s="21" t="str">
        <f t="shared" si="14"/>
        <v>4008</v>
      </c>
      <c r="L223" s="21" t="str">
        <f t="shared" si="15"/>
        <v>400801</v>
      </c>
      <c r="M223" s="21"/>
      <c r="N223" s="21"/>
      <c r="O223" s="21"/>
      <c r="P223" s="21"/>
      <c r="Q223" s="21"/>
      <c r="R223" s="21"/>
    </row>
    <row r="224" spans="1:18" ht="15">
      <c r="A224" s="26">
        <v>40080301</v>
      </c>
      <c r="B224" s="26" t="s">
        <v>1072</v>
      </c>
      <c r="C224" s="26" t="s">
        <v>1028</v>
      </c>
      <c r="D224" s="27">
        <v>18920.2</v>
      </c>
      <c r="E224" s="27">
        <v>0</v>
      </c>
      <c r="F224" s="26" t="s">
        <v>1028</v>
      </c>
      <c r="G224" s="22">
        <f t="shared" si="12"/>
        <v>18920.2</v>
      </c>
      <c r="H224" s="26" t="s">
        <v>329</v>
      </c>
      <c r="I224" s="26" t="s">
        <v>1092</v>
      </c>
      <c r="J224" s="21" t="str">
        <f t="shared" si="13"/>
        <v>40</v>
      </c>
      <c r="K224" s="21" t="str">
        <f t="shared" si="14"/>
        <v>4008</v>
      </c>
      <c r="L224" s="21" t="str">
        <f t="shared" si="15"/>
        <v>400803</v>
      </c>
      <c r="M224" s="21"/>
      <c r="N224" s="21"/>
      <c r="O224" s="21"/>
      <c r="P224" s="21"/>
      <c r="Q224" s="21"/>
      <c r="R224" s="21"/>
    </row>
    <row r="225" spans="1:18" ht="15">
      <c r="A225" s="26">
        <v>40080302</v>
      </c>
      <c r="B225" s="26" t="s">
        <v>878</v>
      </c>
      <c r="C225" s="26" t="s">
        <v>1028</v>
      </c>
      <c r="D225" s="27">
        <v>29280.3</v>
      </c>
      <c r="E225" s="27">
        <v>0</v>
      </c>
      <c r="F225" s="26" t="s">
        <v>1028</v>
      </c>
      <c r="G225" s="22">
        <f t="shared" si="12"/>
        <v>29280.3</v>
      </c>
      <c r="H225" s="26" t="s">
        <v>329</v>
      </c>
      <c r="I225" s="26" t="s">
        <v>1091</v>
      </c>
      <c r="J225" s="21" t="str">
        <f t="shared" si="13"/>
        <v>40</v>
      </c>
      <c r="K225" s="21" t="str">
        <f t="shared" si="14"/>
        <v>4008</v>
      </c>
      <c r="L225" s="21" t="str">
        <f t="shared" si="15"/>
        <v>400803</v>
      </c>
      <c r="M225" s="21"/>
      <c r="N225" s="21"/>
      <c r="O225" s="21"/>
      <c r="P225" s="21"/>
      <c r="Q225" s="21"/>
      <c r="R225" s="21"/>
    </row>
    <row r="226" spans="1:18" ht="45">
      <c r="A226" s="26">
        <v>40090101</v>
      </c>
      <c r="B226" s="26" t="s">
        <v>1306</v>
      </c>
      <c r="C226" s="26" t="s">
        <v>1028</v>
      </c>
      <c r="D226" s="27">
        <v>3931303.82</v>
      </c>
      <c r="E226" s="27">
        <v>0</v>
      </c>
      <c r="F226" s="26" t="s">
        <v>1028</v>
      </c>
      <c r="G226" s="22">
        <f t="shared" si="12"/>
        <v>3931303.82</v>
      </c>
      <c r="H226" s="26" t="s">
        <v>329</v>
      </c>
      <c r="I226" s="26" t="s">
        <v>1092</v>
      </c>
      <c r="J226" s="21" t="str">
        <f t="shared" si="13"/>
        <v>40</v>
      </c>
      <c r="K226" s="21" t="str">
        <f t="shared" si="14"/>
        <v>4009</v>
      </c>
      <c r="L226" s="21" t="str">
        <f t="shared" si="15"/>
        <v>400901</v>
      </c>
      <c r="M226" s="21"/>
      <c r="N226" s="21"/>
      <c r="O226" s="21"/>
      <c r="P226" s="21"/>
      <c r="Q226" s="21"/>
      <c r="R226" s="21"/>
    </row>
    <row r="227" spans="1:18" ht="45">
      <c r="A227" s="26">
        <v>40090102</v>
      </c>
      <c r="B227" s="26" t="s">
        <v>879</v>
      </c>
      <c r="C227" s="26" t="s">
        <v>1028</v>
      </c>
      <c r="D227" s="27">
        <v>3200.59</v>
      </c>
      <c r="E227" s="27">
        <v>0</v>
      </c>
      <c r="F227" s="26" t="s">
        <v>1028</v>
      </c>
      <c r="G227" s="22">
        <f t="shared" si="12"/>
        <v>3200.59</v>
      </c>
      <c r="H227" s="26" t="s">
        <v>329</v>
      </c>
      <c r="I227" s="26" t="s">
        <v>1090</v>
      </c>
      <c r="J227" s="21" t="str">
        <f t="shared" si="13"/>
        <v>40</v>
      </c>
      <c r="K227" s="21" t="str">
        <f t="shared" si="14"/>
        <v>4009</v>
      </c>
      <c r="L227" s="21" t="str">
        <f t="shared" si="15"/>
        <v>400901</v>
      </c>
      <c r="M227" s="21"/>
      <c r="N227" s="21"/>
      <c r="O227" s="21"/>
      <c r="P227" s="21"/>
      <c r="Q227" s="21"/>
      <c r="R227" s="21"/>
    </row>
    <row r="228" spans="1:18" ht="75">
      <c r="A228" s="26">
        <v>40090103</v>
      </c>
      <c r="B228" s="26" t="s">
        <v>1307</v>
      </c>
      <c r="C228" s="26" t="s">
        <v>1028</v>
      </c>
      <c r="D228" s="27">
        <v>282839.03999999998</v>
      </c>
      <c r="E228" s="27">
        <v>0</v>
      </c>
      <c r="F228" s="26" t="s">
        <v>1028</v>
      </c>
      <c r="G228" s="22">
        <f t="shared" si="12"/>
        <v>282839.03999999998</v>
      </c>
      <c r="H228" s="26" t="s">
        <v>329</v>
      </c>
      <c r="I228" s="26" t="s">
        <v>1092</v>
      </c>
      <c r="J228" s="21" t="str">
        <f t="shared" si="13"/>
        <v>40</v>
      </c>
      <c r="K228" s="21" t="str">
        <f t="shared" si="14"/>
        <v>4009</v>
      </c>
      <c r="L228" s="21" t="str">
        <f t="shared" si="15"/>
        <v>400901</v>
      </c>
      <c r="M228" s="21"/>
      <c r="N228" s="21"/>
      <c r="O228" s="21"/>
      <c r="P228" s="21"/>
      <c r="Q228" s="21"/>
      <c r="R228" s="21"/>
    </row>
    <row r="229" spans="1:18" ht="60">
      <c r="A229" s="26">
        <v>40090201</v>
      </c>
      <c r="B229" s="26" t="s">
        <v>1310</v>
      </c>
      <c r="C229" s="26" t="s">
        <v>1028</v>
      </c>
      <c r="D229" s="27">
        <v>1129206.6299999999</v>
      </c>
      <c r="E229" s="27">
        <v>0</v>
      </c>
      <c r="F229" s="26" t="s">
        <v>1028</v>
      </c>
      <c r="G229" s="22">
        <f t="shared" si="12"/>
        <v>1129206.6299999999</v>
      </c>
      <c r="H229" s="26" t="s">
        <v>329</v>
      </c>
      <c r="I229" s="26" t="s">
        <v>1092</v>
      </c>
      <c r="J229" s="21" t="str">
        <f t="shared" si="13"/>
        <v>40</v>
      </c>
      <c r="K229" s="21" t="str">
        <f t="shared" si="14"/>
        <v>4009</v>
      </c>
      <c r="L229" s="21" t="str">
        <f t="shared" si="15"/>
        <v>400902</v>
      </c>
      <c r="M229" s="21"/>
      <c r="N229" s="21"/>
      <c r="O229" s="21"/>
      <c r="P229" s="21"/>
      <c r="Q229" s="21"/>
      <c r="R229" s="21"/>
    </row>
    <row r="230" spans="1:18" ht="15">
      <c r="A230" s="26">
        <v>40090202</v>
      </c>
      <c r="B230" s="26" t="s">
        <v>880</v>
      </c>
      <c r="C230" s="26" t="s">
        <v>1028</v>
      </c>
      <c r="D230" s="27">
        <v>126342.04</v>
      </c>
      <c r="E230" s="27">
        <v>0</v>
      </c>
      <c r="F230" s="26" t="s">
        <v>1028</v>
      </c>
      <c r="G230" s="22">
        <f t="shared" si="12"/>
        <v>126342.04</v>
      </c>
      <c r="H230" s="26" t="s">
        <v>329</v>
      </c>
      <c r="I230" s="26" t="s">
        <v>1094</v>
      </c>
      <c r="J230" s="21" t="str">
        <f t="shared" si="13"/>
        <v>40</v>
      </c>
      <c r="K230" s="21" t="str">
        <f t="shared" si="14"/>
        <v>4009</v>
      </c>
      <c r="L230" s="21" t="str">
        <f t="shared" si="15"/>
        <v>400902</v>
      </c>
      <c r="M230" s="21"/>
      <c r="N230" s="21"/>
      <c r="O230" s="21"/>
      <c r="P230" s="21"/>
      <c r="Q230" s="21"/>
      <c r="R230" s="21"/>
    </row>
    <row r="231" spans="1:18" ht="45">
      <c r="A231" s="26">
        <v>40090401</v>
      </c>
      <c r="B231" s="26" t="s">
        <v>1312</v>
      </c>
      <c r="C231" s="26" t="s">
        <v>1028</v>
      </c>
      <c r="D231" s="27">
        <v>40414.92</v>
      </c>
      <c r="E231" s="27">
        <v>8550</v>
      </c>
      <c r="F231" s="26" t="s">
        <v>1028</v>
      </c>
      <c r="G231" s="22">
        <f t="shared" si="12"/>
        <v>31864.92</v>
      </c>
      <c r="H231" s="26" t="s">
        <v>329</v>
      </c>
      <c r="I231" s="26" t="s">
        <v>1091</v>
      </c>
      <c r="J231" s="21"/>
      <c r="K231" s="21"/>
      <c r="L231" s="21"/>
      <c r="M231" s="21"/>
      <c r="N231" s="21"/>
      <c r="O231" s="21"/>
      <c r="P231" s="21"/>
      <c r="Q231" s="21"/>
      <c r="R231" s="21"/>
    </row>
    <row r="232" spans="1:18" ht="45">
      <c r="A232" s="26">
        <v>40090403</v>
      </c>
      <c r="B232" s="26" t="s">
        <v>1313</v>
      </c>
      <c r="C232" s="26" t="s">
        <v>1028</v>
      </c>
      <c r="D232" s="27">
        <v>1387.93</v>
      </c>
      <c r="E232" s="27">
        <v>0</v>
      </c>
      <c r="F232" s="26" t="s">
        <v>1028</v>
      </c>
      <c r="G232" s="22">
        <f t="shared" si="12"/>
        <v>1387.93</v>
      </c>
      <c r="H232" s="26" t="s">
        <v>329</v>
      </c>
      <c r="I232" s="26" t="s">
        <v>1092</v>
      </c>
      <c r="J232" s="21"/>
      <c r="K232" s="21"/>
      <c r="L232" s="21"/>
      <c r="M232" s="21"/>
      <c r="N232" s="21"/>
      <c r="O232" s="21"/>
      <c r="P232" s="21"/>
      <c r="Q232" s="21"/>
      <c r="R232" s="21"/>
    </row>
    <row r="233" spans="1:18" ht="75">
      <c r="A233" s="26">
        <v>40090404</v>
      </c>
      <c r="B233" s="26" t="s">
        <v>1314</v>
      </c>
      <c r="C233" s="26" t="s">
        <v>1028</v>
      </c>
      <c r="D233" s="28">
        <v>732</v>
      </c>
      <c r="E233" s="27">
        <v>0</v>
      </c>
      <c r="F233" s="26" t="s">
        <v>1028</v>
      </c>
      <c r="G233" s="22">
        <f t="shared" si="12"/>
        <v>732</v>
      </c>
      <c r="H233" s="26" t="s">
        <v>329</v>
      </c>
      <c r="I233" s="26" t="s">
        <v>1091</v>
      </c>
      <c r="J233" s="21"/>
      <c r="K233" s="21"/>
      <c r="L233" s="21"/>
      <c r="M233" s="21"/>
      <c r="N233" s="21"/>
      <c r="O233" s="21"/>
      <c r="P233" s="21"/>
      <c r="Q233" s="21"/>
      <c r="R233" s="21"/>
    </row>
    <row r="234" spans="1:18" ht="75">
      <c r="A234" s="26">
        <v>40090405</v>
      </c>
      <c r="B234" s="26" t="s">
        <v>1315</v>
      </c>
      <c r="C234" s="26" t="s">
        <v>1028</v>
      </c>
      <c r="D234" s="27">
        <v>2381.46</v>
      </c>
      <c r="E234" s="27">
        <v>0</v>
      </c>
      <c r="F234" s="26" t="s">
        <v>1028</v>
      </c>
      <c r="G234" s="22">
        <f t="shared" si="12"/>
        <v>2381.46</v>
      </c>
      <c r="H234" s="26" t="s">
        <v>329</v>
      </c>
      <c r="I234" s="26" t="s">
        <v>1094</v>
      </c>
      <c r="J234" s="21"/>
      <c r="K234" s="21"/>
      <c r="L234" s="21"/>
      <c r="M234" s="21"/>
      <c r="N234" s="21"/>
      <c r="O234" s="21"/>
      <c r="P234" s="21"/>
      <c r="Q234" s="21"/>
      <c r="R234" s="21"/>
    </row>
    <row r="235" spans="1:18" ht="30">
      <c r="A235" s="26">
        <v>40090406</v>
      </c>
      <c r="B235" s="26" t="s">
        <v>1074</v>
      </c>
      <c r="C235" s="26" t="s">
        <v>1028</v>
      </c>
      <c r="D235" s="27">
        <v>46695.67</v>
      </c>
      <c r="E235" s="27">
        <v>0</v>
      </c>
      <c r="F235" s="26" t="s">
        <v>1028</v>
      </c>
      <c r="G235" s="22">
        <f t="shared" si="12"/>
        <v>46695.67</v>
      </c>
      <c r="H235" s="26" t="s">
        <v>329</v>
      </c>
      <c r="I235" s="26" t="s">
        <v>1115</v>
      </c>
      <c r="J235" s="21"/>
      <c r="K235" s="21"/>
      <c r="L235" s="21"/>
      <c r="M235" s="21"/>
      <c r="N235" s="21"/>
      <c r="O235" s="21"/>
      <c r="P235" s="21"/>
      <c r="Q235" s="21"/>
      <c r="R235" s="21"/>
    </row>
    <row r="236" spans="1:18" ht="45">
      <c r="A236" s="26">
        <v>40090488</v>
      </c>
      <c r="B236" s="26" t="s">
        <v>1075</v>
      </c>
      <c r="C236" s="26" t="s">
        <v>1028</v>
      </c>
      <c r="D236" s="27">
        <v>50054.99</v>
      </c>
      <c r="E236" s="27">
        <v>0</v>
      </c>
      <c r="F236" s="26" t="s">
        <v>1028</v>
      </c>
      <c r="G236" s="22">
        <f t="shared" si="12"/>
        <v>50054.99</v>
      </c>
      <c r="H236" s="26" t="s">
        <v>329</v>
      </c>
      <c r="I236" s="26" t="s">
        <v>1096</v>
      </c>
      <c r="J236" s="21"/>
      <c r="K236" s="21"/>
      <c r="L236" s="21"/>
      <c r="M236" s="21"/>
      <c r="N236" s="21"/>
      <c r="O236" s="21"/>
      <c r="P236" s="21"/>
      <c r="Q236" s="21"/>
      <c r="R236" s="21"/>
    </row>
    <row r="237" spans="1:18" ht="60">
      <c r="A237" s="26">
        <v>40090489</v>
      </c>
      <c r="B237" s="26" t="s">
        <v>2077</v>
      </c>
      <c r="C237" s="26" t="s">
        <v>1028</v>
      </c>
      <c r="D237" s="28">
        <v>0</v>
      </c>
      <c r="E237" s="27">
        <v>362800</v>
      </c>
      <c r="F237" s="26" t="s">
        <v>1028</v>
      </c>
      <c r="G237" s="22">
        <f t="shared" si="12"/>
        <v>-362800</v>
      </c>
      <c r="H237" s="26" t="s">
        <v>329</v>
      </c>
      <c r="I237" s="26" t="s">
        <v>1115</v>
      </c>
      <c r="J237" s="21"/>
      <c r="K237" s="21"/>
      <c r="L237" s="21"/>
      <c r="M237" s="21"/>
      <c r="N237" s="21"/>
      <c r="O237" s="21"/>
      <c r="P237" s="21"/>
      <c r="Q237" s="21"/>
      <c r="R237" s="21"/>
    </row>
    <row r="238" spans="1:18" ht="60">
      <c r="A238" s="26">
        <v>40110101</v>
      </c>
      <c r="B238" s="26" t="s">
        <v>1328</v>
      </c>
      <c r="C238" s="26" t="s">
        <v>1028</v>
      </c>
      <c r="D238" s="27">
        <v>89337.66</v>
      </c>
      <c r="E238" s="27">
        <v>0</v>
      </c>
      <c r="F238" s="26" t="s">
        <v>1028</v>
      </c>
      <c r="G238" s="22">
        <f t="shared" si="12"/>
        <v>89337.66</v>
      </c>
      <c r="H238" s="26" t="s">
        <v>329</v>
      </c>
      <c r="I238" s="26" t="s">
        <v>1087</v>
      </c>
      <c r="J238" s="21"/>
      <c r="K238" s="21"/>
      <c r="L238" s="21"/>
      <c r="M238" s="21"/>
      <c r="N238" s="21"/>
      <c r="O238" s="21"/>
      <c r="P238" s="21"/>
      <c r="Q238" s="21"/>
      <c r="R238" s="21"/>
    </row>
    <row r="239" spans="1:18" ht="75">
      <c r="A239" s="26">
        <v>40110201</v>
      </c>
      <c r="B239" s="26" t="s">
        <v>1329</v>
      </c>
      <c r="C239" s="26" t="s">
        <v>1028</v>
      </c>
      <c r="D239" s="27">
        <v>61538.25</v>
      </c>
      <c r="E239" s="28">
        <v>0</v>
      </c>
      <c r="F239" s="26" t="s">
        <v>1028</v>
      </c>
      <c r="G239" s="22">
        <f t="shared" si="12"/>
        <v>61538.25</v>
      </c>
      <c r="H239" s="26" t="s">
        <v>329</v>
      </c>
      <c r="I239" s="26" t="s">
        <v>1090</v>
      </c>
      <c r="J239" s="21"/>
      <c r="K239" s="21"/>
      <c r="L239" s="21"/>
      <c r="M239" s="21"/>
      <c r="N239" s="21"/>
      <c r="O239" s="21"/>
      <c r="P239" s="21"/>
      <c r="Q239" s="21"/>
      <c r="R239" s="21"/>
    </row>
    <row r="240" spans="1:18" ht="60">
      <c r="A240" s="26">
        <v>40140101</v>
      </c>
      <c r="B240" s="26" t="s">
        <v>1333</v>
      </c>
      <c r="C240" s="26" t="s">
        <v>1028</v>
      </c>
      <c r="D240" s="27">
        <v>1190.8699999999999</v>
      </c>
      <c r="E240" s="27">
        <v>0</v>
      </c>
      <c r="F240" s="26" t="s">
        <v>1028</v>
      </c>
      <c r="G240" s="22">
        <f t="shared" si="12"/>
        <v>1190.8699999999999</v>
      </c>
      <c r="H240" s="26" t="s">
        <v>329</v>
      </c>
      <c r="I240" s="26" t="s">
        <v>1090</v>
      </c>
      <c r="J240" s="21"/>
      <c r="K240" s="21"/>
      <c r="L240" s="21"/>
      <c r="M240" s="21"/>
      <c r="N240" s="21"/>
      <c r="O240" s="21"/>
      <c r="P240" s="21"/>
      <c r="Q240" s="21"/>
      <c r="R240" s="21"/>
    </row>
    <row r="241" spans="1:18" ht="30">
      <c r="A241" s="26">
        <v>40140102</v>
      </c>
      <c r="B241" s="26" t="s">
        <v>886</v>
      </c>
      <c r="C241" s="26" t="s">
        <v>1028</v>
      </c>
      <c r="D241" s="27">
        <v>1072.9000000000001</v>
      </c>
      <c r="E241" s="27">
        <v>0</v>
      </c>
      <c r="F241" s="26" t="s">
        <v>1028</v>
      </c>
      <c r="G241" s="22">
        <f t="shared" si="12"/>
        <v>1072.9000000000001</v>
      </c>
      <c r="H241" s="26" t="s">
        <v>329</v>
      </c>
      <c r="I241" s="26" t="s">
        <v>1092</v>
      </c>
      <c r="J241" s="21"/>
      <c r="K241" s="21"/>
      <c r="L241" s="21"/>
      <c r="M241" s="21"/>
      <c r="N241" s="21"/>
      <c r="O241" s="21"/>
      <c r="P241" s="21"/>
      <c r="Q241" s="21"/>
      <c r="R241" s="21"/>
    </row>
    <row r="242" spans="1:18" ht="30">
      <c r="A242" s="26">
        <v>40140103</v>
      </c>
      <c r="B242" s="26" t="s">
        <v>887</v>
      </c>
      <c r="C242" s="26" t="s">
        <v>1028</v>
      </c>
      <c r="D242" s="27">
        <v>181198.86</v>
      </c>
      <c r="E242" s="27">
        <v>597.79</v>
      </c>
      <c r="F242" s="26" t="s">
        <v>1028</v>
      </c>
      <c r="G242" s="22">
        <f t="shared" si="12"/>
        <v>180601.06999999998</v>
      </c>
      <c r="H242" s="26" t="s">
        <v>329</v>
      </c>
      <c r="I242" s="26" t="s">
        <v>1092</v>
      </c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ht="45">
      <c r="A243" s="26">
        <v>40140104</v>
      </c>
      <c r="B243" s="26" t="s">
        <v>888</v>
      </c>
      <c r="C243" s="26" t="s">
        <v>1028</v>
      </c>
      <c r="D243" s="27">
        <v>50802.29</v>
      </c>
      <c r="E243" s="27">
        <v>0</v>
      </c>
      <c r="F243" s="26" t="s">
        <v>1028</v>
      </c>
      <c r="G243" s="22">
        <f t="shared" si="12"/>
        <v>50802.29</v>
      </c>
      <c r="H243" s="26" t="s">
        <v>329</v>
      </c>
      <c r="I243" s="26" t="s">
        <v>1096</v>
      </c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ht="45">
      <c r="A244" s="26">
        <v>40140105</v>
      </c>
      <c r="B244" s="26" t="s">
        <v>889</v>
      </c>
      <c r="C244" s="26" t="s">
        <v>1028</v>
      </c>
      <c r="D244" s="27">
        <v>7495.25</v>
      </c>
      <c r="E244" s="27">
        <v>0</v>
      </c>
      <c r="F244" s="26" t="s">
        <v>1028</v>
      </c>
      <c r="G244" s="22">
        <f t="shared" si="12"/>
        <v>7495.25</v>
      </c>
      <c r="H244" s="26" t="s">
        <v>1116</v>
      </c>
      <c r="I244" s="26" t="s">
        <v>1093</v>
      </c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ht="30">
      <c r="A245" s="26">
        <v>40140106</v>
      </c>
      <c r="B245" s="26" t="s">
        <v>858</v>
      </c>
      <c r="C245" s="26" t="s">
        <v>1028</v>
      </c>
      <c r="D245" s="27">
        <v>11535.27</v>
      </c>
      <c r="E245" s="27">
        <v>4005.44</v>
      </c>
      <c r="F245" s="26" t="s">
        <v>1028</v>
      </c>
      <c r="G245" s="22">
        <f t="shared" si="12"/>
        <v>7529.83</v>
      </c>
      <c r="H245" s="26" t="s">
        <v>1117</v>
      </c>
      <c r="I245" s="26" t="s">
        <v>1093</v>
      </c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ht="30">
      <c r="A246" s="26">
        <v>40140188</v>
      </c>
      <c r="B246" s="26" t="s">
        <v>890</v>
      </c>
      <c r="C246" s="26" t="s">
        <v>1028</v>
      </c>
      <c r="D246" s="27">
        <v>6249.28</v>
      </c>
      <c r="E246" s="27">
        <v>0</v>
      </c>
      <c r="F246" s="26" t="s">
        <v>1028</v>
      </c>
      <c r="G246" s="22">
        <f t="shared" si="12"/>
        <v>6249.28</v>
      </c>
      <c r="H246" s="26" t="s">
        <v>1118</v>
      </c>
      <c r="I246" s="26" t="s">
        <v>1093</v>
      </c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ht="30">
      <c r="A247" s="26">
        <v>40140203</v>
      </c>
      <c r="B247" s="26" t="s">
        <v>892</v>
      </c>
      <c r="C247" s="26" t="s">
        <v>1028</v>
      </c>
      <c r="D247" s="27">
        <v>115982.75</v>
      </c>
      <c r="E247" s="28">
        <v>0</v>
      </c>
      <c r="F247" s="26" t="s">
        <v>1028</v>
      </c>
      <c r="G247" s="22">
        <f t="shared" si="12"/>
        <v>115982.75</v>
      </c>
      <c r="H247" s="26" t="s">
        <v>1119</v>
      </c>
      <c r="I247" s="26" t="s">
        <v>1093</v>
      </c>
      <c r="J247" s="21"/>
      <c r="K247" s="21"/>
      <c r="L247" s="21"/>
      <c r="M247" s="21"/>
      <c r="N247" s="21"/>
      <c r="O247" s="21"/>
      <c r="P247" s="21"/>
      <c r="Q247" s="21"/>
      <c r="R247" s="21"/>
    </row>
    <row r="248" spans="1:18" ht="30">
      <c r="A248" s="26">
        <v>40140204</v>
      </c>
      <c r="B248" s="26" t="s">
        <v>893</v>
      </c>
      <c r="C248" s="26" t="s">
        <v>1028</v>
      </c>
      <c r="D248" s="27">
        <v>969.88</v>
      </c>
      <c r="E248" s="28">
        <v>0</v>
      </c>
      <c r="F248" s="26" t="s">
        <v>1028</v>
      </c>
      <c r="G248" s="22">
        <f t="shared" si="12"/>
        <v>969.88</v>
      </c>
      <c r="H248" s="26" t="s">
        <v>1120</v>
      </c>
      <c r="I248" s="26" t="s">
        <v>1093</v>
      </c>
      <c r="J248" s="21"/>
      <c r="K248" s="21"/>
      <c r="L248" s="21"/>
      <c r="M248" s="21"/>
      <c r="N248" s="21"/>
      <c r="O248" s="21"/>
      <c r="P248" s="21"/>
      <c r="Q248" s="21"/>
      <c r="R248" s="21"/>
    </row>
    <row r="249" spans="1:18" ht="30">
      <c r="A249" s="26">
        <v>40140288</v>
      </c>
      <c r="B249" s="26" t="s">
        <v>2364</v>
      </c>
      <c r="C249" s="26" t="s">
        <v>1028</v>
      </c>
      <c r="D249" s="27">
        <v>5880</v>
      </c>
      <c r="E249" s="27">
        <v>0</v>
      </c>
      <c r="F249" s="26" t="s">
        <v>1028</v>
      </c>
      <c r="G249" s="22">
        <f t="shared" si="12"/>
        <v>5880</v>
      </c>
      <c r="H249" s="26" t="s">
        <v>329</v>
      </c>
      <c r="I249" s="26" t="s">
        <v>1086</v>
      </c>
      <c r="J249" s="21"/>
      <c r="K249" s="21"/>
      <c r="L249" s="21"/>
      <c r="M249" s="21"/>
      <c r="N249" s="21"/>
      <c r="O249" s="21"/>
      <c r="P249" s="21"/>
      <c r="Q249" s="21"/>
      <c r="R249" s="21"/>
    </row>
    <row r="250" spans="1:18" ht="45">
      <c r="A250" s="26">
        <v>40140302</v>
      </c>
      <c r="B250" s="26" t="s">
        <v>895</v>
      </c>
      <c r="C250" s="26" t="s">
        <v>1028</v>
      </c>
      <c r="D250" s="27">
        <v>2932.07</v>
      </c>
      <c r="E250" s="28">
        <v>0</v>
      </c>
      <c r="F250" s="26" t="s">
        <v>1028</v>
      </c>
      <c r="G250" s="22">
        <f t="shared" si="12"/>
        <v>2932.07</v>
      </c>
      <c r="H250" s="26" t="s">
        <v>329</v>
      </c>
      <c r="I250" s="26" t="s">
        <v>1088</v>
      </c>
      <c r="J250" s="21"/>
      <c r="K250" s="21"/>
      <c r="L250" s="21"/>
      <c r="M250" s="21"/>
      <c r="N250" s="21"/>
      <c r="O250" s="21"/>
      <c r="P250" s="21"/>
      <c r="Q250" s="21"/>
      <c r="R250" s="21"/>
    </row>
    <row r="251" spans="1:18" ht="45">
      <c r="A251" s="26">
        <v>40140303</v>
      </c>
      <c r="B251" s="26" t="s">
        <v>891</v>
      </c>
      <c r="C251" s="26" t="s">
        <v>1028</v>
      </c>
      <c r="D251" s="27">
        <v>123517.01</v>
      </c>
      <c r="E251" s="27">
        <v>0</v>
      </c>
      <c r="F251" s="26" t="s">
        <v>1028</v>
      </c>
      <c r="G251" s="22">
        <f t="shared" si="12"/>
        <v>123517.01</v>
      </c>
      <c r="H251" s="26" t="s">
        <v>329</v>
      </c>
      <c r="I251" s="26" t="s">
        <v>1087</v>
      </c>
      <c r="J251" s="21"/>
      <c r="K251" s="21"/>
      <c r="L251" s="21"/>
      <c r="M251" s="21"/>
      <c r="N251" s="21"/>
      <c r="O251" s="21"/>
      <c r="P251" s="21"/>
      <c r="Q251" s="21"/>
      <c r="R251" s="21"/>
    </row>
    <row r="252" spans="1:18" ht="15">
      <c r="A252" s="26">
        <v>40140388</v>
      </c>
      <c r="B252" s="26" t="s">
        <v>896</v>
      </c>
      <c r="C252" s="26" t="s">
        <v>1028</v>
      </c>
      <c r="D252" s="27">
        <v>4307.3500000000004</v>
      </c>
      <c r="E252" s="27">
        <v>0</v>
      </c>
      <c r="F252" s="26" t="s">
        <v>1028</v>
      </c>
      <c r="G252" s="22">
        <f t="shared" si="12"/>
        <v>4307.3500000000004</v>
      </c>
      <c r="H252" s="26" t="s">
        <v>329</v>
      </c>
      <c r="I252" s="26" t="s">
        <v>1093</v>
      </c>
      <c r="J252" s="21"/>
      <c r="K252" s="21"/>
      <c r="L252" s="21"/>
      <c r="M252" s="21"/>
      <c r="N252" s="21"/>
      <c r="O252" s="21"/>
      <c r="P252" s="21"/>
      <c r="Q252" s="21"/>
      <c r="R252" s="21"/>
    </row>
    <row r="253" spans="1:18" ht="45">
      <c r="A253" s="26">
        <v>40140402</v>
      </c>
      <c r="B253" s="26" t="s">
        <v>1334</v>
      </c>
      <c r="C253" s="26" t="s">
        <v>1028</v>
      </c>
      <c r="D253" s="27">
        <v>0.03</v>
      </c>
      <c r="E253" s="27">
        <v>0</v>
      </c>
      <c r="F253" s="26" t="s">
        <v>1028</v>
      </c>
      <c r="G253" s="22">
        <f t="shared" si="12"/>
        <v>0.03</v>
      </c>
      <c r="H253" s="26" t="s">
        <v>329</v>
      </c>
      <c r="I253" s="26" t="s">
        <v>1092</v>
      </c>
      <c r="J253" s="21"/>
      <c r="K253" s="21"/>
      <c r="L253" s="21"/>
      <c r="M253" s="21"/>
      <c r="N253" s="21"/>
      <c r="O253" s="21"/>
      <c r="P253" s="21"/>
      <c r="Q253" s="21"/>
      <c r="R253" s="21"/>
    </row>
    <row r="254" spans="1:18">
      <c r="A254">
        <v>40140404</v>
      </c>
      <c r="B254" s="1" t="s">
        <v>1077</v>
      </c>
      <c r="C254" t="s">
        <v>1028</v>
      </c>
      <c r="D254" s="15">
        <v>209.76</v>
      </c>
      <c r="E254" s="15">
        <v>0</v>
      </c>
      <c r="F254" t="s">
        <v>1028</v>
      </c>
      <c r="G254" s="15">
        <f t="shared" si="12"/>
        <v>209.76</v>
      </c>
    </row>
    <row r="255" spans="1:18">
      <c r="A255">
        <v>40140405</v>
      </c>
      <c r="B255" s="1" t="s">
        <v>1335</v>
      </c>
      <c r="C255" t="s">
        <v>1028</v>
      </c>
      <c r="D255" s="15">
        <v>835.52</v>
      </c>
      <c r="E255" s="15">
        <v>0</v>
      </c>
      <c r="F255" t="s">
        <v>1028</v>
      </c>
      <c r="G255" s="15">
        <f t="shared" si="12"/>
        <v>835.52</v>
      </c>
    </row>
    <row r="256" spans="1:18">
      <c r="A256">
        <v>40140601</v>
      </c>
      <c r="B256" s="1" t="s">
        <v>1336</v>
      </c>
      <c r="C256" t="s">
        <v>1028</v>
      </c>
      <c r="D256" s="15">
        <v>6374.02</v>
      </c>
      <c r="E256" s="15">
        <v>0</v>
      </c>
      <c r="F256" t="s">
        <v>1028</v>
      </c>
      <c r="G256" s="15">
        <f t="shared" si="12"/>
        <v>6374.02</v>
      </c>
    </row>
    <row r="257" spans="1:7">
      <c r="A257">
        <v>40140602</v>
      </c>
      <c r="B257" s="1" t="s">
        <v>1337</v>
      </c>
      <c r="C257" t="s">
        <v>1028</v>
      </c>
      <c r="D257" s="15">
        <v>6147.25</v>
      </c>
      <c r="E257" s="15">
        <v>34.950000000000003</v>
      </c>
      <c r="F257" t="s">
        <v>1028</v>
      </c>
      <c r="G257" s="15">
        <f t="shared" si="12"/>
        <v>6112.3</v>
      </c>
    </row>
    <row r="258" spans="1:7">
      <c r="A258">
        <v>40140604</v>
      </c>
      <c r="B258" s="1" t="s">
        <v>1361</v>
      </c>
      <c r="C258" t="s">
        <v>1028</v>
      </c>
      <c r="D258" s="15">
        <v>5874.9</v>
      </c>
      <c r="E258" s="15">
        <v>0</v>
      </c>
      <c r="F258" t="s">
        <v>1028</v>
      </c>
      <c r="G258" s="15">
        <f t="shared" si="12"/>
        <v>5874.9</v>
      </c>
    </row>
    <row r="259" spans="1:7">
      <c r="A259">
        <v>40140605</v>
      </c>
      <c r="B259" s="1" t="s">
        <v>1339</v>
      </c>
      <c r="C259" t="s">
        <v>1028</v>
      </c>
      <c r="D259" s="15">
        <v>27838.84</v>
      </c>
      <c r="E259" s="15">
        <v>0</v>
      </c>
      <c r="F259" t="s">
        <v>1028</v>
      </c>
      <c r="G259" s="15">
        <f t="shared" si="12"/>
        <v>27838.84</v>
      </c>
    </row>
    <row r="260" spans="1:7">
      <c r="A260">
        <v>40140701</v>
      </c>
      <c r="B260" s="1" t="s">
        <v>1340</v>
      </c>
      <c r="C260" t="s">
        <v>1028</v>
      </c>
      <c r="D260" s="15">
        <v>189432.93</v>
      </c>
      <c r="E260" s="15">
        <v>0</v>
      </c>
      <c r="F260" t="s">
        <v>1028</v>
      </c>
      <c r="G260" s="15">
        <f t="shared" si="12"/>
        <v>189432.93</v>
      </c>
    </row>
    <row r="261" spans="1:7">
      <c r="A261">
        <v>50160201</v>
      </c>
      <c r="B261" s="1" t="s">
        <v>900</v>
      </c>
      <c r="C261" t="s">
        <v>1028</v>
      </c>
      <c r="D261" s="15">
        <v>0</v>
      </c>
      <c r="E261" s="15">
        <v>212.83</v>
      </c>
      <c r="F261" t="s">
        <v>1028</v>
      </c>
      <c r="G261" s="15">
        <f t="shared" si="12"/>
        <v>-212.83</v>
      </c>
    </row>
    <row r="262" spans="1:7">
      <c r="A262">
        <v>50160301</v>
      </c>
      <c r="B262" s="1" t="s">
        <v>2353</v>
      </c>
      <c r="C262" t="s">
        <v>1028</v>
      </c>
      <c r="D262" s="15">
        <v>0</v>
      </c>
      <c r="E262" s="15">
        <v>1302.97</v>
      </c>
      <c r="F262" t="s">
        <v>1028</v>
      </c>
      <c r="G262" s="15">
        <f t="shared" si="12"/>
        <v>-1302.97</v>
      </c>
    </row>
    <row r="263" spans="1:7">
      <c r="A263">
        <v>50170101</v>
      </c>
      <c r="B263" s="1" t="s">
        <v>1081</v>
      </c>
      <c r="C263" t="s">
        <v>1028</v>
      </c>
      <c r="D263" s="15">
        <v>19295.03</v>
      </c>
      <c r="E263" s="15">
        <v>0</v>
      </c>
      <c r="F263" t="s">
        <v>1028</v>
      </c>
      <c r="G263" s="15">
        <f t="shared" si="12"/>
        <v>19295.03</v>
      </c>
    </row>
    <row r="264" spans="1:7">
      <c r="A264">
        <v>50170201</v>
      </c>
      <c r="B264" s="1" t="s">
        <v>1082</v>
      </c>
      <c r="C264" t="s">
        <v>1028</v>
      </c>
      <c r="D264" s="15">
        <v>0.92</v>
      </c>
      <c r="E264" s="15">
        <v>0</v>
      </c>
      <c r="F264" t="s">
        <v>1028</v>
      </c>
      <c r="G264" s="15">
        <f t="shared" si="12"/>
        <v>0.92</v>
      </c>
    </row>
    <row r="265" spans="1:7">
      <c r="A265">
        <v>70200101</v>
      </c>
      <c r="B265" s="1" t="s">
        <v>1342</v>
      </c>
      <c r="C265" t="s">
        <v>1028</v>
      </c>
      <c r="D265" s="15">
        <v>0</v>
      </c>
      <c r="E265" s="15">
        <v>1251</v>
      </c>
      <c r="F265" t="s">
        <v>1028</v>
      </c>
      <c r="G265" s="15">
        <f t="shared" si="12"/>
        <v>-1251</v>
      </c>
    </row>
    <row r="266" spans="1:7">
      <c r="D266" s="15"/>
      <c r="E266" s="15"/>
      <c r="F266" t="s">
        <v>1028</v>
      </c>
      <c r="G266" s="15">
        <f t="shared" si="12"/>
        <v>0</v>
      </c>
    </row>
    <row r="267" spans="1:7">
      <c r="D267" s="15"/>
      <c r="E267" s="15"/>
      <c r="F267" t="s">
        <v>1028</v>
      </c>
      <c r="G267" s="15">
        <f t="shared" si="12"/>
        <v>0</v>
      </c>
    </row>
    <row r="268" spans="1:7">
      <c r="D268" s="15"/>
      <c r="E268" s="15"/>
      <c r="F268" t="s">
        <v>1028</v>
      </c>
      <c r="G268" s="15">
        <f t="shared" ref="G268:G331" si="16">+D268-E268</f>
        <v>0</v>
      </c>
    </row>
    <row r="269" spans="1:7">
      <c r="D269" s="15"/>
      <c r="E269" s="15"/>
      <c r="F269" t="s">
        <v>1028</v>
      </c>
      <c r="G269" s="15">
        <f t="shared" si="16"/>
        <v>0</v>
      </c>
    </row>
    <row r="270" spans="1:7">
      <c r="D270" s="15"/>
      <c r="E270" s="15"/>
      <c r="F270" t="s">
        <v>1028</v>
      </c>
      <c r="G270" s="15">
        <f t="shared" si="16"/>
        <v>0</v>
      </c>
    </row>
    <row r="271" spans="1:7">
      <c r="D271" s="15"/>
      <c r="E271" s="15"/>
      <c r="F271" t="s">
        <v>1028</v>
      </c>
      <c r="G271" s="15">
        <f t="shared" si="16"/>
        <v>0</v>
      </c>
    </row>
    <row r="272" spans="1:7">
      <c r="D272" s="15"/>
      <c r="E272" s="15"/>
      <c r="F272" t="s">
        <v>1028</v>
      </c>
      <c r="G272" s="15">
        <f t="shared" si="16"/>
        <v>0</v>
      </c>
    </row>
    <row r="273" spans="4:7">
      <c r="D273" s="15"/>
      <c r="E273" s="15"/>
      <c r="F273" t="s">
        <v>1028</v>
      </c>
      <c r="G273" s="15">
        <f t="shared" si="16"/>
        <v>0</v>
      </c>
    </row>
    <row r="274" spans="4:7">
      <c r="D274" s="15"/>
      <c r="E274" s="15"/>
      <c r="F274" t="s">
        <v>1028</v>
      </c>
      <c r="G274" s="15">
        <f t="shared" si="16"/>
        <v>0</v>
      </c>
    </row>
    <row r="275" spans="4:7">
      <c r="D275" s="15"/>
      <c r="E275" s="15"/>
      <c r="F275" t="s">
        <v>1028</v>
      </c>
      <c r="G275" s="15">
        <f t="shared" si="16"/>
        <v>0</v>
      </c>
    </row>
    <row r="276" spans="4:7">
      <c r="D276" s="15"/>
      <c r="E276" s="15"/>
      <c r="F276" t="s">
        <v>1028</v>
      </c>
      <c r="G276" s="15">
        <f t="shared" si="16"/>
        <v>0</v>
      </c>
    </row>
    <row r="277" spans="4:7">
      <c r="D277" s="15"/>
      <c r="E277" s="15"/>
      <c r="F277" t="s">
        <v>1028</v>
      </c>
      <c r="G277" s="15">
        <f t="shared" si="16"/>
        <v>0</v>
      </c>
    </row>
    <row r="278" spans="4:7">
      <c r="D278" s="15"/>
      <c r="E278" s="15"/>
      <c r="F278" t="s">
        <v>1028</v>
      </c>
      <c r="G278" s="15">
        <f t="shared" si="16"/>
        <v>0</v>
      </c>
    </row>
    <row r="279" spans="4:7">
      <c r="D279" s="15"/>
      <c r="E279" s="15"/>
      <c r="F279" t="s">
        <v>1028</v>
      </c>
      <c r="G279" s="15">
        <f t="shared" si="16"/>
        <v>0</v>
      </c>
    </row>
    <row r="280" spans="4:7">
      <c r="D280" s="15"/>
      <c r="E280" s="15"/>
      <c r="F280" t="s">
        <v>1028</v>
      </c>
      <c r="G280" s="15">
        <f t="shared" si="16"/>
        <v>0</v>
      </c>
    </row>
    <row r="281" spans="4:7">
      <c r="D281" s="15"/>
      <c r="E281" s="15"/>
      <c r="F281" t="s">
        <v>1028</v>
      </c>
      <c r="G281" s="15">
        <f t="shared" si="16"/>
        <v>0</v>
      </c>
    </row>
    <row r="282" spans="4:7">
      <c r="D282" s="15"/>
      <c r="E282" s="15"/>
      <c r="F282" t="s">
        <v>1028</v>
      </c>
      <c r="G282" s="15">
        <f t="shared" si="16"/>
        <v>0</v>
      </c>
    </row>
    <row r="283" spans="4:7">
      <c r="D283" s="15"/>
      <c r="E283" s="15"/>
      <c r="F283" t="s">
        <v>1028</v>
      </c>
      <c r="G283" s="15">
        <f t="shared" si="16"/>
        <v>0</v>
      </c>
    </row>
    <row r="284" spans="4:7">
      <c r="D284" s="15"/>
      <c r="E284" s="15"/>
      <c r="F284" t="s">
        <v>1028</v>
      </c>
      <c r="G284" s="15">
        <f t="shared" si="16"/>
        <v>0</v>
      </c>
    </row>
    <row r="285" spans="4:7">
      <c r="D285" s="15"/>
      <c r="E285" s="15"/>
      <c r="F285" t="s">
        <v>1028</v>
      </c>
      <c r="G285" s="15">
        <f t="shared" si="16"/>
        <v>0</v>
      </c>
    </row>
    <row r="286" spans="4:7">
      <c r="D286" s="15"/>
      <c r="E286" s="15"/>
      <c r="F286" t="s">
        <v>1028</v>
      </c>
      <c r="G286" s="15">
        <f t="shared" si="16"/>
        <v>0</v>
      </c>
    </row>
    <row r="287" spans="4:7">
      <c r="D287" s="15"/>
      <c r="E287" s="15"/>
      <c r="F287" t="s">
        <v>1028</v>
      </c>
      <c r="G287" s="15">
        <f t="shared" si="16"/>
        <v>0</v>
      </c>
    </row>
    <row r="288" spans="4:7">
      <c r="D288" s="15"/>
      <c r="E288" s="15"/>
      <c r="F288" t="s">
        <v>1028</v>
      </c>
      <c r="G288" s="15">
        <f t="shared" si="16"/>
        <v>0</v>
      </c>
    </row>
    <row r="289" spans="4:7">
      <c r="D289" s="15"/>
      <c r="E289" s="15"/>
      <c r="F289" t="s">
        <v>1028</v>
      </c>
      <c r="G289" s="15">
        <f t="shared" si="16"/>
        <v>0</v>
      </c>
    </row>
    <row r="290" spans="4:7">
      <c r="D290" s="15"/>
      <c r="E290" s="15"/>
      <c r="F290" t="s">
        <v>1028</v>
      </c>
      <c r="G290" s="15">
        <f t="shared" si="16"/>
        <v>0</v>
      </c>
    </row>
    <row r="291" spans="4:7">
      <c r="D291" s="15"/>
      <c r="E291" s="15"/>
      <c r="F291" t="s">
        <v>1028</v>
      </c>
      <c r="G291" s="15">
        <f t="shared" si="16"/>
        <v>0</v>
      </c>
    </row>
    <row r="292" spans="4:7">
      <c r="D292" s="15"/>
      <c r="E292" s="15"/>
      <c r="F292" t="s">
        <v>1028</v>
      </c>
      <c r="G292" s="15">
        <f t="shared" si="16"/>
        <v>0</v>
      </c>
    </row>
    <row r="293" spans="4:7">
      <c r="D293" s="15"/>
      <c r="E293" s="15"/>
      <c r="F293" t="s">
        <v>1028</v>
      </c>
      <c r="G293" s="15">
        <f t="shared" si="16"/>
        <v>0</v>
      </c>
    </row>
    <row r="294" spans="4:7">
      <c r="D294" s="15"/>
      <c r="E294" s="15"/>
      <c r="F294" t="s">
        <v>1028</v>
      </c>
      <c r="G294" s="15">
        <f t="shared" si="16"/>
        <v>0</v>
      </c>
    </row>
    <row r="295" spans="4:7">
      <c r="D295" s="15"/>
      <c r="E295" s="15"/>
      <c r="F295" t="s">
        <v>1028</v>
      </c>
      <c r="G295" s="15">
        <f t="shared" si="16"/>
        <v>0</v>
      </c>
    </row>
    <row r="296" spans="4:7">
      <c r="D296" s="15"/>
      <c r="E296" s="15"/>
      <c r="F296" t="s">
        <v>1028</v>
      </c>
      <c r="G296" s="15">
        <f t="shared" si="16"/>
        <v>0</v>
      </c>
    </row>
    <row r="297" spans="4:7">
      <c r="D297" s="15"/>
      <c r="E297" s="15"/>
      <c r="F297" t="s">
        <v>1028</v>
      </c>
      <c r="G297" s="15">
        <f t="shared" si="16"/>
        <v>0</v>
      </c>
    </row>
    <row r="298" spans="4:7">
      <c r="D298" s="15"/>
      <c r="E298" s="15"/>
      <c r="F298" t="s">
        <v>1028</v>
      </c>
      <c r="G298" s="15">
        <f t="shared" si="16"/>
        <v>0</v>
      </c>
    </row>
    <row r="299" spans="4:7">
      <c r="D299" s="15"/>
      <c r="E299" s="15"/>
      <c r="F299" t="s">
        <v>1028</v>
      </c>
      <c r="G299" s="15">
        <f t="shared" si="16"/>
        <v>0</v>
      </c>
    </row>
    <row r="300" spans="4:7">
      <c r="D300" s="15"/>
      <c r="E300" s="15"/>
      <c r="F300" t="s">
        <v>1028</v>
      </c>
      <c r="G300" s="15">
        <f t="shared" si="16"/>
        <v>0</v>
      </c>
    </row>
    <row r="301" spans="4:7">
      <c r="D301" s="15"/>
      <c r="E301" s="15"/>
      <c r="F301" t="s">
        <v>1028</v>
      </c>
      <c r="G301" s="15">
        <f t="shared" si="16"/>
        <v>0</v>
      </c>
    </row>
    <row r="302" spans="4:7">
      <c r="D302" s="15"/>
      <c r="E302" s="15"/>
      <c r="F302" t="s">
        <v>1028</v>
      </c>
      <c r="G302" s="15">
        <f t="shared" si="16"/>
        <v>0</v>
      </c>
    </row>
    <row r="303" spans="4:7">
      <c r="D303" s="15"/>
      <c r="E303" s="15"/>
      <c r="F303" t="s">
        <v>1028</v>
      </c>
      <c r="G303" s="15">
        <f t="shared" si="16"/>
        <v>0</v>
      </c>
    </row>
    <row r="304" spans="4:7">
      <c r="D304" s="15"/>
      <c r="E304" s="15"/>
      <c r="F304" t="s">
        <v>1028</v>
      </c>
      <c r="G304" s="15">
        <f t="shared" si="16"/>
        <v>0</v>
      </c>
    </row>
    <row r="305" spans="4:7">
      <c r="D305" s="15"/>
      <c r="E305" s="15"/>
      <c r="F305" t="s">
        <v>1028</v>
      </c>
      <c r="G305" s="15">
        <f t="shared" si="16"/>
        <v>0</v>
      </c>
    </row>
    <row r="306" spans="4:7">
      <c r="D306" s="15"/>
      <c r="E306" s="15"/>
      <c r="F306" t="s">
        <v>1028</v>
      </c>
      <c r="G306" s="15">
        <f t="shared" si="16"/>
        <v>0</v>
      </c>
    </row>
    <row r="307" spans="4:7">
      <c r="D307" s="15"/>
      <c r="E307" s="15"/>
      <c r="F307" t="s">
        <v>1028</v>
      </c>
      <c r="G307" s="15">
        <f t="shared" si="16"/>
        <v>0</v>
      </c>
    </row>
    <row r="308" spans="4:7">
      <c r="D308" s="15"/>
      <c r="E308" s="15"/>
      <c r="F308" t="s">
        <v>1028</v>
      </c>
      <c r="G308" s="15">
        <f t="shared" si="16"/>
        <v>0</v>
      </c>
    </row>
    <row r="309" spans="4:7">
      <c r="D309" s="15"/>
      <c r="E309" s="15"/>
      <c r="F309" t="s">
        <v>1028</v>
      </c>
      <c r="G309" s="15">
        <f t="shared" si="16"/>
        <v>0</v>
      </c>
    </row>
    <row r="310" spans="4:7">
      <c r="D310" s="15"/>
      <c r="E310" s="15"/>
      <c r="F310" t="s">
        <v>1028</v>
      </c>
      <c r="G310" s="15">
        <f t="shared" si="16"/>
        <v>0</v>
      </c>
    </row>
    <row r="311" spans="4:7">
      <c r="D311" s="15"/>
      <c r="E311" s="15"/>
      <c r="F311" t="s">
        <v>1028</v>
      </c>
      <c r="G311" s="15">
        <f t="shared" si="16"/>
        <v>0</v>
      </c>
    </row>
    <row r="312" spans="4:7">
      <c r="D312" s="15"/>
      <c r="E312" s="15"/>
      <c r="F312" t="s">
        <v>1028</v>
      </c>
      <c r="G312" s="15">
        <f t="shared" si="16"/>
        <v>0</v>
      </c>
    </row>
    <row r="313" spans="4:7">
      <c r="D313" s="15"/>
      <c r="E313" s="15"/>
      <c r="F313" t="s">
        <v>1028</v>
      </c>
      <c r="G313" s="15">
        <f t="shared" si="16"/>
        <v>0</v>
      </c>
    </row>
    <row r="314" spans="4:7">
      <c r="D314" s="15"/>
      <c r="E314" s="15"/>
      <c r="F314" t="s">
        <v>1028</v>
      </c>
      <c r="G314" s="15">
        <f t="shared" si="16"/>
        <v>0</v>
      </c>
    </row>
    <row r="315" spans="4:7">
      <c r="D315" s="15"/>
      <c r="E315" s="15"/>
      <c r="F315" t="s">
        <v>1028</v>
      </c>
      <c r="G315" s="15">
        <f t="shared" si="16"/>
        <v>0</v>
      </c>
    </row>
    <row r="316" spans="4:7">
      <c r="D316" s="15"/>
      <c r="E316" s="15"/>
      <c r="F316" t="s">
        <v>1028</v>
      </c>
      <c r="G316" s="15">
        <f t="shared" si="16"/>
        <v>0</v>
      </c>
    </row>
    <row r="317" spans="4:7">
      <c r="D317" s="15"/>
      <c r="E317" s="15"/>
      <c r="F317" t="s">
        <v>1028</v>
      </c>
      <c r="G317" s="15">
        <f t="shared" si="16"/>
        <v>0</v>
      </c>
    </row>
    <row r="318" spans="4:7">
      <c r="D318" s="15"/>
      <c r="E318" s="15"/>
      <c r="F318" t="s">
        <v>1028</v>
      </c>
      <c r="G318" s="15">
        <f t="shared" si="16"/>
        <v>0</v>
      </c>
    </row>
    <row r="319" spans="4:7">
      <c r="D319" s="15"/>
      <c r="E319" s="15"/>
      <c r="F319" t="s">
        <v>1028</v>
      </c>
      <c r="G319" s="15">
        <f t="shared" si="16"/>
        <v>0</v>
      </c>
    </row>
    <row r="320" spans="4:7">
      <c r="D320" s="15"/>
      <c r="E320" s="15"/>
      <c r="F320" t="s">
        <v>1028</v>
      </c>
      <c r="G320" s="15">
        <f t="shared" si="16"/>
        <v>0</v>
      </c>
    </row>
    <row r="321" spans="4:7">
      <c r="D321" s="15"/>
      <c r="E321" s="15"/>
      <c r="F321" t="s">
        <v>1028</v>
      </c>
      <c r="G321" s="15">
        <f t="shared" si="16"/>
        <v>0</v>
      </c>
    </row>
    <row r="322" spans="4:7">
      <c r="D322" s="15"/>
      <c r="E322" s="15"/>
      <c r="F322" t="s">
        <v>1028</v>
      </c>
      <c r="G322" s="15">
        <f t="shared" si="16"/>
        <v>0</v>
      </c>
    </row>
    <row r="323" spans="4:7">
      <c r="D323" s="15"/>
      <c r="E323" s="15"/>
      <c r="F323" t="s">
        <v>1028</v>
      </c>
      <c r="G323" s="15">
        <f t="shared" si="16"/>
        <v>0</v>
      </c>
    </row>
    <row r="324" spans="4:7">
      <c r="D324" s="15"/>
      <c r="E324" s="15"/>
      <c r="F324" t="s">
        <v>1028</v>
      </c>
      <c r="G324" s="15">
        <f t="shared" si="16"/>
        <v>0</v>
      </c>
    </row>
    <row r="325" spans="4:7">
      <c r="D325" s="15"/>
      <c r="E325" s="15"/>
      <c r="F325" t="s">
        <v>1028</v>
      </c>
      <c r="G325" s="15">
        <f t="shared" si="16"/>
        <v>0</v>
      </c>
    </row>
    <row r="326" spans="4:7">
      <c r="D326" s="15"/>
      <c r="E326" s="15"/>
      <c r="F326" t="s">
        <v>1028</v>
      </c>
      <c r="G326" s="15">
        <f t="shared" si="16"/>
        <v>0</v>
      </c>
    </row>
    <row r="327" spans="4:7">
      <c r="D327" s="15"/>
      <c r="E327" s="15"/>
      <c r="F327" t="s">
        <v>1028</v>
      </c>
      <c r="G327" s="15">
        <f t="shared" si="16"/>
        <v>0</v>
      </c>
    </row>
    <row r="328" spans="4:7">
      <c r="D328" s="15"/>
      <c r="E328" s="15"/>
      <c r="F328" t="s">
        <v>1028</v>
      </c>
      <c r="G328" s="15">
        <f t="shared" si="16"/>
        <v>0</v>
      </c>
    </row>
    <row r="329" spans="4:7">
      <c r="D329" s="15"/>
      <c r="E329" s="15"/>
      <c r="F329" t="s">
        <v>1028</v>
      </c>
      <c r="G329" s="15">
        <f t="shared" si="16"/>
        <v>0</v>
      </c>
    </row>
    <row r="330" spans="4:7">
      <c r="D330" s="15"/>
      <c r="E330" s="15"/>
      <c r="F330" t="s">
        <v>1028</v>
      </c>
      <c r="G330" s="15">
        <f t="shared" si="16"/>
        <v>0</v>
      </c>
    </row>
    <row r="331" spans="4:7">
      <c r="D331" s="15"/>
      <c r="E331" s="15"/>
      <c r="F331" t="s">
        <v>1028</v>
      </c>
      <c r="G331" s="15">
        <f t="shared" si="16"/>
        <v>0</v>
      </c>
    </row>
    <row r="332" spans="4:7">
      <c r="D332" s="15"/>
      <c r="E332" s="15"/>
      <c r="F332" t="s">
        <v>1028</v>
      </c>
      <c r="G332" s="15">
        <f t="shared" ref="G332:G395" si="17">+D332-E332</f>
        <v>0</v>
      </c>
    </row>
    <row r="333" spans="4:7">
      <c r="D333" s="15"/>
      <c r="E333" s="15"/>
      <c r="F333" t="s">
        <v>1028</v>
      </c>
      <c r="G333" s="15">
        <f t="shared" si="17"/>
        <v>0</v>
      </c>
    </row>
    <row r="334" spans="4:7">
      <c r="D334" s="15"/>
      <c r="E334" s="15"/>
      <c r="F334" t="s">
        <v>1028</v>
      </c>
      <c r="G334" s="15">
        <f t="shared" si="17"/>
        <v>0</v>
      </c>
    </row>
    <row r="335" spans="4:7">
      <c r="D335" s="15"/>
      <c r="E335" s="15"/>
      <c r="F335" t="s">
        <v>1028</v>
      </c>
      <c r="G335" s="15">
        <f t="shared" si="17"/>
        <v>0</v>
      </c>
    </row>
    <row r="336" spans="4:7">
      <c r="D336" s="15"/>
      <c r="E336" s="15"/>
      <c r="F336" t="s">
        <v>1028</v>
      </c>
      <c r="G336" s="15">
        <f t="shared" si="17"/>
        <v>0</v>
      </c>
    </row>
    <row r="337" spans="4:7">
      <c r="D337" s="15"/>
      <c r="E337" s="15"/>
      <c r="F337" t="s">
        <v>1028</v>
      </c>
      <c r="G337" s="15">
        <f t="shared" si="17"/>
        <v>0</v>
      </c>
    </row>
    <row r="338" spans="4:7">
      <c r="D338" s="15"/>
      <c r="E338" s="15"/>
      <c r="F338" t="s">
        <v>1028</v>
      </c>
      <c r="G338" s="15">
        <f t="shared" si="17"/>
        <v>0</v>
      </c>
    </row>
    <row r="339" spans="4:7">
      <c r="D339" s="15"/>
      <c r="E339" s="15"/>
      <c r="F339" t="s">
        <v>1028</v>
      </c>
      <c r="G339" s="15">
        <f t="shared" si="17"/>
        <v>0</v>
      </c>
    </row>
    <row r="340" spans="4:7">
      <c r="D340" s="15"/>
      <c r="E340" s="15"/>
      <c r="F340" t="s">
        <v>1028</v>
      </c>
      <c r="G340" s="15">
        <f t="shared" si="17"/>
        <v>0</v>
      </c>
    </row>
    <row r="341" spans="4:7">
      <c r="D341" s="15"/>
      <c r="E341" s="15"/>
      <c r="F341" t="s">
        <v>1028</v>
      </c>
      <c r="G341" s="15">
        <f t="shared" si="17"/>
        <v>0</v>
      </c>
    </row>
    <row r="342" spans="4:7">
      <c r="D342" s="15"/>
      <c r="E342" s="15"/>
      <c r="F342" t="s">
        <v>1028</v>
      </c>
      <c r="G342" s="15">
        <f t="shared" si="17"/>
        <v>0</v>
      </c>
    </row>
    <row r="343" spans="4:7">
      <c r="D343" s="15"/>
      <c r="E343" s="15"/>
      <c r="F343" t="s">
        <v>1028</v>
      </c>
      <c r="G343" s="15">
        <f t="shared" si="17"/>
        <v>0</v>
      </c>
    </row>
    <row r="344" spans="4:7">
      <c r="D344" s="15"/>
      <c r="E344" s="15"/>
      <c r="F344" t="s">
        <v>1028</v>
      </c>
      <c r="G344" s="15">
        <f t="shared" si="17"/>
        <v>0</v>
      </c>
    </row>
    <row r="345" spans="4:7">
      <c r="D345" s="15"/>
      <c r="E345" s="15"/>
      <c r="F345" t="s">
        <v>1028</v>
      </c>
      <c r="G345" s="15">
        <f t="shared" si="17"/>
        <v>0</v>
      </c>
    </row>
    <row r="346" spans="4:7">
      <c r="D346" s="15"/>
      <c r="E346" s="15"/>
      <c r="F346" t="s">
        <v>1028</v>
      </c>
      <c r="G346" s="15">
        <f t="shared" si="17"/>
        <v>0</v>
      </c>
    </row>
    <row r="347" spans="4:7">
      <c r="D347" s="15"/>
      <c r="E347" s="15"/>
      <c r="F347" t="s">
        <v>1028</v>
      </c>
      <c r="G347" s="15">
        <f t="shared" si="17"/>
        <v>0</v>
      </c>
    </row>
    <row r="348" spans="4:7">
      <c r="D348" s="15"/>
      <c r="E348" s="15"/>
      <c r="F348" t="s">
        <v>1028</v>
      </c>
      <c r="G348" s="15">
        <f t="shared" si="17"/>
        <v>0</v>
      </c>
    </row>
    <row r="349" spans="4:7">
      <c r="D349" s="15"/>
      <c r="E349" s="15"/>
      <c r="F349" t="s">
        <v>1028</v>
      </c>
      <c r="G349" s="15">
        <f t="shared" si="17"/>
        <v>0</v>
      </c>
    </row>
    <row r="350" spans="4:7">
      <c r="D350" s="15"/>
      <c r="E350" s="15"/>
      <c r="F350" t="s">
        <v>1028</v>
      </c>
      <c r="G350" s="15">
        <f t="shared" si="17"/>
        <v>0</v>
      </c>
    </row>
    <row r="351" spans="4:7">
      <c r="D351" s="15"/>
      <c r="E351" s="15"/>
      <c r="F351" t="s">
        <v>1028</v>
      </c>
      <c r="G351" s="15">
        <f t="shared" si="17"/>
        <v>0</v>
      </c>
    </row>
    <row r="352" spans="4:7">
      <c r="D352" s="15"/>
      <c r="E352" s="15"/>
      <c r="F352" t="s">
        <v>1028</v>
      </c>
      <c r="G352" s="15">
        <f t="shared" si="17"/>
        <v>0</v>
      </c>
    </row>
    <row r="353" spans="4:7">
      <c r="D353" s="15"/>
      <c r="E353" s="15"/>
      <c r="F353" t="s">
        <v>1028</v>
      </c>
      <c r="G353" s="15">
        <f t="shared" si="17"/>
        <v>0</v>
      </c>
    </row>
    <row r="354" spans="4:7">
      <c r="D354" s="15"/>
      <c r="E354" s="15"/>
      <c r="F354" t="s">
        <v>1028</v>
      </c>
      <c r="G354" s="15">
        <f t="shared" si="17"/>
        <v>0</v>
      </c>
    </row>
    <row r="355" spans="4:7">
      <c r="D355" s="15"/>
      <c r="E355" s="15"/>
      <c r="F355" t="s">
        <v>1028</v>
      </c>
      <c r="G355" s="15">
        <f t="shared" si="17"/>
        <v>0</v>
      </c>
    </row>
    <row r="356" spans="4:7">
      <c r="D356" s="15"/>
      <c r="E356" s="15"/>
      <c r="F356" t="s">
        <v>1028</v>
      </c>
      <c r="G356" s="15">
        <f t="shared" si="17"/>
        <v>0</v>
      </c>
    </row>
    <row r="357" spans="4:7">
      <c r="D357" s="15"/>
      <c r="E357" s="15"/>
      <c r="F357" t="s">
        <v>1028</v>
      </c>
      <c r="G357" s="15">
        <f t="shared" si="17"/>
        <v>0</v>
      </c>
    </row>
    <row r="358" spans="4:7">
      <c r="D358" s="15"/>
      <c r="E358" s="15"/>
      <c r="F358" t="s">
        <v>1028</v>
      </c>
      <c r="G358" s="15">
        <f t="shared" si="17"/>
        <v>0</v>
      </c>
    </row>
    <row r="359" spans="4:7">
      <c r="D359" s="15"/>
      <c r="E359" s="15"/>
      <c r="F359" t="s">
        <v>1028</v>
      </c>
      <c r="G359" s="15">
        <f t="shared" si="17"/>
        <v>0</v>
      </c>
    </row>
    <row r="360" spans="4:7">
      <c r="D360" s="15"/>
      <c r="E360" s="15"/>
      <c r="F360" t="s">
        <v>1028</v>
      </c>
      <c r="G360" s="15">
        <f t="shared" si="17"/>
        <v>0</v>
      </c>
    </row>
    <row r="361" spans="4:7">
      <c r="D361" s="15"/>
      <c r="E361" s="15"/>
      <c r="F361" t="s">
        <v>1028</v>
      </c>
      <c r="G361" s="15">
        <f t="shared" si="17"/>
        <v>0</v>
      </c>
    </row>
    <row r="362" spans="4:7">
      <c r="D362" s="15"/>
      <c r="E362" s="15"/>
      <c r="F362" t="s">
        <v>1028</v>
      </c>
      <c r="G362" s="15">
        <f t="shared" si="17"/>
        <v>0</v>
      </c>
    </row>
    <row r="363" spans="4:7">
      <c r="D363" s="15"/>
      <c r="E363" s="15"/>
      <c r="F363" t="s">
        <v>1028</v>
      </c>
      <c r="G363" s="15">
        <f t="shared" si="17"/>
        <v>0</v>
      </c>
    </row>
    <row r="364" spans="4:7">
      <c r="D364" s="15"/>
      <c r="E364" s="15"/>
      <c r="F364" t="s">
        <v>1028</v>
      </c>
      <c r="G364" s="15">
        <f t="shared" si="17"/>
        <v>0</v>
      </c>
    </row>
    <row r="365" spans="4:7">
      <c r="D365" s="15"/>
      <c r="E365" s="15"/>
      <c r="F365" t="s">
        <v>1028</v>
      </c>
      <c r="G365" s="15">
        <f t="shared" si="17"/>
        <v>0</v>
      </c>
    </row>
    <row r="366" spans="4:7">
      <c r="D366" s="15"/>
      <c r="E366" s="15"/>
      <c r="F366" t="s">
        <v>1028</v>
      </c>
      <c r="G366" s="15">
        <f t="shared" si="17"/>
        <v>0</v>
      </c>
    </row>
    <row r="367" spans="4:7">
      <c r="D367" s="15"/>
      <c r="E367" s="15"/>
      <c r="F367" t="s">
        <v>1028</v>
      </c>
      <c r="G367" s="15">
        <f t="shared" si="17"/>
        <v>0</v>
      </c>
    </row>
    <row r="368" spans="4:7">
      <c r="D368" s="15"/>
      <c r="E368" s="15"/>
      <c r="F368" t="s">
        <v>1028</v>
      </c>
      <c r="G368" s="15">
        <f t="shared" si="17"/>
        <v>0</v>
      </c>
    </row>
    <row r="369" spans="4:7">
      <c r="D369" s="15"/>
      <c r="E369" s="15"/>
      <c r="F369" t="s">
        <v>1028</v>
      </c>
      <c r="G369" s="15">
        <f t="shared" si="17"/>
        <v>0</v>
      </c>
    </row>
    <row r="370" spans="4:7">
      <c r="D370" s="15"/>
      <c r="E370" s="15"/>
      <c r="F370" t="s">
        <v>1028</v>
      </c>
      <c r="G370" s="15">
        <f t="shared" si="17"/>
        <v>0</v>
      </c>
    </row>
    <row r="371" spans="4:7">
      <c r="D371" s="15"/>
      <c r="E371" s="15"/>
      <c r="F371" t="s">
        <v>1028</v>
      </c>
      <c r="G371" s="15">
        <f t="shared" si="17"/>
        <v>0</v>
      </c>
    </row>
    <row r="372" spans="4:7">
      <c r="D372" s="15"/>
      <c r="E372" s="15"/>
      <c r="F372" t="s">
        <v>1028</v>
      </c>
      <c r="G372" s="15">
        <f t="shared" si="17"/>
        <v>0</v>
      </c>
    </row>
    <row r="373" spans="4:7">
      <c r="D373" s="15"/>
      <c r="E373" s="15"/>
      <c r="F373" t="s">
        <v>1028</v>
      </c>
      <c r="G373" s="15">
        <f t="shared" si="17"/>
        <v>0</v>
      </c>
    </row>
    <row r="374" spans="4:7">
      <c r="D374" s="15"/>
      <c r="E374" s="15"/>
      <c r="F374" t="s">
        <v>1028</v>
      </c>
      <c r="G374" s="15">
        <f t="shared" si="17"/>
        <v>0</v>
      </c>
    </row>
    <row r="375" spans="4:7">
      <c r="D375" s="15"/>
      <c r="E375" s="15"/>
      <c r="F375" t="s">
        <v>1028</v>
      </c>
      <c r="G375" s="15">
        <f t="shared" si="17"/>
        <v>0</v>
      </c>
    </row>
    <row r="376" spans="4:7">
      <c r="D376" s="15"/>
      <c r="E376" s="15"/>
      <c r="F376" t="s">
        <v>1028</v>
      </c>
      <c r="G376" s="15">
        <f t="shared" si="17"/>
        <v>0</v>
      </c>
    </row>
    <row r="377" spans="4:7">
      <c r="D377" s="15"/>
      <c r="E377" s="15"/>
      <c r="F377" t="s">
        <v>1028</v>
      </c>
      <c r="G377" s="15">
        <f t="shared" si="17"/>
        <v>0</v>
      </c>
    </row>
    <row r="378" spans="4:7">
      <c r="D378" s="15"/>
      <c r="E378" s="15"/>
      <c r="F378" t="s">
        <v>1028</v>
      </c>
      <c r="G378" s="15">
        <f t="shared" si="17"/>
        <v>0</v>
      </c>
    </row>
    <row r="379" spans="4:7">
      <c r="D379" s="15"/>
      <c r="E379" s="15"/>
      <c r="F379" t="s">
        <v>1028</v>
      </c>
      <c r="G379" s="15">
        <f t="shared" si="17"/>
        <v>0</v>
      </c>
    </row>
    <row r="380" spans="4:7">
      <c r="D380" s="15"/>
      <c r="E380" s="15"/>
      <c r="F380" t="s">
        <v>1028</v>
      </c>
      <c r="G380" s="15">
        <f t="shared" si="17"/>
        <v>0</v>
      </c>
    </row>
    <row r="381" spans="4:7">
      <c r="D381" s="15"/>
      <c r="E381" s="15"/>
      <c r="F381" t="s">
        <v>1028</v>
      </c>
      <c r="G381" s="15">
        <f t="shared" si="17"/>
        <v>0</v>
      </c>
    </row>
    <row r="382" spans="4:7">
      <c r="D382" s="15"/>
      <c r="E382" s="15"/>
      <c r="F382" t="s">
        <v>1028</v>
      </c>
      <c r="G382" s="15">
        <f t="shared" si="17"/>
        <v>0</v>
      </c>
    </row>
    <row r="383" spans="4:7">
      <c r="D383" s="15"/>
      <c r="E383" s="15"/>
      <c r="F383" t="s">
        <v>1028</v>
      </c>
      <c r="G383" s="15">
        <f t="shared" si="17"/>
        <v>0</v>
      </c>
    </row>
    <row r="384" spans="4:7">
      <c r="D384" s="15"/>
      <c r="E384" s="15"/>
      <c r="F384" t="s">
        <v>1028</v>
      </c>
      <c r="G384" s="15">
        <f t="shared" si="17"/>
        <v>0</v>
      </c>
    </row>
    <row r="385" spans="4:7">
      <c r="D385" s="15"/>
      <c r="E385" s="15"/>
      <c r="F385" t="s">
        <v>1028</v>
      </c>
      <c r="G385" s="15">
        <f t="shared" si="17"/>
        <v>0</v>
      </c>
    </row>
    <row r="386" spans="4:7">
      <c r="D386" s="15"/>
      <c r="E386" s="15"/>
      <c r="F386" t="s">
        <v>1028</v>
      </c>
      <c r="G386" s="15">
        <f t="shared" si="17"/>
        <v>0</v>
      </c>
    </row>
    <row r="387" spans="4:7">
      <c r="D387" s="15"/>
      <c r="E387" s="15"/>
      <c r="F387" t="s">
        <v>1028</v>
      </c>
      <c r="G387" s="15">
        <f t="shared" si="17"/>
        <v>0</v>
      </c>
    </row>
    <row r="388" spans="4:7">
      <c r="D388" s="15"/>
      <c r="E388" s="15"/>
      <c r="F388" t="s">
        <v>1028</v>
      </c>
      <c r="G388" s="15">
        <f t="shared" si="17"/>
        <v>0</v>
      </c>
    </row>
    <row r="389" spans="4:7">
      <c r="D389" s="15"/>
      <c r="E389" s="15"/>
      <c r="F389" t="s">
        <v>1028</v>
      </c>
      <c r="G389" s="15">
        <f t="shared" si="17"/>
        <v>0</v>
      </c>
    </row>
    <row r="390" spans="4:7">
      <c r="D390" s="15"/>
      <c r="E390" s="15"/>
      <c r="F390" t="s">
        <v>1028</v>
      </c>
      <c r="G390" s="15">
        <f t="shared" si="17"/>
        <v>0</v>
      </c>
    </row>
    <row r="391" spans="4:7">
      <c r="D391" s="15"/>
      <c r="E391" s="15"/>
      <c r="F391" t="s">
        <v>1028</v>
      </c>
      <c r="G391" s="15">
        <f t="shared" si="17"/>
        <v>0</v>
      </c>
    </row>
    <row r="392" spans="4:7">
      <c r="D392" s="15"/>
      <c r="E392" s="15"/>
      <c r="F392" t="s">
        <v>1028</v>
      </c>
      <c r="G392" s="15">
        <f t="shared" si="17"/>
        <v>0</v>
      </c>
    </row>
    <row r="393" spans="4:7">
      <c r="D393" s="15"/>
      <c r="E393" s="15"/>
      <c r="F393" t="s">
        <v>1028</v>
      </c>
      <c r="G393" s="15">
        <f t="shared" si="17"/>
        <v>0</v>
      </c>
    </row>
    <row r="394" spans="4:7">
      <c r="D394" s="15"/>
      <c r="E394" s="15"/>
      <c r="F394" t="s">
        <v>1028</v>
      </c>
      <c r="G394" s="15">
        <f t="shared" si="17"/>
        <v>0</v>
      </c>
    </row>
    <row r="395" spans="4:7">
      <c r="D395" s="15"/>
      <c r="E395" s="15"/>
      <c r="F395" t="s">
        <v>1028</v>
      </c>
      <c r="G395" s="15">
        <f t="shared" si="17"/>
        <v>0</v>
      </c>
    </row>
    <row r="396" spans="4:7">
      <c r="D396" s="15"/>
      <c r="E396" s="15"/>
      <c r="F396" t="s">
        <v>1028</v>
      </c>
      <c r="G396" s="15">
        <f t="shared" ref="G396:G459" si="18">+D396-E396</f>
        <v>0</v>
      </c>
    </row>
    <row r="397" spans="4:7">
      <c r="D397" s="15"/>
      <c r="E397" s="15"/>
      <c r="F397" t="s">
        <v>1028</v>
      </c>
      <c r="G397" s="15">
        <f t="shared" si="18"/>
        <v>0</v>
      </c>
    </row>
    <row r="398" spans="4:7">
      <c r="D398" s="15"/>
      <c r="E398" s="15"/>
      <c r="F398" t="s">
        <v>1028</v>
      </c>
      <c r="G398" s="15">
        <f t="shared" si="18"/>
        <v>0</v>
      </c>
    </row>
    <row r="399" spans="4:7">
      <c r="D399" s="15"/>
      <c r="E399" s="15"/>
      <c r="F399" t="s">
        <v>1028</v>
      </c>
      <c r="G399" s="15">
        <f t="shared" si="18"/>
        <v>0</v>
      </c>
    </row>
    <row r="400" spans="4:7">
      <c r="D400" s="15"/>
      <c r="E400" s="15"/>
      <c r="F400" t="s">
        <v>1028</v>
      </c>
      <c r="G400" s="15">
        <f t="shared" si="18"/>
        <v>0</v>
      </c>
    </row>
    <row r="401" spans="4:7">
      <c r="D401" s="15"/>
      <c r="E401" s="15"/>
      <c r="F401" t="s">
        <v>1028</v>
      </c>
      <c r="G401" s="15">
        <f t="shared" si="18"/>
        <v>0</v>
      </c>
    </row>
    <row r="402" spans="4:7">
      <c r="D402" s="15"/>
      <c r="E402" s="15"/>
      <c r="F402" t="s">
        <v>1028</v>
      </c>
      <c r="G402" s="15">
        <f t="shared" si="18"/>
        <v>0</v>
      </c>
    </row>
    <row r="403" spans="4:7">
      <c r="D403" s="15"/>
      <c r="E403" s="15"/>
      <c r="F403" t="s">
        <v>1028</v>
      </c>
      <c r="G403" s="15">
        <f t="shared" si="18"/>
        <v>0</v>
      </c>
    </row>
    <row r="404" spans="4:7">
      <c r="D404" s="15"/>
      <c r="E404" s="15"/>
      <c r="F404" t="s">
        <v>1028</v>
      </c>
      <c r="G404" s="15">
        <f t="shared" si="18"/>
        <v>0</v>
      </c>
    </row>
    <row r="405" spans="4:7">
      <c r="D405" s="15"/>
      <c r="E405" s="15"/>
      <c r="F405" t="s">
        <v>1028</v>
      </c>
      <c r="G405" s="15">
        <f t="shared" si="18"/>
        <v>0</v>
      </c>
    </row>
    <row r="406" spans="4:7">
      <c r="D406" s="15"/>
      <c r="E406" s="15"/>
      <c r="F406" t="s">
        <v>1028</v>
      </c>
      <c r="G406" s="15">
        <f t="shared" si="18"/>
        <v>0</v>
      </c>
    </row>
    <row r="407" spans="4:7">
      <c r="D407" s="15"/>
      <c r="E407" s="15"/>
      <c r="F407" t="s">
        <v>1028</v>
      </c>
      <c r="G407" s="15">
        <f t="shared" si="18"/>
        <v>0</v>
      </c>
    </row>
    <row r="408" spans="4:7">
      <c r="D408" s="15"/>
      <c r="E408" s="15"/>
      <c r="F408" t="s">
        <v>1028</v>
      </c>
      <c r="G408" s="15">
        <f t="shared" si="18"/>
        <v>0</v>
      </c>
    </row>
    <row r="409" spans="4:7">
      <c r="D409" s="15"/>
      <c r="E409" s="15"/>
      <c r="F409" t="s">
        <v>1028</v>
      </c>
      <c r="G409" s="15">
        <f t="shared" si="18"/>
        <v>0</v>
      </c>
    </row>
    <row r="410" spans="4:7">
      <c r="D410" s="15"/>
      <c r="E410" s="15"/>
      <c r="F410" t="s">
        <v>1028</v>
      </c>
      <c r="G410" s="15">
        <f t="shared" si="18"/>
        <v>0</v>
      </c>
    </row>
    <row r="411" spans="4:7">
      <c r="D411" s="15"/>
      <c r="E411" s="15"/>
      <c r="F411" t="s">
        <v>1028</v>
      </c>
      <c r="G411" s="15">
        <f t="shared" si="18"/>
        <v>0</v>
      </c>
    </row>
    <row r="412" spans="4:7">
      <c r="D412" s="15"/>
      <c r="E412" s="15"/>
      <c r="F412" t="s">
        <v>1028</v>
      </c>
      <c r="G412" s="15">
        <f t="shared" si="18"/>
        <v>0</v>
      </c>
    </row>
    <row r="413" spans="4:7">
      <c r="D413" s="15"/>
      <c r="E413" s="15"/>
      <c r="F413" t="s">
        <v>1028</v>
      </c>
      <c r="G413" s="15">
        <f t="shared" si="18"/>
        <v>0</v>
      </c>
    </row>
    <row r="414" spans="4:7">
      <c r="D414" s="15"/>
      <c r="E414" s="15"/>
      <c r="F414" t="s">
        <v>1028</v>
      </c>
      <c r="G414" s="15">
        <f t="shared" si="18"/>
        <v>0</v>
      </c>
    </row>
    <row r="415" spans="4:7">
      <c r="D415" s="15"/>
      <c r="E415" s="15"/>
      <c r="F415" t="s">
        <v>1028</v>
      </c>
      <c r="G415" s="15">
        <f t="shared" si="18"/>
        <v>0</v>
      </c>
    </row>
    <row r="416" spans="4:7">
      <c r="D416" s="15"/>
      <c r="E416" s="15"/>
      <c r="F416" t="s">
        <v>1028</v>
      </c>
      <c r="G416" s="15">
        <f t="shared" si="18"/>
        <v>0</v>
      </c>
    </row>
    <row r="417" spans="4:7">
      <c r="D417" s="15"/>
      <c r="E417" s="15"/>
      <c r="F417" t="s">
        <v>1028</v>
      </c>
      <c r="G417" s="15">
        <f t="shared" si="18"/>
        <v>0</v>
      </c>
    </row>
    <row r="418" spans="4:7">
      <c r="D418" s="15"/>
      <c r="E418" s="15"/>
      <c r="G418" s="15">
        <f t="shared" si="18"/>
        <v>0</v>
      </c>
    </row>
    <row r="419" spans="4:7">
      <c r="D419" s="15"/>
      <c r="E419" s="15"/>
      <c r="G419" s="15">
        <f t="shared" si="18"/>
        <v>0</v>
      </c>
    </row>
    <row r="420" spans="4:7">
      <c r="D420" s="15"/>
      <c r="E420" s="15"/>
      <c r="G420" s="15">
        <f t="shared" si="18"/>
        <v>0</v>
      </c>
    </row>
    <row r="421" spans="4:7">
      <c r="D421" s="15"/>
      <c r="E421" s="15"/>
      <c r="G421" s="15">
        <f t="shared" si="18"/>
        <v>0</v>
      </c>
    </row>
    <row r="422" spans="4:7">
      <c r="D422" s="15"/>
      <c r="E422" s="15"/>
      <c r="G422" s="15">
        <f t="shared" si="18"/>
        <v>0</v>
      </c>
    </row>
    <row r="423" spans="4:7">
      <c r="D423" s="15"/>
      <c r="E423" s="15"/>
      <c r="G423" s="15">
        <f t="shared" si="18"/>
        <v>0</v>
      </c>
    </row>
    <row r="424" spans="4:7">
      <c r="D424" s="15"/>
      <c r="E424" s="15"/>
      <c r="G424" s="15">
        <f t="shared" si="18"/>
        <v>0</v>
      </c>
    </row>
    <row r="425" spans="4:7">
      <c r="D425" s="15"/>
      <c r="E425" s="15"/>
      <c r="G425" s="15">
        <f t="shared" si="18"/>
        <v>0</v>
      </c>
    </row>
    <row r="426" spans="4:7">
      <c r="D426" s="15"/>
      <c r="E426" s="15"/>
      <c r="G426" s="15">
        <f t="shared" si="18"/>
        <v>0</v>
      </c>
    </row>
    <row r="427" spans="4:7">
      <c r="D427" s="15"/>
      <c r="E427" s="15"/>
      <c r="G427" s="15">
        <f t="shared" si="18"/>
        <v>0</v>
      </c>
    </row>
    <row r="428" spans="4:7">
      <c r="D428" s="15"/>
      <c r="E428" s="15"/>
      <c r="G428" s="15">
        <f t="shared" si="18"/>
        <v>0</v>
      </c>
    </row>
    <row r="429" spans="4:7">
      <c r="D429" s="15"/>
      <c r="E429" s="15"/>
      <c r="G429" s="15">
        <f t="shared" si="18"/>
        <v>0</v>
      </c>
    </row>
    <row r="430" spans="4:7">
      <c r="D430" s="15"/>
      <c r="E430" s="15"/>
      <c r="G430" s="15">
        <f t="shared" si="18"/>
        <v>0</v>
      </c>
    </row>
    <row r="431" spans="4:7">
      <c r="D431" s="15"/>
      <c r="E431" s="15"/>
      <c r="G431" s="15">
        <f t="shared" si="18"/>
        <v>0</v>
      </c>
    </row>
    <row r="432" spans="4:7">
      <c r="D432" s="15"/>
      <c r="E432" s="15"/>
      <c r="G432" s="15">
        <f t="shared" si="18"/>
        <v>0</v>
      </c>
    </row>
    <row r="433" spans="4:7">
      <c r="D433" s="15"/>
      <c r="E433" s="15"/>
      <c r="G433" s="15">
        <f t="shared" si="18"/>
        <v>0</v>
      </c>
    </row>
    <row r="434" spans="4:7">
      <c r="D434" s="15"/>
      <c r="E434" s="15"/>
      <c r="G434" s="15">
        <f t="shared" si="18"/>
        <v>0</v>
      </c>
    </row>
    <row r="435" spans="4:7">
      <c r="D435" s="15"/>
      <c r="E435" s="15"/>
      <c r="G435" s="15">
        <f t="shared" si="18"/>
        <v>0</v>
      </c>
    </row>
    <row r="436" spans="4:7">
      <c r="D436" s="15"/>
      <c r="E436" s="15"/>
      <c r="G436" s="15">
        <f t="shared" si="18"/>
        <v>0</v>
      </c>
    </row>
    <row r="437" spans="4:7">
      <c r="D437" s="15"/>
      <c r="E437" s="15"/>
      <c r="G437" s="15">
        <f t="shared" si="18"/>
        <v>0</v>
      </c>
    </row>
    <row r="438" spans="4:7">
      <c r="D438" s="15"/>
      <c r="E438" s="15"/>
      <c r="G438" s="15">
        <f t="shared" si="18"/>
        <v>0</v>
      </c>
    </row>
    <row r="439" spans="4:7">
      <c r="D439" s="15"/>
      <c r="E439" s="15"/>
      <c r="G439" s="15">
        <f t="shared" si="18"/>
        <v>0</v>
      </c>
    </row>
    <row r="440" spans="4:7">
      <c r="D440" s="15"/>
      <c r="E440" s="15"/>
      <c r="G440" s="15">
        <f t="shared" si="18"/>
        <v>0</v>
      </c>
    </row>
    <row r="441" spans="4:7">
      <c r="D441" s="15"/>
      <c r="E441" s="15"/>
      <c r="G441" s="15">
        <f t="shared" si="18"/>
        <v>0</v>
      </c>
    </row>
    <row r="442" spans="4:7">
      <c r="D442" s="15"/>
      <c r="E442" s="15"/>
      <c r="G442" s="15">
        <f t="shared" si="18"/>
        <v>0</v>
      </c>
    </row>
    <row r="443" spans="4:7">
      <c r="D443" s="15"/>
      <c r="E443" s="15"/>
      <c r="G443" s="15">
        <f t="shared" si="18"/>
        <v>0</v>
      </c>
    </row>
    <row r="444" spans="4:7">
      <c r="D444" s="15"/>
      <c r="E444" s="15"/>
      <c r="G444" s="15">
        <f t="shared" si="18"/>
        <v>0</v>
      </c>
    </row>
    <row r="445" spans="4:7">
      <c r="D445" s="15"/>
      <c r="E445" s="15"/>
      <c r="G445" s="15">
        <f t="shared" si="18"/>
        <v>0</v>
      </c>
    </row>
    <row r="446" spans="4:7">
      <c r="D446" s="15"/>
      <c r="E446" s="15"/>
      <c r="G446" s="15">
        <f t="shared" si="18"/>
        <v>0</v>
      </c>
    </row>
    <row r="447" spans="4:7">
      <c r="D447" s="15"/>
      <c r="E447" s="15"/>
      <c r="G447" s="15">
        <f t="shared" si="18"/>
        <v>0</v>
      </c>
    </row>
    <row r="448" spans="4:7">
      <c r="D448" s="15"/>
      <c r="E448" s="15"/>
      <c r="G448" s="15">
        <f t="shared" si="18"/>
        <v>0</v>
      </c>
    </row>
    <row r="449" spans="4:7">
      <c r="D449" s="15"/>
      <c r="E449" s="15"/>
      <c r="G449" s="15">
        <f t="shared" si="18"/>
        <v>0</v>
      </c>
    </row>
    <row r="450" spans="4:7">
      <c r="D450" s="15"/>
      <c r="E450" s="15"/>
      <c r="G450" s="15">
        <f t="shared" si="18"/>
        <v>0</v>
      </c>
    </row>
    <row r="451" spans="4:7">
      <c r="D451" s="15"/>
      <c r="E451" s="15"/>
      <c r="G451" s="15">
        <f t="shared" si="18"/>
        <v>0</v>
      </c>
    </row>
    <row r="452" spans="4:7">
      <c r="D452" s="15"/>
      <c r="E452" s="15"/>
      <c r="G452" s="15">
        <f t="shared" si="18"/>
        <v>0</v>
      </c>
    </row>
    <row r="453" spans="4:7">
      <c r="D453" s="15"/>
      <c r="E453" s="15"/>
      <c r="G453" s="15">
        <f t="shared" si="18"/>
        <v>0</v>
      </c>
    </row>
    <row r="454" spans="4:7">
      <c r="D454" s="15"/>
      <c r="E454" s="15"/>
      <c r="G454" s="15">
        <f t="shared" si="18"/>
        <v>0</v>
      </c>
    </row>
    <row r="455" spans="4:7">
      <c r="D455" s="15"/>
      <c r="E455" s="15"/>
      <c r="G455" s="15">
        <f t="shared" si="18"/>
        <v>0</v>
      </c>
    </row>
    <row r="456" spans="4:7">
      <c r="D456" s="15"/>
      <c r="E456" s="15"/>
      <c r="G456" s="15">
        <f t="shared" si="18"/>
        <v>0</v>
      </c>
    </row>
    <row r="457" spans="4:7">
      <c r="D457" s="15"/>
      <c r="E457" s="15"/>
      <c r="G457" s="15">
        <f t="shared" si="18"/>
        <v>0</v>
      </c>
    </row>
    <row r="458" spans="4:7">
      <c r="D458" s="15"/>
      <c r="E458" s="15"/>
      <c r="G458" s="15">
        <f t="shared" si="18"/>
        <v>0</v>
      </c>
    </row>
    <row r="459" spans="4:7">
      <c r="D459" s="15"/>
      <c r="E459" s="15"/>
      <c r="G459" s="15">
        <f t="shared" si="18"/>
        <v>0</v>
      </c>
    </row>
    <row r="460" spans="4:7">
      <c r="D460" s="15"/>
      <c r="E460" s="15"/>
      <c r="G460" s="15">
        <f t="shared" ref="G460:G523" si="19">+D460-E460</f>
        <v>0</v>
      </c>
    </row>
    <row r="461" spans="4:7">
      <c r="D461" s="15"/>
      <c r="E461" s="15"/>
      <c r="G461" s="15">
        <f t="shared" si="19"/>
        <v>0</v>
      </c>
    </row>
    <row r="462" spans="4:7">
      <c r="D462" s="15"/>
      <c r="E462" s="15"/>
      <c r="G462" s="15">
        <f t="shared" si="19"/>
        <v>0</v>
      </c>
    </row>
    <row r="463" spans="4:7">
      <c r="D463" s="15"/>
      <c r="E463" s="15"/>
      <c r="G463" s="15">
        <f t="shared" si="19"/>
        <v>0</v>
      </c>
    </row>
    <row r="464" spans="4:7">
      <c r="D464" s="15"/>
      <c r="E464" s="15"/>
      <c r="G464" s="15">
        <f t="shared" si="19"/>
        <v>0</v>
      </c>
    </row>
    <row r="465" spans="4:7">
      <c r="D465" s="15"/>
      <c r="E465" s="15"/>
      <c r="G465" s="15">
        <f t="shared" si="19"/>
        <v>0</v>
      </c>
    </row>
    <row r="466" spans="4:7">
      <c r="D466" s="15"/>
      <c r="E466" s="15"/>
      <c r="G466" s="15">
        <f t="shared" si="19"/>
        <v>0</v>
      </c>
    </row>
    <row r="467" spans="4:7">
      <c r="D467" s="15"/>
      <c r="E467" s="15"/>
      <c r="G467" s="15">
        <f t="shared" si="19"/>
        <v>0</v>
      </c>
    </row>
    <row r="468" spans="4:7">
      <c r="D468" s="15"/>
      <c r="E468" s="15"/>
      <c r="G468" s="15">
        <f t="shared" si="19"/>
        <v>0</v>
      </c>
    </row>
    <row r="469" spans="4:7">
      <c r="D469" s="15"/>
      <c r="E469" s="15"/>
      <c r="G469" s="15">
        <f t="shared" si="19"/>
        <v>0</v>
      </c>
    </row>
    <row r="470" spans="4:7">
      <c r="D470" s="15"/>
      <c r="E470" s="15"/>
      <c r="G470" s="15">
        <f t="shared" si="19"/>
        <v>0</v>
      </c>
    </row>
    <row r="471" spans="4:7">
      <c r="D471" s="15"/>
      <c r="E471" s="15"/>
      <c r="G471" s="15">
        <f t="shared" si="19"/>
        <v>0</v>
      </c>
    </row>
    <row r="472" spans="4:7">
      <c r="D472" s="15"/>
      <c r="E472" s="15"/>
      <c r="G472" s="15">
        <f t="shared" si="19"/>
        <v>0</v>
      </c>
    </row>
    <row r="473" spans="4:7">
      <c r="D473" s="15"/>
      <c r="E473" s="15"/>
      <c r="G473" s="15">
        <f t="shared" si="19"/>
        <v>0</v>
      </c>
    </row>
    <row r="474" spans="4:7">
      <c r="D474" s="15"/>
      <c r="E474" s="15"/>
      <c r="G474" s="15">
        <f t="shared" si="19"/>
        <v>0</v>
      </c>
    </row>
    <row r="475" spans="4:7">
      <c r="D475" s="15"/>
      <c r="E475" s="15"/>
      <c r="G475" s="15">
        <f t="shared" si="19"/>
        <v>0</v>
      </c>
    </row>
    <row r="476" spans="4:7">
      <c r="D476" s="15"/>
      <c r="E476" s="15"/>
      <c r="G476" s="15">
        <f t="shared" si="19"/>
        <v>0</v>
      </c>
    </row>
    <row r="477" spans="4:7">
      <c r="D477" s="15"/>
      <c r="E477" s="15"/>
      <c r="G477" s="15">
        <f t="shared" si="19"/>
        <v>0</v>
      </c>
    </row>
    <row r="478" spans="4:7">
      <c r="D478" s="15"/>
      <c r="E478" s="15"/>
      <c r="G478" s="15">
        <f t="shared" si="19"/>
        <v>0</v>
      </c>
    </row>
    <row r="479" spans="4:7">
      <c r="D479" s="15"/>
      <c r="E479" s="15"/>
      <c r="G479" s="15">
        <f t="shared" si="19"/>
        <v>0</v>
      </c>
    </row>
    <row r="480" spans="4:7">
      <c r="D480" s="15"/>
      <c r="E480" s="15"/>
      <c r="G480" s="15">
        <f t="shared" si="19"/>
        <v>0</v>
      </c>
    </row>
    <row r="481" spans="4:7">
      <c r="D481" s="15"/>
      <c r="E481" s="15"/>
      <c r="G481" s="15">
        <f t="shared" si="19"/>
        <v>0</v>
      </c>
    </row>
    <row r="482" spans="4:7">
      <c r="D482" s="15"/>
      <c r="E482" s="15"/>
      <c r="G482" s="15">
        <f t="shared" si="19"/>
        <v>0</v>
      </c>
    </row>
    <row r="483" spans="4:7">
      <c r="D483" s="15"/>
      <c r="E483" s="15"/>
      <c r="G483" s="15">
        <f t="shared" si="19"/>
        <v>0</v>
      </c>
    </row>
    <row r="484" spans="4:7">
      <c r="D484" s="15"/>
      <c r="E484" s="15"/>
      <c r="G484" s="15">
        <f t="shared" si="19"/>
        <v>0</v>
      </c>
    </row>
    <row r="485" spans="4:7">
      <c r="D485" s="15"/>
      <c r="E485" s="15"/>
      <c r="G485" s="15">
        <f t="shared" si="19"/>
        <v>0</v>
      </c>
    </row>
    <row r="486" spans="4:7">
      <c r="D486" s="15"/>
      <c r="E486" s="15"/>
      <c r="G486" s="15">
        <f t="shared" si="19"/>
        <v>0</v>
      </c>
    </row>
    <row r="487" spans="4:7">
      <c r="D487" s="15"/>
      <c r="E487" s="15"/>
      <c r="G487" s="15">
        <f t="shared" si="19"/>
        <v>0</v>
      </c>
    </row>
    <row r="488" spans="4:7">
      <c r="D488" s="15"/>
      <c r="E488" s="15"/>
      <c r="G488" s="15">
        <f t="shared" si="19"/>
        <v>0</v>
      </c>
    </row>
    <row r="489" spans="4:7">
      <c r="D489" s="15"/>
      <c r="E489" s="15"/>
      <c r="G489" s="15">
        <f t="shared" si="19"/>
        <v>0</v>
      </c>
    </row>
    <row r="490" spans="4:7">
      <c r="D490" s="15"/>
      <c r="E490" s="15"/>
      <c r="G490" s="15">
        <f t="shared" si="19"/>
        <v>0</v>
      </c>
    </row>
    <row r="491" spans="4:7">
      <c r="D491" s="15"/>
      <c r="E491" s="15"/>
      <c r="G491" s="15">
        <f t="shared" si="19"/>
        <v>0</v>
      </c>
    </row>
    <row r="492" spans="4:7">
      <c r="D492" s="15"/>
      <c r="E492" s="15"/>
      <c r="G492" s="15">
        <f t="shared" si="19"/>
        <v>0</v>
      </c>
    </row>
    <row r="493" spans="4:7">
      <c r="D493" s="15"/>
      <c r="E493" s="15"/>
      <c r="G493" s="15">
        <f t="shared" si="19"/>
        <v>0</v>
      </c>
    </row>
    <row r="494" spans="4:7">
      <c r="D494" s="15"/>
      <c r="E494" s="15"/>
      <c r="G494" s="15">
        <f t="shared" si="19"/>
        <v>0</v>
      </c>
    </row>
    <row r="495" spans="4:7">
      <c r="D495" s="15"/>
      <c r="E495" s="15"/>
      <c r="G495" s="15">
        <f t="shared" si="19"/>
        <v>0</v>
      </c>
    </row>
    <row r="496" spans="4:7">
      <c r="D496" s="15"/>
      <c r="E496" s="15"/>
      <c r="G496" s="15">
        <f t="shared" si="19"/>
        <v>0</v>
      </c>
    </row>
    <row r="497" spans="4:7">
      <c r="D497" s="15"/>
      <c r="E497" s="15"/>
      <c r="G497" s="15">
        <f t="shared" si="19"/>
        <v>0</v>
      </c>
    </row>
    <row r="498" spans="4:7">
      <c r="D498" s="15"/>
      <c r="E498" s="15"/>
      <c r="G498" s="15">
        <f t="shared" si="19"/>
        <v>0</v>
      </c>
    </row>
    <row r="499" spans="4:7">
      <c r="D499" s="15"/>
      <c r="E499" s="15"/>
      <c r="G499" s="15">
        <f t="shared" si="19"/>
        <v>0</v>
      </c>
    </row>
    <row r="500" spans="4:7">
      <c r="D500" s="15"/>
      <c r="E500" s="15"/>
      <c r="G500" s="15">
        <f t="shared" si="19"/>
        <v>0</v>
      </c>
    </row>
    <row r="501" spans="4:7">
      <c r="D501" s="15"/>
      <c r="E501" s="15"/>
      <c r="G501" s="15">
        <f t="shared" si="19"/>
        <v>0</v>
      </c>
    </row>
    <row r="502" spans="4:7">
      <c r="D502" s="15"/>
      <c r="E502" s="15"/>
      <c r="G502" s="15">
        <f t="shared" si="19"/>
        <v>0</v>
      </c>
    </row>
    <row r="503" spans="4:7">
      <c r="D503" s="15"/>
      <c r="E503" s="15"/>
      <c r="G503" s="15">
        <f t="shared" si="19"/>
        <v>0</v>
      </c>
    </row>
    <row r="504" spans="4:7">
      <c r="D504" s="15"/>
      <c r="E504" s="15"/>
      <c r="G504" s="15">
        <f t="shared" si="19"/>
        <v>0</v>
      </c>
    </row>
    <row r="505" spans="4:7">
      <c r="D505" s="15"/>
      <c r="E505" s="15"/>
      <c r="G505" s="15">
        <f t="shared" si="19"/>
        <v>0</v>
      </c>
    </row>
    <row r="506" spans="4:7">
      <c r="D506" s="15"/>
      <c r="E506" s="15"/>
      <c r="G506" s="15">
        <f t="shared" si="19"/>
        <v>0</v>
      </c>
    </row>
    <row r="507" spans="4:7">
      <c r="D507" s="15"/>
      <c r="E507" s="15"/>
      <c r="G507" s="15">
        <f t="shared" si="19"/>
        <v>0</v>
      </c>
    </row>
    <row r="508" spans="4:7">
      <c r="D508" s="15"/>
      <c r="E508" s="15"/>
      <c r="G508" s="15">
        <f t="shared" si="19"/>
        <v>0</v>
      </c>
    </row>
    <row r="509" spans="4:7">
      <c r="D509" s="15"/>
      <c r="E509" s="15"/>
      <c r="G509" s="15">
        <f t="shared" si="19"/>
        <v>0</v>
      </c>
    </row>
    <row r="510" spans="4:7">
      <c r="D510" s="15"/>
      <c r="E510" s="15"/>
      <c r="G510" s="15">
        <f t="shared" si="19"/>
        <v>0</v>
      </c>
    </row>
    <row r="511" spans="4:7">
      <c r="D511" s="15"/>
      <c r="E511" s="15"/>
      <c r="G511" s="15">
        <f t="shared" si="19"/>
        <v>0</v>
      </c>
    </row>
    <row r="512" spans="4:7">
      <c r="D512" s="15"/>
      <c r="E512" s="15"/>
      <c r="G512" s="15">
        <f t="shared" si="19"/>
        <v>0</v>
      </c>
    </row>
    <row r="513" spans="4:7">
      <c r="D513" s="15"/>
      <c r="E513" s="15"/>
      <c r="G513" s="15">
        <f t="shared" si="19"/>
        <v>0</v>
      </c>
    </row>
    <row r="514" spans="4:7">
      <c r="D514" s="15"/>
      <c r="E514" s="15"/>
      <c r="G514" s="15">
        <f t="shared" si="19"/>
        <v>0</v>
      </c>
    </row>
    <row r="515" spans="4:7">
      <c r="D515" s="15"/>
      <c r="E515" s="15"/>
      <c r="G515" s="15">
        <f t="shared" si="19"/>
        <v>0</v>
      </c>
    </row>
    <row r="516" spans="4:7">
      <c r="D516" s="15"/>
      <c r="E516" s="15"/>
      <c r="G516" s="15">
        <f t="shared" si="19"/>
        <v>0</v>
      </c>
    </row>
    <row r="517" spans="4:7">
      <c r="D517" s="15"/>
      <c r="E517" s="15"/>
      <c r="G517" s="15">
        <f t="shared" si="19"/>
        <v>0</v>
      </c>
    </row>
    <row r="518" spans="4:7">
      <c r="D518" s="15"/>
      <c r="E518" s="15"/>
      <c r="G518" s="15">
        <f t="shared" si="19"/>
        <v>0</v>
      </c>
    </row>
    <row r="519" spans="4:7">
      <c r="D519" s="15"/>
      <c r="E519" s="15"/>
      <c r="G519" s="15">
        <f t="shared" si="19"/>
        <v>0</v>
      </c>
    </row>
    <row r="520" spans="4:7">
      <c r="D520" s="15"/>
      <c r="E520" s="15"/>
      <c r="G520" s="15">
        <f t="shared" si="19"/>
        <v>0</v>
      </c>
    </row>
    <row r="521" spans="4:7">
      <c r="D521" s="15"/>
      <c r="E521" s="15"/>
      <c r="G521" s="15">
        <f t="shared" si="19"/>
        <v>0</v>
      </c>
    </row>
    <row r="522" spans="4:7">
      <c r="D522" s="15"/>
      <c r="E522" s="15"/>
      <c r="G522" s="15">
        <f t="shared" si="19"/>
        <v>0</v>
      </c>
    </row>
    <row r="523" spans="4:7">
      <c r="D523" s="15"/>
      <c r="E523" s="15"/>
      <c r="G523" s="15">
        <f t="shared" si="19"/>
        <v>0</v>
      </c>
    </row>
    <row r="524" spans="4:7">
      <c r="D524" s="15"/>
      <c r="E524" s="15"/>
      <c r="G524" s="15">
        <f t="shared" ref="G524:G587" si="20">+D524-E524</f>
        <v>0</v>
      </c>
    </row>
    <row r="525" spans="4:7">
      <c r="D525" s="15"/>
      <c r="E525" s="15"/>
      <c r="G525" s="15">
        <f t="shared" si="20"/>
        <v>0</v>
      </c>
    </row>
    <row r="526" spans="4:7">
      <c r="D526" s="15"/>
      <c r="E526" s="15"/>
      <c r="G526" s="15">
        <f t="shared" si="20"/>
        <v>0</v>
      </c>
    </row>
    <row r="527" spans="4:7">
      <c r="D527" s="15"/>
      <c r="E527" s="15"/>
      <c r="G527" s="15">
        <f t="shared" si="20"/>
        <v>0</v>
      </c>
    </row>
    <row r="528" spans="4:7">
      <c r="D528" s="15"/>
      <c r="E528" s="15"/>
      <c r="G528" s="15">
        <f t="shared" si="20"/>
        <v>0</v>
      </c>
    </row>
    <row r="529" spans="4:7">
      <c r="D529" s="15"/>
      <c r="E529" s="15"/>
      <c r="G529" s="15">
        <f t="shared" si="20"/>
        <v>0</v>
      </c>
    </row>
    <row r="530" spans="4:7">
      <c r="D530" s="15"/>
      <c r="E530" s="15"/>
      <c r="G530" s="15">
        <f t="shared" si="20"/>
        <v>0</v>
      </c>
    </row>
    <row r="531" spans="4:7">
      <c r="D531" s="15"/>
      <c r="E531" s="15"/>
      <c r="G531" s="15">
        <f t="shared" si="20"/>
        <v>0</v>
      </c>
    </row>
    <row r="532" spans="4:7">
      <c r="D532" s="15"/>
      <c r="E532" s="15"/>
      <c r="G532" s="15">
        <f t="shared" si="20"/>
        <v>0</v>
      </c>
    </row>
    <row r="533" spans="4:7">
      <c r="D533" s="15"/>
      <c r="E533" s="15"/>
      <c r="G533" s="15">
        <f t="shared" si="20"/>
        <v>0</v>
      </c>
    </row>
    <row r="534" spans="4:7">
      <c r="D534" s="15"/>
      <c r="E534" s="15"/>
      <c r="G534" s="15">
        <f t="shared" si="20"/>
        <v>0</v>
      </c>
    </row>
    <row r="535" spans="4:7">
      <c r="D535" s="15"/>
      <c r="E535" s="15"/>
      <c r="G535" s="15">
        <f t="shared" si="20"/>
        <v>0</v>
      </c>
    </row>
    <row r="536" spans="4:7">
      <c r="D536" s="15"/>
      <c r="E536" s="15"/>
      <c r="G536" s="15">
        <f t="shared" si="20"/>
        <v>0</v>
      </c>
    </row>
    <row r="537" spans="4:7">
      <c r="D537" s="15"/>
      <c r="E537" s="15"/>
      <c r="G537" s="15">
        <f t="shared" si="20"/>
        <v>0</v>
      </c>
    </row>
    <row r="538" spans="4:7">
      <c r="D538" s="15"/>
      <c r="E538" s="15"/>
      <c r="G538" s="15">
        <f t="shared" si="20"/>
        <v>0</v>
      </c>
    </row>
    <row r="539" spans="4:7">
      <c r="D539" s="15"/>
      <c r="E539" s="15"/>
      <c r="G539" s="15">
        <f t="shared" si="20"/>
        <v>0</v>
      </c>
    </row>
    <row r="540" spans="4:7">
      <c r="D540" s="15"/>
      <c r="E540" s="15"/>
      <c r="G540" s="15">
        <f t="shared" si="20"/>
        <v>0</v>
      </c>
    </row>
    <row r="541" spans="4:7">
      <c r="D541" s="15"/>
      <c r="E541" s="15"/>
      <c r="G541" s="15">
        <f t="shared" si="20"/>
        <v>0</v>
      </c>
    </row>
    <row r="542" spans="4:7">
      <c r="D542" s="15"/>
      <c r="E542" s="15"/>
      <c r="G542" s="15">
        <f t="shared" si="20"/>
        <v>0</v>
      </c>
    </row>
    <row r="543" spans="4:7">
      <c r="D543" s="15"/>
      <c r="E543" s="15"/>
      <c r="G543" s="15">
        <f t="shared" si="20"/>
        <v>0</v>
      </c>
    </row>
    <row r="544" spans="4:7">
      <c r="D544" s="15"/>
      <c r="E544" s="15"/>
      <c r="G544" s="15">
        <f t="shared" si="20"/>
        <v>0</v>
      </c>
    </row>
    <row r="545" spans="4:7">
      <c r="D545" s="15"/>
      <c r="E545" s="15"/>
      <c r="G545" s="15">
        <f t="shared" si="20"/>
        <v>0</v>
      </c>
    </row>
    <row r="546" spans="4:7">
      <c r="D546" s="15"/>
      <c r="E546" s="15"/>
      <c r="G546" s="15">
        <f t="shared" si="20"/>
        <v>0</v>
      </c>
    </row>
    <row r="547" spans="4:7">
      <c r="D547" s="15"/>
      <c r="E547" s="15"/>
      <c r="G547" s="15">
        <f t="shared" si="20"/>
        <v>0</v>
      </c>
    </row>
    <row r="548" spans="4:7">
      <c r="D548" s="15"/>
      <c r="E548" s="15"/>
      <c r="G548" s="15">
        <f t="shared" si="20"/>
        <v>0</v>
      </c>
    </row>
    <row r="549" spans="4:7">
      <c r="D549" s="15"/>
      <c r="E549" s="15"/>
      <c r="G549" s="15">
        <f t="shared" si="20"/>
        <v>0</v>
      </c>
    </row>
    <row r="550" spans="4:7">
      <c r="D550" s="15"/>
      <c r="E550" s="15"/>
      <c r="G550" s="15">
        <f t="shared" si="20"/>
        <v>0</v>
      </c>
    </row>
    <row r="551" spans="4:7">
      <c r="D551" s="15"/>
      <c r="E551" s="15"/>
      <c r="G551" s="15">
        <f t="shared" si="20"/>
        <v>0</v>
      </c>
    </row>
    <row r="552" spans="4:7">
      <c r="D552" s="15"/>
      <c r="E552" s="15"/>
      <c r="G552" s="15">
        <f t="shared" si="20"/>
        <v>0</v>
      </c>
    </row>
    <row r="553" spans="4:7">
      <c r="D553" s="15"/>
      <c r="E553" s="15"/>
      <c r="G553" s="15">
        <f t="shared" si="20"/>
        <v>0</v>
      </c>
    </row>
    <row r="554" spans="4:7">
      <c r="D554" s="15"/>
      <c r="E554" s="15"/>
      <c r="G554" s="15">
        <f t="shared" si="20"/>
        <v>0</v>
      </c>
    </row>
    <row r="555" spans="4:7">
      <c r="D555" s="15"/>
      <c r="E555" s="15"/>
      <c r="G555" s="15">
        <f t="shared" si="20"/>
        <v>0</v>
      </c>
    </row>
    <row r="556" spans="4:7">
      <c r="D556" s="15"/>
      <c r="E556" s="15"/>
      <c r="G556" s="15">
        <f t="shared" si="20"/>
        <v>0</v>
      </c>
    </row>
    <row r="557" spans="4:7">
      <c r="D557" s="15"/>
      <c r="E557" s="15"/>
      <c r="G557" s="15">
        <f t="shared" si="20"/>
        <v>0</v>
      </c>
    </row>
    <row r="558" spans="4:7">
      <c r="D558" s="15"/>
      <c r="E558" s="15"/>
      <c r="G558" s="15">
        <f t="shared" si="20"/>
        <v>0</v>
      </c>
    </row>
    <row r="559" spans="4:7">
      <c r="D559" s="15"/>
      <c r="E559" s="15"/>
      <c r="G559" s="15">
        <f t="shared" si="20"/>
        <v>0</v>
      </c>
    </row>
    <row r="560" spans="4:7">
      <c r="D560" s="15"/>
      <c r="E560" s="15"/>
      <c r="G560" s="15">
        <f t="shared" si="20"/>
        <v>0</v>
      </c>
    </row>
    <row r="561" spans="4:7">
      <c r="D561" s="15"/>
      <c r="E561" s="15"/>
      <c r="G561" s="15">
        <f t="shared" si="20"/>
        <v>0</v>
      </c>
    </row>
    <row r="562" spans="4:7">
      <c r="D562" s="15"/>
      <c r="E562" s="15"/>
      <c r="G562" s="15">
        <f t="shared" si="20"/>
        <v>0</v>
      </c>
    </row>
    <row r="563" spans="4:7">
      <c r="D563" s="15"/>
      <c r="E563" s="15"/>
      <c r="G563" s="15">
        <f t="shared" si="20"/>
        <v>0</v>
      </c>
    </row>
    <row r="564" spans="4:7">
      <c r="D564" s="15"/>
      <c r="E564" s="15"/>
      <c r="G564" s="15">
        <f t="shared" si="20"/>
        <v>0</v>
      </c>
    </row>
    <row r="565" spans="4:7">
      <c r="D565" s="15"/>
      <c r="E565" s="15"/>
      <c r="G565" s="15">
        <f t="shared" si="20"/>
        <v>0</v>
      </c>
    </row>
    <row r="566" spans="4:7">
      <c r="D566" s="15"/>
      <c r="E566" s="15"/>
      <c r="G566" s="15">
        <f t="shared" si="20"/>
        <v>0</v>
      </c>
    </row>
    <row r="567" spans="4:7">
      <c r="D567" s="15"/>
      <c r="E567" s="15"/>
      <c r="G567" s="15">
        <f t="shared" si="20"/>
        <v>0</v>
      </c>
    </row>
    <row r="568" spans="4:7">
      <c r="D568" s="15"/>
      <c r="E568" s="15"/>
      <c r="G568" s="15">
        <f t="shared" si="20"/>
        <v>0</v>
      </c>
    </row>
    <row r="569" spans="4:7">
      <c r="D569" s="15"/>
      <c r="E569" s="15"/>
      <c r="G569" s="15">
        <f t="shared" si="20"/>
        <v>0</v>
      </c>
    </row>
    <row r="570" spans="4:7">
      <c r="D570" s="15"/>
      <c r="E570" s="15"/>
      <c r="G570" s="15">
        <f t="shared" si="20"/>
        <v>0</v>
      </c>
    </row>
    <row r="571" spans="4:7">
      <c r="D571" s="15"/>
      <c r="E571" s="15"/>
      <c r="G571" s="15">
        <f t="shared" si="20"/>
        <v>0</v>
      </c>
    </row>
    <row r="572" spans="4:7">
      <c r="D572" s="15"/>
      <c r="E572" s="15"/>
      <c r="G572" s="15">
        <f t="shared" si="20"/>
        <v>0</v>
      </c>
    </row>
    <row r="573" spans="4:7">
      <c r="D573" s="15"/>
      <c r="E573" s="15"/>
      <c r="G573" s="15">
        <f t="shared" si="20"/>
        <v>0</v>
      </c>
    </row>
    <row r="574" spans="4:7">
      <c r="D574" s="15"/>
      <c r="E574" s="15"/>
      <c r="G574" s="15">
        <f t="shared" si="20"/>
        <v>0</v>
      </c>
    </row>
    <row r="575" spans="4:7">
      <c r="D575" s="15"/>
      <c r="E575" s="15"/>
      <c r="G575" s="15">
        <f t="shared" si="20"/>
        <v>0</v>
      </c>
    </row>
    <row r="576" spans="4:7">
      <c r="D576" s="15"/>
      <c r="E576" s="15"/>
      <c r="G576" s="15">
        <f t="shared" si="20"/>
        <v>0</v>
      </c>
    </row>
    <row r="577" spans="4:7">
      <c r="D577" s="15"/>
      <c r="E577" s="15"/>
      <c r="G577" s="15">
        <f t="shared" si="20"/>
        <v>0</v>
      </c>
    </row>
    <row r="578" spans="4:7">
      <c r="D578" s="15"/>
      <c r="E578" s="15"/>
      <c r="G578" s="15">
        <f t="shared" si="20"/>
        <v>0</v>
      </c>
    </row>
    <row r="579" spans="4:7">
      <c r="D579" s="15"/>
      <c r="E579" s="15"/>
      <c r="G579" s="15">
        <f t="shared" si="20"/>
        <v>0</v>
      </c>
    </row>
    <row r="580" spans="4:7">
      <c r="D580" s="15"/>
      <c r="E580" s="15"/>
      <c r="G580" s="15">
        <f t="shared" si="20"/>
        <v>0</v>
      </c>
    </row>
    <row r="581" spans="4:7">
      <c r="D581" s="15"/>
      <c r="E581" s="15"/>
      <c r="G581" s="15">
        <f t="shared" si="20"/>
        <v>0</v>
      </c>
    </row>
    <row r="582" spans="4:7">
      <c r="D582" s="15"/>
      <c r="E582" s="15"/>
      <c r="G582" s="15">
        <f t="shared" si="20"/>
        <v>0</v>
      </c>
    </row>
    <row r="583" spans="4:7">
      <c r="D583" s="15"/>
      <c r="E583" s="15"/>
      <c r="G583" s="15">
        <f t="shared" si="20"/>
        <v>0</v>
      </c>
    </row>
    <row r="584" spans="4:7">
      <c r="D584" s="15"/>
      <c r="E584" s="15"/>
      <c r="G584" s="15">
        <f t="shared" si="20"/>
        <v>0</v>
      </c>
    </row>
    <row r="585" spans="4:7">
      <c r="D585" s="15"/>
      <c r="E585" s="15"/>
      <c r="G585" s="15">
        <f t="shared" si="20"/>
        <v>0</v>
      </c>
    </row>
    <row r="586" spans="4:7">
      <c r="D586" s="15"/>
      <c r="E586" s="15"/>
      <c r="G586" s="15">
        <f t="shared" si="20"/>
        <v>0</v>
      </c>
    </row>
    <row r="587" spans="4:7">
      <c r="D587" s="15"/>
      <c r="E587" s="15"/>
      <c r="G587" s="15">
        <f t="shared" si="20"/>
        <v>0</v>
      </c>
    </row>
    <row r="588" spans="4:7">
      <c r="D588" s="15"/>
      <c r="E588" s="15"/>
      <c r="G588" s="15">
        <f t="shared" ref="G588:G651" si="21">+D588-E588</f>
        <v>0</v>
      </c>
    </row>
    <row r="589" spans="4:7">
      <c r="D589" s="15"/>
      <c r="E589" s="15"/>
      <c r="G589" s="15">
        <f t="shared" si="21"/>
        <v>0</v>
      </c>
    </row>
    <row r="590" spans="4:7">
      <c r="D590" s="15"/>
      <c r="E590" s="15"/>
      <c r="G590" s="15">
        <f t="shared" si="21"/>
        <v>0</v>
      </c>
    </row>
    <row r="591" spans="4:7">
      <c r="D591" s="15"/>
      <c r="E591" s="15"/>
      <c r="G591" s="15">
        <f t="shared" si="21"/>
        <v>0</v>
      </c>
    </row>
    <row r="592" spans="4:7">
      <c r="D592" s="15"/>
      <c r="E592" s="15"/>
      <c r="G592" s="15">
        <f t="shared" si="21"/>
        <v>0</v>
      </c>
    </row>
    <row r="593" spans="4:7">
      <c r="D593" s="15"/>
      <c r="E593" s="15"/>
      <c r="G593" s="15">
        <f t="shared" si="21"/>
        <v>0</v>
      </c>
    </row>
    <row r="594" spans="4:7">
      <c r="D594" s="15"/>
      <c r="E594" s="15"/>
      <c r="G594" s="15">
        <f t="shared" si="21"/>
        <v>0</v>
      </c>
    </row>
    <row r="595" spans="4:7">
      <c r="D595" s="15"/>
      <c r="E595" s="15"/>
      <c r="G595" s="15">
        <f t="shared" si="21"/>
        <v>0</v>
      </c>
    </row>
    <row r="596" spans="4:7">
      <c r="D596" s="15"/>
      <c r="E596" s="15"/>
      <c r="G596" s="15">
        <f t="shared" si="21"/>
        <v>0</v>
      </c>
    </row>
    <row r="597" spans="4:7">
      <c r="D597" s="15"/>
      <c r="E597" s="15"/>
      <c r="G597" s="15">
        <f t="shared" si="21"/>
        <v>0</v>
      </c>
    </row>
    <row r="598" spans="4:7">
      <c r="D598" s="15"/>
      <c r="E598" s="15"/>
      <c r="G598" s="15">
        <f t="shared" si="21"/>
        <v>0</v>
      </c>
    </row>
    <row r="599" spans="4:7">
      <c r="D599" s="15"/>
      <c r="E599" s="15"/>
      <c r="G599" s="15">
        <f t="shared" si="21"/>
        <v>0</v>
      </c>
    </row>
    <row r="600" spans="4:7">
      <c r="D600" s="15"/>
      <c r="E600" s="15"/>
      <c r="G600" s="15">
        <f t="shared" si="21"/>
        <v>0</v>
      </c>
    </row>
    <row r="601" spans="4:7">
      <c r="D601" s="15"/>
      <c r="E601" s="15"/>
      <c r="G601" s="15">
        <f t="shared" si="21"/>
        <v>0</v>
      </c>
    </row>
    <row r="602" spans="4:7">
      <c r="D602" s="15"/>
      <c r="E602" s="15"/>
      <c r="G602" s="15">
        <f t="shared" si="21"/>
        <v>0</v>
      </c>
    </row>
    <row r="603" spans="4:7">
      <c r="D603" s="15"/>
      <c r="E603" s="15"/>
      <c r="G603" s="15">
        <f t="shared" si="21"/>
        <v>0</v>
      </c>
    </row>
    <row r="604" spans="4:7">
      <c r="D604" s="15"/>
      <c r="E604" s="15"/>
      <c r="G604" s="15">
        <f t="shared" si="21"/>
        <v>0</v>
      </c>
    </row>
    <row r="605" spans="4:7">
      <c r="D605" s="15"/>
      <c r="E605" s="15"/>
      <c r="G605" s="15">
        <f t="shared" si="21"/>
        <v>0</v>
      </c>
    </row>
    <row r="606" spans="4:7">
      <c r="D606" s="15"/>
      <c r="E606" s="15"/>
      <c r="G606" s="15">
        <f t="shared" si="21"/>
        <v>0</v>
      </c>
    </row>
    <row r="607" spans="4:7">
      <c r="D607" s="15"/>
      <c r="E607" s="15"/>
      <c r="G607" s="15">
        <f t="shared" si="21"/>
        <v>0</v>
      </c>
    </row>
    <row r="608" spans="4:7">
      <c r="D608" s="15"/>
      <c r="E608" s="15"/>
      <c r="G608" s="15">
        <f t="shared" si="21"/>
        <v>0</v>
      </c>
    </row>
    <row r="609" spans="4:7">
      <c r="D609" s="15"/>
      <c r="E609" s="15"/>
      <c r="G609" s="15">
        <f t="shared" si="21"/>
        <v>0</v>
      </c>
    </row>
    <row r="610" spans="4:7">
      <c r="D610" s="15"/>
      <c r="E610" s="15"/>
      <c r="G610" s="15">
        <f t="shared" si="21"/>
        <v>0</v>
      </c>
    </row>
    <row r="611" spans="4:7">
      <c r="D611" s="15"/>
      <c r="E611" s="15"/>
      <c r="G611" s="15">
        <f t="shared" si="21"/>
        <v>0</v>
      </c>
    </row>
    <row r="612" spans="4:7">
      <c r="D612" s="15"/>
      <c r="E612" s="15"/>
      <c r="G612" s="15">
        <f t="shared" si="21"/>
        <v>0</v>
      </c>
    </row>
    <row r="613" spans="4:7">
      <c r="D613" s="15"/>
      <c r="E613" s="15"/>
      <c r="G613" s="15">
        <f t="shared" si="21"/>
        <v>0</v>
      </c>
    </row>
    <row r="614" spans="4:7">
      <c r="D614" s="15"/>
      <c r="E614" s="15"/>
      <c r="G614" s="15">
        <f t="shared" si="21"/>
        <v>0</v>
      </c>
    </row>
    <row r="615" spans="4:7">
      <c r="D615" s="15"/>
      <c r="E615" s="15"/>
      <c r="G615" s="15">
        <f t="shared" si="21"/>
        <v>0</v>
      </c>
    </row>
    <row r="616" spans="4:7">
      <c r="D616" s="15"/>
      <c r="E616" s="15"/>
      <c r="G616" s="15">
        <f t="shared" si="21"/>
        <v>0</v>
      </c>
    </row>
    <row r="617" spans="4:7">
      <c r="D617" s="15"/>
      <c r="E617" s="15"/>
      <c r="G617" s="15">
        <f t="shared" si="21"/>
        <v>0</v>
      </c>
    </row>
    <row r="618" spans="4:7">
      <c r="D618" s="15"/>
      <c r="E618" s="15"/>
      <c r="G618" s="15">
        <f t="shared" si="21"/>
        <v>0</v>
      </c>
    </row>
    <row r="619" spans="4:7">
      <c r="D619" s="15"/>
      <c r="E619" s="15"/>
      <c r="G619" s="15">
        <f t="shared" si="21"/>
        <v>0</v>
      </c>
    </row>
    <row r="620" spans="4:7">
      <c r="D620" s="15"/>
      <c r="E620" s="15"/>
      <c r="G620" s="15">
        <f t="shared" si="21"/>
        <v>0</v>
      </c>
    </row>
    <row r="621" spans="4:7">
      <c r="D621" s="15"/>
      <c r="E621" s="15"/>
      <c r="G621" s="15">
        <f t="shared" si="21"/>
        <v>0</v>
      </c>
    </row>
    <row r="622" spans="4:7">
      <c r="D622" s="15"/>
      <c r="E622" s="15"/>
      <c r="G622" s="15">
        <f t="shared" si="21"/>
        <v>0</v>
      </c>
    </row>
    <row r="623" spans="4:7">
      <c r="D623" s="15"/>
      <c r="E623" s="15"/>
      <c r="G623" s="15">
        <f t="shared" si="21"/>
        <v>0</v>
      </c>
    </row>
    <row r="624" spans="4:7">
      <c r="D624" s="15"/>
      <c r="E624" s="15"/>
      <c r="G624" s="15">
        <f t="shared" si="21"/>
        <v>0</v>
      </c>
    </row>
    <row r="625" spans="4:7">
      <c r="D625" s="15"/>
      <c r="E625" s="15"/>
      <c r="G625" s="15">
        <f t="shared" si="21"/>
        <v>0</v>
      </c>
    </row>
    <row r="626" spans="4:7">
      <c r="D626" s="15"/>
      <c r="E626" s="15"/>
      <c r="G626" s="15">
        <f t="shared" si="21"/>
        <v>0</v>
      </c>
    </row>
    <row r="627" spans="4:7">
      <c r="D627" s="15"/>
      <c r="E627" s="15"/>
      <c r="G627" s="15">
        <f t="shared" si="21"/>
        <v>0</v>
      </c>
    </row>
    <row r="628" spans="4:7">
      <c r="D628" s="15"/>
      <c r="E628" s="15"/>
      <c r="G628" s="15">
        <f t="shared" si="21"/>
        <v>0</v>
      </c>
    </row>
    <row r="629" spans="4:7">
      <c r="D629" s="15"/>
      <c r="E629" s="15"/>
      <c r="G629" s="15">
        <f t="shared" si="21"/>
        <v>0</v>
      </c>
    </row>
    <row r="630" spans="4:7">
      <c r="D630" s="15"/>
      <c r="E630" s="15"/>
      <c r="G630" s="15">
        <f t="shared" si="21"/>
        <v>0</v>
      </c>
    </row>
    <row r="631" spans="4:7">
      <c r="D631" s="15"/>
      <c r="E631" s="15"/>
      <c r="G631" s="15">
        <f t="shared" si="21"/>
        <v>0</v>
      </c>
    </row>
    <row r="632" spans="4:7">
      <c r="D632" s="15"/>
      <c r="E632" s="15"/>
      <c r="G632" s="15">
        <f t="shared" si="21"/>
        <v>0</v>
      </c>
    </row>
    <row r="633" spans="4:7">
      <c r="D633" s="15"/>
      <c r="E633" s="15"/>
      <c r="G633" s="15">
        <f t="shared" si="21"/>
        <v>0</v>
      </c>
    </row>
    <row r="634" spans="4:7">
      <c r="D634" s="15"/>
      <c r="E634" s="15"/>
      <c r="G634" s="15">
        <f t="shared" si="21"/>
        <v>0</v>
      </c>
    </row>
    <row r="635" spans="4:7">
      <c r="D635" s="15"/>
      <c r="E635" s="15"/>
      <c r="G635" s="15">
        <f t="shared" si="21"/>
        <v>0</v>
      </c>
    </row>
    <row r="636" spans="4:7">
      <c r="D636" s="15"/>
      <c r="E636" s="15"/>
      <c r="G636" s="15">
        <f t="shared" si="21"/>
        <v>0</v>
      </c>
    </row>
    <row r="637" spans="4:7">
      <c r="D637" s="15"/>
      <c r="E637" s="15"/>
      <c r="G637" s="15">
        <f t="shared" si="21"/>
        <v>0</v>
      </c>
    </row>
    <row r="638" spans="4:7">
      <c r="D638" s="15"/>
      <c r="E638" s="15"/>
      <c r="G638" s="15">
        <f t="shared" si="21"/>
        <v>0</v>
      </c>
    </row>
    <row r="639" spans="4:7">
      <c r="D639" s="15"/>
      <c r="E639" s="15"/>
      <c r="G639" s="15">
        <f t="shared" si="21"/>
        <v>0</v>
      </c>
    </row>
    <row r="640" spans="4:7">
      <c r="D640" s="15"/>
      <c r="E640" s="15"/>
      <c r="G640" s="15">
        <f t="shared" si="21"/>
        <v>0</v>
      </c>
    </row>
    <row r="641" spans="4:7">
      <c r="D641" s="15"/>
      <c r="E641" s="15"/>
      <c r="G641" s="15">
        <f t="shared" si="21"/>
        <v>0</v>
      </c>
    </row>
    <row r="642" spans="4:7">
      <c r="D642" s="15"/>
      <c r="E642" s="15"/>
      <c r="G642" s="15">
        <f t="shared" si="21"/>
        <v>0</v>
      </c>
    </row>
    <row r="643" spans="4:7">
      <c r="D643" s="15"/>
      <c r="E643" s="15"/>
      <c r="G643" s="15">
        <f t="shared" si="21"/>
        <v>0</v>
      </c>
    </row>
    <row r="644" spans="4:7">
      <c r="D644" s="15"/>
      <c r="E644" s="15"/>
      <c r="G644" s="15">
        <f t="shared" si="21"/>
        <v>0</v>
      </c>
    </row>
    <row r="645" spans="4:7">
      <c r="D645" s="15"/>
      <c r="E645" s="15"/>
      <c r="G645" s="15">
        <f t="shared" si="21"/>
        <v>0</v>
      </c>
    </row>
    <row r="646" spans="4:7">
      <c r="D646" s="15"/>
      <c r="E646" s="15"/>
      <c r="G646" s="15">
        <f t="shared" si="21"/>
        <v>0</v>
      </c>
    </row>
    <row r="647" spans="4:7">
      <c r="D647" s="15"/>
      <c r="E647" s="15"/>
      <c r="G647" s="15">
        <f t="shared" si="21"/>
        <v>0</v>
      </c>
    </row>
    <row r="648" spans="4:7">
      <c r="D648" s="15"/>
      <c r="E648" s="15"/>
      <c r="G648" s="15">
        <f t="shared" si="21"/>
        <v>0</v>
      </c>
    </row>
    <row r="649" spans="4:7">
      <c r="D649" s="15"/>
      <c r="E649" s="15"/>
      <c r="G649" s="15">
        <f t="shared" si="21"/>
        <v>0</v>
      </c>
    </row>
    <row r="650" spans="4:7">
      <c r="D650" s="15"/>
      <c r="E650" s="15"/>
      <c r="G650" s="15">
        <f t="shared" si="21"/>
        <v>0</v>
      </c>
    </row>
    <row r="651" spans="4:7">
      <c r="D651" s="15"/>
      <c r="E651" s="15"/>
      <c r="G651" s="15">
        <f t="shared" si="21"/>
        <v>0</v>
      </c>
    </row>
    <row r="652" spans="4:7">
      <c r="D652" s="15"/>
      <c r="E652" s="15"/>
      <c r="G652" s="15">
        <f t="shared" ref="G652:G715" si="22">+D652-E652</f>
        <v>0</v>
      </c>
    </row>
    <row r="653" spans="4:7">
      <c r="D653" s="15"/>
      <c r="E653" s="15"/>
      <c r="G653" s="15">
        <f t="shared" si="22"/>
        <v>0</v>
      </c>
    </row>
    <row r="654" spans="4:7">
      <c r="D654" s="15"/>
      <c r="E654" s="15"/>
      <c r="G654" s="15">
        <f t="shared" si="22"/>
        <v>0</v>
      </c>
    </row>
    <row r="655" spans="4:7">
      <c r="D655" s="15"/>
      <c r="E655" s="15"/>
      <c r="G655" s="15">
        <f t="shared" si="22"/>
        <v>0</v>
      </c>
    </row>
    <row r="656" spans="4:7">
      <c r="D656" s="15"/>
      <c r="E656" s="15"/>
      <c r="G656" s="15">
        <f t="shared" si="22"/>
        <v>0</v>
      </c>
    </row>
    <row r="657" spans="4:7">
      <c r="D657" s="15"/>
      <c r="E657" s="15"/>
      <c r="G657" s="15">
        <f t="shared" si="22"/>
        <v>0</v>
      </c>
    </row>
    <row r="658" spans="4:7">
      <c r="D658" s="15"/>
      <c r="E658" s="15"/>
      <c r="G658" s="15">
        <f t="shared" si="22"/>
        <v>0</v>
      </c>
    </row>
    <row r="659" spans="4:7">
      <c r="D659" s="15"/>
      <c r="E659" s="15"/>
      <c r="G659" s="15">
        <f t="shared" si="22"/>
        <v>0</v>
      </c>
    </row>
    <row r="660" spans="4:7">
      <c r="D660" s="15"/>
      <c r="E660" s="15"/>
      <c r="G660" s="15">
        <f t="shared" si="22"/>
        <v>0</v>
      </c>
    </row>
    <row r="661" spans="4:7">
      <c r="D661" s="15"/>
      <c r="E661" s="15"/>
      <c r="G661" s="15">
        <f t="shared" si="22"/>
        <v>0</v>
      </c>
    </row>
    <row r="662" spans="4:7">
      <c r="D662" s="15"/>
      <c r="E662" s="15"/>
      <c r="G662" s="15">
        <f t="shared" si="22"/>
        <v>0</v>
      </c>
    </row>
    <row r="663" spans="4:7">
      <c r="D663" s="15"/>
      <c r="E663" s="15"/>
      <c r="G663" s="15">
        <f t="shared" si="22"/>
        <v>0</v>
      </c>
    </row>
    <row r="664" spans="4:7">
      <c r="D664" s="15"/>
      <c r="E664" s="15"/>
      <c r="G664" s="15">
        <f t="shared" si="22"/>
        <v>0</v>
      </c>
    </row>
    <row r="665" spans="4:7">
      <c r="D665" s="15"/>
      <c r="E665" s="15"/>
      <c r="G665" s="15">
        <f t="shared" si="22"/>
        <v>0</v>
      </c>
    </row>
    <row r="666" spans="4:7">
      <c r="D666" s="15"/>
      <c r="E666" s="15"/>
      <c r="G666" s="15">
        <f t="shared" si="22"/>
        <v>0</v>
      </c>
    </row>
    <row r="667" spans="4:7">
      <c r="D667" s="15"/>
      <c r="E667" s="15"/>
      <c r="G667" s="15">
        <f t="shared" si="22"/>
        <v>0</v>
      </c>
    </row>
    <row r="668" spans="4:7">
      <c r="D668" s="15"/>
      <c r="E668" s="15"/>
      <c r="G668" s="15">
        <f t="shared" si="22"/>
        <v>0</v>
      </c>
    </row>
    <row r="669" spans="4:7">
      <c r="D669" s="15"/>
      <c r="E669" s="15"/>
      <c r="G669" s="15">
        <f t="shared" si="22"/>
        <v>0</v>
      </c>
    </row>
    <row r="670" spans="4:7">
      <c r="D670" s="15"/>
      <c r="E670" s="15"/>
      <c r="G670" s="15">
        <f t="shared" si="22"/>
        <v>0</v>
      </c>
    </row>
    <row r="671" spans="4:7">
      <c r="D671" s="15"/>
      <c r="E671" s="15"/>
      <c r="G671" s="15">
        <f t="shared" si="22"/>
        <v>0</v>
      </c>
    </row>
    <row r="672" spans="4:7">
      <c r="D672" s="15"/>
      <c r="E672" s="15"/>
      <c r="G672" s="15">
        <f t="shared" si="22"/>
        <v>0</v>
      </c>
    </row>
    <row r="673" spans="4:7">
      <c r="D673" s="15"/>
      <c r="E673" s="15"/>
      <c r="G673" s="15">
        <f t="shared" si="22"/>
        <v>0</v>
      </c>
    </row>
    <row r="674" spans="4:7">
      <c r="D674" s="15"/>
      <c r="E674" s="15"/>
      <c r="G674" s="15">
        <f t="shared" si="22"/>
        <v>0</v>
      </c>
    </row>
    <row r="675" spans="4:7">
      <c r="D675" s="15"/>
      <c r="E675" s="15"/>
      <c r="G675" s="15">
        <f t="shared" si="22"/>
        <v>0</v>
      </c>
    </row>
    <row r="676" spans="4:7">
      <c r="D676" s="15"/>
      <c r="E676" s="15"/>
      <c r="G676" s="15">
        <f t="shared" si="22"/>
        <v>0</v>
      </c>
    </row>
    <row r="677" spans="4:7">
      <c r="D677" s="15"/>
      <c r="E677" s="15"/>
      <c r="G677" s="15">
        <f t="shared" si="22"/>
        <v>0</v>
      </c>
    </row>
    <row r="678" spans="4:7">
      <c r="D678" s="15"/>
      <c r="E678" s="15"/>
      <c r="G678" s="15">
        <f t="shared" si="22"/>
        <v>0</v>
      </c>
    </row>
    <row r="679" spans="4:7">
      <c r="D679" s="15"/>
      <c r="E679" s="15"/>
      <c r="G679" s="15">
        <f t="shared" si="22"/>
        <v>0</v>
      </c>
    </row>
    <row r="680" spans="4:7">
      <c r="D680" s="15"/>
      <c r="E680" s="15"/>
      <c r="G680" s="15">
        <f t="shared" si="22"/>
        <v>0</v>
      </c>
    </row>
    <row r="681" spans="4:7">
      <c r="D681" s="15"/>
      <c r="E681" s="15"/>
      <c r="G681" s="15">
        <f t="shared" si="22"/>
        <v>0</v>
      </c>
    </row>
    <row r="682" spans="4:7">
      <c r="D682" s="15"/>
      <c r="E682" s="15"/>
      <c r="G682" s="15">
        <f t="shared" si="22"/>
        <v>0</v>
      </c>
    </row>
    <row r="683" spans="4:7">
      <c r="D683" s="15"/>
      <c r="E683" s="15"/>
      <c r="G683" s="15">
        <f t="shared" si="22"/>
        <v>0</v>
      </c>
    </row>
    <row r="684" spans="4:7">
      <c r="D684" s="15"/>
      <c r="E684" s="15"/>
      <c r="G684" s="15">
        <f t="shared" si="22"/>
        <v>0</v>
      </c>
    </row>
    <row r="685" spans="4:7">
      <c r="D685" s="15"/>
      <c r="E685" s="15"/>
      <c r="G685" s="15">
        <f t="shared" si="22"/>
        <v>0</v>
      </c>
    </row>
    <row r="686" spans="4:7">
      <c r="D686" s="15"/>
      <c r="E686" s="15"/>
      <c r="G686" s="15">
        <f t="shared" si="22"/>
        <v>0</v>
      </c>
    </row>
    <row r="687" spans="4:7">
      <c r="D687" s="15"/>
      <c r="E687" s="15"/>
      <c r="G687" s="15">
        <f t="shared" si="22"/>
        <v>0</v>
      </c>
    </row>
    <row r="688" spans="4:7">
      <c r="D688" s="15"/>
      <c r="E688" s="15"/>
      <c r="G688" s="15">
        <f t="shared" si="22"/>
        <v>0</v>
      </c>
    </row>
    <row r="689" spans="4:7">
      <c r="D689" s="15"/>
      <c r="E689" s="15"/>
      <c r="G689" s="15">
        <f t="shared" si="22"/>
        <v>0</v>
      </c>
    </row>
    <row r="690" spans="4:7">
      <c r="D690" s="15"/>
      <c r="E690" s="15"/>
      <c r="G690" s="15">
        <f t="shared" si="22"/>
        <v>0</v>
      </c>
    </row>
    <row r="691" spans="4:7">
      <c r="D691" s="15"/>
      <c r="E691" s="15"/>
      <c r="G691" s="15">
        <f t="shared" si="22"/>
        <v>0</v>
      </c>
    </row>
    <row r="692" spans="4:7">
      <c r="D692" s="15"/>
      <c r="E692" s="15"/>
      <c r="G692" s="15">
        <f t="shared" si="22"/>
        <v>0</v>
      </c>
    </row>
    <row r="693" spans="4:7">
      <c r="D693" s="15"/>
      <c r="E693" s="15"/>
      <c r="G693" s="15">
        <f t="shared" si="22"/>
        <v>0</v>
      </c>
    </row>
    <row r="694" spans="4:7">
      <c r="D694" s="15"/>
      <c r="E694" s="15"/>
      <c r="G694" s="15">
        <f t="shared" si="22"/>
        <v>0</v>
      </c>
    </row>
    <row r="695" spans="4:7">
      <c r="D695" s="15"/>
      <c r="E695" s="15"/>
      <c r="G695" s="15">
        <f t="shared" si="22"/>
        <v>0</v>
      </c>
    </row>
    <row r="696" spans="4:7">
      <c r="D696" s="15"/>
      <c r="E696" s="15"/>
      <c r="G696" s="15">
        <f t="shared" si="22"/>
        <v>0</v>
      </c>
    </row>
    <row r="697" spans="4:7">
      <c r="D697" s="15"/>
      <c r="E697" s="15"/>
      <c r="G697" s="15">
        <f t="shared" si="22"/>
        <v>0</v>
      </c>
    </row>
    <row r="698" spans="4:7">
      <c r="D698" s="15"/>
      <c r="E698" s="15"/>
      <c r="G698" s="15">
        <f t="shared" si="22"/>
        <v>0</v>
      </c>
    </row>
    <row r="699" spans="4:7">
      <c r="D699" s="15"/>
      <c r="E699" s="15"/>
      <c r="G699" s="15">
        <f t="shared" si="22"/>
        <v>0</v>
      </c>
    </row>
    <row r="700" spans="4:7">
      <c r="D700" s="15"/>
      <c r="E700" s="15"/>
      <c r="G700" s="15">
        <f t="shared" si="22"/>
        <v>0</v>
      </c>
    </row>
    <row r="701" spans="4:7">
      <c r="D701" s="15"/>
      <c r="E701" s="15"/>
      <c r="G701" s="15">
        <f t="shared" si="22"/>
        <v>0</v>
      </c>
    </row>
    <row r="702" spans="4:7">
      <c r="D702" s="15"/>
      <c r="E702" s="15"/>
      <c r="G702" s="15">
        <f t="shared" si="22"/>
        <v>0</v>
      </c>
    </row>
    <row r="703" spans="4:7">
      <c r="D703" s="15"/>
      <c r="E703" s="15"/>
      <c r="G703" s="15">
        <f t="shared" si="22"/>
        <v>0</v>
      </c>
    </row>
    <row r="704" spans="4:7">
      <c r="D704" s="15"/>
      <c r="E704" s="15"/>
      <c r="G704" s="15">
        <f t="shared" si="22"/>
        <v>0</v>
      </c>
    </row>
    <row r="705" spans="4:7">
      <c r="D705" s="15"/>
      <c r="E705" s="15"/>
      <c r="G705" s="15">
        <f t="shared" si="22"/>
        <v>0</v>
      </c>
    </row>
    <row r="706" spans="4:7">
      <c r="D706" s="15"/>
      <c r="E706" s="15"/>
      <c r="G706" s="15">
        <f t="shared" si="22"/>
        <v>0</v>
      </c>
    </row>
    <row r="707" spans="4:7">
      <c r="D707" s="15"/>
      <c r="E707" s="15"/>
      <c r="G707" s="15">
        <f t="shared" si="22"/>
        <v>0</v>
      </c>
    </row>
    <row r="708" spans="4:7">
      <c r="D708" s="15"/>
      <c r="E708" s="15"/>
      <c r="G708" s="15">
        <f t="shared" si="22"/>
        <v>0</v>
      </c>
    </row>
    <row r="709" spans="4:7">
      <c r="D709" s="15"/>
      <c r="E709" s="15"/>
      <c r="G709" s="15">
        <f t="shared" si="22"/>
        <v>0</v>
      </c>
    </row>
    <row r="710" spans="4:7">
      <c r="D710" s="15"/>
      <c r="E710" s="15"/>
      <c r="G710" s="15">
        <f t="shared" si="22"/>
        <v>0</v>
      </c>
    </row>
    <row r="711" spans="4:7">
      <c r="D711" s="15"/>
      <c r="E711" s="15"/>
      <c r="G711" s="15">
        <f t="shared" si="22"/>
        <v>0</v>
      </c>
    </row>
    <row r="712" spans="4:7">
      <c r="D712" s="15"/>
      <c r="E712" s="15"/>
      <c r="G712" s="15">
        <f t="shared" si="22"/>
        <v>0</v>
      </c>
    </row>
    <row r="713" spans="4:7">
      <c r="D713" s="15"/>
      <c r="E713" s="15"/>
      <c r="G713" s="15">
        <f t="shared" si="22"/>
        <v>0</v>
      </c>
    </row>
    <row r="714" spans="4:7">
      <c r="D714" s="15"/>
      <c r="E714" s="15"/>
      <c r="G714" s="15">
        <f t="shared" si="22"/>
        <v>0</v>
      </c>
    </row>
    <row r="715" spans="4:7">
      <c r="D715" s="15"/>
      <c r="E715" s="15"/>
      <c r="G715" s="15">
        <f t="shared" si="22"/>
        <v>0</v>
      </c>
    </row>
    <row r="716" spans="4:7">
      <c r="D716" s="15"/>
      <c r="E716" s="15"/>
      <c r="G716" s="15">
        <f t="shared" ref="G716:G779" si="23">+D716-E716</f>
        <v>0</v>
      </c>
    </row>
    <row r="717" spans="4:7">
      <c r="D717" s="15"/>
      <c r="E717" s="15"/>
      <c r="G717" s="15">
        <f t="shared" si="23"/>
        <v>0</v>
      </c>
    </row>
    <row r="718" spans="4:7">
      <c r="D718" s="15"/>
      <c r="E718" s="15"/>
      <c r="G718" s="15">
        <f t="shared" si="23"/>
        <v>0</v>
      </c>
    </row>
    <row r="719" spans="4:7">
      <c r="D719" s="15"/>
      <c r="E719" s="15"/>
      <c r="G719" s="15">
        <f t="shared" si="23"/>
        <v>0</v>
      </c>
    </row>
    <row r="720" spans="4:7">
      <c r="D720" s="15"/>
      <c r="E720" s="15"/>
      <c r="G720" s="15">
        <f t="shared" si="23"/>
        <v>0</v>
      </c>
    </row>
    <row r="721" spans="4:7">
      <c r="D721" s="15"/>
      <c r="E721" s="15"/>
      <c r="G721" s="15">
        <f t="shared" si="23"/>
        <v>0</v>
      </c>
    </row>
    <row r="722" spans="4:7">
      <c r="D722" s="15"/>
      <c r="E722" s="15"/>
      <c r="G722" s="15">
        <f t="shared" si="23"/>
        <v>0</v>
      </c>
    </row>
    <row r="723" spans="4:7">
      <c r="D723" s="15"/>
      <c r="E723" s="15"/>
      <c r="G723" s="15">
        <f t="shared" si="23"/>
        <v>0</v>
      </c>
    </row>
    <row r="724" spans="4:7">
      <c r="D724" s="15"/>
      <c r="E724" s="15"/>
      <c r="G724" s="15">
        <f t="shared" si="23"/>
        <v>0</v>
      </c>
    </row>
    <row r="725" spans="4:7">
      <c r="D725" s="15"/>
      <c r="E725" s="15"/>
      <c r="G725" s="15">
        <f t="shared" si="23"/>
        <v>0</v>
      </c>
    </row>
    <row r="726" spans="4:7">
      <c r="D726" s="15"/>
      <c r="E726" s="15"/>
      <c r="G726" s="15">
        <f t="shared" si="23"/>
        <v>0</v>
      </c>
    </row>
    <row r="727" spans="4:7">
      <c r="D727" s="15"/>
      <c r="E727" s="15"/>
      <c r="G727" s="15">
        <f t="shared" si="23"/>
        <v>0</v>
      </c>
    </row>
    <row r="728" spans="4:7">
      <c r="D728" s="15"/>
      <c r="E728" s="15"/>
      <c r="G728" s="15">
        <f t="shared" si="23"/>
        <v>0</v>
      </c>
    </row>
    <row r="729" spans="4:7">
      <c r="D729" s="15"/>
      <c r="E729" s="15"/>
      <c r="G729" s="15">
        <f t="shared" si="23"/>
        <v>0</v>
      </c>
    </row>
    <row r="730" spans="4:7">
      <c r="D730" s="15"/>
      <c r="E730" s="15"/>
      <c r="G730" s="15">
        <f t="shared" si="23"/>
        <v>0</v>
      </c>
    </row>
    <row r="731" spans="4:7">
      <c r="D731" s="15"/>
      <c r="E731" s="15"/>
      <c r="G731" s="15">
        <f t="shared" si="23"/>
        <v>0</v>
      </c>
    </row>
    <row r="732" spans="4:7">
      <c r="D732" s="15"/>
      <c r="E732" s="15"/>
      <c r="G732" s="15">
        <f t="shared" si="23"/>
        <v>0</v>
      </c>
    </row>
    <row r="733" spans="4:7">
      <c r="D733" s="15"/>
      <c r="E733" s="15"/>
      <c r="G733" s="15">
        <f t="shared" si="23"/>
        <v>0</v>
      </c>
    </row>
    <row r="734" spans="4:7">
      <c r="D734" s="15"/>
      <c r="E734" s="15"/>
      <c r="G734" s="15">
        <f t="shared" si="23"/>
        <v>0</v>
      </c>
    </row>
    <row r="735" spans="4:7">
      <c r="D735" s="15"/>
      <c r="E735" s="15"/>
      <c r="G735" s="15">
        <f t="shared" si="23"/>
        <v>0</v>
      </c>
    </row>
    <row r="736" spans="4:7">
      <c r="D736" s="15"/>
      <c r="E736" s="15"/>
      <c r="G736" s="15">
        <f t="shared" si="23"/>
        <v>0</v>
      </c>
    </row>
    <row r="737" spans="4:7">
      <c r="D737" s="15"/>
      <c r="E737" s="15"/>
      <c r="G737" s="15">
        <f t="shared" si="23"/>
        <v>0</v>
      </c>
    </row>
    <row r="738" spans="4:7">
      <c r="D738" s="15"/>
      <c r="E738" s="15"/>
      <c r="G738" s="15">
        <f t="shared" si="23"/>
        <v>0</v>
      </c>
    </row>
    <row r="739" spans="4:7">
      <c r="D739" s="15"/>
      <c r="E739" s="15"/>
      <c r="G739" s="15">
        <f t="shared" si="23"/>
        <v>0</v>
      </c>
    </row>
    <row r="740" spans="4:7">
      <c r="D740" s="15"/>
      <c r="E740" s="15"/>
      <c r="G740" s="15">
        <f t="shared" si="23"/>
        <v>0</v>
      </c>
    </row>
    <row r="741" spans="4:7">
      <c r="D741" s="15"/>
      <c r="E741" s="15"/>
      <c r="G741" s="15">
        <f t="shared" si="23"/>
        <v>0</v>
      </c>
    </row>
    <row r="742" spans="4:7">
      <c r="D742" s="15"/>
      <c r="E742" s="15"/>
      <c r="G742" s="15">
        <f t="shared" si="23"/>
        <v>0</v>
      </c>
    </row>
    <row r="743" spans="4:7">
      <c r="D743" s="15"/>
      <c r="E743" s="15"/>
      <c r="G743" s="15">
        <f t="shared" si="23"/>
        <v>0</v>
      </c>
    </row>
    <row r="744" spans="4:7">
      <c r="D744" s="15"/>
      <c r="E744" s="15"/>
      <c r="G744" s="15">
        <f t="shared" si="23"/>
        <v>0</v>
      </c>
    </row>
    <row r="745" spans="4:7">
      <c r="D745" s="15"/>
      <c r="E745" s="15"/>
      <c r="G745" s="15">
        <f t="shared" si="23"/>
        <v>0</v>
      </c>
    </row>
    <row r="746" spans="4:7">
      <c r="D746" s="15"/>
      <c r="E746" s="15"/>
      <c r="G746" s="15">
        <f t="shared" si="23"/>
        <v>0</v>
      </c>
    </row>
    <row r="747" spans="4:7">
      <c r="D747" s="15"/>
      <c r="E747" s="15"/>
      <c r="G747" s="15">
        <f t="shared" si="23"/>
        <v>0</v>
      </c>
    </row>
    <row r="748" spans="4:7">
      <c r="D748" s="15"/>
      <c r="E748" s="15"/>
      <c r="G748" s="15">
        <f t="shared" si="23"/>
        <v>0</v>
      </c>
    </row>
    <row r="749" spans="4:7">
      <c r="D749" s="15"/>
      <c r="E749" s="15"/>
      <c r="G749" s="15">
        <f t="shared" si="23"/>
        <v>0</v>
      </c>
    </row>
    <row r="750" spans="4:7">
      <c r="D750" s="15"/>
      <c r="E750" s="15"/>
      <c r="G750" s="15">
        <f t="shared" si="23"/>
        <v>0</v>
      </c>
    </row>
    <row r="751" spans="4:7">
      <c r="D751" s="15"/>
      <c r="E751" s="15"/>
      <c r="G751" s="15">
        <f t="shared" si="23"/>
        <v>0</v>
      </c>
    </row>
    <row r="752" spans="4:7">
      <c r="D752" s="15"/>
      <c r="E752" s="15"/>
      <c r="G752" s="15">
        <f t="shared" si="23"/>
        <v>0</v>
      </c>
    </row>
    <row r="753" spans="4:7">
      <c r="D753" s="15"/>
      <c r="E753" s="15"/>
      <c r="G753" s="15">
        <f t="shared" si="23"/>
        <v>0</v>
      </c>
    </row>
    <row r="754" spans="4:7">
      <c r="D754" s="15"/>
      <c r="E754" s="15"/>
      <c r="G754" s="15">
        <f t="shared" si="23"/>
        <v>0</v>
      </c>
    </row>
    <row r="755" spans="4:7">
      <c r="D755" s="15"/>
      <c r="E755" s="15"/>
      <c r="G755" s="15">
        <f t="shared" si="23"/>
        <v>0</v>
      </c>
    </row>
    <row r="756" spans="4:7">
      <c r="D756" s="15"/>
      <c r="E756" s="15"/>
      <c r="G756" s="15">
        <f t="shared" si="23"/>
        <v>0</v>
      </c>
    </row>
    <row r="757" spans="4:7">
      <c r="D757" s="15"/>
      <c r="E757" s="15"/>
      <c r="G757" s="15">
        <f t="shared" si="23"/>
        <v>0</v>
      </c>
    </row>
    <row r="758" spans="4:7">
      <c r="D758" s="15"/>
      <c r="E758" s="15"/>
      <c r="G758" s="15">
        <f t="shared" si="23"/>
        <v>0</v>
      </c>
    </row>
    <row r="759" spans="4:7">
      <c r="D759" s="15"/>
      <c r="E759" s="15"/>
      <c r="G759" s="15">
        <f t="shared" si="23"/>
        <v>0</v>
      </c>
    </row>
    <row r="760" spans="4:7">
      <c r="D760" s="15"/>
      <c r="E760" s="15"/>
      <c r="G760" s="15">
        <f t="shared" si="23"/>
        <v>0</v>
      </c>
    </row>
    <row r="761" spans="4:7">
      <c r="D761" s="15"/>
      <c r="E761" s="15"/>
      <c r="G761" s="15">
        <f t="shared" si="23"/>
        <v>0</v>
      </c>
    </row>
    <row r="762" spans="4:7">
      <c r="D762" s="15"/>
      <c r="E762" s="15"/>
      <c r="G762" s="15">
        <f t="shared" si="23"/>
        <v>0</v>
      </c>
    </row>
    <row r="763" spans="4:7">
      <c r="D763" s="15"/>
      <c r="E763" s="15"/>
      <c r="G763" s="15">
        <f t="shared" si="23"/>
        <v>0</v>
      </c>
    </row>
    <row r="764" spans="4:7">
      <c r="D764" s="15"/>
      <c r="E764" s="15"/>
      <c r="G764" s="15">
        <f t="shared" si="23"/>
        <v>0</v>
      </c>
    </row>
    <row r="765" spans="4:7">
      <c r="D765" s="15"/>
      <c r="E765" s="15"/>
      <c r="G765" s="15">
        <f t="shared" si="23"/>
        <v>0</v>
      </c>
    </row>
    <row r="766" spans="4:7">
      <c r="D766" s="15"/>
      <c r="E766" s="15"/>
      <c r="G766" s="15">
        <f t="shared" si="23"/>
        <v>0</v>
      </c>
    </row>
    <row r="767" spans="4:7">
      <c r="D767" s="15"/>
      <c r="E767" s="15"/>
      <c r="G767" s="15">
        <f t="shared" si="23"/>
        <v>0</v>
      </c>
    </row>
    <row r="768" spans="4:7">
      <c r="D768" s="15"/>
      <c r="E768" s="15"/>
      <c r="G768" s="15">
        <f t="shared" si="23"/>
        <v>0</v>
      </c>
    </row>
    <row r="769" spans="4:7">
      <c r="D769" s="15"/>
      <c r="E769" s="15"/>
      <c r="G769" s="15">
        <f t="shared" si="23"/>
        <v>0</v>
      </c>
    </row>
    <row r="770" spans="4:7">
      <c r="D770" s="15"/>
      <c r="E770" s="15"/>
      <c r="G770" s="15">
        <f t="shared" si="23"/>
        <v>0</v>
      </c>
    </row>
    <row r="771" spans="4:7">
      <c r="D771" s="15"/>
      <c r="E771" s="15"/>
      <c r="G771" s="15">
        <f t="shared" si="23"/>
        <v>0</v>
      </c>
    </row>
    <row r="772" spans="4:7">
      <c r="D772" s="15"/>
      <c r="E772" s="15"/>
      <c r="G772" s="15">
        <f t="shared" si="23"/>
        <v>0</v>
      </c>
    </row>
    <row r="773" spans="4:7">
      <c r="D773" s="15"/>
      <c r="E773" s="15"/>
      <c r="G773" s="15">
        <f t="shared" si="23"/>
        <v>0</v>
      </c>
    </row>
    <row r="774" spans="4:7">
      <c r="D774" s="15"/>
      <c r="E774" s="15"/>
      <c r="G774" s="15">
        <f t="shared" si="23"/>
        <v>0</v>
      </c>
    </row>
    <row r="775" spans="4:7">
      <c r="D775" s="15"/>
      <c r="E775" s="15"/>
      <c r="G775" s="15">
        <f t="shared" si="23"/>
        <v>0</v>
      </c>
    </row>
    <row r="776" spans="4:7">
      <c r="D776" s="15"/>
      <c r="E776" s="15"/>
      <c r="G776" s="15">
        <f t="shared" si="23"/>
        <v>0</v>
      </c>
    </row>
    <row r="777" spans="4:7">
      <c r="D777" s="15"/>
      <c r="E777" s="15"/>
      <c r="G777" s="15">
        <f t="shared" si="23"/>
        <v>0</v>
      </c>
    </row>
    <row r="778" spans="4:7">
      <c r="D778" s="15"/>
      <c r="E778" s="15"/>
      <c r="G778" s="15">
        <f t="shared" si="23"/>
        <v>0</v>
      </c>
    </row>
    <row r="779" spans="4:7">
      <c r="D779" s="15"/>
      <c r="E779" s="15"/>
      <c r="G779" s="15">
        <f t="shared" si="23"/>
        <v>0</v>
      </c>
    </row>
    <row r="780" spans="4:7">
      <c r="D780" s="15"/>
      <c r="E780" s="15"/>
      <c r="G780" s="15">
        <f t="shared" ref="G780:G843" si="24">+D780-E780</f>
        <v>0</v>
      </c>
    </row>
    <row r="781" spans="4:7">
      <c r="D781" s="15"/>
      <c r="E781" s="15"/>
      <c r="G781" s="15">
        <f t="shared" si="24"/>
        <v>0</v>
      </c>
    </row>
    <row r="782" spans="4:7">
      <c r="D782" s="15"/>
      <c r="E782" s="15"/>
      <c r="G782" s="15">
        <f t="shared" si="24"/>
        <v>0</v>
      </c>
    </row>
    <row r="783" spans="4:7">
      <c r="D783" s="15"/>
      <c r="E783" s="15"/>
      <c r="G783" s="15">
        <f t="shared" si="24"/>
        <v>0</v>
      </c>
    </row>
    <row r="784" spans="4:7">
      <c r="D784" s="15"/>
      <c r="E784" s="15"/>
      <c r="G784" s="15">
        <f t="shared" si="24"/>
        <v>0</v>
      </c>
    </row>
    <row r="785" spans="4:7">
      <c r="D785" s="15"/>
      <c r="E785" s="15"/>
      <c r="G785" s="15">
        <f t="shared" si="24"/>
        <v>0</v>
      </c>
    </row>
    <row r="786" spans="4:7">
      <c r="D786" s="15"/>
      <c r="E786" s="15"/>
      <c r="G786" s="15">
        <f t="shared" si="24"/>
        <v>0</v>
      </c>
    </row>
    <row r="787" spans="4:7">
      <c r="D787" s="15"/>
      <c r="E787" s="15"/>
      <c r="G787" s="15">
        <f t="shared" si="24"/>
        <v>0</v>
      </c>
    </row>
    <row r="788" spans="4:7">
      <c r="D788" s="15"/>
      <c r="E788" s="15"/>
      <c r="G788" s="15">
        <f t="shared" si="24"/>
        <v>0</v>
      </c>
    </row>
    <row r="789" spans="4:7">
      <c r="D789" s="15"/>
      <c r="E789" s="15"/>
      <c r="G789" s="15">
        <f t="shared" si="24"/>
        <v>0</v>
      </c>
    </row>
    <row r="790" spans="4:7">
      <c r="D790" s="15"/>
      <c r="E790" s="15"/>
      <c r="G790" s="15">
        <f t="shared" si="24"/>
        <v>0</v>
      </c>
    </row>
    <row r="791" spans="4:7">
      <c r="D791" s="15"/>
      <c r="E791" s="15"/>
      <c r="G791" s="15">
        <f t="shared" si="24"/>
        <v>0</v>
      </c>
    </row>
    <row r="792" spans="4:7">
      <c r="D792" s="15"/>
      <c r="E792" s="15"/>
      <c r="G792" s="15">
        <f t="shared" si="24"/>
        <v>0</v>
      </c>
    </row>
    <row r="793" spans="4:7">
      <c r="D793" s="15"/>
      <c r="E793" s="15"/>
      <c r="G793" s="15">
        <f t="shared" si="24"/>
        <v>0</v>
      </c>
    </row>
    <row r="794" spans="4:7">
      <c r="D794" s="15"/>
      <c r="E794" s="15"/>
      <c r="G794" s="15">
        <f t="shared" si="24"/>
        <v>0</v>
      </c>
    </row>
    <row r="795" spans="4:7">
      <c r="D795" s="15"/>
      <c r="E795" s="15"/>
      <c r="G795" s="15">
        <f t="shared" si="24"/>
        <v>0</v>
      </c>
    </row>
    <row r="796" spans="4:7">
      <c r="D796" s="15"/>
      <c r="E796" s="15"/>
      <c r="G796" s="15">
        <f t="shared" si="24"/>
        <v>0</v>
      </c>
    </row>
    <row r="797" spans="4:7">
      <c r="D797" s="15"/>
      <c r="E797" s="15"/>
      <c r="G797" s="15">
        <f t="shared" si="24"/>
        <v>0</v>
      </c>
    </row>
    <row r="798" spans="4:7">
      <c r="D798" s="15"/>
      <c r="E798" s="15"/>
      <c r="G798" s="15">
        <f t="shared" si="24"/>
        <v>0</v>
      </c>
    </row>
    <row r="799" spans="4:7">
      <c r="D799" s="15"/>
      <c r="E799" s="15"/>
      <c r="G799" s="15">
        <f t="shared" si="24"/>
        <v>0</v>
      </c>
    </row>
    <row r="800" spans="4:7">
      <c r="D800" s="15"/>
      <c r="E800" s="15"/>
      <c r="G800" s="15">
        <f t="shared" si="24"/>
        <v>0</v>
      </c>
    </row>
    <row r="801" spans="4:7">
      <c r="D801" s="15"/>
      <c r="E801" s="15"/>
      <c r="G801" s="15">
        <f t="shared" si="24"/>
        <v>0</v>
      </c>
    </row>
    <row r="802" spans="4:7">
      <c r="D802" s="15"/>
      <c r="E802" s="15"/>
      <c r="G802" s="15">
        <f t="shared" si="24"/>
        <v>0</v>
      </c>
    </row>
    <row r="803" spans="4:7">
      <c r="D803" s="15"/>
      <c r="E803" s="15"/>
      <c r="G803" s="15">
        <f t="shared" si="24"/>
        <v>0</v>
      </c>
    </row>
    <row r="804" spans="4:7">
      <c r="D804" s="15"/>
      <c r="E804" s="15"/>
      <c r="G804" s="15">
        <f t="shared" si="24"/>
        <v>0</v>
      </c>
    </row>
    <row r="805" spans="4:7">
      <c r="D805" s="15"/>
      <c r="E805" s="15"/>
      <c r="G805" s="15">
        <f t="shared" si="24"/>
        <v>0</v>
      </c>
    </row>
    <row r="806" spans="4:7">
      <c r="D806" s="15"/>
      <c r="E806" s="15"/>
      <c r="G806" s="15">
        <f t="shared" si="24"/>
        <v>0</v>
      </c>
    </row>
    <row r="807" spans="4:7">
      <c r="D807" s="15"/>
      <c r="E807" s="15"/>
      <c r="G807" s="15">
        <f t="shared" si="24"/>
        <v>0</v>
      </c>
    </row>
    <row r="808" spans="4:7">
      <c r="D808" s="15"/>
      <c r="E808" s="15"/>
      <c r="G808" s="15">
        <f t="shared" si="24"/>
        <v>0</v>
      </c>
    </row>
    <row r="809" spans="4:7">
      <c r="D809" s="15"/>
      <c r="E809" s="15"/>
      <c r="G809" s="15">
        <f t="shared" si="24"/>
        <v>0</v>
      </c>
    </row>
    <row r="810" spans="4:7">
      <c r="D810" s="15"/>
      <c r="E810" s="15"/>
      <c r="G810" s="15">
        <f t="shared" si="24"/>
        <v>0</v>
      </c>
    </row>
    <row r="811" spans="4:7">
      <c r="D811" s="15"/>
      <c r="E811" s="15"/>
      <c r="G811" s="15">
        <f t="shared" si="24"/>
        <v>0</v>
      </c>
    </row>
    <row r="812" spans="4:7">
      <c r="D812" s="15"/>
      <c r="E812" s="15"/>
      <c r="G812" s="15">
        <f t="shared" si="24"/>
        <v>0</v>
      </c>
    </row>
    <row r="813" spans="4:7">
      <c r="D813" s="15"/>
      <c r="E813" s="15"/>
      <c r="G813" s="15">
        <f t="shared" si="24"/>
        <v>0</v>
      </c>
    </row>
    <row r="814" spans="4:7">
      <c r="D814" s="15"/>
      <c r="E814" s="15"/>
      <c r="G814" s="15">
        <f t="shared" si="24"/>
        <v>0</v>
      </c>
    </row>
    <row r="815" spans="4:7">
      <c r="D815" s="15"/>
      <c r="E815" s="15"/>
      <c r="G815" s="15">
        <f t="shared" si="24"/>
        <v>0</v>
      </c>
    </row>
    <row r="816" spans="4:7">
      <c r="D816" s="15"/>
      <c r="E816" s="15"/>
      <c r="G816" s="15">
        <f t="shared" si="24"/>
        <v>0</v>
      </c>
    </row>
    <row r="817" spans="4:7">
      <c r="D817" s="15"/>
      <c r="E817" s="15"/>
      <c r="G817" s="15">
        <f t="shared" si="24"/>
        <v>0</v>
      </c>
    </row>
    <row r="818" spans="4:7">
      <c r="D818" s="15"/>
      <c r="E818" s="15"/>
      <c r="G818" s="15">
        <f t="shared" si="24"/>
        <v>0</v>
      </c>
    </row>
    <row r="819" spans="4:7">
      <c r="D819" s="15"/>
      <c r="E819" s="15"/>
      <c r="G819" s="15">
        <f t="shared" si="24"/>
        <v>0</v>
      </c>
    </row>
    <row r="820" spans="4:7">
      <c r="D820" s="15"/>
      <c r="E820" s="15"/>
      <c r="G820" s="15">
        <f t="shared" si="24"/>
        <v>0</v>
      </c>
    </row>
    <row r="821" spans="4:7">
      <c r="D821" s="15"/>
      <c r="E821" s="15"/>
      <c r="G821" s="15">
        <f t="shared" si="24"/>
        <v>0</v>
      </c>
    </row>
    <row r="822" spans="4:7">
      <c r="D822" s="15"/>
      <c r="E822" s="15"/>
      <c r="G822" s="15">
        <f t="shared" si="24"/>
        <v>0</v>
      </c>
    </row>
    <row r="823" spans="4:7">
      <c r="D823" s="15"/>
      <c r="E823" s="15"/>
      <c r="G823" s="15">
        <f t="shared" si="24"/>
        <v>0</v>
      </c>
    </row>
    <row r="824" spans="4:7">
      <c r="D824" s="15"/>
      <c r="E824" s="15"/>
      <c r="G824" s="15">
        <f t="shared" si="24"/>
        <v>0</v>
      </c>
    </row>
    <row r="825" spans="4:7">
      <c r="D825" s="15"/>
      <c r="E825" s="15"/>
      <c r="G825" s="15">
        <f t="shared" si="24"/>
        <v>0</v>
      </c>
    </row>
    <row r="826" spans="4:7">
      <c r="D826" s="15"/>
      <c r="E826" s="15"/>
      <c r="G826" s="15">
        <f t="shared" si="24"/>
        <v>0</v>
      </c>
    </row>
    <row r="827" spans="4:7">
      <c r="D827" s="15"/>
      <c r="E827" s="15"/>
      <c r="G827" s="15">
        <f t="shared" si="24"/>
        <v>0</v>
      </c>
    </row>
    <row r="828" spans="4:7">
      <c r="D828" s="15"/>
      <c r="E828" s="15"/>
      <c r="G828" s="15">
        <f t="shared" si="24"/>
        <v>0</v>
      </c>
    </row>
    <row r="829" spans="4:7">
      <c r="D829" s="15"/>
      <c r="E829" s="15"/>
      <c r="G829" s="15">
        <f t="shared" si="24"/>
        <v>0</v>
      </c>
    </row>
    <row r="830" spans="4:7">
      <c r="D830" s="15"/>
      <c r="E830" s="15"/>
      <c r="G830" s="15">
        <f t="shared" si="24"/>
        <v>0</v>
      </c>
    </row>
    <row r="831" spans="4:7">
      <c r="D831" s="15"/>
      <c r="E831" s="15"/>
      <c r="G831" s="15">
        <f t="shared" si="24"/>
        <v>0</v>
      </c>
    </row>
    <row r="832" spans="4:7">
      <c r="D832" s="15"/>
      <c r="E832" s="15"/>
      <c r="G832" s="15">
        <f t="shared" si="24"/>
        <v>0</v>
      </c>
    </row>
    <row r="833" spans="4:7">
      <c r="D833" s="15"/>
      <c r="E833" s="15"/>
      <c r="G833" s="15">
        <f t="shared" si="24"/>
        <v>0</v>
      </c>
    </row>
    <row r="834" spans="4:7">
      <c r="D834" s="15"/>
      <c r="E834" s="15"/>
      <c r="G834" s="15">
        <f t="shared" si="24"/>
        <v>0</v>
      </c>
    </row>
    <row r="835" spans="4:7">
      <c r="D835" s="15"/>
      <c r="E835" s="15"/>
      <c r="G835" s="15">
        <f t="shared" si="24"/>
        <v>0</v>
      </c>
    </row>
    <row r="836" spans="4:7">
      <c r="D836" s="15"/>
      <c r="E836" s="15"/>
      <c r="G836" s="15">
        <f t="shared" si="24"/>
        <v>0</v>
      </c>
    </row>
    <row r="837" spans="4:7">
      <c r="D837" s="15"/>
      <c r="E837" s="15"/>
      <c r="G837" s="15">
        <f t="shared" si="24"/>
        <v>0</v>
      </c>
    </row>
    <row r="838" spans="4:7">
      <c r="D838" s="15"/>
      <c r="E838" s="15"/>
      <c r="G838" s="15">
        <f t="shared" si="24"/>
        <v>0</v>
      </c>
    </row>
    <row r="839" spans="4:7">
      <c r="D839" s="15"/>
      <c r="E839" s="15"/>
      <c r="G839" s="15">
        <f t="shared" si="24"/>
        <v>0</v>
      </c>
    </row>
    <row r="840" spans="4:7">
      <c r="D840" s="15"/>
      <c r="E840" s="15"/>
      <c r="G840" s="15">
        <f t="shared" si="24"/>
        <v>0</v>
      </c>
    </row>
    <row r="841" spans="4:7">
      <c r="D841" s="15"/>
      <c r="E841" s="15"/>
      <c r="G841" s="15">
        <f t="shared" si="24"/>
        <v>0</v>
      </c>
    </row>
    <row r="842" spans="4:7">
      <c r="D842" s="15"/>
      <c r="E842" s="15"/>
      <c r="G842" s="15">
        <f t="shared" si="24"/>
        <v>0</v>
      </c>
    </row>
    <row r="843" spans="4:7">
      <c r="D843" s="15"/>
      <c r="E843" s="15"/>
      <c r="G843" s="15">
        <f t="shared" si="24"/>
        <v>0</v>
      </c>
    </row>
    <row r="844" spans="4:7">
      <c r="D844" s="15"/>
      <c r="E844" s="15"/>
      <c r="G844" s="15">
        <f t="shared" ref="G844:G907" si="25">+D844-E844</f>
        <v>0</v>
      </c>
    </row>
    <row r="845" spans="4:7">
      <c r="D845" s="15"/>
      <c r="E845" s="15"/>
      <c r="G845" s="15">
        <f t="shared" si="25"/>
        <v>0</v>
      </c>
    </row>
    <row r="846" spans="4:7">
      <c r="D846" s="15"/>
      <c r="E846" s="15"/>
      <c r="G846" s="15">
        <f t="shared" si="25"/>
        <v>0</v>
      </c>
    </row>
    <row r="847" spans="4:7">
      <c r="D847" s="15"/>
      <c r="E847" s="15"/>
      <c r="G847" s="15">
        <f t="shared" si="25"/>
        <v>0</v>
      </c>
    </row>
    <row r="848" spans="4:7">
      <c r="D848" s="15"/>
      <c r="E848" s="15"/>
      <c r="G848" s="15">
        <f t="shared" si="25"/>
        <v>0</v>
      </c>
    </row>
    <row r="849" spans="4:7">
      <c r="D849" s="15"/>
      <c r="E849" s="15"/>
      <c r="G849" s="15">
        <f t="shared" si="25"/>
        <v>0</v>
      </c>
    </row>
    <row r="850" spans="4:7">
      <c r="D850" s="15"/>
      <c r="E850" s="15"/>
      <c r="G850" s="15">
        <f t="shared" si="25"/>
        <v>0</v>
      </c>
    </row>
    <row r="851" spans="4:7">
      <c r="D851" s="15"/>
      <c r="E851" s="15"/>
      <c r="G851" s="15">
        <f t="shared" si="25"/>
        <v>0</v>
      </c>
    </row>
    <row r="852" spans="4:7">
      <c r="D852" s="15"/>
      <c r="E852" s="15"/>
      <c r="G852" s="15">
        <f t="shared" si="25"/>
        <v>0</v>
      </c>
    </row>
    <row r="853" spans="4:7">
      <c r="D853" s="15"/>
      <c r="E853" s="15"/>
      <c r="G853" s="15">
        <f t="shared" si="25"/>
        <v>0</v>
      </c>
    </row>
    <row r="854" spans="4:7">
      <c r="D854" s="15"/>
      <c r="E854" s="15"/>
      <c r="G854" s="15">
        <f t="shared" si="25"/>
        <v>0</v>
      </c>
    </row>
    <row r="855" spans="4:7">
      <c r="D855" s="15"/>
      <c r="E855" s="15"/>
      <c r="G855" s="15">
        <f t="shared" si="25"/>
        <v>0</v>
      </c>
    </row>
    <row r="856" spans="4:7">
      <c r="D856" s="15"/>
      <c r="E856" s="15"/>
      <c r="G856" s="15">
        <f t="shared" si="25"/>
        <v>0</v>
      </c>
    </row>
    <row r="857" spans="4:7">
      <c r="D857" s="15"/>
      <c r="E857" s="15"/>
      <c r="G857" s="15">
        <f t="shared" si="25"/>
        <v>0</v>
      </c>
    </row>
    <row r="858" spans="4:7">
      <c r="D858" s="15"/>
      <c r="E858" s="15"/>
      <c r="G858" s="15">
        <f t="shared" si="25"/>
        <v>0</v>
      </c>
    </row>
    <row r="859" spans="4:7">
      <c r="D859" s="15"/>
      <c r="E859" s="15"/>
      <c r="G859" s="15">
        <f t="shared" si="25"/>
        <v>0</v>
      </c>
    </row>
    <row r="860" spans="4:7">
      <c r="D860" s="15"/>
      <c r="E860" s="15"/>
      <c r="G860" s="15">
        <f t="shared" si="25"/>
        <v>0</v>
      </c>
    </row>
    <row r="861" spans="4:7">
      <c r="D861" s="15"/>
      <c r="E861" s="15"/>
      <c r="G861" s="15">
        <f t="shared" si="25"/>
        <v>0</v>
      </c>
    </row>
    <row r="862" spans="4:7">
      <c r="D862" s="15"/>
      <c r="E862" s="15"/>
      <c r="G862" s="15">
        <f t="shared" si="25"/>
        <v>0</v>
      </c>
    </row>
    <row r="863" spans="4:7">
      <c r="D863" s="15"/>
      <c r="E863" s="15"/>
      <c r="G863" s="15">
        <f t="shared" si="25"/>
        <v>0</v>
      </c>
    </row>
    <row r="864" spans="4:7">
      <c r="D864" s="15"/>
      <c r="E864" s="15"/>
      <c r="G864" s="15">
        <f t="shared" si="25"/>
        <v>0</v>
      </c>
    </row>
    <row r="865" spans="4:7">
      <c r="D865" s="15"/>
      <c r="E865" s="15"/>
      <c r="G865" s="15">
        <f t="shared" si="25"/>
        <v>0</v>
      </c>
    </row>
    <row r="866" spans="4:7">
      <c r="D866" s="15"/>
      <c r="E866" s="15"/>
      <c r="G866" s="15">
        <f t="shared" si="25"/>
        <v>0</v>
      </c>
    </row>
    <row r="867" spans="4:7">
      <c r="D867" s="15"/>
      <c r="E867" s="15"/>
      <c r="G867" s="15">
        <f t="shared" si="25"/>
        <v>0</v>
      </c>
    </row>
    <row r="868" spans="4:7">
      <c r="D868" s="15"/>
      <c r="E868" s="15"/>
      <c r="G868" s="15">
        <f t="shared" si="25"/>
        <v>0</v>
      </c>
    </row>
    <row r="869" spans="4:7">
      <c r="D869" s="15"/>
      <c r="E869" s="15"/>
      <c r="G869" s="15">
        <f t="shared" si="25"/>
        <v>0</v>
      </c>
    </row>
    <row r="870" spans="4:7">
      <c r="D870" s="15"/>
      <c r="E870" s="15"/>
      <c r="G870" s="15">
        <f t="shared" si="25"/>
        <v>0</v>
      </c>
    </row>
    <row r="871" spans="4:7">
      <c r="D871" s="15"/>
      <c r="E871" s="15"/>
      <c r="G871" s="15">
        <f t="shared" si="25"/>
        <v>0</v>
      </c>
    </row>
    <row r="872" spans="4:7">
      <c r="D872" s="15"/>
      <c r="E872" s="15"/>
      <c r="G872" s="15">
        <f t="shared" si="25"/>
        <v>0</v>
      </c>
    </row>
    <row r="873" spans="4:7">
      <c r="D873" s="15"/>
      <c r="E873" s="15"/>
      <c r="G873" s="15">
        <f t="shared" si="25"/>
        <v>0</v>
      </c>
    </row>
    <row r="874" spans="4:7">
      <c r="D874" s="15"/>
      <c r="E874" s="15"/>
      <c r="G874" s="15">
        <f t="shared" si="25"/>
        <v>0</v>
      </c>
    </row>
    <row r="875" spans="4:7">
      <c r="D875" s="15"/>
      <c r="E875" s="15"/>
      <c r="G875" s="15">
        <f t="shared" si="25"/>
        <v>0</v>
      </c>
    </row>
    <row r="876" spans="4:7">
      <c r="D876" s="15"/>
      <c r="E876" s="15"/>
      <c r="G876" s="15">
        <f t="shared" si="25"/>
        <v>0</v>
      </c>
    </row>
    <row r="877" spans="4:7">
      <c r="D877" s="15"/>
      <c r="E877" s="15"/>
      <c r="G877" s="15">
        <f t="shared" si="25"/>
        <v>0</v>
      </c>
    </row>
    <row r="878" spans="4:7">
      <c r="D878" s="15"/>
      <c r="E878" s="15"/>
      <c r="G878" s="15">
        <f t="shared" si="25"/>
        <v>0</v>
      </c>
    </row>
    <row r="879" spans="4:7">
      <c r="D879" s="15"/>
      <c r="E879" s="15"/>
      <c r="G879" s="15">
        <f t="shared" si="25"/>
        <v>0</v>
      </c>
    </row>
    <row r="880" spans="4:7">
      <c r="D880" s="15"/>
      <c r="E880" s="15"/>
      <c r="G880" s="15">
        <f t="shared" si="25"/>
        <v>0</v>
      </c>
    </row>
    <row r="881" spans="4:7">
      <c r="D881" s="15"/>
      <c r="E881" s="15"/>
      <c r="G881" s="15">
        <f t="shared" si="25"/>
        <v>0</v>
      </c>
    </row>
    <row r="882" spans="4:7">
      <c r="D882" s="15"/>
      <c r="E882" s="15"/>
      <c r="G882" s="15">
        <f t="shared" si="25"/>
        <v>0</v>
      </c>
    </row>
    <row r="883" spans="4:7">
      <c r="D883" s="15"/>
      <c r="E883" s="15"/>
      <c r="G883" s="15">
        <f t="shared" si="25"/>
        <v>0</v>
      </c>
    </row>
    <row r="884" spans="4:7">
      <c r="D884" s="15"/>
      <c r="E884" s="15"/>
      <c r="G884" s="15">
        <f t="shared" si="25"/>
        <v>0</v>
      </c>
    </row>
    <row r="885" spans="4:7">
      <c r="D885" s="15"/>
      <c r="E885" s="15"/>
      <c r="G885" s="15">
        <f t="shared" si="25"/>
        <v>0</v>
      </c>
    </row>
    <row r="886" spans="4:7">
      <c r="D886" s="15"/>
      <c r="E886" s="15"/>
      <c r="G886" s="15">
        <f t="shared" si="25"/>
        <v>0</v>
      </c>
    </row>
    <row r="887" spans="4:7">
      <c r="D887" s="15"/>
      <c r="E887" s="15"/>
      <c r="G887" s="15">
        <f t="shared" si="25"/>
        <v>0</v>
      </c>
    </row>
    <row r="888" spans="4:7">
      <c r="D888" s="15"/>
      <c r="E888" s="15"/>
      <c r="G888" s="15">
        <f t="shared" si="25"/>
        <v>0</v>
      </c>
    </row>
    <row r="889" spans="4:7">
      <c r="D889" s="15"/>
      <c r="E889" s="15"/>
      <c r="G889" s="15">
        <f t="shared" si="25"/>
        <v>0</v>
      </c>
    </row>
    <row r="890" spans="4:7">
      <c r="D890" s="15"/>
      <c r="E890" s="15"/>
      <c r="G890" s="15">
        <f t="shared" si="25"/>
        <v>0</v>
      </c>
    </row>
    <row r="891" spans="4:7">
      <c r="D891" s="15"/>
      <c r="E891" s="15"/>
      <c r="G891" s="15">
        <f t="shared" si="25"/>
        <v>0</v>
      </c>
    </row>
    <row r="892" spans="4:7">
      <c r="D892" s="15"/>
      <c r="E892" s="15"/>
      <c r="G892" s="15">
        <f t="shared" si="25"/>
        <v>0</v>
      </c>
    </row>
    <row r="893" spans="4:7">
      <c r="D893" s="15"/>
      <c r="E893" s="15"/>
      <c r="G893" s="15">
        <f t="shared" si="25"/>
        <v>0</v>
      </c>
    </row>
    <row r="894" spans="4:7">
      <c r="D894" s="15"/>
      <c r="E894" s="15"/>
      <c r="G894" s="15">
        <f t="shared" si="25"/>
        <v>0</v>
      </c>
    </row>
    <row r="895" spans="4:7">
      <c r="D895" s="15"/>
      <c r="E895" s="15"/>
      <c r="G895" s="15">
        <f t="shared" si="25"/>
        <v>0</v>
      </c>
    </row>
    <row r="896" spans="4:7">
      <c r="D896" s="15"/>
      <c r="E896" s="15"/>
      <c r="G896" s="15">
        <f t="shared" si="25"/>
        <v>0</v>
      </c>
    </row>
    <row r="897" spans="4:7">
      <c r="D897" s="15"/>
      <c r="E897" s="15"/>
      <c r="G897" s="15">
        <f t="shared" si="25"/>
        <v>0</v>
      </c>
    </row>
    <row r="898" spans="4:7">
      <c r="D898" s="15"/>
      <c r="E898" s="15"/>
      <c r="G898" s="15">
        <f t="shared" si="25"/>
        <v>0</v>
      </c>
    </row>
    <row r="899" spans="4:7">
      <c r="D899" s="15"/>
      <c r="E899" s="15"/>
      <c r="G899" s="15">
        <f t="shared" si="25"/>
        <v>0</v>
      </c>
    </row>
    <row r="900" spans="4:7">
      <c r="D900" s="15"/>
      <c r="E900" s="15"/>
      <c r="G900" s="15">
        <f t="shared" si="25"/>
        <v>0</v>
      </c>
    </row>
    <row r="901" spans="4:7">
      <c r="D901" s="15"/>
      <c r="E901" s="15"/>
      <c r="G901" s="15">
        <f t="shared" si="25"/>
        <v>0</v>
      </c>
    </row>
    <row r="902" spans="4:7">
      <c r="D902" s="15"/>
      <c r="E902" s="15"/>
      <c r="G902" s="15">
        <f t="shared" si="25"/>
        <v>0</v>
      </c>
    </row>
    <row r="903" spans="4:7">
      <c r="D903" s="15"/>
      <c r="E903" s="15"/>
      <c r="G903" s="15">
        <f t="shared" si="25"/>
        <v>0</v>
      </c>
    </row>
    <row r="904" spans="4:7">
      <c r="D904" s="15"/>
      <c r="E904" s="15"/>
      <c r="G904" s="15">
        <f t="shared" si="25"/>
        <v>0</v>
      </c>
    </row>
    <row r="905" spans="4:7">
      <c r="D905" s="15"/>
      <c r="E905" s="15"/>
      <c r="G905" s="15">
        <f t="shared" si="25"/>
        <v>0</v>
      </c>
    </row>
    <row r="906" spans="4:7">
      <c r="D906" s="15"/>
      <c r="E906" s="15"/>
      <c r="G906" s="15">
        <f t="shared" si="25"/>
        <v>0</v>
      </c>
    </row>
    <row r="907" spans="4:7">
      <c r="D907" s="15"/>
      <c r="E907" s="15"/>
      <c r="G907" s="15">
        <f t="shared" si="25"/>
        <v>0</v>
      </c>
    </row>
    <row r="908" spans="4:7">
      <c r="D908" s="15"/>
      <c r="E908" s="15"/>
      <c r="G908" s="15">
        <f t="shared" ref="G908:G971" si="26">+D908-E908</f>
        <v>0</v>
      </c>
    </row>
    <row r="909" spans="4:7">
      <c r="D909" s="15"/>
      <c r="E909" s="15"/>
      <c r="G909" s="15">
        <f t="shared" si="26"/>
        <v>0</v>
      </c>
    </row>
    <row r="910" spans="4:7">
      <c r="D910" s="15"/>
      <c r="E910" s="15"/>
      <c r="G910" s="15">
        <f t="shared" si="26"/>
        <v>0</v>
      </c>
    </row>
    <row r="911" spans="4:7">
      <c r="D911" s="15"/>
      <c r="E911" s="15"/>
      <c r="G911" s="15">
        <f t="shared" si="26"/>
        <v>0</v>
      </c>
    </row>
    <row r="912" spans="4:7">
      <c r="D912" s="15"/>
      <c r="E912" s="15"/>
      <c r="G912" s="15">
        <f t="shared" si="26"/>
        <v>0</v>
      </c>
    </row>
    <row r="913" spans="4:7">
      <c r="D913" s="15"/>
      <c r="E913" s="15"/>
      <c r="G913" s="15">
        <f t="shared" si="26"/>
        <v>0</v>
      </c>
    </row>
    <row r="914" spans="4:7">
      <c r="D914" s="15"/>
      <c r="E914" s="15"/>
      <c r="G914" s="15">
        <f t="shared" si="26"/>
        <v>0</v>
      </c>
    </row>
    <row r="915" spans="4:7">
      <c r="D915" s="15"/>
      <c r="E915" s="15"/>
      <c r="G915" s="15">
        <f t="shared" si="26"/>
        <v>0</v>
      </c>
    </row>
    <row r="916" spans="4:7">
      <c r="D916" s="15"/>
      <c r="E916" s="15"/>
      <c r="G916" s="15">
        <f t="shared" si="26"/>
        <v>0</v>
      </c>
    </row>
    <row r="917" spans="4:7">
      <c r="D917" s="15"/>
      <c r="E917" s="15"/>
      <c r="G917" s="15">
        <f t="shared" si="26"/>
        <v>0</v>
      </c>
    </row>
    <row r="918" spans="4:7">
      <c r="D918" s="15"/>
      <c r="E918" s="15"/>
      <c r="G918" s="15">
        <f t="shared" si="26"/>
        <v>0</v>
      </c>
    </row>
    <row r="919" spans="4:7">
      <c r="D919" s="15"/>
      <c r="E919" s="15"/>
      <c r="G919" s="15">
        <f t="shared" si="26"/>
        <v>0</v>
      </c>
    </row>
    <row r="920" spans="4:7">
      <c r="D920" s="15"/>
      <c r="E920" s="15"/>
      <c r="G920" s="15">
        <f t="shared" si="26"/>
        <v>0</v>
      </c>
    </row>
    <row r="921" spans="4:7">
      <c r="D921" s="15"/>
      <c r="E921" s="15"/>
      <c r="G921" s="15">
        <f t="shared" si="26"/>
        <v>0</v>
      </c>
    </row>
    <row r="922" spans="4:7">
      <c r="D922" s="15"/>
      <c r="E922" s="15"/>
      <c r="G922" s="15">
        <f t="shared" si="26"/>
        <v>0</v>
      </c>
    </row>
    <row r="923" spans="4:7">
      <c r="D923" s="15"/>
      <c r="E923" s="15"/>
      <c r="G923" s="15">
        <f t="shared" si="26"/>
        <v>0</v>
      </c>
    </row>
    <row r="924" spans="4:7">
      <c r="D924" s="15"/>
      <c r="E924" s="15"/>
      <c r="G924" s="15">
        <f t="shared" si="26"/>
        <v>0</v>
      </c>
    </row>
    <row r="925" spans="4:7">
      <c r="D925" s="15"/>
      <c r="E925" s="15"/>
      <c r="G925" s="15">
        <f t="shared" si="26"/>
        <v>0</v>
      </c>
    </row>
    <row r="926" spans="4:7">
      <c r="D926" s="15"/>
      <c r="E926" s="15"/>
      <c r="G926" s="15">
        <f t="shared" si="26"/>
        <v>0</v>
      </c>
    </row>
    <row r="927" spans="4:7">
      <c r="D927" s="15"/>
      <c r="E927" s="15"/>
      <c r="G927" s="15">
        <f t="shared" si="26"/>
        <v>0</v>
      </c>
    </row>
    <row r="928" spans="4:7">
      <c r="D928" s="15"/>
      <c r="E928" s="15"/>
      <c r="G928" s="15">
        <f t="shared" si="26"/>
        <v>0</v>
      </c>
    </row>
    <row r="929" spans="4:7">
      <c r="D929" s="15"/>
      <c r="E929" s="15"/>
      <c r="G929" s="15">
        <f t="shared" si="26"/>
        <v>0</v>
      </c>
    </row>
    <row r="930" spans="4:7">
      <c r="D930" s="15"/>
      <c r="E930" s="15"/>
      <c r="G930" s="15">
        <f t="shared" si="26"/>
        <v>0</v>
      </c>
    </row>
    <row r="931" spans="4:7">
      <c r="D931" s="15"/>
      <c r="E931" s="15"/>
      <c r="G931" s="15">
        <f t="shared" si="26"/>
        <v>0</v>
      </c>
    </row>
    <row r="932" spans="4:7">
      <c r="D932" s="15"/>
      <c r="E932" s="15"/>
      <c r="G932" s="15">
        <f t="shared" si="26"/>
        <v>0</v>
      </c>
    </row>
    <row r="933" spans="4:7">
      <c r="D933" s="15"/>
      <c r="E933" s="15"/>
      <c r="G933" s="15">
        <f t="shared" si="26"/>
        <v>0</v>
      </c>
    </row>
    <row r="934" spans="4:7">
      <c r="D934" s="15"/>
      <c r="E934" s="15"/>
      <c r="G934" s="15">
        <f t="shared" si="26"/>
        <v>0</v>
      </c>
    </row>
    <row r="935" spans="4:7">
      <c r="D935" s="15"/>
      <c r="E935" s="15"/>
      <c r="G935" s="15">
        <f t="shared" si="26"/>
        <v>0</v>
      </c>
    </row>
    <row r="936" spans="4:7">
      <c r="D936" s="15"/>
      <c r="E936" s="15"/>
      <c r="G936" s="15">
        <f t="shared" si="26"/>
        <v>0</v>
      </c>
    </row>
    <row r="937" spans="4:7">
      <c r="D937" s="15"/>
      <c r="E937" s="15"/>
      <c r="G937" s="15">
        <f t="shared" si="26"/>
        <v>0</v>
      </c>
    </row>
    <row r="938" spans="4:7">
      <c r="D938" s="15"/>
      <c r="E938" s="15"/>
      <c r="G938" s="15">
        <f t="shared" si="26"/>
        <v>0</v>
      </c>
    </row>
    <row r="939" spans="4:7">
      <c r="D939" s="15"/>
      <c r="E939" s="15"/>
      <c r="G939" s="15">
        <f t="shared" si="26"/>
        <v>0</v>
      </c>
    </row>
    <row r="940" spans="4:7">
      <c r="D940" s="15"/>
      <c r="E940" s="15"/>
      <c r="G940" s="15">
        <f t="shared" si="26"/>
        <v>0</v>
      </c>
    </row>
    <row r="941" spans="4:7">
      <c r="D941" s="15"/>
      <c r="E941" s="15"/>
      <c r="G941" s="15">
        <f t="shared" si="26"/>
        <v>0</v>
      </c>
    </row>
    <row r="942" spans="4:7">
      <c r="D942" s="15"/>
      <c r="E942" s="15"/>
      <c r="G942" s="15">
        <f t="shared" si="26"/>
        <v>0</v>
      </c>
    </row>
    <row r="943" spans="4:7">
      <c r="D943" s="15"/>
      <c r="E943" s="15"/>
      <c r="G943" s="15">
        <f t="shared" si="26"/>
        <v>0</v>
      </c>
    </row>
    <row r="944" spans="4:7">
      <c r="D944" s="15"/>
      <c r="E944" s="15"/>
      <c r="G944" s="15">
        <f t="shared" si="26"/>
        <v>0</v>
      </c>
    </row>
    <row r="945" spans="4:7">
      <c r="D945" s="15"/>
      <c r="E945" s="15"/>
      <c r="G945" s="15">
        <f t="shared" si="26"/>
        <v>0</v>
      </c>
    </row>
    <row r="946" spans="4:7">
      <c r="D946" s="15"/>
      <c r="E946" s="15"/>
      <c r="G946" s="15">
        <f t="shared" si="26"/>
        <v>0</v>
      </c>
    </row>
    <row r="947" spans="4:7">
      <c r="D947" s="15"/>
      <c r="E947" s="15"/>
      <c r="G947" s="15">
        <f t="shared" si="26"/>
        <v>0</v>
      </c>
    </row>
    <row r="948" spans="4:7">
      <c r="D948" s="15"/>
      <c r="E948" s="15"/>
      <c r="G948" s="15">
        <f t="shared" si="26"/>
        <v>0</v>
      </c>
    </row>
    <row r="949" spans="4:7">
      <c r="D949" s="15"/>
      <c r="E949" s="15"/>
      <c r="G949" s="15">
        <f t="shared" si="26"/>
        <v>0</v>
      </c>
    </row>
    <row r="950" spans="4:7">
      <c r="D950" s="15"/>
      <c r="E950" s="15"/>
      <c r="G950" s="15">
        <f t="shared" si="26"/>
        <v>0</v>
      </c>
    </row>
    <row r="951" spans="4:7">
      <c r="D951" s="15"/>
      <c r="E951" s="15"/>
      <c r="G951" s="15">
        <f t="shared" si="26"/>
        <v>0</v>
      </c>
    </row>
    <row r="952" spans="4:7">
      <c r="D952" s="15"/>
      <c r="E952" s="15"/>
      <c r="G952" s="15">
        <f t="shared" si="26"/>
        <v>0</v>
      </c>
    </row>
    <row r="953" spans="4:7">
      <c r="D953" s="15"/>
      <c r="E953" s="15"/>
      <c r="G953" s="15">
        <f t="shared" si="26"/>
        <v>0</v>
      </c>
    </row>
    <row r="954" spans="4:7">
      <c r="D954" s="15"/>
      <c r="E954" s="15"/>
      <c r="G954" s="15">
        <f t="shared" si="26"/>
        <v>0</v>
      </c>
    </row>
    <row r="955" spans="4:7">
      <c r="D955" s="15"/>
      <c r="E955" s="15"/>
      <c r="G955" s="15">
        <f t="shared" si="26"/>
        <v>0</v>
      </c>
    </row>
    <row r="956" spans="4:7">
      <c r="D956" s="15"/>
      <c r="E956" s="15"/>
      <c r="G956" s="15">
        <f t="shared" si="26"/>
        <v>0</v>
      </c>
    </row>
    <row r="957" spans="4:7">
      <c r="D957" s="15"/>
      <c r="E957" s="15"/>
      <c r="G957" s="15">
        <f t="shared" si="26"/>
        <v>0</v>
      </c>
    </row>
    <row r="958" spans="4:7">
      <c r="D958" s="15"/>
      <c r="E958" s="15"/>
      <c r="G958" s="15">
        <f t="shared" si="26"/>
        <v>0</v>
      </c>
    </row>
    <row r="959" spans="4:7">
      <c r="D959" s="15"/>
      <c r="E959" s="15"/>
      <c r="G959" s="15">
        <f t="shared" si="26"/>
        <v>0</v>
      </c>
    </row>
    <row r="960" spans="4:7">
      <c r="D960" s="15"/>
      <c r="E960" s="15"/>
      <c r="G960" s="15">
        <f t="shared" si="26"/>
        <v>0</v>
      </c>
    </row>
    <row r="961" spans="4:7">
      <c r="D961" s="15"/>
      <c r="E961" s="15"/>
      <c r="G961" s="15">
        <f t="shared" si="26"/>
        <v>0</v>
      </c>
    </row>
    <row r="962" spans="4:7">
      <c r="D962" s="15"/>
      <c r="E962" s="15"/>
      <c r="G962" s="15">
        <f t="shared" si="26"/>
        <v>0</v>
      </c>
    </row>
    <row r="963" spans="4:7">
      <c r="D963" s="15"/>
      <c r="E963" s="15"/>
      <c r="G963" s="15">
        <f t="shared" si="26"/>
        <v>0</v>
      </c>
    </row>
    <row r="964" spans="4:7">
      <c r="D964" s="15"/>
      <c r="E964" s="15"/>
      <c r="G964" s="15">
        <f t="shared" si="26"/>
        <v>0</v>
      </c>
    </row>
    <row r="965" spans="4:7">
      <c r="D965" s="15"/>
      <c r="E965" s="15"/>
      <c r="G965" s="15">
        <f t="shared" si="26"/>
        <v>0</v>
      </c>
    </row>
    <row r="966" spans="4:7">
      <c r="D966" s="15"/>
      <c r="E966" s="15"/>
      <c r="G966" s="15">
        <f t="shared" si="26"/>
        <v>0</v>
      </c>
    </row>
    <row r="967" spans="4:7">
      <c r="D967" s="15"/>
      <c r="E967" s="15"/>
      <c r="G967" s="15">
        <f t="shared" si="26"/>
        <v>0</v>
      </c>
    </row>
    <row r="968" spans="4:7">
      <c r="D968" s="15"/>
      <c r="E968" s="15"/>
      <c r="G968" s="15">
        <f t="shared" si="26"/>
        <v>0</v>
      </c>
    </row>
    <row r="969" spans="4:7">
      <c r="D969" s="15"/>
      <c r="E969" s="15"/>
      <c r="G969" s="15">
        <f t="shared" si="26"/>
        <v>0</v>
      </c>
    </row>
    <row r="970" spans="4:7">
      <c r="D970" s="15"/>
      <c r="E970" s="15"/>
      <c r="G970" s="15">
        <f t="shared" si="26"/>
        <v>0</v>
      </c>
    </row>
    <row r="971" spans="4:7">
      <c r="D971" s="15"/>
      <c r="E971" s="15"/>
      <c r="G971" s="15">
        <f t="shared" si="26"/>
        <v>0</v>
      </c>
    </row>
    <row r="972" spans="4:7">
      <c r="D972" s="15"/>
      <c r="E972" s="15"/>
      <c r="G972" s="15">
        <f t="shared" ref="G972:G1035" si="27">+D972-E972</f>
        <v>0</v>
      </c>
    </row>
    <row r="973" spans="4:7">
      <c r="D973" s="15"/>
      <c r="E973" s="15"/>
      <c r="G973" s="15">
        <f t="shared" si="27"/>
        <v>0</v>
      </c>
    </row>
    <row r="974" spans="4:7">
      <c r="D974" s="15"/>
      <c r="E974" s="15"/>
      <c r="G974" s="15">
        <f t="shared" si="27"/>
        <v>0</v>
      </c>
    </row>
    <row r="975" spans="4:7">
      <c r="D975" s="15"/>
      <c r="E975" s="15"/>
      <c r="G975" s="15">
        <f t="shared" si="27"/>
        <v>0</v>
      </c>
    </row>
    <row r="976" spans="4:7">
      <c r="D976" s="15"/>
      <c r="E976" s="15"/>
      <c r="G976" s="15">
        <f t="shared" si="27"/>
        <v>0</v>
      </c>
    </row>
    <row r="977" spans="4:7">
      <c r="D977" s="15"/>
      <c r="E977" s="15"/>
      <c r="G977" s="15">
        <f t="shared" si="27"/>
        <v>0</v>
      </c>
    </row>
    <row r="978" spans="4:7">
      <c r="D978" s="15"/>
      <c r="E978" s="15"/>
      <c r="G978" s="15">
        <f t="shared" si="27"/>
        <v>0</v>
      </c>
    </row>
    <row r="979" spans="4:7">
      <c r="D979" s="15"/>
      <c r="E979" s="15"/>
      <c r="G979" s="15">
        <f t="shared" si="27"/>
        <v>0</v>
      </c>
    </row>
    <row r="980" spans="4:7">
      <c r="D980" s="15"/>
      <c r="E980" s="15"/>
      <c r="G980" s="15">
        <f t="shared" si="27"/>
        <v>0</v>
      </c>
    </row>
    <row r="981" spans="4:7">
      <c r="D981" s="15"/>
      <c r="E981" s="15"/>
      <c r="G981" s="15">
        <f t="shared" si="27"/>
        <v>0</v>
      </c>
    </row>
    <row r="982" spans="4:7">
      <c r="D982" s="15"/>
      <c r="E982" s="15"/>
      <c r="G982" s="15">
        <f t="shared" si="27"/>
        <v>0</v>
      </c>
    </row>
    <row r="983" spans="4:7">
      <c r="D983" s="15"/>
      <c r="E983" s="15"/>
      <c r="G983" s="15">
        <f t="shared" si="27"/>
        <v>0</v>
      </c>
    </row>
    <row r="984" spans="4:7">
      <c r="D984" s="15"/>
      <c r="E984" s="15"/>
      <c r="G984" s="15">
        <f t="shared" si="27"/>
        <v>0</v>
      </c>
    </row>
    <row r="985" spans="4:7">
      <c r="D985" s="15"/>
      <c r="E985" s="15"/>
      <c r="G985" s="15">
        <f t="shared" si="27"/>
        <v>0</v>
      </c>
    </row>
    <row r="986" spans="4:7">
      <c r="D986" s="15"/>
      <c r="E986" s="15"/>
      <c r="G986" s="15">
        <f t="shared" si="27"/>
        <v>0</v>
      </c>
    </row>
    <row r="987" spans="4:7">
      <c r="D987" s="15"/>
      <c r="E987" s="15"/>
      <c r="G987" s="15">
        <f t="shared" si="27"/>
        <v>0</v>
      </c>
    </row>
    <row r="988" spans="4:7">
      <c r="D988" s="15"/>
      <c r="E988" s="15"/>
      <c r="G988" s="15">
        <f t="shared" si="27"/>
        <v>0</v>
      </c>
    </row>
    <row r="989" spans="4:7">
      <c r="D989" s="15"/>
      <c r="E989" s="15"/>
      <c r="G989" s="15">
        <f t="shared" si="27"/>
        <v>0</v>
      </c>
    </row>
    <row r="990" spans="4:7">
      <c r="D990" s="15"/>
      <c r="E990" s="15"/>
      <c r="G990" s="15">
        <f t="shared" si="27"/>
        <v>0</v>
      </c>
    </row>
    <row r="991" spans="4:7">
      <c r="D991" s="15"/>
      <c r="E991" s="15"/>
      <c r="G991" s="15">
        <f t="shared" si="27"/>
        <v>0</v>
      </c>
    </row>
    <row r="992" spans="4:7">
      <c r="D992" s="15"/>
      <c r="E992" s="15"/>
      <c r="G992" s="15">
        <f t="shared" si="27"/>
        <v>0</v>
      </c>
    </row>
    <row r="993" spans="4:7">
      <c r="D993" s="15"/>
      <c r="E993" s="15"/>
      <c r="G993" s="15">
        <f t="shared" si="27"/>
        <v>0</v>
      </c>
    </row>
    <row r="994" spans="4:7">
      <c r="D994" s="15"/>
      <c r="E994" s="15"/>
      <c r="G994" s="15">
        <f t="shared" si="27"/>
        <v>0</v>
      </c>
    </row>
    <row r="995" spans="4:7">
      <c r="D995" s="15"/>
      <c r="E995" s="15"/>
      <c r="G995" s="15">
        <f t="shared" si="27"/>
        <v>0</v>
      </c>
    </row>
    <row r="996" spans="4:7">
      <c r="D996" s="15"/>
      <c r="E996" s="15"/>
      <c r="G996" s="15">
        <f t="shared" si="27"/>
        <v>0</v>
      </c>
    </row>
    <row r="997" spans="4:7">
      <c r="D997" s="15"/>
      <c r="E997" s="15"/>
      <c r="G997" s="15">
        <f t="shared" si="27"/>
        <v>0</v>
      </c>
    </row>
    <row r="998" spans="4:7">
      <c r="D998" s="15"/>
      <c r="E998" s="15"/>
      <c r="G998" s="15">
        <f t="shared" si="27"/>
        <v>0</v>
      </c>
    </row>
    <row r="999" spans="4:7">
      <c r="D999" s="15"/>
      <c r="E999" s="15"/>
      <c r="G999" s="15">
        <f t="shared" si="27"/>
        <v>0</v>
      </c>
    </row>
    <row r="1000" spans="4:7">
      <c r="D1000" s="15"/>
      <c r="E1000" s="15"/>
      <c r="G1000" s="15">
        <f t="shared" si="27"/>
        <v>0</v>
      </c>
    </row>
    <row r="1001" spans="4:7">
      <c r="D1001" s="15"/>
      <c r="E1001" s="15"/>
      <c r="G1001" s="15">
        <f t="shared" si="27"/>
        <v>0</v>
      </c>
    </row>
    <row r="1002" spans="4:7">
      <c r="D1002" s="15"/>
      <c r="E1002" s="15"/>
      <c r="G1002" s="15">
        <f t="shared" si="27"/>
        <v>0</v>
      </c>
    </row>
    <row r="1003" spans="4:7">
      <c r="D1003" s="15"/>
      <c r="E1003" s="15"/>
      <c r="G1003" s="15">
        <f t="shared" si="27"/>
        <v>0</v>
      </c>
    </row>
    <row r="1004" spans="4:7">
      <c r="D1004" s="15"/>
      <c r="E1004" s="15"/>
      <c r="G1004" s="15">
        <f t="shared" si="27"/>
        <v>0</v>
      </c>
    </row>
    <row r="1005" spans="4:7">
      <c r="D1005" s="15"/>
      <c r="E1005" s="15"/>
      <c r="G1005" s="15">
        <f t="shared" si="27"/>
        <v>0</v>
      </c>
    </row>
    <row r="1006" spans="4:7">
      <c r="D1006" s="15"/>
      <c r="E1006" s="15"/>
      <c r="G1006" s="15">
        <f t="shared" si="27"/>
        <v>0</v>
      </c>
    </row>
    <row r="1007" spans="4:7">
      <c r="D1007" s="15"/>
      <c r="E1007" s="15"/>
      <c r="G1007" s="15">
        <f t="shared" si="27"/>
        <v>0</v>
      </c>
    </row>
    <row r="1008" spans="4:7">
      <c r="D1008" s="15"/>
      <c r="E1008" s="15"/>
      <c r="G1008" s="15">
        <f t="shared" si="27"/>
        <v>0</v>
      </c>
    </row>
    <row r="1009" spans="4:7">
      <c r="D1009" s="15"/>
      <c r="E1009" s="15"/>
      <c r="G1009" s="15">
        <f t="shared" si="27"/>
        <v>0</v>
      </c>
    </row>
    <row r="1010" spans="4:7">
      <c r="D1010" s="15"/>
      <c r="E1010" s="15"/>
      <c r="G1010" s="15">
        <f t="shared" si="27"/>
        <v>0</v>
      </c>
    </row>
    <row r="1011" spans="4:7">
      <c r="D1011" s="15"/>
      <c r="E1011" s="15"/>
      <c r="G1011" s="15">
        <f t="shared" si="27"/>
        <v>0</v>
      </c>
    </row>
    <row r="1012" spans="4:7">
      <c r="D1012" s="15"/>
      <c r="E1012" s="15"/>
      <c r="G1012" s="15">
        <f t="shared" si="27"/>
        <v>0</v>
      </c>
    </row>
    <row r="1013" spans="4:7">
      <c r="D1013" s="15"/>
      <c r="E1013" s="15"/>
      <c r="G1013" s="15">
        <f t="shared" si="27"/>
        <v>0</v>
      </c>
    </row>
    <row r="1014" spans="4:7">
      <c r="D1014" s="15"/>
      <c r="E1014" s="15"/>
      <c r="G1014" s="15">
        <f t="shared" si="27"/>
        <v>0</v>
      </c>
    </row>
    <row r="1015" spans="4:7">
      <c r="D1015" s="15"/>
      <c r="E1015" s="15"/>
      <c r="G1015" s="15">
        <f t="shared" si="27"/>
        <v>0</v>
      </c>
    </row>
    <row r="1016" spans="4:7">
      <c r="D1016" s="15"/>
      <c r="E1016" s="15"/>
      <c r="G1016" s="15">
        <f t="shared" si="27"/>
        <v>0</v>
      </c>
    </row>
    <row r="1017" spans="4:7">
      <c r="D1017" s="15"/>
      <c r="E1017" s="15"/>
      <c r="G1017" s="15">
        <f t="shared" si="27"/>
        <v>0</v>
      </c>
    </row>
    <row r="1018" spans="4:7">
      <c r="D1018" s="15"/>
      <c r="E1018" s="15"/>
      <c r="G1018" s="15">
        <f t="shared" si="27"/>
        <v>0</v>
      </c>
    </row>
    <row r="1019" spans="4:7">
      <c r="D1019" s="15"/>
      <c r="E1019" s="15"/>
      <c r="G1019" s="15">
        <f t="shared" si="27"/>
        <v>0</v>
      </c>
    </row>
    <row r="1020" spans="4:7">
      <c r="D1020" s="15"/>
      <c r="E1020" s="15"/>
      <c r="G1020" s="15">
        <f t="shared" si="27"/>
        <v>0</v>
      </c>
    </row>
    <row r="1021" spans="4:7">
      <c r="D1021" s="15"/>
      <c r="E1021" s="15"/>
      <c r="G1021" s="15">
        <f t="shared" si="27"/>
        <v>0</v>
      </c>
    </row>
    <row r="1022" spans="4:7">
      <c r="D1022" s="15"/>
      <c r="E1022" s="15"/>
      <c r="G1022" s="15">
        <f t="shared" si="27"/>
        <v>0</v>
      </c>
    </row>
    <row r="1023" spans="4:7">
      <c r="D1023" s="15"/>
      <c r="E1023" s="15"/>
      <c r="G1023" s="15">
        <f t="shared" si="27"/>
        <v>0</v>
      </c>
    </row>
    <row r="1024" spans="4:7">
      <c r="D1024" s="15"/>
      <c r="E1024" s="15"/>
      <c r="G1024" s="15">
        <f t="shared" si="27"/>
        <v>0</v>
      </c>
    </row>
    <row r="1025" spans="4:7">
      <c r="D1025" s="15"/>
      <c r="E1025" s="15"/>
      <c r="G1025" s="15">
        <f t="shared" si="27"/>
        <v>0</v>
      </c>
    </row>
    <row r="1026" spans="4:7">
      <c r="D1026" s="15"/>
      <c r="E1026" s="15"/>
      <c r="G1026" s="15">
        <f t="shared" si="27"/>
        <v>0</v>
      </c>
    </row>
    <row r="1027" spans="4:7">
      <c r="D1027" s="15"/>
      <c r="E1027" s="15"/>
      <c r="G1027" s="15">
        <f t="shared" si="27"/>
        <v>0</v>
      </c>
    </row>
    <row r="1028" spans="4:7">
      <c r="D1028" s="15"/>
      <c r="E1028" s="15"/>
      <c r="G1028" s="15">
        <f t="shared" si="27"/>
        <v>0</v>
      </c>
    </row>
    <row r="1029" spans="4:7">
      <c r="D1029" s="15"/>
      <c r="E1029" s="15"/>
      <c r="G1029" s="15">
        <f t="shared" si="27"/>
        <v>0</v>
      </c>
    </row>
    <row r="1030" spans="4:7">
      <c r="D1030" s="15"/>
      <c r="E1030" s="15"/>
      <c r="G1030" s="15">
        <f t="shared" si="27"/>
        <v>0</v>
      </c>
    </row>
    <row r="1031" spans="4:7">
      <c r="D1031" s="15"/>
      <c r="E1031" s="15"/>
      <c r="G1031" s="15">
        <f t="shared" si="27"/>
        <v>0</v>
      </c>
    </row>
    <row r="1032" spans="4:7">
      <c r="D1032" s="15"/>
      <c r="E1032" s="15"/>
      <c r="G1032" s="15">
        <f t="shared" si="27"/>
        <v>0</v>
      </c>
    </row>
    <row r="1033" spans="4:7">
      <c r="D1033" s="15"/>
      <c r="E1033" s="15"/>
      <c r="G1033" s="15">
        <f t="shared" si="27"/>
        <v>0</v>
      </c>
    </row>
    <row r="1034" spans="4:7">
      <c r="D1034" s="15"/>
      <c r="E1034" s="15"/>
      <c r="G1034" s="15">
        <f t="shared" si="27"/>
        <v>0</v>
      </c>
    </row>
    <row r="1035" spans="4:7">
      <c r="D1035" s="15"/>
      <c r="E1035" s="15"/>
      <c r="G1035" s="15">
        <f t="shared" si="27"/>
        <v>0</v>
      </c>
    </row>
    <row r="1036" spans="4:7">
      <c r="D1036" s="15"/>
      <c r="E1036" s="15"/>
      <c r="G1036" s="15">
        <f t="shared" ref="G1036:G1099" si="28">+D1036-E1036</f>
        <v>0</v>
      </c>
    </row>
    <row r="1037" spans="4:7">
      <c r="D1037" s="15"/>
      <c r="E1037" s="15"/>
      <c r="G1037" s="15">
        <f t="shared" si="28"/>
        <v>0</v>
      </c>
    </row>
    <row r="1038" spans="4:7">
      <c r="D1038" s="15"/>
      <c r="E1038" s="15"/>
      <c r="G1038" s="15">
        <f t="shared" si="28"/>
        <v>0</v>
      </c>
    </row>
    <row r="1039" spans="4:7">
      <c r="D1039" s="15"/>
      <c r="E1039" s="15"/>
      <c r="G1039" s="15">
        <f t="shared" si="28"/>
        <v>0</v>
      </c>
    </row>
    <row r="1040" spans="4:7">
      <c r="D1040" s="15"/>
      <c r="E1040" s="15"/>
      <c r="G1040" s="15">
        <f t="shared" si="28"/>
        <v>0</v>
      </c>
    </row>
    <row r="1041" spans="4:7">
      <c r="D1041" s="15"/>
      <c r="E1041" s="15"/>
      <c r="G1041" s="15">
        <f t="shared" si="28"/>
        <v>0</v>
      </c>
    </row>
    <row r="1042" spans="4:7">
      <c r="D1042" s="15"/>
      <c r="E1042" s="15"/>
      <c r="G1042" s="15">
        <f t="shared" si="28"/>
        <v>0</v>
      </c>
    </row>
    <row r="1043" spans="4:7">
      <c r="D1043" s="15"/>
      <c r="E1043" s="15"/>
      <c r="G1043" s="15">
        <f t="shared" si="28"/>
        <v>0</v>
      </c>
    </row>
    <row r="1044" spans="4:7">
      <c r="D1044" s="15"/>
      <c r="E1044" s="15"/>
      <c r="G1044" s="15">
        <f t="shared" si="28"/>
        <v>0</v>
      </c>
    </row>
    <row r="1045" spans="4:7">
      <c r="D1045" s="15"/>
      <c r="E1045" s="15"/>
      <c r="G1045" s="15">
        <f t="shared" si="28"/>
        <v>0</v>
      </c>
    </row>
    <row r="1046" spans="4:7">
      <c r="D1046" s="15"/>
      <c r="E1046" s="15"/>
      <c r="G1046" s="15">
        <f t="shared" si="28"/>
        <v>0</v>
      </c>
    </row>
    <row r="1047" spans="4:7">
      <c r="D1047" s="15"/>
      <c r="E1047" s="15"/>
      <c r="G1047" s="15">
        <f t="shared" si="28"/>
        <v>0</v>
      </c>
    </row>
    <row r="1048" spans="4:7">
      <c r="D1048" s="15"/>
      <c r="E1048" s="15"/>
      <c r="G1048" s="15">
        <f t="shared" si="28"/>
        <v>0</v>
      </c>
    </row>
    <row r="1049" spans="4:7">
      <c r="D1049" s="15"/>
      <c r="E1049" s="15"/>
      <c r="G1049" s="15">
        <f t="shared" si="28"/>
        <v>0</v>
      </c>
    </row>
    <row r="1050" spans="4:7">
      <c r="D1050" s="15"/>
      <c r="E1050" s="15"/>
      <c r="G1050" s="15">
        <f t="shared" si="28"/>
        <v>0</v>
      </c>
    </row>
    <row r="1051" spans="4:7">
      <c r="D1051" s="15"/>
      <c r="E1051" s="15"/>
      <c r="G1051" s="15">
        <f t="shared" si="28"/>
        <v>0</v>
      </c>
    </row>
    <row r="1052" spans="4:7">
      <c r="D1052" s="15"/>
      <c r="E1052" s="15"/>
      <c r="G1052" s="15">
        <f t="shared" si="28"/>
        <v>0</v>
      </c>
    </row>
    <row r="1053" spans="4:7">
      <c r="D1053" s="15"/>
      <c r="E1053" s="15"/>
      <c r="G1053" s="15">
        <f t="shared" si="28"/>
        <v>0</v>
      </c>
    </row>
    <row r="1054" spans="4:7">
      <c r="D1054" s="15"/>
      <c r="E1054" s="15"/>
      <c r="G1054" s="15">
        <f t="shared" si="28"/>
        <v>0</v>
      </c>
    </row>
    <row r="1055" spans="4:7">
      <c r="D1055" s="15"/>
      <c r="E1055" s="15"/>
      <c r="G1055" s="15">
        <f t="shared" si="28"/>
        <v>0</v>
      </c>
    </row>
    <row r="1056" spans="4:7">
      <c r="D1056" s="15"/>
      <c r="E1056" s="15"/>
      <c r="G1056" s="15">
        <f t="shared" si="28"/>
        <v>0</v>
      </c>
    </row>
    <row r="1057" spans="4:7">
      <c r="D1057" s="15"/>
      <c r="E1057" s="15"/>
      <c r="G1057" s="15">
        <f t="shared" si="28"/>
        <v>0</v>
      </c>
    </row>
    <row r="1058" spans="4:7">
      <c r="D1058" s="15"/>
      <c r="E1058" s="15"/>
      <c r="G1058" s="15">
        <f t="shared" si="28"/>
        <v>0</v>
      </c>
    </row>
    <row r="1059" spans="4:7">
      <c r="D1059" s="15"/>
      <c r="E1059" s="15"/>
      <c r="G1059" s="15">
        <f t="shared" si="28"/>
        <v>0</v>
      </c>
    </row>
    <row r="1060" spans="4:7">
      <c r="D1060" s="15"/>
      <c r="E1060" s="15"/>
      <c r="G1060" s="15">
        <f t="shared" si="28"/>
        <v>0</v>
      </c>
    </row>
    <row r="1061" spans="4:7">
      <c r="D1061" s="15"/>
      <c r="E1061" s="15"/>
      <c r="G1061" s="15">
        <f t="shared" si="28"/>
        <v>0</v>
      </c>
    </row>
    <row r="1062" spans="4:7">
      <c r="D1062" s="15"/>
      <c r="E1062" s="15"/>
      <c r="G1062" s="15">
        <f t="shared" si="28"/>
        <v>0</v>
      </c>
    </row>
    <row r="1063" spans="4:7">
      <c r="D1063" s="15"/>
      <c r="E1063" s="15"/>
      <c r="G1063" s="15">
        <f t="shared" si="28"/>
        <v>0</v>
      </c>
    </row>
    <row r="1064" spans="4:7">
      <c r="D1064" s="15"/>
      <c r="E1064" s="15"/>
      <c r="G1064" s="15">
        <f t="shared" si="28"/>
        <v>0</v>
      </c>
    </row>
    <row r="1065" spans="4:7">
      <c r="D1065" s="15"/>
      <c r="E1065" s="15"/>
      <c r="G1065" s="15">
        <f t="shared" si="28"/>
        <v>0</v>
      </c>
    </row>
    <row r="1066" spans="4:7">
      <c r="D1066" s="15"/>
      <c r="E1066" s="15"/>
      <c r="G1066" s="15">
        <f t="shared" si="28"/>
        <v>0</v>
      </c>
    </row>
    <row r="1067" spans="4:7">
      <c r="D1067" s="15"/>
      <c r="E1067" s="15"/>
      <c r="G1067" s="15">
        <f t="shared" si="28"/>
        <v>0</v>
      </c>
    </row>
    <row r="1068" spans="4:7">
      <c r="D1068" s="15"/>
      <c r="E1068" s="15"/>
      <c r="G1068" s="15">
        <f t="shared" si="28"/>
        <v>0</v>
      </c>
    </row>
    <row r="1069" spans="4:7">
      <c r="D1069" s="15"/>
      <c r="E1069" s="15"/>
      <c r="G1069" s="15">
        <f t="shared" si="28"/>
        <v>0</v>
      </c>
    </row>
    <row r="1070" spans="4:7">
      <c r="D1070" s="15"/>
      <c r="E1070" s="15"/>
      <c r="G1070" s="15">
        <f t="shared" si="28"/>
        <v>0</v>
      </c>
    </row>
    <row r="1071" spans="4:7">
      <c r="D1071" s="15"/>
      <c r="E1071" s="15"/>
      <c r="G1071" s="15">
        <f t="shared" si="28"/>
        <v>0</v>
      </c>
    </row>
    <row r="1072" spans="4:7">
      <c r="D1072" s="15"/>
      <c r="E1072" s="15"/>
      <c r="G1072" s="15">
        <f t="shared" si="28"/>
        <v>0</v>
      </c>
    </row>
    <row r="1073" spans="4:7">
      <c r="D1073" s="15"/>
      <c r="E1073" s="15"/>
      <c r="G1073" s="15">
        <f t="shared" si="28"/>
        <v>0</v>
      </c>
    </row>
    <row r="1074" spans="4:7">
      <c r="D1074" s="15"/>
      <c r="E1074" s="15"/>
      <c r="G1074" s="15">
        <f t="shared" si="28"/>
        <v>0</v>
      </c>
    </row>
    <row r="1075" spans="4:7">
      <c r="D1075" s="15"/>
      <c r="E1075" s="15"/>
      <c r="G1075" s="15">
        <f t="shared" si="28"/>
        <v>0</v>
      </c>
    </row>
    <row r="1076" spans="4:7">
      <c r="D1076" s="15"/>
      <c r="E1076" s="15"/>
      <c r="G1076" s="15">
        <f t="shared" si="28"/>
        <v>0</v>
      </c>
    </row>
    <row r="1077" spans="4:7">
      <c r="D1077" s="15"/>
      <c r="E1077" s="15"/>
      <c r="G1077" s="15">
        <f t="shared" si="28"/>
        <v>0</v>
      </c>
    </row>
    <row r="1078" spans="4:7">
      <c r="D1078" s="15"/>
      <c r="E1078" s="15"/>
      <c r="G1078" s="15">
        <f t="shared" si="28"/>
        <v>0</v>
      </c>
    </row>
    <row r="1079" spans="4:7">
      <c r="D1079" s="15"/>
      <c r="E1079" s="15"/>
      <c r="G1079" s="15">
        <f t="shared" si="28"/>
        <v>0</v>
      </c>
    </row>
    <row r="1080" spans="4:7">
      <c r="D1080" s="15"/>
      <c r="E1080" s="15"/>
      <c r="G1080" s="15">
        <f t="shared" si="28"/>
        <v>0</v>
      </c>
    </row>
    <row r="1081" spans="4:7">
      <c r="D1081" s="15"/>
      <c r="E1081" s="15"/>
      <c r="G1081" s="15">
        <f t="shared" si="28"/>
        <v>0</v>
      </c>
    </row>
    <row r="1082" spans="4:7">
      <c r="D1082" s="15"/>
      <c r="E1082" s="15"/>
      <c r="G1082" s="15">
        <f t="shared" si="28"/>
        <v>0</v>
      </c>
    </row>
    <row r="1083" spans="4:7">
      <c r="D1083" s="15"/>
      <c r="E1083" s="15"/>
      <c r="G1083" s="15">
        <f t="shared" si="28"/>
        <v>0</v>
      </c>
    </row>
    <row r="1084" spans="4:7">
      <c r="D1084" s="15"/>
      <c r="E1084" s="15"/>
      <c r="G1084" s="15">
        <f t="shared" si="28"/>
        <v>0</v>
      </c>
    </row>
    <row r="1085" spans="4:7">
      <c r="D1085" s="15"/>
      <c r="E1085" s="15"/>
      <c r="G1085" s="15">
        <f t="shared" si="28"/>
        <v>0</v>
      </c>
    </row>
    <row r="1086" spans="4:7">
      <c r="D1086" s="15"/>
      <c r="E1086" s="15"/>
      <c r="G1086" s="15">
        <f t="shared" si="28"/>
        <v>0</v>
      </c>
    </row>
    <row r="1087" spans="4:7">
      <c r="D1087" s="15"/>
      <c r="E1087" s="15"/>
      <c r="G1087" s="15">
        <f t="shared" si="28"/>
        <v>0</v>
      </c>
    </row>
    <row r="1088" spans="4:7">
      <c r="D1088" s="15"/>
      <c r="E1088" s="15"/>
      <c r="G1088" s="15">
        <f t="shared" si="28"/>
        <v>0</v>
      </c>
    </row>
    <row r="1089" spans="4:7">
      <c r="D1089" s="15"/>
      <c r="E1089" s="15"/>
      <c r="G1089" s="15">
        <f t="shared" si="28"/>
        <v>0</v>
      </c>
    </row>
    <row r="1090" spans="4:7">
      <c r="D1090" s="15"/>
      <c r="E1090" s="15"/>
      <c r="G1090" s="15">
        <f t="shared" si="28"/>
        <v>0</v>
      </c>
    </row>
    <row r="1091" spans="4:7">
      <c r="D1091" s="15"/>
      <c r="E1091" s="15"/>
      <c r="G1091" s="15">
        <f t="shared" si="28"/>
        <v>0</v>
      </c>
    </row>
    <row r="1092" spans="4:7">
      <c r="D1092" s="15"/>
      <c r="E1092" s="15"/>
      <c r="G1092" s="15">
        <f t="shared" si="28"/>
        <v>0</v>
      </c>
    </row>
    <row r="1093" spans="4:7">
      <c r="D1093" s="15"/>
      <c r="E1093" s="15"/>
      <c r="G1093" s="15">
        <f t="shared" si="28"/>
        <v>0</v>
      </c>
    </row>
    <row r="1094" spans="4:7">
      <c r="D1094" s="15"/>
      <c r="E1094" s="15"/>
      <c r="G1094" s="15">
        <f t="shared" si="28"/>
        <v>0</v>
      </c>
    </row>
    <row r="1095" spans="4:7">
      <c r="D1095" s="15"/>
      <c r="E1095" s="15"/>
      <c r="G1095" s="15">
        <f t="shared" si="28"/>
        <v>0</v>
      </c>
    </row>
    <row r="1096" spans="4:7">
      <c r="D1096" s="15"/>
      <c r="E1096" s="15"/>
      <c r="G1096" s="15">
        <f t="shared" si="28"/>
        <v>0</v>
      </c>
    </row>
    <row r="1097" spans="4:7">
      <c r="D1097" s="15"/>
      <c r="E1097" s="15"/>
      <c r="G1097" s="15">
        <f t="shared" si="28"/>
        <v>0</v>
      </c>
    </row>
    <row r="1098" spans="4:7">
      <c r="D1098" s="15"/>
      <c r="E1098" s="15"/>
      <c r="G1098" s="15">
        <f t="shared" si="28"/>
        <v>0</v>
      </c>
    </row>
    <row r="1099" spans="4:7">
      <c r="D1099" s="15"/>
      <c r="E1099" s="15"/>
      <c r="G1099" s="15">
        <f t="shared" si="28"/>
        <v>0</v>
      </c>
    </row>
    <row r="1100" spans="4:7">
      <c r="D1100" s="15"/>
      <c r="E1100" s="15"/>
      <c r="G1100" s="15">
        <f t="shared" ref="G1100:G1163" si="29">+D1100-E1100</f>
        <v>0</v>
      </c>
    </row>
    <row r="1101" spans="4:7">
      <c r="D1101" s="15"/>
      <c r="E1101" s="15"/>
      <c r="G1101" s="15">
        <f t="shared" si="29"/>
        <v>0</v>
      </c>
    </row>
    <row r="1102" spans="4:7">
      <c r="D1102" s="15"/>
      <c r="E1102" s="15"/>
      <c r="G1102" s="15">
        <f t="shared" si="29"/>
        <v>0</v>
      </c>
    </row>
    <row r="1103" spans="4:7">
      <c r="D1103" s="15"/>
      <c r="E1103" s="15"/>
      <c r="G1103" s="15">
        <f t="shared" si="29"/>
        <v>0</v>
      </c>
    </row>
    <row r="1104" spans="4:7">
      <c r="D1104" s="15"/>
      <c r="E1104" s="15"/>
      <c r="G1104" s="15">
        <f t="shared" si="29"/>
        <v>0</v>
      </c>
    </row>
    <row r="1105" spans="4:7">
      <c r="D1105" s="15"/>
      <c r="E1105" s="15"/>
      <c r="G1105" s="15">
        <f t="shared" si="29"/>
        <v>0</v>
      </c>
    </row>
    <row r="1106" spans="4:7">
      <c r="D1106" s="15"/>
      <c r="E1106" s="15"/>
      <c r="G1106" s="15">
        <f t="shared" si="29"/>
        <v>0</v>
      </c>
    </row>
    <row r="1107" spans="4:7">
      <c r="D1107" s="15"/>
      <c r="E1107" s="15"/>
      <c r="G1107" s="15">
        <f t="shared" si="29"/>
        <v>0</v>
      </c>
    </row>
    <row r="1108" spans="4:7">
      <c r="D1108" s="15"/>
      <c r="E1108" s="15"/>
      <c r="G1108" s="15">
        <f t="shared" si="29"/>
        <v>0</v>
      </c>
    </row>
    <row r="1109" spans="4:7">
      <c r="D1109" s="15"/>
      <c r="E1109" s="15"/>
      <c r="G1109" s="15">
        <f t="shared" si="29"/>
        <v>0</v>
      </c>
    </row>
    <row r="1110" spans="4:7">
      <c r="D1110" s="15"/>
      <c r="E1110" s="15"/>
      <c r="G1110" s="15">
        <f t="shared" si="29"/>
        <v>0</v>
      </c>
    </row>
    <row r="1111" spans="4:7">
      <c r="D1111" s="15"/>
      <c r="E1111" s="15"/>
      <c r="G1111" s="15">
        <f t="shared" si="29"/>
        <v>0</v>
      </c>
    </row>
    <row r="1112" spans="4:7">
      <c r="D1112" s="15"/>
      <c r="E1112" s="15"/>
      <c r="G1112" s="15">
        <f t="shared" si="29"/>
        <v>0</v>
      </c>
    </row>
    <row r="1113" spans="4:7">
      <c r="D1113" s="15"/>
      <c r="E1113" s="15"/>
      <c r="G1113" s="15">
        <f t="shared" si="29"/>
        <v>0</v>
      </c>
    </row>
    <row r="1114" spans="4:7">
      <c r="D1114" s="15"/>
      <c r="E1114" s="15"/>
      <c r="G1114" s="15">
        <f t="shared" si="29"/>
        <v>0</v>
      </c>
    </row>
    <row r="1115" spans="4:7">
      <c r="D1115" s="15"/>
      <c r="E1115" s="15"/>
      <c r="G1115" s="15">
        <f t="shared" si="29"/>
        <v>0</v>
      </c>
    </row>
    <row r="1116" spans="4:7">
      <c r="D1116" s="15"/>
      <c r="E1116" s="15"/>
      <c r="G1116" s="15">
        <f t="shared" si="29"/>
        <v>0</v>
      </c>
    </row>
    <row r="1117" spans="4:7">
      <c r="D1117" s="15"/>
      <c r="E1117" s="15"/>
      <c r="G1117" s="15">
        <f t="shared" si="29"/>
        <v>0</v>
      </c>
    </row>
    <row r="1118" spans="4:7">
      <c r="D1118" s="15"/>
      <c r="E1118" s="15"/>
      <c r="G1118" s="15">
        <f t="shared" si="29"/>
        <v>0</v>
      </c>
    </row>
    <row r="1119" spans="4:7">
      <c r="D1119" s="15"/>
      <c r="E1119" s="15"/>
      <c r="G1119" s="15">
        <f t="shared" si="29"/>
        <v>0</v>
      </c>
    </row>
    <row r="1120" spans="4:7">
      <c r="D1120" s="15"/>
      <c r="E1120" s="15"/>
      <c r="G1120" s="15">
        <f t="shared" si="29"/>
        <v>0</v>
      </c>
    </row>
    <row r="1121" spans="4:7">
      <c r="D1121" s="15"/>
      <c r="E1121" s="15"/>
      <c r="G1121" s="15">
        <f t="shared" si="29"/>
        <v>0</v>
      </c>
    </row>
    <row r="1122" spans="4:7">
      <c r="D1122" s="15"/>
      <c r="E1122" s="15"/>
      <c r="G1122" s="15">
        <f t="shared" si="29"/>
        <v>0</v>
      </c>
    </row>
    <row r="1123" spans="4:7">
      <c r="D1123" s="15"/>
      <c r="E1123" s="15"/>
      <c r="G1123" s="15">
        <f t="shared" si="29"/>
        <v>0</v>
      </c>
    </row>
    <row r="1124" spans="4:7">
      <c r="D1124" s="15"/>
      <c r="E1124" s="15"/>
      <c r="G1124" s="15">
        <f t="shared" si="29"/>
        <v>0</v>
      </c>
    </row>
    <row r="1125" spans="4:7">
      <c r="D1125" s="15"/>
      <c r="E1125" s="15"/>
      <c r="G1125" s="15">
        <f t="shared" si="29"/>
        <v>0</v>
      </c>
    </row>
    <row r="1126" spans="4:7">
      <c r="D1126" s="15"/>
      <c r="E1126" s="15"/>
      <c r="G1126" s="15">
        <f t="shared" si="29"/>
        <v>0</v>
      </c>
    </row>
    <row r="1127" spans="4:7">
      <c r="D1127" s="15"/>
      <c r="E1127" s="15"/>
      <c r="G1127" s="15">
        <f t="shared" si="29"/>
        <v>0</v>
      </c>
    </row>
    <row r="1128" spans="4:7">
      <c r="D1128" s="15"/>
      <c r="E1128" s="15"/>
      <c r="G1128" s="15">
        <f t="shared" si="29"/>
        <v>0</v>
      </c>
    </row>
    <row r="1129" spans="4:7">
      <c r="D1129" s="15"/>
      <c r="E1129" s="15"/>
      <c r="G1129" s="15">
        <f t="shared" si="29"/>
        <v>0</v>
      </c>
    </row>
    <row r="1130" spans="4:7">
      <c r="D1130" s="15"/>
      <c r="E1130" s="15"/>
      <c r="G1130" s="15">
        <f t="shared" si="29"/>
        <v>0</v>
      </c>
    </row>
    <row r="1131" spans="4:7">
      <c r="D1131" s="15"/>
      <c r="E1131" s="15"/>
      <c r="G1131" s="15">
        <f t="shared" si="29"/>
        <v>0</v>
      </c>
    </row>
    <row r="1132" spans="4:7">
      <c r="D1132" s="15"/>
      <c r="E1132" s="15"/>
      <c r="G1132" s="15">
        <f t="shared" si="29"/>
        <v>0</v>
      </c>
    </row>
    <row r="1133" spans="4:7">
      <c r="D1133" s="15"/>
      <c r="E1133" s="15"/>
      <c r="G1133" s="15">
        <f t="shared" si="29"/>
        <v>0</v>
      </c>
    </row>
    <row r="1134" spans="4:7">
      <c r="D1134" s="15"/>
      <c r="E1134" s="15"/>
      <c r="G1134" s="15">
        <f t="shared" si="29"/>
        <v>0</v>
      </c>
    </row>
    <row r="1135" spans="4:7">
      <c r="D1135" s="15"/>
      <c r="E1135" s="15"/>
      <c r="G1135" s="15">
        <f t="shared" si="29"/>
        <v>0</v>
      </c>
    </row>
    <row r="1136" spans="4:7">
      <c r="D1136" s="15"/>
      <c r="E1136" s="15"/>
      <c r="G1136" s="15">
        <f t="shared" si="29"/>
        <v>0</v>
      </c>
    </row>
    <row r="1137" spans="4:7">
      <c r="D1137" s="15"/>
      <c r="E1137" s="15"/>
      <c r="G1137" s="15">
        <f t="shared" si="29"/>
        <v>0</v>
      </c>
    </row>
    <row r="1138" spans="4:7">
      <c r="D1138" s="15"/>
      <c r="E1138" s="15"/>
      <c r="G1138" s="15">
        <f t="shared" si="29"/>
        <v>0</v>
      </c>
    </row>
    <row r="1139" spans="4:7">
      <c r="D1139" s="15"/>
      <c r="E1139" s="15"/>
      <c r="G1139" s="15">
        <f t="shared" si="29"/>
        <v>0</v>
      </c>
    </row>
    <row r="1140" spans="4:7">
      <c r="D1140" s="15"/>
      <c r="E1140" s="15"/>
      <c r="G1140" s="15">
        <f t="shared" si="29"/>
        <v>0</v>
      </c>
    </row>
    <row r="1141" spans="4:7">
      <c r="D1141" s="15"/>
      <c r="E1141" s="15"/>
      <c r="G1141" s="15">
        <f t="shared" si="29"/>
        <v>0</v>
      </c>
    </row>
    <row r="1142" spans="4:7">
      <c r="D1142" s="15"/>
      <c r="E1142" s="15"/>
      <c r="G1142" s="15">
        <f t="shared" si="29"/>
        <v>0</v>
      </c>
    </row>
    <row r="1143" spans="4:7">
      <c r="D1143" s="15"/>
      <c r="E1143" s="15"/>
      <c r="G1143" s="15">
        <f t="shared" si="29"/>
        <v>0</v>
      </c>
    </row>
    <row r="1144" spans="4:7">
      <c r="D1144" s="15"/>
      <c r="E1144" s="15"/>
      <c r="G1144" s="15">
        <f t="shared" si="29"/>
        <v>0</v>
      </c>
    </row>
    <row r="1145" spans="4:7">
      <c r="D1145" s="15"/>
      <c r="E1145" s="15"/>
      <c r="G1145" s="15">
        <f t="shared" si="29"/>
        <v>0</v>
      </c>
    </row>
    <row r="1146" spans="4:7">
      <c r="D1146" s="15"/>
      <c r="E1146" s="15"/>
      <c r="G1146" s="15">
        <f t="shared" si="29"/>
        <v>0</v>
      </c>
    </row>
    <row r="1147" spans="4:7">
      <c r="D1147" s="15"/>
      <c r="E1147" s="15"/>
      <c r="G1147" s="15">
        <f t="shared" si="29"/>
        <v>0</v>
      </c>
    </row>
    <row r="1148" spans="4:7">
      <c r="D1148" s="15"/>
      <c r="E1148" s="15"/>
      <c r="G1148" s="15">
        <f t="shared" si="29"/>
        <v>0</v>
      </c>
    </row>
    <row r="1149" spans="4:7">
      <c r="D1149" s="15"/>
      <c r="E1149" s="15"/>
      <c r="G1149" s="15">
        <f t="shared" si="29"/>
        <v>0</v>
      </c>
    </row>
    <row r="1150" spans="4:7">
      <c r="D1150" s="15"/>
      <c r="E1150" s="15"/>
      <c r="G1150" s="15">
        <f t="shared" si="29"/>
        <v>0</v>
      </c>
    </row>
    <row r="1151" spans="4:7">
      <c r="D1151" s="15"/>
      <c r="E1151" s="15"/>
      <c r="G1151" s="15">
        <f t="shared" si="29"/>
        <v>0</v>
      </c>
    </row>
    <row r="1152" spans="4:7">
      <c r="D1152" s="15"/>
      <c r="E1152" s="15"/>
      <c r="G1152" s="15">
        <f t="shared" si="29"/>
        <v>0</v>
      </c>
    </row>
    <row r="1153" spans="4:7">
      <c r="D1153" s="15"/>
      <c r="E1153" s="15"/>
      <c r="G1153" s="15">
        <f t="shared" si="29"/>
        <v>0</v>
      </c>
    </row>
    <row r="1154" spans="4:7">
      <c r="D1154" s="15"/>
      <c r="E1154" s="15"/>
      <c r="G1154" s="15">
        <f t="shared" si="29"/>
        <v>0</v>
      </c>
    </row>
    <row r="1155" spans="4:7">
      <c r="D1155" s="15"/>
      <c r="E1155" s="15"/>
      <c r="G1155" s="15">
        <f t="shared" si="29"/>
        <v>0</v>
      </c>
    </row>
    <row r="1156" spans="4:7">
      <c r="D1156" s="15"/>
      <c r="E1156" s="15"/>
      <c r="G1156" s="15">
        <f t="shared" si="29"/>
        <v>0</v>
      </c>
    </row>
    <row r="1157" spans="4:7">
      <c r="D1157" s="15"/>
      <c r="E1157" s="15"/>
      <c r="G1157" s="15">
        <f t="shared" si="29"/>
        <v>0</v>
      </c>
    </row>
    <row r="1158" spans="4:7">
      <c r="D1158" s="15"/>
      <c r="E1158" s="15"/>
      <c r="G1158" s="15">
        <f t="shared" si="29"/>
        <v>0</v>
      </c>
    </row>
    <row r="1159" spans="4:7">
      <c r="D1159" s="15"/>
      <c r="E1159" s="15"/>
      <c r="G1159" s="15">
        <f t="shared" si="29"/>
        <v>0</v>
      </c>
    </row>
    <row r="1160" spans="4:7">
      <c r="D1160" s="15"/>
      <c r="E1160" s="15"/>
      <c r="G1160" s="15">
        <f t="shared" si="29"/>
        <v>0</v>
      </c>
    </row>
    <row r="1161" spans="4:7">
      <c r="D1161" s="15"/>
      <c r="E1161" s="15"/>
      <c r="G1161" s="15">
        <f t="shared" si="29"/>
        <v>0</v>
      </c>
    </row>
    <row r="1162" spans="4:7">
      <c r="D1162" s="15"/>
      <c r="E1162" s="15"/>
      <c r="G1162" s="15">
        <f t="shared" si="29"/>
        <v>0</v>
      </c>
    </row>
    <row r="1163" spans="4:7">
      <c r="D1163" s="15"/>
      <c r="E1163" s="15"/>
      <c r="G1163" s="15">
        <f t="shared" si="29"/>
        <v>0</v>
      </c>
    </row>
    <row r="1164" spans="4:7">
      <c r="D1164" s="15"/>
      <c r="E1164" s="15"/>
      <c r="G1164" s="15">
        <f t="shared" ref="G1164:G1227" si="30">+D1164-E1164</f>
        <v>0</v>
      </c>
    </row>
    <row r="1165" spans="4:7">
      <c r="D1165" s="15"/>
      <c r="E1165" s="15"/>
      <c r="G1165" s="15">
        <f t="shared" si="30"/>
        <v>0</v>
      </c>
    </row>
    <row r="1166" spans="4:7">
      <c r="D1166" s="15"/>
      <c r="E1166" s="15"/>
      <c r="G1166" s="15">
        <f t="shared" si="30"/>
        <v>0</v>
      </c>
    </row>
    <row r="1167" spans="4:7">
      <c r="D1167" s="15"/>
      <c r="E1167" s="15"/>
      <c r="G1167" s="15">
        <f t="shared" si="30"/>
        <v>0</v>
      </c>
    </row>
    <row r="1168" spans="4:7">
      <c r="D1168" s="15"/>
      <c r="E1168" s="15"/>
      <c r="G1168" s="15">
        <f t="shared" si="30"/>
        <v>0</v>
      </c>
    </row>
    <row r="1169" spans="4:7">
      <c r="D1169" s="15"/>
      <c r="E1169" s="15"/>
      <c r="G1169" s="15">
        <f t="shared" si="30"/>
        <v>0</v>
      </c>
    </row>
    <row r="1170" spans="4:7">
      <c r="D1170" s="15"/>
      <c r="E1170" s="15"/>
      <c r="G1170" s="15">
        <f t="shared" si="30"/>
        <v>0</v>
      </c>
    </row>
    <row r="1171" spans="4:7">
      <c r="D1171" s="15"/>
      <c r="E1171" s="15"/>
      <c r="G1171" s="15">
        <f t="shared" si="30"/>
        <v>0</v>
      </c>
    </row>
    <row r="1172" spans="4:7">
      <c r="D1172" s="15"/>
      <c r="E1172" s="15"/>
      <c r="G1172" s="15">
        <f t="shared" si="30"/>
        <v>0</v>
      </c>
    </row>
    <row r="1173" spans="4:7">
      <c r="D1173" s="15"/>
      <c r="E1173" s="15"/>
      <c r="G1173" s="15">
        <f t="shared" si="30"/>
        <v>0</v>
      </c>
    </row>
    <row r="1174" spans="4:7">
      <c r="D1174" s="15"/>
      <c r="E1174" s="15"/>
      <c r="G1174" s="15">
        <f t="shared" si="30"/>
        <v>0</v>
      </c>
    </row>
    <row r="1175" spans="4:7">
      <c r="D1175" s="15"/>
      <c r="E1175" s="15"/>
      <c r="G1175" s="15">
        <f t="shared" si="30"/>
        <v>0</v>
      </c>
    </row>
    <row r="1176" spans="4:7">
      <c r="D1176" s="15"/>
      <c r="E1176" s="15"/>
      <c r="G1176" s="15">
        <f t="shared" si="30"/>
        <v>0</v>
      </c>
    </row>
    <row r="1177" spans="4:7">
      <c r="D1177" s="15"/>
      <c r="E1177" s="15"/>
      <c r="G1177" s="15">
        <f t="shared" si="30"/>
        <v>0</v>
      </c>
    </row>
    <row r="1178" spans="4:7">
      <c r="D1178" s="15"/>
      <c r="E1178" s="15"/>
      <c r="G1178" s="15">
        <f t="shared" si="30"/>
        <v>0</v>
      </c>
    </row>
    <row r="1179" spans="4:7">
      <c r="D1179" s="15"/>
      <c r="E1179" s="15"/>
      <c r="G1179" s="15">
        <f t="shared" si="30"/>
        <v>0</v>
      </c>
    </row>
    <row r="1180" spans="4:7">
      <c r="D1180" s="15"/>
      <c r="E1180" s="15"/>
      <c r="G1180" s="15">
        <f t="shared" si="30"/>
        <v>0</v>
      </c>
    </row>
    <row r="1181" spans="4:7">
      <c r="D1181" s="15"/>
      <c r="E1181" s="15"/>
      <c r="G1181" s="15">
        <f t="shared" si="30"/>
        <v>0</v>
      </c>
    </row>
    <row r="1182" spans="4:7">
      <c r="D1182" s="15"/>
      <c r="E1182" s="15"/>
      <c r="G1182" s="15">
        <f t="shared" si="30"/>
        <v>0</v>
      </c>
    </row>
    <row r="1183" spans="4:7">
      <c r="D1183" s="15"/>
      <c r="E1183" s="15"/>
      <c r="G1183" s="15">
        <f t="shared" si="30"/>
        <v>0</v>
      </c>
    </row>
    <row r="1184" spans="4:7">
      <c r="D1184" s="15"/>
      <c r="E1184" s="15"/>
      <c r="G1184" s="15">
        <f t="shared" si="30"/>
        <v>0</v>
      </c>
    </row>
    <row r="1185" spans="4:7">
      <c r="D1185" s="15"/>
      <c r="E1185" s="15"/>
      <c r="G1185" s="15">
        <f t="shared" si="30"/>
        <v>0</v>
      </c>
    </row>
    <row r="1186" spans="4:7">
      <c r="D1186" s="15"/>
      <c r="E1186" s="15"/>
      <c r="G1186" s="15">
        <f t="shared" si="30"/>
        <v>0</v>
      </c>
    </row>
    <row r="1187" spans="4:7">
      <c r="D1187" s="15"/>
      <c r="E1187" s="15"/>
      <c r="G1187" s="15">
        <f t="shared" si="30"/>
        <v>0</v>
      </c>
    </row>
    <row r="1188" spans="4:7">
      <c r="D1188" s="15"/>
      <c r="E1188" s="15"/>
      <c r="G1188" s="15">
        <f t="shared" si="30"/>
        <v>0</v>
      </c>
    </row>
    <row r="1189" spans="4:7">
      <c r="D1189" s="15"/>
      <c r="E1189" s="15"/>
      <c r="G1189" s="15">
        <f t="shared" si="30"/>
        <v>0</v>
      </c>
    </row>
    <row r="1190" spans="4:7">
      <c r="D1190" s="15"/>
      <c r="E1190" s="15"/>
      <c r="G1190" s="15">
        <f t="shared" si="30"/>
        <v>0</v>
      </c>
    </row>
    <row r="1191" spans="4:7">
      <c r="D1191" s="15"/>
      <c r="E1191" s="15"/>
      <c r="G1191" s="15">
        <f t="shared" si="30"/>
        <v>0</v>
      </c>
    </row>
    <row r="1192" spans="4:7">
      <c r="D1192" s="15"/>
      <c r="E1192" s="15"/>
      <c r="G1192" s="15">
        <f t="shared" si="30"/>
        <v>0</v>
      </c>
    </row>
    <row r="1193" spans="4:7">
      <c r="D1193" s="15"/>
      <c r="E1193" s="15"/>
      <c r="G1193" s="15">
        <f t="shared" si="30"/>
        <v>0</v>
      </c>
    </row>
    <row r="1194" spans="4:7">
      <c r="D1194" s="15"/>
      <c r="E1194" s="15"/>
      <c r="G1194" s="15">
        <f t="shared" si="30"/>
        <v>0</v>
      </c>
    </row>
    <row r="1195" spans="4:7">
      <c r="D1195" s="15"/>
      <c r="E1195" s="15"/>
      <c r="G1195" s="15">
        <f t="shared" si="30"/>
        <v>0</v>
      </c>
    </row>
    <row r="1196" spans="4:7">
      <c r="D1196" s="15"/>
      <c r="E1196" s="15"/>
      <c r="G1196" s="15">
        <f t="shared" si="30"/>
        <v>0</v>
      </c>
    </row>
    <row r="1197" spans="4:7">
      <c r="D1197" s="15"/>
      <c r="E1197" s="15"/>
      <c r="G1197" s="15">
        <f t="shared" si="30"/>
        <v>0</v>
      </c>
    </row>
    <row r="1198" spans="4:7">
      <c r="D1198" s="15"/>
      <c r="E1198" s="15"/>
      <c r="G1198" s="15">
        <f t="shared" si="30"/>
        <v>0</v>
      </c>
    </row>
    <row r="1199" spans="4:7">
      <c r="D1199" s="15"/>
      <c r="E1199" s="15"/>
      <c r="G1199" s="15">
        <f t="shared" si="30"/>
        <v>0</v>
      </c>
    </row>
    <row r="1200" spans="4:7">
      <c r="D1200" s="15"/>
      <c r="E1200" s="15"/>
      <c r="G1200" s="15">
        <f t="shared" si="30"/>
        <v>0</v>
      </c>
    </row>
    <row r="1201" spans="4:7">
      <c r="D1201" s="15"/>
      <c r="E1201" s="15"/>
      <c r="G1201" s="15">
        <f t="shared" si="30"/>
        <v>0</v>
      </c>
    </row>
    <row r="1202" spans="4:7">
      <c r="D1202" s="15"/>
      <c r="E1202" s="15"/>
      <c r="G1202" s="15">
        <f t="shared" si="30"/>
        <v>0</v>
      </c>
    </row>
    <row r="1203" spans="4:7">
      <c r="D1203" s="15"/>
      <c r="E1203" s="15"/>
      <c r="G1203" s="15">
        <f t="shared" si="30"/>
        <v>0</v>
      </c>
    </row>
    <row r="1204" spans="4:7">
      <c r="D1204" s="15"/>
      <c r="E1204" s="15"/>
      <c r="G1204" s="15">
        <f t="shared" si="30"/>
        <v>0</v>
      </c>
    </row>
    <row r="1205" spans="4:7">
      <c r="D1205" s="15"/>
      <c r="E1205" s="15"/>
      <c r="G1205" s="15">
        <f t="shared" si="30"/>
        <v>0</v>
      </c>
    </row>
    <row r="1206" spans="4:7">
      <c r="D1206" s="15"/>
      <c r="E1206" s="15"/>
      <c r="G1206" s="15">
        <f t="shared" si="30"/>
        <v>0</v>
      </c>
    </row>
    <row r="1207" spans="4:7">
      <c r="D1207" s="15"/>
      <c r="E1207" s="15"/>
      <c r="G1207" s="15">
        <f t="shared" si="30"/>
        <v>0</v>
      </c>
    </row>
    <row r="1208" spans="4:7">
      <c r="D1208" s="15"/>
      <c r="E1208" s="15"/>
      <c r="G1208" s="15">
        <f t="shared" si="30"/>
        <v>0</v>
      </c>
    </row>
    <row r="1209" spans="4:7">
      <c r="D1209" s="15"/>
      <c r="E1209" s="15"/>
      <c r="G1209" s="15">
        <f t="shared" si="30"/>
        <v>0</v>
      </c>
    </row>
    <row r="1210" spans="4:7">
      <c r="D1210" s="15"/>
      <c r="E1210" s="15"/>
      <c r="G1210" s="15">
        <f t="shared" si="30"/>
        <v>0</v>
      </c>
    </row>
    <row r="1211" spans="4:7">
      <c r="D1211" s="15"/>
      <c r="E1211" s="15"/>
      <c r="G1211" s="15">
        <f t="shared" si="30"/>
        <v>0</v>
      </c>
    </row>
    <row r="1212" spans="4:7">
      <c r="D1212" s="15"/>
      <c r="E1212" s="15"/>
      <c r="G1212" s="15">
        <f t="shared" si="30"/>
        <v>0</v>
      </c>
    </row>
    <row r="1213" spans="4:7">
      <c r="D1213" s="15"/>
      <c r="E1213" s="15"/>
      <c r="G1213" s="15">
        <f t="shared" si="30"/>
        <v>0</v>
      </c>
    </row>
    <row r="1214" spans="4:7">
      <c r="D1214" s="15"/>
      <c r="E1214" s="15"/>
      <c r="G1214" s="15">
        <f t="shared" si="30"/>
        <v>0</v>
      </c>
    </row>
    <row r="1215" spans="4:7">
      <c r="D1215" s="15"/>
      <c r="E1215" s="15"/>
      <c r="G1215" s="15">
        <f t="shared" si="30"/>
        <v>0</v>
      </c>
    </row>
    <row r="1216" spans="4:7">
      <c r="D1216" s="15"/>
      <c r="E1216" s="15"/>
      <c r="G1216" s="15">
        <f t="shared" si="30"/>
        <v>0</v>
      </c>
    </row>
    <row r="1217" spans="4:7">
      <c r="D1217" s="15"/>
      <c r="E1217" s="15"/>
      <c r="G1217" s="15">
        <f t="shared" si="30"/>
        <v>0</v>
      </c>
    </row>
    <row r="1218" spans="4:7">
      <c r="D1218" s="15"/>
      <c r="E1218" s="15"/>
      <c r="G1218" s="15">
        <f t="shared" si="30"/>
        <v>0</v>
      </c>
    </row>
    <row r="1219" spans="4:7">
      <c r="D1219" s="15"/>
      <c r="E1219" s="15"/>
      <c r="G1219" s="15">
        <f t="shared" si="30"/>
        <v>0</v>
      </c>
    </row>
    <row r="1220" spans="4:7">
      <c r="D1220" s="15"/>
      <c r="E1220" s="15"/>
      <c r="G1220" s="15">
        <f t="shared" si="30"/>
        <v>0</v>
      </c>
    </row>
    <row r="1221" spans="4:7">
      <c r="D1221" s="15"/>
      <c r="E1221" s="15"/>
      <c r="G1221" s="15">
        <f t="shared" si="30"/>
        <v>0</v>
      </c>
    </row>
    <row r="1222" spans="4:7">
      <c r="D1222" s="15"/>
      <c r="E1222" s="15"/>
      <c r="G1222" s="15">
        <f t="shared" si="30"/>
        <v>0</v>
      </c>
    </row>
    <row r="1223" spans="4:7">
      <c r="D1223" s="15"/>
      <c r="E1223" s="15"/>
      <c r="G1223" s="15">
        <f t="shared" si="30"/>
        <v>0</v>
      </c>
    </row>
    <row r="1224" spans="4:7">
      <c r="D1224" s="15"/>
      <c r="E1224" s="15"/>
      <c r="G1224" s="15">
        <f t="shared" si="30"/>
        <v>0</v>
      </c>
    </row>
    <row r="1225" spans="4:7">
      <c r="D1225" s="15"/>
      <c r="E1225" s="15"/>
      <c r="G1225" s="15">
        <f t="shared" si="30"/>
        <v>0</v>
      </c>
    </row>
    <row r="1226" spans="4:7">
      <c r="D1226" s="15"/>
      <c r="E1226" s="15"/>
      <c r="G1226" s="15">
        <f t="shared" si="30"/>
        <v>0</v>
      </c>
    </row>
    <row r="1227" spans="4:7">
      <c r="D1227" s="15"/>
      <c r="E1227" s="15"/>
      <c r="G1227" s="15">
        <f t="shared" si="30"/>
        <v>0</v>
      </c>
    </row>
    <row r="1228" spans="4:7">
      <c r="D1228" s="15"/>
      <c r="E1228" s="15"/>
      <c r="G1228" s="15">
        <f t="shared" ref="G1228:G1291" si="31">+D1228-E1228</f>
        <v>0</v>
      </c>
    </row>
    <row r="1229" spans="4:7">
      <c r="D1229" s="15"/>
      <c r="E1229" s="15"/>
      <c r="G1229" s="15">
        <f t="shared" si="31"/>
        <v>0</v>
      </c>
    </row>
    <row r="1230" spans="4:7">
      <c r="D1230" s="15"/>
      <c r="E1230" s="15"/>
      <c r="G1230" s="15">
        <f t="shared" si="31"/>
        <v>0</v>
      </c>
    </row>
    <row r="1231" spans="4:7">
      <c r="D1231" s="15"/>
      <c r="E1231" s="15"/>
      <c r="G1231" s="15">
        <f t="shared" si="31"/>
        <v>0</v>
      </c>
    </row>
    <row r="1232" spans="4:7">
      <c r="D1232" s="15"/>
      <c r="E1232" s="15"/>
      <c r="G1232" s="15">
        <f t="shared" si="31"/>
        <v>0</v>
      </c>
    </row>
    <row r="1233" spans="4:7">
      <c r="D1233" s="15"/>
      <c r="E1233" s="15"/>
      <c r="G1233" s="15">
        <f t="shared" si="31"/>
        <v>0</v>
      </c>
    </row>
    <row r="1234" spans="4:7">
      <c r="D1234" s="15"/>
      <c r="E1234" s="15"/>
      <c r="G1234" s="15">
        <f t="shared" si="31"/>
        <v>0</v>
      </c>
    </row>
    <row r="1235" spans="4:7">
      <c r="D1235" s="15"/>
      <c r="E1235" s="15"/>
      <c r="G1235" s="15">
        <f t="shared" si="31"/>
        <v>0</v>
      </c>
    </row>
    <row r="1236" spans="4:7">
      <c r="D1236" s="15"/>
      <c r="E1236" s="15"/>
      <c r="G1236" s="15">
        <f t="shared" si="31"/>
        <v>0</v>
      </c>
    </row>
    <row r="1237" spans="4:7">
      <c r="D1237" s="15"/>
      <c r="E1237" s="15"/>
      <c r="G1237" s="15">
        <f t="shared" si="31"/>
        <v>0</v>
      </c>
    </row>
    <row r="1238" spans="4:7">
      <c r="D1238" s="15"/>
      <c r="E1238" s="15"/>
      <c r="G1238" s="15">
        <f t="shared" si="31"/>
        <v>0</v>
      </c>
    </row>
    <row r="1239" spans="4:7">
      <c r="D1239" s="15"/>
      <c r="E1239" s="15"/>
      <c r="G1239" s="15">
        <f t="shared" si="31"/>
        <v>0</v>
      </c>
    </row>
    <row r="1240" spans="4:7">
      <c r="D1240" s="15"/>
      <c r="E1240" s="15"/>
      <c r="G1240" s="15">
        <f t="shared" si="31"/>
        <v>0</v>
      </c>
    </row>
    <row r="1241" spans="4:7">
      <c r="D1241" s="15"/>
      <c r="E1241" s="15"/>
      <c r="G1241" s="15">
        <f t="shared" si="31"/>
        <v>0</v>
      </c>
    </row>
    <row r="1242" spans="4:7">
      <c r="D1242" s="15"/>
      <c r="E1242" s="15"/>
      <c r="G1242" s="15">
        <f t="shared" si="31"/>
        <v>0</v>
      </c>
    </row>
    <row r="1243" spans="4:7">
      <c r="D1243" s="15"/>
      <c r="E1243" s="15"/>
      <c r="G1243" s="15">
        <f t="shared" si="31"/>
        <v>0</v>
      </c>
    </row>
    <row r="1244" spans="4:7">
      <c r="D1244" s="15"/>
      <c r="E1244" s="15"/>
      <c r="G1244" s="15">
        <f t="shared" si="31"/>
        <v>0</v>
      </c>
    </row>
    <row r="1245" spans="4:7">
      <c r="D1245" s="15"/>
      <c r="E1245" s="15"/>
      <c r="G1245" s="15">
        <f t="shared" si="31"/>
        <v>0</v>
      </c>
    </row>
    <row r="1246" spans="4:7">
      <c r="D1246" s="15"/>
      <c r="E1246" s="15"/>
      <c r="G1246" s="15">
        <f t="shared" si="31"/>
        <v>0</v>
      </c>
    </row>
    <row r="1247" spans="4:7">
      <c r="D1247" s="15"/>
      <c r="E1247" s="15"/>
      <c r="G1247" s="15">
        <f t="shared" si="31"/>
        <v>0</v>
      </c>
    </row>
    <row r="1248" spans="4:7">
      <c r="D1248" s="15"/>
      <c r="E1248" s="15"/>
      <c r="G1248" s="15">
        <f t="shared" si="31"/>
        <v>0</v>
      </c>
    </row>
    <row r="1249" spans="4:7">
      <c r="D1249" s="15"/>
      <c r="E1249" s="15"/>
      <c r="G1249" s="15">
        <f t="shared" si="31"/>
        <v>0</v>
      </c>
    </row>
    <row r="1250" spans="4:7">
      <c r="D1250" s="15"/>
      <c r="E1250" s="15"/>
      <c r="G1250" s="15">
        <f t="shared" si="31"/>
        <v>0</v>
      </c>
    </row>
    <row r="1251" spans="4:7">
      <c r="D1251" s="15"/>
      <c r="E1251" s="15"/>
      <c r="G1251" s="15">
        <f t="shared" si="31"/>
        <v>0</v>
      </c>
    </row>
    <row r="1252" spans="4:7">
      <c r="D1252" s="15"/>
      <c r="E1252" s="15"/>
      <c r="G1252" s="15">
        <f t="shared" si="31"/>
        <v>0</v>
      </c>
    </row>
    <row r="1253" spans="4:7">
      <c r="D1253" s="15"/>
      <c r="E1253" s="15"/>
      <c r="G1253" s="15">
        <f t="shared" si="31"/>
        <v>0</v>
      </c>
    </row>
    <row r="1254" spans="4:7">
      <c r="D1254" s="15"/>
      <c r="E1254" s="15"/>
      <c r="G1254" s="15">
        <f t="shared" si="31"/>
        <v>0</v>
      </c>
    </row>
    <row r="1255" spans="4:7">
      <c r="D1255" s="15"/>
      <c r="E1255" s="15"/>
      <c r="G1255" s="15">
        <f t="shared" si="31"/>
        <v>0</v>
      </c>
    </row>
    <row r="1256" spans="4:7">
      <c r="D1256" s="15"/>
      <c r="E1256" s="15"/>
      <c r="G1256" s="15">
        <f t="shared" si="31"/>
        <v>0</v>
      </c>
    </row>
    <row r="1257" spans="4:7">
      <c r="D1257" s="15"/>
      <c r="E1257" s="15"/>
      <c r="G1257" s="15">
        <f t="shared" si="31"/>
        <v>0</v>
      </c>
    </row>
    <row r="1258" spans="4:7">
      <c r="D1258" s="15"/>
      <c r="E1258" s="15"/>
      <c r="G1258" s="15">
        <f t="shared" si="31"/>
        <v>0</v>
      </c>
    </row>
    <row r="1259" spans="4:7">
      <c r="D1259" s="15"/>
      <c r="E1259" s="15"/>
      <c r="G1259" s="15">
        <f t="shared" si="31"/>
        <v>0</v>
      </c>
    </row>
    <row r="1260" spans="4:7">
      <c r="D1260" s="15"/>
      <c r="E1260" s="15"/>
      <c r="G1260" s="15">
        <f t="shared" si="31"/>
        <v>0</v>
      </c>
    </row>
    <row r="1261" spans="4:7">
      <c r="D1261" s="15"/>
      <c r="E1261" s="15"/>
      <c r="G1261" s="15">
        <f t="shared" si="31"/>
        <v>0</v>
      </c>
    </row>
    <row r="1262" spans="4:7">
      <c r="D1262" s="15"/>
      <c r="E1262" s="15"/>
      <c r="G1262" s="15">
        <f t="shared" si="31"/>
        <v>0</v>
      </c>
    </row>
    <row r="1263" spans="4:7">
      <c r="D1263" s="15"/>
      <c r="E1263" s="15"/>
      <c r="G1263" s="15">
        <f t="shared" si="31"/>
        <v>0</v>
      </c>
    </row>
    <row r="1264" spans="4:7">
      <c r="D1264" s="15"/>
      <c r="E1264" s="15"/>
      <c r="G1264" s="15">
        <f t="shared" si="31"/>
        <v>0</v>
      </c>
    </row>
    <row r="1265" spans="4:7">
      <c r="D1265" s="15"/>
      <c r="E1265" s="15"/>
      <c r="G1265" s="15">
        <f t="shared" si="31"/>
        <v>0</v>
      </c>
    </row>
    <row r="1266" spans="4:7">
      <c r="D1266" s="15"/>
      <c r="E1266" s="15"/>
      <c r="G1266" s="15">
        <f t="shared" si="31"/>
        <v>0</v>
      </c>
    </row>
    <row r="1267" spans="4:7">
      <c r="D1267" s="15"/>
      <c r="E1267" s="15"/>
      <c r="G1267" s="15">
        <f t="shared" si="31"/>
        <v>0</v>
      </c>
    </row>
    <row r="1268" spans="4:7">
      <c r="D1268" s="15"/>
      <c r="E1268" s="15"/>
      <c r="G1268" s="15">
        <f t="shared" si="31"/>
        <v>0</v>
      </c>
    </row>
    <row r="1269" spans="4:7">
      <c r="D1269" s="15"/>
      <c r="E1269" s="15"/>
      <c r="G1269" s="15">
        <f t="shared" si="31"/>
        <v>0</v>
      </c>
    </row>
    <row r="1270" spans="4:7">
      <c r="D1270" s="15"/>
      <c r="E1270" s="15"/>
      <c r="G1270" s="15">
        <f t="shared" si="31"/>
        <v>0</v>
      </c>
    </row>
    <row r="1271" spans="4:7">
      <c r="D1271" s="15"/>
      <c r="E1271" s="15"/>
      <c r="G1271" s="15">
        <f t="shared" si="31"/>
        <v>0</v>
      </c>
    </row>
    <row r="1272" spans="4:7">
      <c r="D1272" s="15"/>
      <c r="E1272" s="15"/>
      <c r="G1272" s="15">
        <f t="shared" si="31"/>
        <v>0</v>
      </c>
    </row>
    <row r="1273" spans="4:7">
      <c r="D1273" s="15"/>
      <c r="E1273" s="15"/>
      <c r="G1273" s="15">
        <f t="shared" si="31"/>
        <v>0</v>
      </c>
    </row>
    <row r="1274" spans="4:7">
      <c r="D1274" s="15"/>
      <c r="E1274" s="15"/>
      <c r="G1274" s="15">
        <f t="shared" si="31"/>
        <v>0</v>
      </c>
    </row>
    <row r="1275" spans="4:7">
      <c r="D1275" s="15"/>
      <c r="E1275" s="15"/>
      <c r="G1275" s="15">
        <f t="shared" si="31"/>
        <v>0</v>
      </c>
    </row>
    <row r="1276" spans="4:7">
      <c r="D1276" s="15"/>
      <c r="E1276" s="15"/>
      <c r="G1276" s="15">
        <f t="shared" si="31"/>
        <v>0</v>
      </c>
    </row>
    <row r="1277" spans="4:7">
      <c r="D1277" s="15"/>
      <c r="E1277" s="15"/>
      <c r="G1277" s="15">
        <f t="shared" si="31"/>
        <v>0</v>
      </c>
    </row>
    <row r="1278" spans="4:7">
      <c r="D1278" s="15"/>
      <c r="E1278" s="15"/>
      <c r="G1278" s="15">
        <f t="shared" si="31"/>
        <v>0</v>
      </c>
    </row>
    <row r="1279" spans="4:7">
      <c r="D1279" s="15"/>
      <c r="E1279" s="15"/>
      <c r="G1279" s="15">
        <f t="shared" si="31"/>
        <v>0</v>
      </c>
    </row>
    <row r="1280" spans="4:7">
      <c r="D1280" s="15"/>
      <c r="E1280" s="15"/>
      <c r="G1280" s="15">
        <f t="shared" si="31"/>
        <v>0</v>
      </c>
    </row>
    <row r="1281" spans="4:7">
      <c r="D1281" s="15"/>
      <c r="E1281" s="15"/>
      <c r="G1281" s="15">
        <f t="shared" si="31"/>
        <v>0</v>
      </c>
    </row>
    <row r="1282" spans="4:7">
      <c r="D1282" s="15"/>
      <c r="E1282" s="15"/>
      <c r="G1282" s="15">
        <f t="shared" si="31"/>
        <v>0</v>
      </c>
    </row>
    <row r="1283" spans="4:7">
      <c r="D1283" s="15"/>
      <c r="E1283" s="15"/>
      <c r="G1283" s="15">
        <f t="shared" si="31"/>
        <v>0</v>
      </c>
    </row>
    <row r="1284" spans="4:7">
      <c r="D1284" s="15"/>
      <c r="E1284" s="15"/>
      <c r="G1284" s="15">
        <f t="shared" si="31"/>
        <v>0</v>
      </c>
    </row>
    <row r="1285" spans="4:7">
      <c r="D1285" s="15"/>
      <c r="E1285" s="15"/>
      <c r="G1285" s="15">
        <f t="shared" si="31"/>
        <v>0</v>
      </c>
    </row>
    <row r="1286" spans="4:7">
      <c r="D1286" s="15"/>
      <c r="E1286" s="15"/>
      <c r="G1286" s="15">
        <f t="shared" si="31"/>
        <v>0</v>
      </c>
    </row>
    <row r="1287" spans="4:7">
      <c r="D1287" s="15"/>
      <c r="E1287" s="15"/>
      <c r="G1287" s="15">
        <f t="shared" si="31"/>
        <v>0</v>
      </c>
    </row>
    <row r="1288" spans="4:7">
      <c r="D1288" s="15"/>
      <c r="E1288" s="15"/>
      <c r="G1288" s="15">
        <f t="shared" si="31"/>
        <v>0</v>
      </c>
    </row>
    <row r="1289" spans="4:7">
      <c r="D1289" s="15"/>
      <c r="E1289" s="15"/>
      <c r="G1289" s="15">
        <f t="shared" si="31"/>
        <v>0</v>
      </c>
    </row>
    <row r="1290" spans="4:7">
      <c r="D1290" s="15"/>
      <c r="E1290" s="15"/>
      <c r="G1290" s="15">
        <f t="shared" si="31"/>
        <v>0</v>
      </c>
    </row>
    <row r="1291" spans="4:7">
      <c r="D1291" s="15"/>
      <c r="E1291" s="15"/>
      <c r="G1291" s="15">
        <f t="shared" si="31"/>
        <v>0</v>
      </c>
    </row>
    <row r="1292" spans="4:7">
      <c r="D1292" s="15"/>
      <c r="E1292" s="15"/>
      <c r="G1292" s="15">
        <f t="shared" ref="G1292:G1355" si="32">+D1292-E1292</f>
        <v>0</v>
      </c>
    </row>
    <row r="1293" spans="4:7">
      <c r="D1293" s="15"/>
      <c r="E1293" s="15"/>
      <c r="G1293" s="15">
        <f t="shared" si="32"/>
        <v>0</v>
      </c>
    </row>
    <row r="1294" spans="4:7">
      <c r="D1294" s="15"/>
      <c r="E1294" s="15"/>
      <c r="G1294" s="15">
        <f t="shared" si="32"/>
        <v>0</v>
      </c>
    </row>
    <row r="1295" spans="4:7">
      <c r="D1295" s="15"/>
      <c r="E1295" s="15"/>
      <c r="G1295" s="15">
        <f t="shared" si="32"/>
        <v>0</v>
      </c>
    </row>
    <row r="1296" spans="4:7">
      <c r="D1296" s="15"/>
      <c r="E1296" s="15"/>
      <c r="G1296" s="15">
        <f t="shared" si="32"/>
        <v>0</v>
      </c>
    </row>
    <row r="1297" spans="4:7">
      <c r="D1297" s="15"/>
      <c r="E1297" s="15"/>
      <c r="G1297" s="15">
        <f t="shared" si="32"/>
        <v>0</v>
      </c>
    </row>
    <row r="1298" spans="4:7">
      <c r="D1298" s="15"/>
      <c r="E1298" s="15"/>
      <c r="G1298" s="15">
        <f t="shared" si="32"/>
        <v>0</v>
      </c>
    </row>
    <row r="1299" spans="4:7">
      <c r="D1299" s="15"/>
      <c r="E1299" s="15"/>
      <c r="G1299" s="15">
        <f t="shared" si="32"/>
        <v>0</v>
      </c>
    </row>
    <row r="1300" spans="4:7">
      <c r="D1300" s="15"/>
      <c r="E1300" s="15"/>
      <c r="G1300" s="15">
        <f t="shared" si="32"/>
        <v>0</v>
      </c>
    </row>
    <row r="1301" spans="4:7">
      <c r="D1301" s="15"/>
      <c r="E1301" s="15"/>
      <c r="G1301" s="15">
        <f t="shared" si="32"/>
        <v>0</v>
      </c>
    </row>
    <row r="1302" spans="4:7">
      <c r="D1302" s="15"/>
      <c r="E1302" s="15"/>
      <c r="G1302" s="15">
        <f t="shared" si="32"/>
        <v>0</v>
      </c>
    </row>
    <row r="1303" spans="4:7">
      <c r="D1303" s="15"/>
      <c r="E1303" s="15"/>
      <c r="G1303" s="15">
        <f t="shared" si="32"/>
        <v>0</v>
      </c>
    </row>
    <row r="1304" spans="4:7">
      <c r="D1304" s="15"/>
      <c r="E1304" s="15"/>
      <c r="G1304" s="15">
        <f t="shared" si="32"/>
        <v>0</v>
      </c>
    </row>
    <row r="1305" spans="4:7">
      <c r="D1305" s="15"/>
      <c r="E1305" s="15"/>
      <c r="G1305" s="15">
        <f t="shared" si="32"/>
        <v>0</v>
      </c>
    </row>
    <row r="1306" spans="4:7">
      <c r="D1306" s="15"/>
      <c r="E1306" s="15"/>
      <c r="G1306" s="15">
        <f t="shared" si="32"/>
        <v>0</v>
      </c>
    </row>
    <row r="1307" spans="4:7">
      <c r="D1307" s="15"/>
      <c r="E1307" s="15"/>
      <c r="G1307" s="15">
        <f t="shared" si="32"/>
        <v>0</v>
      </c>
    </row>
    <row r="1308" spans="4:7">
      <c r="D1308" s="15"/>
      <c r="E1308" s="15"/>
      <c r="G1308" s="15">
        <f t="shared" si="32"/>
        <v>0</v>
      </c>
    </row>
    <row r="1309" spans="4:7">
      <c r="D1309" s="15"/>
      <c r="E1309" s="15"/>
      <c r="G1309" s="15">
        <f t="shared" si="32"/>
        <v>0</v>
      </c>
    </row>
    <row r="1310" spans="4:7">
      <c r="D1310" s="15"/>
      <c r="E1310" s="15"/>
      <c r="G1310" s="15">
        <f t="shared" si="32"/>
        <v>0</v>
      </c>
    </row>
    <row r="1311" spans="4:7">
      <c r="D1311" s="15"/>
      <c r="E1311" s="15"/>
      <c r="G1311" s="15">
        <f t="shared" si="32"/>
        <v>0</v>
      </c>
    </row>
    <row r="1312" spans="4:7">
      <c r="D1312" s="15"/>
      <c r="E1312" s="15"/>
      <c r="G1312" s="15">
        <f t="shared" si="32"/>
        <v>0</v>
      </c>
    </row>
    <row r="1313" spans="4:7">
      <c r="D1313" s="15"/>
      <c r="E1313" s="15"/>
      <c r="G1313" s="15">
        <f t="shared" si="32"/>
        <v>0</v>
      </c>
    </row>
    <row r="1314" spans="4:7">
      <c r="D1314" s="15"/>
      <c r="E1314" s="15"/>
      <c r="G1314" s="15">
        <f t="shared" si="32"/>
        <v>0</v>
      </c>
    </row>
    <row r="1315" spans="4:7">
      <c r="D1315" s="15"/>
      <c r="E1315" s="15"/>
      <c r="G1315" s="15">
        <f t="shared" si="32"/>
        <v>0</v>
      </c>
    </row>
    <row r="1316" spans="4:7">
      <c r="D1316" s="15"/>
      <c r="E1316" s="15"/>
      <c r="G1316" s="15">
        <f t="shared" si="32"/>
        <v>0</v>
      </c>
    </row>
    <row r="1317" spans="4:7">
      <c r="D1317" s="15"/>
      <c r="E1317" s="15"/>
      <c r="G1317" s="15">
        <f t="shared" si="32"/>
        <v>0</v>
      </c>
    </row>
    <row r="1318" spans="4:7">
      <c r="D1318" s="15"/>
      <c r="E1318" s="15"/>
      <c r="G1318" s="15">
        <f t="shared" si="32"/>
        <v>0</v>
      </c>
    </row>
    <row r="1319" spans="4:7">
      <c r="D1319" s="15"/>
      <c r="E1319" s="15"/>
      <c r="G1319" s="15">
        <f t="shared" si="32"/>
        <v>0</v>
      </c>
    </row>
    <row r="1320" spans="4:7">
      <c r="D1320" s="15"/>
      <c r="E1320" s="15"/>
      <c r="G1320" s="15">
        <f t="shared" si="32"/>
        <v>0</v>
      </c>
    </row>
    <row r="1321" spans="4:7">
      <c r="D1321" s="15"/>
      <c r="E1321" s="15"/>
      <c r="G1321" s="15">
        <f t="shared" si="32"/>
        <v>0</v>
      </c>
    </row>
    <row r="1322" spans="4:7">
      <c r="D1322" s="15"/>
      <c r="E1322" s="15"/>
      <c r="G1322" s="15">
        <f t="shared" si="32"/>
        <v>0</v>
      </c>
    </row>
    <row r="1323" spans="4:7">
      <c r="D1323" s="15"/>
      <c r="E1323" s="15"/>
      <c r="G1323" s="15">
        <f t="shared" si="32"/>
        <v>0</v>
      </c>
    </row>
    <row r="1324" spans="4:7">
      <c r="D1324" s="15"/>
      <c r="E1324" s="15"/>
      <c r="G1324" s="15">
        <f t="shared" si="32"/>
        <v>0</v>
      </c>
    </row>
    <row r="1325" spans="4:7">
      <c r="D1325" s="15"/>
      <c r="E1325" s="15"/>
      <c r="G1325" s="15">
        <f t="shared" si="32"/>
        <v>0</v>
      </c>
    </row>
    <row r="1326" spans="4:7">
      <c r="D1326" s="15"/>
      <c r="E1326" s="15"/>
      <c r="G1326" s="15">
        <f t="shared" si="32"/>
        <v>0</v>
      </c>
    </row>
    <row r="1327" spans="4:7">
      <c r="D1327" s="15"/>
      <c r="E1327" s="15"/>
      <c r="G1327" s="15">
        <f t="shared" si="32"/>
        <v>0</v>
      </c>
    </row>
    <row r="1328" spans="4:7">
      <c r="D1328" s="15"/>
      <c r="E1328" s="15"/>
      <c r="G1328" s="15">
        <f t="shared" si="32"/>
        <v>0</v>
      </c>
    </row>
    <row r="1329" spans="4:7">
      <c r="D1329" s="15"/>
      <c r="E1329" s="15"/>
      <c r="G1329" s="15">
        <f t="shared" si="32"/>
        <v>0</v>
      </c>
    </row>
    <row r="1330" spans="4:7">
      <c r="D1330" s="15"/>
      <c r="E1330" s="15"/>
      <c r="G1330" s="15">
        <f t="shared" si="32"/>
        <v>0</v>
      </c>
    </row>
    <row r="1331" spans="4:7">
      <c r="D1331" s="15"/>
      <c r="E1331" s="15"/>
      <c r="G1331" s="15">
        <f t="shared" si="32"/>
        <v>0</v>
      </c>
    </row>
    <row r="1332" spans="4:7">
      <c r="D1332" s="15"/>
      <c r="E1332" s="15"/>
      <c r="G1332" s="15">
        <f t="shared" si="32"/>
        <v>0</v>
      </c>
    </row>
    <row r="1333" spans="4:7">
      <c r="D1333" s="15"/>
      <c r="E1333" s="15"/>
      <c r="G1333" s="15">
        <f t="shared" si="32"/>
        <v>0</v>
      </c>
    </row>
    <row r="1334" spans="4:7">
      <c r="D1334" s="15"/>
      <c r="E1334" s="15"/>
      <c r="G1334" s="15">
        <f t="shared" si="32"/>
        <v>0</v>
      </c>
    </row>
    <row r="1335" spans="4:7">
      <c r="D1335" s="15"/>
      <c r="E1335" s="15"/>
      <c r="G1335" s="15">
        <f t="shared" si="32"/>
        <v>0</v>
      </c>
    </row>
    <row r="1336" spans="4:7">
      <c r="D1336" s="15"/>
      <c r="E1336" s="15"/>
      <c r="G1336" s="15">
        <f t="shared" si="32"/>
        <v>0</v>
      </c>
    </row>
    <row r="1337" spans="4:7">
      <c r="D1337" s="15"/>
      <c r="E1337" s="15"/>
      <c r="G1337" s="15">
        <f t="shared" si="32"/>
        <v>0</v>
      </c>
    </row>
    <row r="1338" spans="4:7">
      <c r="D1338" s="15"/>
      <c r="E1338" s="15"/>
      <c r="G1338" s="15">
        <f t="shared" si="32"/>
        <v>0</v>
      </c>
    </row>
    <row r="1339" spans="4:7">
      <c r="D1339" s="15"/>
      <c r="E1339" s="15"/>
      <c r="G1339" s="15">
        <f t="shared" si="32"/>
        <v>0</v>
      </c>
    </row>
    <row r="1340" spans="4:7">
      <c r="D1340" s="15"/>
      <c r="E1340" s="15"/>
      <c r="G1340" s="15">
        <f t="shared" si="32"/>
        <v>0</v>
      </c>
    </row>
    <row r="1341" spans="4:7">
      <c r="D1341" s="15"/>
      <c r="E1341" s="15"/>
      <c r="G1341" s="15">
        <f t="shared" si="32"/>
        <v>0</v>
      </c>
    </row>
    <row r="1342" spans="4:7">
      <c r="D1342" s="15"/>
      <c r="E1342" s="15"/>
      <c r="G1342" s="15">
        <f t="shared" si="32"/>
        <v>0</v>
      </c>
    </row>
    <row r="1343" spans="4:7">
      <c r="D1343" s="15"/>
      <c r="E1343" s="15"/>
      <c r="G1343" s="15">
        <f t="shared" si="32"/>
        <v>0</v>
      </c>
    </row>
    <row r="1344" spans="4:7">
      <c r="D1344" s="15"/>
      <c r="E1344" s="15"/>
      <c r="G1344" s="15">
        <f t="shared" si="32"/>
        <v>0</v>
      </c>
    </row>
    <row r="1345" spans="4:7">
      <c r="D1345" s="15"/>
      <c r="E1345" s="15"/>
      <c r="G1345" s="15">
        <f t="shared" si="32"/>
        <v>0</v>
      </c>
    </row>
    <row r="1346" spans="4:7">
      <c r="D1346" s="15"/>
      <c r="E1346" s="15"/>
      <c r="G1346" s="15">
        <f t="shared" si="32"/>
        <v>0</v>
      </c>
    </row>
    <row r="1347" spans="4:7">
      <c r="D1347" s="15"/>
      <c r="E1347" s="15"/>
      <c r="G1347" s="15">
        <f t="shared" si="32"/>
        <v>0</v>
      </c>
    </row>
    <row r="1348" spans="4:7">
      <c r="D1348" s="15"/>
      <c r="E1348" s="15"/>
      <c r="G1348" s="15">
        <f t="shared" si="32"/>
        <v>0</v>
      </c>
    </row>
    <row r="1349" spans="4:7">
      <c r="D1349" s="15"/>
      <c r="E1349" s="15"/>
      <c r="G1349" s="15">
        <f t="shared" si="32"/>
        <v>0</v>
      </c>
    </row>
    <row r="1350" spans="4:7">
      <c r="D1350" s="15"/>
      <c r="E1350" s="15"/>
      <c r="G1350" s="15">
        <f t="shared" si="32"/>
        <v>0</v>
      </c>
    </row>
    <row r="1351" spans="4:7">
      <c r="D1351" s="15"/>
      <c r="E1351" s="15"/>
      <c r="G1351" s="15">
        <f t="shared" si="32"/>
        <v>0</v>
      </c>
    </row>
    <row r="1352" spans="4:7">
      <c r="D1352" s="15"/>
      <c r="E1352" s="15"/>
      <c r="G1352" s="15">
        <f t="shared" si="32"/>
        <v>0</v>
      </c>
    </row>
    <row r="1353" spans="4:7">
      <c r="D1353" s="15"/>
      <c r="E1353" s="15"/>
      <c r="G1353" s="15">
        <f t="shared" si="32"/>
        <v>0</v>
      </c>
    </row>
    <row r="1354" spans="4:7">
      <c r="D1354" s="15"/>
      <c r="E1354" s="15"/>
      <c r="G1354" s="15">
        <f t="shared" si="32"/>
        <v>0</v>
      </c>
    </row>
    <row r="1355" spans="4:7">
      <c r="D1355" s="15"/>
      <c r="E1355" s="15"/>
      <c r="G1355" s="15">
        <f t="shared" si="32"/>
        <v>0</v>
      </c>
    </row>
    <row r="1356" spans="4:7">
      <c r="D1356" s="15"/>
      <c r="E1356" s="15"/>
      <c r="G1356" s="15">
        <f t="shared" ref="G1356:G1419" si="33">+D1356-E1356</f>
        <v>0</v>
      </c>
    </row>
    <row r="1357" spans="4:7">
      <c r="D1357" s="15"/>
      <c r="E1357" s="15"/>
      <c r="G1357" s="15">
        <f t="shared" si="33"/>
        <v>0</v>
      </c>
    </row>
    <row r="1358" spans="4:7">
      <c r="D1358" s="15"/>
      <c r="E1358" s="15"/>
      <c r="G1358" s="15">
        <f t="shared" si="33"/>
        <v>0</v>
      </c>
    </row>
    <row r="1359" spans="4:7">
      <c r="D1359" s="15"/>
      <c r="E1359" s="15"/>
      <c r="G1359" s="15">
        <f t="shared" si="33"/>
        <v>0</v>
      </c>
    </row>
    <row r="1360" spans="4:7">
      <c r="D1360" s="15"/>
      <c r="E1360" s="15"/>
      <c r="G1360" s="15">
        <f t="shared" si="33"/>
        <v>0</v>
      </c>
    </row>
    <row r="1361" spans="4:7">
      <c r="D1361" s="15"/>
      <c r="E1361" s="15"/>
      <c r="G1361" s="15">
        <f t="shared" si="33"/>
        <v>0</v>
      </c>
    </row>
    <row r="1362" spans="4:7">
      <c r="D1362" s="15"/>
      <c r="E1362" s="15"/>
      <c r="G1362" s="15">
        <f t="shared" si="33"/>
        <v>0</v>
      </c>
    </row>
    <row r="1363" spans="4:7">
      <c r="D1363" s="15"/>
      <c r="E1363" s="15"/>
      <c r="G1363" s="15">
        <f t="shared" si="33"/>
        <v>0</v>
      </c>
    </row>
    <row r="1364" spans="4:7">
      <c r="D1364" s="15"/>
      <c r="E1364" s="15"/>
      <c r="G1364" s="15">
        <f t="shared" si="33"/>
        <v>0</v>
      </c>
    </row>
    <row r="1365" spans="4:7">
      <c r="D1365" s="15"/>
      <c r="E1365" s="15"/>
      <c r="G1365" s="15">
        <f t="shared" si="33"/>
        <v>0</v>
      </c>
    </row>
    <row r="1366" spans="4:7">
      <c r="D1366" s="15"/>
      <c r="E1366" s="15"/>
      <c r="G1366" s="15">
        <f t="shared" si="33"/>
        <v>0</v>
      </c>
    </row>
    <row r="1367" spans="4:7">
      <c r="D1367" s="15"/>
      <c r="E1367" s="15"/>
      <c r="G1367" s="15">
        <f t="shared" si="33"/>
        <v>0</v>
      </c>
    </row>
    <row r="1368" spans="4:7">
      <c r="D1368" s="15"/>
      <c r="E1368" s="15"/>
      <c r="G1368" s="15">
        <f t="shared" si="33"/>
        <v>0</v>
      </c>
    </row>
    <row r="1369" spans="4:7">
      <c r="D1369" s="15"/>
      <c r="E1369" s="15"/>
      <c r="G1369" s="15">
        <f t="shared" si="33"/>
        <v>0</v>
      </c>
    </row>
    <row r="1370" spans="4:7">
      <c r="D1370" s="15"/>
      <c r="E1370" s="15"/>
      <c r="G1370" s="15">
        <f t="shared" si="33"/>
        <v>0</v>
      </c>
    </row>
    <row r="1371" spans="4:7">
      <c r="D1371" s="15"/>
      <c r="E1371" s="15"/>
      <c r="G1371" s="15">
        <f t="shared" si="33"/>
        <v>0</v>
      </c>
    </row>
    <row r="1372" spans="4:7">
      <c r="D1372" s="15"/>
      <c r="E1372" s="15"/>
      <c r="G1372" s="15">
        <f t="shared" si="33"/>
        <v>0</v>
      </c>
    </row>
    <row r="1373" spans="4:7">
      <c r="D1373" s="15"/>
      <c r="E1373" s="15"/>
      <c r="G1373" s="15">
        <f t="shared" si="33"/>
        <v>0</v>
      </c>
    </row>
    <row r="1374" spans="4:7">
      <c r="D1374" s="15"/>
      <c r="E1374" s="15"/>
      <c r="G1374" s="15">
        <f t="shared" si="33"/>
        <v>0</v>
      </c>
    </row>
    <row r="1375" spans="4:7">
      <c r="D1375" s="15"/>
      <c r="E1375" s="15"/>
      <c r="G1375" s="15">
        <f t="shared" si="33"/>
        <v>0</v>
      </c>
    </row>
    <row r="1376" spans="4:7">
      <c r="D1376" s="15"/>
      <c r="E1376" s="15"/>
      <c r="G1376" s="15">
        <f t="shared" si="33"/>
        <v>0</v>
      </c>
    </row>
    <row r="1377" spans="4:7">
      <c r="D1377" s="15"/>
      <c r="E1377" s="15"/>
      <c r="G1377" s="15">
        <f t="shared" si="33"/>
        <v>0</v>
      </c>
    </row>
    <row r="1378" spans="4:7">
      <c r="D1378" s="15"/>
      <c r="E1378" s="15"/>
      <c r="G1378" s="15">
        <f t="shared" si="33"/>
        <v>0</v>
      </c>
    </row>
    <row r="1379" spans="4:7">
      <c r="D1379" s="15"/>
      <c r="E1379" s="15"/>
      <c r="G1379" s="15">
        <f t="shared" si="33"/>
        <v>0</v>
      </c>
    </row>
    <row r="1380" spans="4:7">
      <c r="D1380" s="15"/>
      <c r="E1380" s="15"/>
      <c r="G1380" s="15">
        <f t="shared" si="33"/>
        <v>0</v>
      </c>
    </row>
    <row r="1381" spans="4:7">
      <c r="D1381" s="15"/>
      <c r="E1381" s="15"/>
      <c r="G1381" s="15">
        <f t="shared" si="33"/>
        <v>0</v>
      </c>
    </row>
    <row r="1382" spans="4:7">
      <c r="D1382" s="15"/>
      <c r="E1382" s="15"/>
      <c r="G1382" s="15">
        <f t="shared" si="33"/>
        <v>0</v>
      </c>
    </row>
    <row r="1383" spans="4:7">
      <c r="D1383" s="15"/>
      <c r="E1383" s="15"/>
      <c r="G1383" s="15">
        <f t="shared" si="33"/>
        <v>0</v>
      </c>
    </row>
    <row r="1384" spans="4:7">
      <c r="D1384" s="15"/>
      <c r="E1384" s="15"/>
      <c r="G1384" s="15">
        <f t="shared" si="33"/>
        <v>0</v>
      </c>
    </row>
    <row r="1385" spans="4:7">
      <c r="D1385" s="15"/>
      <c r="E1385" s="15"/>
      <c r="G1385" s="15">
        <f t="shared" si="33"/>
        <v>0</v>
      </c>
    </row>
    <row r="1386" spans="4:7">
      <c r="D1386" s="15"/>
      <c r="E1386" s="15"/>
      <c r="G1386" s="15">
        <f t="shared" si="33"/>
        <v>0</v>
      </c>
    </row>
    <row r="1387" spans="4:7">
      <c r="D1387" s="15"/>
      <c r="E1387" s="15"/>
      <c r="G1387" s="15">
        <f t="shared" si="33"/>
        <v>0</v>
      </c>
    </row>
    <row r="1388" spans="4:7">
      <c r="D1388" s="15"/>
      <c r="E1388" s="15"/>
      <c r="G1388" s="15">
        <f t="shared" si="33"/>
        <v>0</v>
      </c>
    </row>
    <row r="1389" spans="4:7">
      <c r="D1389" s="15"/>
      <c r="E1389" s="15"/>
      <c r="G1389" s="15">
        <f t="shared" si="33"/>
        <v>0</v>
      </c>
    </row>
    <row r="1390" spans="4:7">
      <c r="D1390" s="15"/>
      <c r="E1390" s="15"/>
      <c r="G1390" s="15">
        <f t="shared" si="33"/>
        <v>0</v>
      </c>
    </row>
    <row r="1391" spans="4:7">
      <c r="D1391" s="15"/>
      <c r="E1391" s="15"/>
      <c r="G1391" s="15">
        <f t="shared" si="33"/>
        <v>0</v>
      </c>
    </row>
    <row r="1392" spans="4:7">
      <c r="D1392" s="15"/>
      <c r="E1392" s="15"/>
      <c r="G1392" s="15">
        <f t="shared" si="33"/>
        <v>0</v>
      </c>
    </row>
    <row r="1393" spans="4:7">
      <c r="D1393" s="15"/>
      <c r="E1393" s="15"/>
      <c r="G1393" s="15">
        <f t="shared" si="33"/>
        <v>0</v>
      </c>
    </row>
    <row r="1394" spans="4:7">
      <c r="D1394" s="15"/>
      <c r="E1394" s="15"/>
      <c r="G1394" s="15">
        <f t="shared" si="33"/>
        <v>0</v>
      </c>
    </row>
    <row r="1395" spans="4:7">
      <c r="D1395" s="15"/>
      <c r="E1395" s="15"/>
      <c r="G1395" s="15">
        <f t="shared" si="33"/>
        <v>0</v>
      </c>
    </row>
    <row r="1396" spans="4:7">
      <c r="D1396" s="15"/>
      <c r="E1396" s="15"/>
      <c r="G1396" s="15">
        <f t="shared" si="33"/>
        <v>0</v>
      </c>
    </row>
    <row r="1397" spans="4:7">
      <c r="D1397" s="15"/>
      <c r="E1397" s="15"/>
      <c r="G1397" s="15">
        <f t="shared" si="33"/>
        <v>0</v>
      </c>
    </row>
    <row r="1398" spans="4:7">
      <c r="D1398" s="15"/>
      <c r="E1398" s="15"/>
      <c r="G1398" s="15">
        <f t="shared" si="33"/>
        <v>0</v>
      </c>
    </row>
    <row r="1399" spans="4:7">
      <c r="D1399" s="15"/>
      <c r="E1399" s="15"/>
      <c r="G1399" s="15">
        <f t="shared" si="33"/>
        <v>0</v>
      </c>
    </row>
    <row r="1400" spans="4:7">
      <c r="D1400" s="15"/>
      <c r="E1400" s="15"/>
      <c r="G1400" s="15">
        <f t="shared" si="33"/>
        <v>0</v>
      </c>
    </row>
    <row r="1401" spans="4:7">
      <c r="D1401" s="15"/>
      <c r="E1401" s="15"/>
      <c r="G1401" s="15">
        <f t="shared" si="33"/>
        <v>0</v>
      </c>
    </row>
    <row r="1402" spans="4:7">
      <c r="D1402" s="15"/>
      <c r="E1402" s="15"/>
      <c r="G1402" s="15">
        <f t="shared" si="33"/>
        <v>0</v>
      </c>
    </row>
    <row r="1403" spans="4:7">
      <c r="D1403" s="15"/>
      <c r="E1403" s="15"/>
      <c r="G1403" s="15">
        <f t="shared" si="33"/>
        <v>0</v>
      </c>
    </row>
    <row r="1404" spans="4:7">
      <c r="D1404" s="15"/>
      <c r="E1404" s="15"/>
      <c r="G1404" s="15">
        <f t="shared" si="33"/>
        <v>0</v>
      </c>
    </row>
    <row r="1405" spans="4:7">
      <c r="D1405" s="15"/>
      <c r="E1405" s="15"/>
      <c r="G1405" s="15">
        <f t="shared" si="33"/>
        <v>0</v>
      </c>
    </row>
    <row r="1406" spans="4:7">
      <c r="D1406" s="15"/>
      <c r="E1406" s="15"/>
      <c r="G1406" s="15">
        <f t="shared" si="33"/>
        <v>0</v>
      </c>
    </row>
    <row r="1407" spans="4:7">
      <c r="D1407" s="15"/>
      <c r="E1407" s="15"/>
      <c r="G1407" s="15">
        <f t="shared" si="33"/>
        <v>0</v>
      </c>
    </row>
    <row r="1408" spans="4:7">
      <c r="D1408" s="15"/>
      <c r="E1408" s="15"/>
      <c r="G1408" s="15">
        <f t="shared" si="33"/>
        <v>0</v>
      </c>
    </row>
    <row r="1409" spans="4:7">
      <c r="D1409" s="15"/>
      <c r="E1409" s="15"/>
      <c r="G1409" s="15">
        <f t="shared" si="33"/>
        <v>0</v>
      </c>
    </row>
    <row r="1410" spans="4:7">
      <c r="D1410" s="15"/>
      <c r="E1410" s="15"/>
      <c r="G1410" s="15">
        <f t="shared" si="33"/>
        <v>0</v>
      </c>
    </row>
    <row r="1411" spans="4:7">
      <c r="D1411" s="15"/>
      <c r="E1411" s="15"/>
      <c r="G1411" s="15">
        <f t="shared" si="33"/>
        <v>0</v>
      </c>
    </row>
    <row r="1412" spans="4:7">
      <c r="D1412" s="15"/>
      <c r="E1412" s="15"/>
      <c r="G1412" s="15">
        <f t="shared" si="33"/>
        <v>0</v>
      </c>
    </row>
    <row r="1413" spans="4:7">
      <c r="D1413" s="15"/>
      <c r="E1413" s="15"/>
      <c r="G1413" s="15">
        <f t="shared" si="33"/>
        <v>0</v>
      </c>
    </row>
    <row r="1414" spans="4:7">
      <c r="D1414" s="15"/>
      <c r="E1414" s="15"/>
      <c r="G1414" s="15">
        <f t="shared" si="33"/>
        <v>0</v>
      </c>
    </row>
    <row r="1415" spans="4:7">
      <c r="D1415" s="15"/>
      <c r="E1415" s="15"/>
      <c r="G1415" s="15">
        <f t="shared" si="33"/>
        <v>0</v>
      </c>
    </row>
    <row r="1416" spans="4:7">
      <c r="D1416" s="15"/>
      <c r="E1416" s="15"/>
      <c r="G1416" s="15">
        <f t="shared" si="33"/>
        <v>0</v>
      </c>
    </row>
    <row r="1417" spans="4:7">
      <c r="D1417" s="15"/>
      <c r="E1417" s="15"/>
      <c r="G1417" s="15">
        <f t="shared" si="33"/>
        <v>0</v>
      </c>
    </row>
    <row r="1418" spans="4:7">
      <c r="D1418" s="15"/>
      <c r="E1418" s="15"/>
      <c r="G1418" s="15">
        <f t="shared" si="33"/>
        <v>0</v>
      </c>
    </row>
    <row r="1419" spans="4:7">
      <c r="D1419" s="15"/>
      <c r="E1419" s="15"/>
      <c r="G1419" s="15">
        <f t="shared" si="33"/>
        <v>0</v>
      </c>
    </row>
    <row r="1420" spans="4:7">
      <c r="D1420" s="15"/>
      <c r="E1420" s="15"/>
      <c r="G1420" s="15">
        <f t="shared" ref="G1420:G1483" si="34">+D1420-E1420</f>
        <v>0</v>
      </c>
    </row>
    <row r="1421" spans="4:7">
      <c r="D1421" s="15"/>
      <c r="E1421" s="15"/>
      <c r="G1421" s="15">
        <f t="shared" si="34"/>
        <v>0</v>
      </c>
    </row>
    <row r="1422" spans="4:7">
      <c r="D1422" s="15"/>
      <c r="E1422" s="15"/>
      <c r="G1422" s="15">
        <f t="shared" si="34"/>
        <v>0</v>
      </c>
    </row>
    <row r="1423" spans="4:7">
      <c r="D1423" s="15"/>
      <c r="E1423" s="15"/>
      <c r="G1423" s="15">
        <f t="shared" si="34"/>
        <v>0</v>
      </c>
    </row>
    <row r="1424" spans="4:7">
      <c r="D1424" s="15"/>
      <c r="E1424" s="15"/>
      <c r="G1424" s="15">
        <f t="shared" si="34"/>
        <v>0</v>
      </c>
    </row>
    <row r="1425" spans="4:7">
      <c r="D1425" s="15"/>
      <c r="E1425" s="15"/>
      <c r="G1425" s="15">
        <f t="shared" si="34"/>
        <v>0</v>
      </c>
    </row>
    <row r="1426" spans="4:7">
      <c r="D1426" s="15"/>
      <c r="E1426" s="15"/>
      <c r="G1426" s="15">
        <f t="shared" si="34"/>
        <v>0</v>
      </c>
    </row>
    <row r="1427" spans="4:7">
      <c r="D1427" s="15"/>
      <c r="E1427" s="15"/>
      <c r="G1427" s="15">
        <f t="shared" si="34"/>
        <v>0</v>
      </c>
    </row>
    <row r="1428" spans="4:7">
      <c r="D1428" s="15"/>
      <c r="E1428" s="15"/>
      <c r="G1428" s="15">
        <f t="shared" si="34"/>
        <v>0</v>
      </c>
    </row>
    <row r="1429" spans="4:7">
      <c r="D1429" s="15"/>
      <c r="E1429" s="15"/>
      <c r="G1429" s="15">
        <f t="shared" si="34"/>
        <v>0</v>
      </c>
    </row>
    <row r="1430" spans="4:7">
      <c r="D1430" s="15"/>
      <c r="E1430" s="15"/>
      <c r="G1430" s="15">
        <f t="shared" si="34"/>
        <v>0</v>
      </c>
    </row>
    <row r="1431" spans="4:7">
      <c r="D1431" s="15"/>
      <c r="E1431" s="15"/>
      <c r="G1431" s="15">
        <f t="shared" si="34"/>
        <v>0</v>
      </c>
    </row>
    <row r="1432" spans="4:7">
      <c r="D1432" s="15"/>
      <c r="E1432" s="15"/>
      <c r="G1432" s="15">
        <f t="shared" si="34"/>
        <v>0</v>
      </c>
    </row>
    <row r="1433" spans="4:7">
      <c r="D1433" s="15"/>
      <c r="E1433" s="15"/>
      <c r="G1433" s="15">
        <f t="shared" si="34"/>
        <v>0</v>
      </c>
    </row>
    <row r="1434" spans="4:7">
      <c r="D1434" s="15"/>
      <c r="E1434" s="15"/>
      <c r="G1434" s="15">
        <f t="shared" si="34"/>
        <v>0</v>
      </c>
    </row>
    <row r="1435" spans="4:7">
      <c r="D1435" s="15"/>
      <c r="E1435" s="15"/>
      <c r="G1435" s="15">
        <f t="shared" si="34"/>
        <v>0</v>
      </c>
    </row>
    <row r="1436" spans="4:7">
      <c r="D1436" s="15"/>
      <c r="E1436" s="15"/>
      <c r="G1436" s="15">
        <f t="shared" si="34"/>
        <v>0</v>
      </c>
    </row>
    <row r="1437" spans="4:7">
      <c r="D1437" s="15"/>
      <c r="E1437" s="15"/>
      <c r="G1437" s="15">
        <f t="shared" si="34"/>
        <v>0</v>
      </c>
    </row>
    <row r="1438" spans="4:7">
      <c r="D1438" s="15"/>
      <c r="E1438" s="15"/>
      <c r="G1438" s="15">
        <f t="shared" si="34"/>
        <v>0</v>
      </c>
    </row>
    <row r="1439" spans="4:7">
      <c r="D1439" s="15"/>
      <c r="E1439" s="15"/>
      <c r="G1439" s="15">
        <f t="shared" si="34"/>
        <v>0</v>
      </c>
    </row>
    <row r="1440" spans="4:7">
      <c r="D1440" s="15"/>
      <c r="E1440" s="15"/>
      <c r="G1440" s="15">
        <f t="shared" si="34"/>
        <v>0</v>
      </c>
    </row>
    <row r="1441" spans="4:7">
      <c r="D1441" s="15"/>
      <c r="E1441" s="15"/>
      <c r="G1441" s="15">
        <f t="shared" si="34"/>
        <v>0</v>
      </c>
    </row>
    <row r="1442" spans="4:7">
      <c r="D1442" s="15"/>
      <c r="E1442" s="15"/>
      <c r="G1442" s="15">
        <f t="shared" si="34"/>
        <v>0</v>
      </c>
    </row>
    <row r="1443" spans="4:7">
      <c r="D1443" s="15"/>
      <c r="E1443" s="15"/>
      <c r="G1443" s="15">
        <f t="shared" si="34"/>
        <v>0</v>
      </c>
    </row>
    <row r="1444" spans="4:7">
      <c r="D1444" s="15"/>
      <c r="E1444" s="15"/>
      <c r="G1444" s="15">
        <f t="shared" si="34"/>
        <v>0</v>
      </c>
    </row>
    <row r="1445" spans="4:7">
      <c r="D1445" s="15"/>
      <c r="E1445" s="15"/>
      <c r="G1445" s="15">
        <f t="shared" si="34"/>
        <v>0</v>
      </c>
    </row>
    <row r="1446" spans="4:7">
      <c r="D1446" s="15"/>
      <c r="E1446" s="15"/>
      <c r="G1446" s="15">
        <f t="shared" si="34"/>
        <v>0</v>
      </c>
    </row>
    <row r="1447" spans="4:7">
      <c r="D1447" s="15"/>
      <c r="E1447" s="15"/>
      <c r="G1447" s="15">
        <f t="shared" si="34"/>
        <v>0</v>
      </c>
    </row>
    <row r="1448" spans="4:7">
      <c r="D1448" s="15"/>
      <c r="E1448" s="15"/>
      <c r="G1448" s="15">
        <f t="shared" si="34"/>
        <v>0</v>
      </c>
    </row>
    <row r="1449" spans="4:7">
      <c r="D1449" s="15"/>
      <c r="E1449" s="15"/>
      <c r="G1449" s="15">
        <f t="shared" si="34"/>
        <v>0</v>
      </c>
    </row>
    <row r="1450" spans="4:7">
      <c r="D1450" s="15"/>
      <c r="E1450" s="15"/>
      <c r="G1450" s="15">
        <f t="shared" si="34"/>
        <v>0</v>
      </c>
    </row>
    <row r="1451" spans="4:7">
      <c r="D1451" s="15"/>
      <c r="E1451" s="15"/>
      <c r="G1451" s="15">
        <f t="shared" si="34"/>
        <v>0</v>
      </c>
    </row>
    <row r="1452" spans="4:7">
      <c r="D1452" s="15"/>
      <c r="E1452" s="15"/>
      <c r="G1452" s="15">
        <f t="shared" si="34"/>
        <v>0</v>
      </c>
    </row>
    <row r="1453" spans="4:7">
      <c r="D1453" s="15"/>
      <c r="E1453" s="15"/>
      <c r="G1453" s="15">
        <f t="shared" si="34"/>
        <v>0</v>
      </c>
    </row>
    <row r="1454" spans="4:7">
      <c r="D1454" s="15"/>
      <c r="E1454" s="15"/>
      <c r="G1454" s="15">
        <f t="shared" si="34"/>
        <v>0</v>
      </c>
    </row>
    <row r="1455" spans="4:7">
      <c r="D1455" s="15"/>
      <c r="E1455" s="15"/>
      <c r="G1455" s="15">
        <f t="shared" si="34"/>
        <v>0</v>
      </c>
    </row>
    <row r="1456" spans="4:7">
      <c r="D1456" s="15"/>
      <c r="E1456" s="15"/>
      <c r="G1456" s="15">
        <f t="shared" si="34"/>
        <v>0</v>
      </c>
    </row>
    <row r="1457" spans="4:7">
      <c r="D1457" s="15"/>
      <c r="E1457" s="15"/>
      <c r="G1457" s="15">
        <f t="shared" si="34"/>
        <v>0</v>
      </c>
    </row>
    <row r="1458" spans="4:7">
      <c r="D1458" s="15"/>
      <c r="E1458" s="15"/>
      <c r="G1458" s="15">
        <f t="shared" si="34"/>
        <v>0</v>
      </c>
    </row>
    <row r="1459" spans="4:7">
      <c r="D1459" s="15"/>
      <c r="E1459" s="15"/>
      <c r="G1459" s="15">
        <f t="shared" si="34"/>
        <v>0</v>
      </c>
    </row>
    <row r="1460" spans="4:7">
      <c r="D1460" s="15"/>
      <c r="E1460" s="15"/>
      <c r="G1460" s="15">
        <f t="shared" si="34"/>
        <v>0</v>
      </c>
    </row>
    <row r="1461" spans="4:7">
      <c r="D1461" s="15"/>
      <c r="E1461" s="15"/>
      <c r="G1461" s="15">
        <f t="shared" si="34"/>
        <v>0</v>
      </c>
    </row>
    <row r="1462" spans="4:7">
      <c r="D1462" s="15"/>
      <c r="E1462" s="15"/>
      <c r="G1462" s="15">
        <f t="shared" si="34"/>
        <v>0</v>
      </c>
    </row>
    <row r="1463" spans="4:7">
      <c r="D1463" s="15"/>
      <c r="E1463" s="15"/>
      <c r="G1463" s="15">
        <f t="shared" si="34"/>
        <v>0</v>
      </c>
    </row>
    <row r="1464" spans="4:7">
      <c r="D1464" s="15"/>
      <c r="E1464" s="15"/>
      <c r="G1464" s="15">
        <f t="shared" si="34"/>
        <v>0</v>
      </c>
    </row>
    <row r="1465" spans="4:7">
      <c r="D1465" s="15"/>
      <c r="E1465" s="15"/>
      <c r="G1465" s="15">
        <f t="shared" si="34"/>
        <v>0</v>
      </c>
    </row>
    <row r="1466" spans="4:7">
      <c r="D1466" s="15"/>
      <c r="E1466" s="15"/>
      <c r="G1466" s="15">
        <f t="shared" si="34"/>
        <v>0</v>
      </c>
    </row>
    <row r="1467" spans="4:7">
      <c r="D1467" s="15"/>
      <c r="E1467" s="15"/>
      <c r="G1467" s="15">
        <f t="shared" si="34"/>
        <v>0</v>
      </c>
    </row>
    <row r="1468" spans="4:7">
      <c r="D1468" s="15"/>
      <c r="E1468" s="15"/>
      <c r="G1468" s="15">
        <f t="shared" si="34"/>
        <v>0</v>
      </c>
    </row>
    <row r="1469" spans="4:7">
      <c r="D1469" s="15"/>
      <c r="E1469" s="15"/>
      <c r="G1469" s="15">
        <f t="shared" si="34"/>
        <v>0</v>
      </c>
    </row>
    <row r="1470" spans="4:7">
      <c r="D1470" s="15"/>
      <c r="E1470" s="15"/>
      <c r="G1470" s="15">
        <f t="shared" si="34"/>
        <v>0</v>
      </c>
    </row>
    <row r="1471" spans="4:7">
      <c r="D1471" s="15"/>
      <c r="E1471" s="15"/>
      <c r="G1471" s="15">
        <f t="shared" si="34"/>
        <v>0</v>
      </c>
    </row>
    <row r="1472" spans="4:7">
      <c r="D1472" s="15"/>
      <c r="E1472" s="15"/>
      <c r="G1472" s="15">
        <f t="shared" si="34"/>
        <v>0</v>
      </c>
    </row>
    <row r="1473" spans="4:7">
      <c r="D1473" s="15"/>
      <c r="E1473" s="15"/>
      <c r="G1473" s="15">
        <f t="shared" si="34"/>
        <v>0</v>
      </c>
    </row>
    <row r="1474" spans="4:7">
      <c r="D1474" s="15"/>
      <c r="E1474" s="15"/>
      <c r="G1474" s="15">
        <f t="shared" si="34"/>
        <v>0</v>
      </c>
    </row>
    <row r="1475" spans="4:7">
      <c r="D1475" s="15"/>
      <c r="E1475" s="15"/>
      <c r="G1475" s="15">
        <f t="shared" si="34"/>
        <v>0</v>
      </c>
    </row>
    <row r="1476" spans="4:7">
      <c r="D1476" s="15"/>
      <c r="E1476" s="15"/>
      <c r="G1476" s="15">
        <f t="shared" si="34"/>
        <v>0</v>
      </c>
    </row>
    <row r="1477" spans="4:7">
      <c r="D1477" s="15"/>
      <c r="E1477" s="15"/>
      <c r="G1477" s="15">
        <f t="shared" si="34"/>
        <v>0</v>
      </c>
    </row>
    <row r="1478" spans="4:7">
      <c r="D1478" s="15"/>
      <c r="E1478" s="15"/>
      <c r="G1478" s="15">
        <f t="shared" si="34"/>
        <v>0</v>
      </c>
    </row>
    <row r="1479" spans="4:7">
      <c r="D1479" s="15"/>
      <c r="E1479" s="15"/>
      <c r="G1479" s="15">
        <f t="shared" si="34"/>
        <v>0</v>
      </c>
    </row>
    <row r="1480" spans="4:7">
      <c r="D1480" s="15"/>
      <c r="E1480" s="15"/>
      <c r="G1480" s="15">
        <f t="shared" si="34"/>
        <v>0</v>
      </c>
    </row>
    <row r="1481" spans="4:7">
      <c r="D1481" s="15"/>
      <c r="E1481" s="15"/>
      <c r="G1481" s="15">
        <f t="shared" si="34"/>
        <v>0</v>
      </c>
    </row>
    <row r="1482" spans="4:7">
      <c r="D1482" s="15"/>
      <c r="E1482" s="15"/>
      <c r="G1482" s="15">
        <f t="shared" si="34"/>
        <v>0</v>
      </c>
    </row>
    <row r="1483" spans="4:7">
      <c r="D1483" s="15"/>
      <c r="E1483" s="15"/>
      <c r="G1483" s="15">
        <f t="shared" si="34"/>
        <v>0</v>
      </c>
    </row>
    <row r="1484" spans="4:7">
      <c r="D1484" s="15"/>
      <c r="E1484" s="15"/>
      <c r="G1484" s="15">
        <f t="shared" ref="G1484:G1547" si="35">+D1484-E1484</f>
        <v>0</v>
      </c>
    </row>
    <row r="1485" spans="4:7">
      <c r="D1485" s="15"/>
      <c r="E1485" s="15"/>
      <c r="G1485" s="15">
        <f t="shared" si="35"/>
        <v>0</v>
      </c>
    </row>
    <row r="1486" spans="4:7">
      <c r="D1486" s="15"/>
      <c r="E1486" s="15"/>
      <c r="G1486" s="15">
        <f t="shared" si="35"/>
        <v>0</v>
      </c>
    </row>
    <row r="1487" spans="4:7">
      <c r="D1487" s="15"/>
      <c r="E1487" s="15"/>
      <c r="G1487" s="15">
        <f t="shared" si="35"/>
        <v>0</v>
      </c>
    </row>
    <row r="1488" spans="4:7">
      <c r="D1488" s="15"/>
      <c r="E1488" s="15"/>
      <c r="G1488" s="15">
        <f t="shared" si="35"/>
        <v>0</v>
      </c>
    </row>
    <row r="1489" spans="4:7">
      <c r="D1489" s="15"/>
      <c r="E1489" s="15"/>
      <c r="G1489" s="15">
        <f t="shared" si="35"/>
        <v>0</v>
      </c>
    </row>
    <row r="1490" spans="4:7">
      <c r="D1490" s="15"/>
      <c r="E1490" s="15"/>
      <c r="G1490" s="15">
        <f t="shared" si="35"/>
        <v>0</v>
      </c>
    </row>
    <row r="1491" spans="4:7">
      <c r="D1491" s="15"/>
      <c r="E1491" s="15"/>
      <c r="G1491" s="15">
        <f t="shared" si="35"/>
        <v>0</v>
      </c>
    </row>
    <row r="1492" spans="4:7">
      <c r="D1492" s="15"/>
      <c r="E1492" s="15"/>
      <c r="G1492" s="15">
        <f t="shared" si="35"/>
        <v>0</v>
      </c>
    </row>
    <row r="1493" spans="4:7">
      <c r="D1493" s="15"/>
      <c r="E1493" s="15"/>
      <c r="G1493" s="15">
        <f t="shared" si="35"/>
        <v>0</v>
      </c>
    </row>
    <row r="1494" spans="4:7">
      <c r="D1494" s="15"/>
      <c r="E1494" s="15"/>
      <c r="G1494" s="15">
        <f t="shared" si="35"/>
        <v>0</v>
      </c>
    </row>
    <row r="1495" spans="4:7">
      <c r="D1495" s="15"/>
      <c r="E1495" s="15"/>
      <c r="G1495" s="15">
        <f t="shared" si="35"/>
        <v>0</v>
      </c>
    </row>
    <row r="1496" spans="4:7">
      <c r="D1496" s="15"/>
      <c r="E1496" s="15"/>
      <c r="G1496" s="15">
        <f t="shared" si="35"/>
        <v>0</v>
      </c>
    </row>
    <row r="1497" spans="4:7">
      <c r="D1497" s="15"/>
      <c r="E1497" s="15"/>
      <c r="G1497" s="15">
        <f t="shared" si="35"/>
        <v>0</v>
      </c>
    </row>
    <row r="1498" spans="4:7">
      <c r="D1498" s="15"/>
      <c r="E1498" s="15"/>
      <c r="G1498" s="15">
        <f t="shared" si="35"/>
        <v>0</v>
      </c>
    </row>
    <row r="1499" spans="4:7">
      <c r="D1499" s="15"/>
      <c r="E1499" s="15"/>
      <c r="G1499" s="15">
        <f t="shared" si="35"/>
        <v>0</v>
      </c>
    </row>
    <row r="1500" spans="4:7">
      <c r="D1500" s="15"/>
      <c r="E1500" s="15"/>
      <c r="G1500" s="15">
        <f t="shared" si="35"/>
        <v>0</v>
      </c>
    </row>
    <row r="1501" spans="4:7">
      <c r="D1501" s="15"/>
      <c r="E1501" s="15"/>
      <c r="G1501" s="15">
        <f t="shared" si="35"/>
        <v>0</v>
      </c>
    </row>
    <row r="1502" spans="4:7">
      <c r="D1502" s="15"/>
      <c r="E1502" s="15"/>
      <c r="G1502" s="15">
        <f t="shared" si="35"/>
        <v>0</v>
      </c>
    </row>
    <row r="1503" spans="4:7">
      <c r="D1503" s="15"/>
      <c r="E1503" s="15"/>
      <c r="G1503" s="15">
        <f t="shared" si="35"/>
        <v>0</v>
      </c>
    </row>
    <row r="1504" spans="4:7">
      <c r="D1504" s="15"/>
      <c r="E1504" s="15"/>
      <c r="G1504" s="15">
        <f t="shared" si="35"/>
        <v>0</v>
      </c>
    </row>
    <row r="1505" spans="4:7">
      <c r="D1505" s="15"/>
      <c r="E1505" s="15"/>
      <c r="G1505" s="15">
        <f t="shared" si="35"/>
        <v>0</v>
      </c>
    </row>
    <row r="1506" spans="4:7">
      <c r="D1506" s="15"/>
      <c r="E1506" s="15"/>
      <c r="G1506" s="15">
        <f t="shared" si="35"/>
        <v>0</v>
      </c>
    </row>
    <row r="1507" spans="4:7">
      <c r="D1507" s="15"/>
      <c r="E1507" s="15"/>
      <c r="G1507" s="15">
        <f t="shared" si="35"/>
        <v>0</v>
      </c>
    </row>
    <row r="1508" spans="4:7">
      <c r="D1508" s="15"/>
      <c r="E1508" s="15"/>
      <c r="G1508" s="15">
        <f t="shared" si="35"/>
        <v>0</v>
      </c>
    </row>
    <row r="1509" spans="4:7">
      <c r="D1509" s="15"/>
      <c r="E1509" s="15"/>
      <c r="G1509" s="15">
        <f t="shared" si="35"/>
        <v>0</v>
      </c>
    </row>
    <row r="1510" spans="4:7">
      <c r="D1510" s="15"/>
      <c r="E1510" s="15"/>
      <c r="G1510" s="15">
        <f t="shared" si="35"/>
        <v>0</v>
      </c>
    </row>
    <row r="1511" spans="4:7">
      <c r="D1511" s="15"/>
      <c r="E1511" s="15"/>
      <c r="G1511" s="15">
        <f t="shared" si="35"/>
        <v>0</v>
      </c>
    </row>
    <row r="1512" spans="4:7">
      <c r="D1512" s="15"/>
      <c r="E1512" s="15"/>
      <c r="G1512" s="15">
        <f t="shared" si="35"/>
        <v>0</v>
      </c>
    </row>
    <row r="1513" spans="4:7">
      <c r="D1513" s="15"/>
      <c r="E1513" s="15"/>
      <c r="G1513" s="15">
        <f t="shared" si="35"/>
        <v>0</v>
      </c>
    </row>
    <row r="1514" spans="4:7">
      <c r="D1514" s="15"/>
      <c r="E1514" s="15"/>
      <c r="G1514" s="15">
        <f t="shared" si="35"/>
        <v>0</v>
      </c>
    </row>
    <row r="1515" spans="4:7">
      <c r="D1515" s="15"/>
      <c r="E1515" s="15"/>
      <c r="G1515" s="15">
        <f t="shared" si="35"/>
        <v>0</v>
      </c>
    </row>
    <row r="1516" spans="4:7">
      <c r="D1516" s="15"/>
      <c r="E1516" s="15"/>
      <c r="G1516" s="15">
        <f t="shared" si="35"/>
        <v>0</v>
      </c>
    </row>
    <row r="1517" spans="4:7">
      <c r="D1517" s="15"/>
      <c r="E1517" s="15"/>
      <c r="G1517" s="15">
        <f t="shared" si="35"/>
        <v>0</v>
      </c>
    </row>
    <row r="1518" spans="4:7">
      <c r="D1518" s="15"/>
      <c r="E1518" s="15"/>
      <c r="G1518" s="15">
        <f t="shared" si="35"/>
        <v>0</v>
      </c>
    </row>
    <row r="1519" spans="4:7">
      <c r="D1519" s="15"/>
      <c r="E1519" s="15"/>
      <c r="G1519" s="15">
        <f t="shared" si="35"/>
        <v>0</v>
      </c>
    </row>
    <row r="1520" spans="4:7">
      <c r="D1520" s="15"/>
      <c r="E1520" s="15"/>
      <c r="G1520" s="15">
        <f t="shared" si="35"/>
        <v>0</v>
      </c>
    </row>
    <row r="1521" spans="4:7">
      <c r="D1521" s="15"/>
      <c r="E1521" s="15"/>
      <c r="G1521" s="15">
        <f t="shared" si="35"/>
        <v>0</v>
      </c>
    </row>
    <row r="1522" spans="4:7">
      <c r="D1522" s="15"/>
      <c r="E1522" s="15"/>
      <c r="G1522" s="15">
        <f t="shared" si="35"/>
        <v>0</v>
      </c>
    </row>
    <row r="1523" spans="4:7">
      <c r="D1523" s="15"/>
      <c r="E1523" s="15"/>
      <c r="G1523" s="15">
        <f t="shared" si="35"/>
        <v>0</v>
      </c>
    </row>
    <row r="1524" spans="4:7">
      <c r="D1524" s="15"/>
      <c r="E1524" s="15"/>
      <c r="G1524" s="15">
        <f t="shared" si="35"/>
        <v>0</v>
      </c>
    </row>
    <row r="1525" spans="4:7">
      <c r="D1525" s="15"/>
      <c r="E1525" s="15"/>
      <c r="G1525" s="15">
        <f t="shared" si="35"/>
        <v>0</v>
      </c>
    </row>
    <row r="1526" spans="4:7">
      <c r="D1526" s="15"/>
      <c r="E1526" s="15"/>
      <c r="G1526" s="15">
        <f t="shared" si="35"/>
        <v>0</v>
      </c>
    </row>
    <row r="1527" spans="4:7">
      <c r="D1527" s="15"/>
      <c r="E1527" s="15"/>
      <c r="G1527" s="15">
        <f t="shared" si="35"/>
        <v>0</v>
      </c>
    </row>
    <row r="1528" spans="4:7">
      <c r="D1528" s="15"/>
      <c r="E1528" s="15"/>
      <c r="G1528" s="15">
        <f t="shared" si="35"/>
        <v>0</v>
      </c>
    </row>
    <row r="1529" spans="4:7">
      <c r="D1529" s="15"/>
      <c r="E1529" s="15"/>
      <c r="G1529" s="15">
        <f t="shared" si="35"/>
        <v>0</v>
      </c>
    </row>
    <row r="1530" spans="4:7">
      <c r="D1530" s="15"/>
      <c r="E1530" s="15"/>
      <c r="G1530" s="15">
        <f t="shared" si="35"/>
        <v>0</v>
      </c>
    </row>
    <row r="1531" spans="4:7">
      <c r="D1531" s="15"/>
      <c r="E1531" s="15"/>
      <c r="G1531" s="15">
        <f t="shared" si="35"/>
        <v>0</v>
      </c>
    </row>
    <row r="1532" spans="4:7">
      <c r="D1532" s="15"/>
      <c r="E1532" s="15"/>
      <c r="G1532" s="15">
        <f t="shared" si="35"/>
        <v>0</v>
      </c>
    </row>
    <row r="1533" spans="4:7">
      <c r="D1533" s="15"/>
      <c r="E1533" s="15"/>
      <c r="G1533" s="15">
        <f t="shared" si="35"/>
        <v>0</v>
      </c>
    </row>
    <row r="1534" spans="4:7">
      <c r="D1534" s="15"/>
      <c r="E1534" s="15"/>
      <c r="G1534" s="15">
        <f t="shared" si="35"/>
        <v>0</v>
      </c>
    </row>
    <row r="1535" spans="4:7">
      <c r="D1535" s="15"/>
      <c r="E1535" s="15"/>
      <c r="G1535" s="15">
        <f t="shared" si="35"/>
        <v>0</v>
      </c>
    </row>
    <row r="1536" spans="4:7">
      <c r="D1536" s="15"/>
      <c r="E1536" s="15"/>
      <c r="G1536" s="15">
        <f t="shared" si="35"/>
        <v>0</v>
      </c>
    </row>
    <row r="1537" spans="4:7">
      <c r="D1537" s="15"/>
      <c r="E1537" s="15"/>
      <c r="G1537" s="15">
        <f t="shared" si="35"/>
        <v>0</v>
      </c>
    </row>
    <row r="1538" spans="4:7">
      <c r="D1538" s="15"/>
      <c r="E1538" s="15"/>
      <c r="G1538" s="15">
        <f t="shared" si="35"/>
        <v>0</v>
      </c>
    </row>
    <row r="1539" spans="4:7">
      <c r="D1539" s="15"/>
      <c r="E1539" s="15"/>
      <c r="G1539" s="15">
        <f t="shared" si="35"/>
        <v>0</v>
      </c>
    </row>
    <row r="1540" spans="4:7">
      <c r="D1540" s="15"/>
      <c r="E1540" s="15"/>
      <c r="G1540" s="15">
        <f t="shared" si="35"/>
        <v>0</v>
      </c>
    </row>
    <row r="1541" spans="4:7">
      <c r="D1541" s="15"/>
      <c r="E1541" s="15"/>
      <c r="G1541" s="15">
        <f t="shared" si="35"/>
        <v>0</v>
      </c>
    </row>
    <row r="1542" spans="4:7">
      <c r="D1542" s="15"/>
      <c r="E1542" s="15"/>
      <c r="G1542" s="15">
        <f t="shared" si="35"/>
        <v>0</v>
      </c>
    </row>
    <row r="1543" spans="4:7">
      <c r="D1543" s="15"/>
      <c r="E1543" s="15"/>
      <c r="G1543" s="15">
        <f t="shared" si="35"/>
        <v>0</v>
      </c>
    </row>
    <row r="1544" spans="4:7">
      <c r="D1544" s="15"/>
      <c r="E1544" s="15"/>
      <c r="G1544" s="15">
        <f t="shared" si="35"/>
        <v>0</v>
      </c>
    </row>
    <row r="1545" spans="4:7">
      <c r="D1545" s="15"/>
      <c r="E1545" s="15"/>
      <c r="G1545" s="15">
        <f t="shared" si="35"/>
        <v>0</v>
      </c>
    </row>
    <row r="1546" spans="4:7">
      <c r="D1546" s="15"/>
      <c r="E1546" s="15"/>
      <c r="G1546" s="15">
        <f t="shared" si="35"/>
        <v>0</v>
      </c>
    </row>
    <row r="1547" spans="4:7">
      <c r="D1547" s="15"/>
      <c r="E1547" s="15"/>
      <c r="G1547" s="15">
        <f t="shared" si="35"/>
        <v>0</v>
      </c>
    </row>
    <row r="1548" spans="4:7">
      <c r="D1548" s="15"/>
      <c r="E1548" s="15"/>
      <c r="G1548" s="15">
        <f t="shared" ref="G1548:G1611" si="36">+D1548-E1548</f>
        <v>0</v>
      </c>
    </row>
    <row r="1549" spans="4:7">
      <c r="D1549" s="15"/>
      <c r="E1549" s="15"/>
      <c r="G1549" s="15">
        <f t="shared" si="36"/>
        <v>0</v>
      </c>
    </row>
    <row r="1550" spans="4:7">
      <c r="D1550" s="15"/>
      <c r="E1550" s="15"/>
      <c r="G1550" s="15">
        <f t="shared" si="36"/>
        <v>0</v>
      </c>
    </row>
    <row r="1551" spans="4:7">
      <c r="D1551" s="15"/>
      <c r="E1551" s="15"/>
      <c r="G1551" s="15">
        <f t="shared" si="36"/>
        <v>0</v>
      </c>
    </row>
    <row r="1552" spans="4:7">
      <c r="D1552" s="15"/>
      <c r="E1552" s="15"/>
      <c r="G1552" s="15">
        <f t="shared" si="36"/>
        <v>0</v>
      </c>
    </row>
    <row r="1553" spans="4:7">
      <c r="D1553" s="15"/>
      <c r="E1553" s="15"/>
      <c r="G1553" s="15">
        <f t="shared" si="36"/>
        <v>0</v>
      </c>
    </row>
    <row r="1554" spans="4:7">
      <c r="D1554" s="15"/>
      <c r="E1554" s="15"/>
      <c r="G1554" s="15">
        <f t="shared" si="36"/>
        <v>0</v>
      </c>
    </row>
    <row r="1555" spans="4:7">
      <c r="D1555" s="15"/>
      <c r="E1555" s="15"/>
      <c r="G1555" s="15">
        <f t="shared" si="36"/>
        <v>0</v>
      </c>
    </row>
    <row r="1556" spans="4:7">
      <c r="D1556" s="15"/>
      <c r="E1556" s="15"/>
      <c r="G1556" s="15">
        <f t="shared" si="36"/>
        <v>0</v>
      </c>
    </row>
    <row r="1557" spans="4:7">
      <c r="D1557" s="15"/>
      <c r="E1557" s="15"/>
      <c r="G1557" s="15">
        <f t="shared" si="36"/>
        <v>0</v>
      </c>
    </row>
    <row r="1558" spans="4:7">
      <c r="D1558" s="15"/>
      <c r="E1558" s="15"/>
      <c r="G1558" s="15">
        <f t="shared" si="36"/>
        <v>0</v>
      </c>
    </row>
    <row r="1559" spans="4:7">
      <c r="D1559" s="15"/>
      <c r="E1559" s="15"/>
      <c r="G1559" s="15">
        <f t="shared" si="36"/>
        <v>0</v>
      </c>
    </row>
    <row r="1560" spans="4:7">
      <c r="D1560" s="15"/>
      <c r="E1560" s="15"/>
      <c r="G1560" s="15">
        <f t="shared" si="36"/>
        <v>0</v>
      </c>
    </row>
    <row r="1561" spans="4:7">
      <c r="D1561" s="15"/>
      <c r="E1561" s="15"/>
      <c r="G1561" s="15">
        <f t="shared" si="36"/>
        <v>0</v>
      </c>
    </row>
    <row r="1562" spans="4:7">
      <c r="D1562" s="15"/>
      <c r="E1562" s="15"/>
      <c r="G1562" s="15">
        <f t="shared" si="36"/>
        <v>0</v>
      </c>
    </row>
    <row r="1563" spans="4:7">
      <c r="D1563" s="15"/>
      <c r="E1563" s="15"/>
      <c r="G1563" s="15">
        <f t="shared" si="36"/>
        <v>0</v>
      </c>
    </row>
    <row r="1564" spans="4:7">
      <c r="D1564" s="15"/>
      <c r="E1564" s="15"/>
      <c r="G1564" s="15">
        <f t="shared" si="36"/>
        <v>0</v>
      </c>
    </row>
    <row r="1565" spans="4:7">
      <c r="D1565" s="15"/>
      <c r="E1565" s="15"/>
      <c r="G1565" s="15">
        <f t="shared" si="36"/>
        <v>0</v>
      </c>
    </row>
    <row r="1566" spans="4:7">
      <c r="D1566" s="15"/>
      <c r="E1566" s="15"/>
      <c r="G1566" s="15">
        <f t="shared" si="36"/>
        <v>0</v>
      </c>
    </row>
    <row r="1567" spans="4:7">
      <c r="D1567" s="15"/>
      <c r="E1567" s="15"/>
      <c r="G1567" s="15">
        <f t="shared" si="36"/>
        <v>0</v>
      </c>
    </row>
    <row r="1568" spans="4:7">
      <c r="D1568" s="15"/>
      <c r="E1568" s="15"/>
      <c r="G1568" s="15">
        <f t="shared" si="36"/>
        <v>0</v>
      </c>
    </row>
    <row r="1569" spans="4:7">
      <c r="D1569" s="15"/>
      <c r="E1569" s="15"/>
      <c r="G1569" s="15">
        <f t="shared" si="36"/>
        <v>0</v>
      </c>
    </row>
    <row r="1570" spans="4:7">
      <c r="D1570" s="15"/>
      <c r="E1570" s="15"/>
      <c r="G1570" s="15">
        <f t="shared" si="36"/>
        <v>0</v>
      </c>
    </row>
    <row r="1571" spans="4:7">
      <c r="D1571" s="15"/>
      <c r="E1571" s="15"/>
      <c r="G1571" s="15">
        <f t="shared" si="36"/>
        <v>0</v>
      </c>
    </row>
    <row r="1572" spans="4:7">
      <c r="D1572" s="15"/>
      <c r="E1572" s="15"/>
      <c r="G1572" s="15">
        <f t="shared" si="36"/>
        <v>0</v>
      </c>
    </row>
    <row r="1573" spans="4:7">
      <c r="D1573" s="15"/>
      <c r="E1573" s="15"/>
      <c r="G1573" s="15">
        <f t="shared" si="36"/>
        <v>0</v>
      </c>
    </row>
    <row r="1574" spans="4:7">
      <c r="D1574" s="15"/>
      <c r="E1574" s="15"/>
      <c r="G1574" s="15">
        <f t="shared" si="36"/>
        <v>0</v>
      </c>
    </row>
    <row r="1575" spans="4:7">
      <c r="D1575" s="15"/>
      <c r="E1575" s="15"/>
      <c r="G1575" s="15">
        <f t="shared" si="36"/>
        <v>0</v>
      </c>
    </row>
    <row r="1576" spans="4:7">
      <c r="D1576" s="15"/>
      <c r="E1576" s="15"/>
      <c r="G1576" s="15">
        <f t="shared" si="36"/>
        <v>0</v>
      </c>
    </row>
    <row r="1577" spans="4:7">
      <c r="D1577" s="15"/>
      <c r="E1577" s="15"/>
      <c r="G1577" s="15">
        <f t="shared" si="36"/>
        <v>0</v>
      </c>
    </row>
    <row r="1578" spans="4:7">
      <c r="D1578" s="15"/>
      <c r="E1578" s="15"/>
      <c r="G1578" s="15">
        <f t="shared" si="36"/>
        <v>0</v>
      </c>
    </row>
    <row r="1579" spans="4:7">
      <c r="D1579" s="15"/>
      <c r="E1579" s="15"/>
      <c r="G1579" s="15">
        <f t="shared" si="36"/>
        <v>0</v>
      </c>
    </row>
    <row r="1580" spans="4:7">
      <c r="D1580" s="15"/>
      <c r="E1580" s="15"/>
      <c r="G1580" s="15">
        <f t="shared" si="36"/>
        <v>0</v>
      </c>
    </row>
    <row r="1581" spans="4:7">
      <c r="D1581" s="15"/>
      <c r="E1581" s="15"/>
      <c r="G1581" s="15">
        <f t="shared" si="36"/>
        <v>0</v>
      </c>
    </row>
    <row r="1582" spans="4:7">
      <c r="D1582" s="15"/>
      <c r="E1582" s="15"/>
      <c r="G1582" s="15">
        <f t="shared" si="36"/>
        <v>0</v>
      </c>
    </row>
    <row r="1583" spans="4:7">
      <c r="D1583" s="15"/>
      <c r="E1583" s="15"/>
      <c r="G1583" s="15">
        <f t="shared" si="36"/>
        <v>0</v>
      </c>
    </row>
    <row r="1584" spans="4:7">
      <c r="D1584" s="15"/>
      <c r="E1584" s="15"/>
      <c r="G1584" s="15">
        <f t="shared" si="36"/>
        <v>0</v>
      </c>
    </row>
    <row r="1585" spans="4:7">
      <c r="D1585" s="15"/>
      <c r="E1585" s="15"/>
      <c r="G1585" s="15">
        <f t="shared" si="36"/>
        <v>0</v>
      </c>
    </row>
    <row r="1586" spans="4:7">
      <c r="D1586" s="15"/>
      <c r="E1586" s="15"/>
      <c r="G1586" s="15">
        <f t="shared" si="36"/>
        <v>0</v>
      </c>
    </row>
    <row r="1587" spans="4:7">
      <c r="D1587" s="15"/>
      <c r="E1587" s="15"/>
      <c r="G1587" s="15">
        <f t="shared" si="36"/>
        <v>0</v>
      </c>
    </row>
    <row r="1588" spans="4:7">
      <c r="D1588" s="15"/>
      <c r="E1588" s="15"/>
      <c r="G1588" s="15">
        <f t="shared" si="36"/>
        <v>0</v>
      </c>
    </row>
    <row r="1589" spans="4:7">
      <c r="D1589" s="15"/>
      <c r="E1589" s="15"/>
      <c r="G1589" s="15">
        <f t="shared" si="36"/>
        <v>0</v>
      </c>
    </row>
    <row r="1590" spans="4:7">
      <c r="D1590" s="15"/>
      <c r="E1590" s="15"/>
      <c r="G1590" s="15">
        <f t="shared" si="36"/>
        <v>0</v>
      </c>
    </row>
    <row r="1591" spans="4:7">
      <c r="D1591" s="15"/>
      <c r="E1591" s="15"/>
      <c r="G1591" s="15">
        <f t="shared" si="36"/>
        <v>0</v>
      </c>
    </row>
    <row r="1592" spans="4:7">
      <c r="D1592" s="15"/>
      <c r="E1592" s="15"/>
      <c r="G1592" s="15">
        <f t="shared" si="36"/>
        <v>0</v>
      </c>
    </row>
    <row r="1593" spans="4:7">
      <c r="D1593" s="15"/>
      <c r="E1593" s="15"/>
      <c r="G1593" s="15">
        <f t="shared" si="36"/>
        <v>0</v>
      </c>
    </row>
    <row r="1594" spans="4:7">
      <c r="D1594" s="15"/>
      <c r="E1594" s="15"/>
      <c r="G1594" s="15">
        <f t="shared" si="36"/>
        <v>0</v>
      </c>
    </row>
    <row r="1595" spans="4:7">
      <c r="D1595" s="15"/>
      <c r="E1595" s="15"/>
      <c r="G1595" s="15">
        <f t="shared" si="36"/>
        <v>0</v>
      </c>
    </row>
    <row r="1596" spans="4:7">
      <c r="D1596" s="15"/>
      <c r="E1596" s="15"/>
      <c r="G1596" s="15">
        <f t="shared" si="36"/>
        <v>0</v>
      </c>
    </row>
    <row r="1597" spans="4:7">
      <c r="D1597" s="15"/>
      <c r="E1597" s="15"/>
      <c r="G1597" s="15">
        <f t="shared" si="36"/>
        <v>0</v>
      </c>
    </row>
    <row r="1598" spans="4:7">
      <c r="D1598" s="15"/>
      <c r="E1598" s="15"/>
      <c r="G1598" s="15">
        <f t="shared" si="36"/>
        <v>0</v>
      </c>
    </row>
    <row r="1599" spans="4:7">
      <c r="D1599" s="15"/>
      <c r="E1599" s="15"/>
      <c r="G1599" s="15">
        <f t="shared" si="36"/>
        <v>0</v>
      </c>
    </row>
    <row r="1600" spans="4:7">
      <c r="D1600" s="15"/>
      <c r="E1600" s="15"/>
      <c r="G1600" s="15">
        <f t="shared" si="36"/>
        <v>0</v>
      </c>
    </row>
    <row r="1601" spans="4:7">
      <c r="D1601" s="15"/>
      <c r="E1601" s="15"/>
      <c r="G1601" s="15">
        <f t="shared" si="36"/>
        <v>0</v>
      </c>
    </row>
    <row r="1602" spans="4:7">
      <c r="D1602" s="15"/>
      <c r="E1602" s="15"/>
      <c r="G1602" s="15">
        <f t="shared" si="36"/>
        <v>0</v>
      </c>
    </row>
    <row r="1603" spans="4:7">
      <c r="D1603" s="15"/>
      <c r="E1603" s="15"/>
      <c r="G1603" s="15">
        <f t="shared" si="36"/>
        <v>0</v>
      </c>
    </row>
    <row r="1604" spans="4:7">
      <c r="D1604" s="15"/>
      <c r="E1604" s="15"/>
      <c r="G1604" s="15">
        <f t="shared" si="36"/>
        <v>0</v>
      </c>
    </row>
    <row r="1605" spans="4:7">
      <c r="D1605" s="15"/>
      <c r="E1605" s="15"/>
      <c r="G1605" s="15">
        <f t="shared" si="36"/>
        <v>0</v>
      </c>
    </row>
    <row r="1606" spans="4:7">
      <c r="D1606" s="15"/>
      <c r="E1606" s="15"/>
      <c r="G1606" s="15">
        <f t="shared" si="36"/>
        <v>0</v>
      </c>
    </row>
    <row r="1607" spans="4:7">
      <c r="D1607" s="15"/>
      <c r="E1607" s="15"/>
      <c r="G1607" s="15">
        <f t="shared" si="36"/>
        <v>0</v>
      </c>
    </row>
    <row r="1608" spans="4:7">
      <c r="D1608" s="15"/>
      <c r="E1608" s="15"/>
      <c r="G1608" s="15">
        <f t="shared" si="36"/>
        <v>0</v>
      </c>
    </row>
    <row r="1609" spans="4:7">
      <c r="D1609" s="15"/>
      <c r="E1609" s="15"/>
      <c r="G1609" s="15">
        <f t="shared" si="36"/>
        <v>0</v>
      </c>
    </row>
    <row r="1610" spans="4:7">
      <c r="D1610" s="15"/>
      <c r="E1610" s="15"/>
      <c r="G1610" s="15">
        <f t="shared" si="36"/>
        <v>0</v>
      </c>
    </row>
    <row r="1611" spans="4:7">
      <c r="D1611" s="15"/>
      <c r="E1611" s="15"/>
      <c r="G1611" s="15">
        <f t="shared" si="36"/>
        <v>0</v>
      </c>
    </row>
    <row r="1612" spans="4:7">
      <c r="D1612" s="15"/>
      <c r="E1612" s="15"/>
      <c r="G1612" s="15">
        <f t="shared" ref="G1612:G1675" si="37">+D1612-E1612</f>
        <v>0</v>
      </c>
    </row>
    <row r="1613" spans="4:7">
      <c r="D1613" s="15"/>
      <c r="E1613" s="15"/>
      <c r="G1613" s="15">
        <f t="shared" si="37"/>
        <v>0</v>
      </c>
    </row>
    <row r="1614" spans="4:7">
      <c r="D1614" s="15"/>
      <c r="E1614" s="15"/>
      <c r="G1614" s="15">
        <f t="shared" si="37"/>
        <v>0</v>
      </c>
    </row>
    <row r="1615" spans="4:7">
      <c r="D1615" s="15"/>
      <c r="E1615" s="15"/>
      <c r="G1615" s="15">
        <f t="shared" si="37"/>
        <v>0</v>
      </c>
    </row>
    <row r="1616" spans="4:7">
      <c r="D1616" s="15"/>
      <c r="E1616" s="15"/>
      <c r="G1616" s="15">
        <f t="shared" si="37"/>
        <v>0</v>
      </c>
    </row>
    <row r="1617" spans="4:7">
      <c r="D1617" s="15"/>
      <c r="E1617" s="15"/>
      <c r="G1617" s="15">
        <f t="shared" si="37"/>
        <v>0</v>
      </c>
    </row>
    <row r="1618" spans="4:7">
      <c r="D1618" s="15"/>
      <c r="E1618" s="15"/>
      <c r="G1618" s="15">
        <f t="shared" si="37"/>
        <v>0</v>
      </c>
    </row>
    <row r="1619" spans="4:7">
      <c r="D1619" s="15"/>
      <c r="E1619" s="15"/>
      <c r="G1619" s="15">
        <f t="shared" si="37"/>
        <v>0</v>
      </c>
    </row>
    <row r="1620" spans="4:7">
      <c r="D1620" s="15"/>
      <c r="E1620" s="15"/>
      <c r="G1620" s="15">
        <f t="shared" si="37"/>
        <v>0</v>
      </c>
    </row>
    <row r="1621" spans="4:7">
      <c r="D1621" s="15"/>
      <c r="E1621" s="15"/>
      <c r="G1621" s="15">
        <f t="shared" si="37"/>
        <v>0</v>
      </c>
    </row>
    <row r="1622" spans="4:7">
      <c r="D1622" s="15"/>
      <c r="E1622" s="15"/>
      <c r="G1622" s="15">
        <f t="shared" si="37"/>
        <v>0</v>
      </c>
    </row>
    <row r="1623" spans="4:7">
      <c r="D1623" s="15"/>
      <c r="E1623" s="15"/>
      <c r="G1623" s="15">
        <f t="shared" si="37"/>
        <v>0</v>
      </c>
    </row>
    <row r="1624" spans="4:7">
      <c r="D1624" s="15"/>
      <c r="E1624" s="15"/>
      <c r="G1624" s="15">
        <f t="shared" si="37"/>
        <v>0</v>
      </c>
    </row>
    <row r="1625" spans="4:7">
      <c r="D1625" s="15"/>
      <c r="E1625" s="15"/>
      <c r="G1625" s="15">
        <f t="shared" si="37"/>
        <v>0</v>
      </c>
    </row>
    <row r="1626" spans="4:7">
      <c r="D1626" s="15"/>
      <c r="E1626" s="15"/>
      <c r="G1626" s="15">
        <f t="shared" si="37"/>
        <v>0</v>
      </c>
    </row>
    <row r="1627" spans="4:7">
      <c r="D1627" s="15"/>
      <c r="E1627" s="15"/>
      <c r="G1627" s="15">
        <f t="shared" si="37"/>
        <v>0</v>
      </c>
    </row>
    <row r="1628" spans="4:7">
      <c r="D1628" s="15"/>
      <c r="E1628" s="15"/>
      <c r="G1628" s="15">
        <f t="shared" si="37"/>
        <v>0</v>
      </c>
    </row>
    <row r="1629" spans="4:7">
      <c r="D1629" s="15"/>
      <c r="E1629" s="15"/>
      <c r="G1629" s="15">
        <f t="shared" si="37"/>
        <v>0</v>
      </c>
    </row>
    <row r="1630" spans="4:7">
      <c r="D1630" s="15"/>
      <c r="E1630" s="15"/>
      <c r="G1630" s="15">
        <f t="shared" si="37"/>
        <v>0</v>
      </c>
    </row>
    <row r="1631" spans="4:7">
      <c r="D1631" s="15"/>
      <c r="E1631" s="15"/>
      <c r="G1631" s="15">
        <f t="shared" si="37"/>
        <v>0</v>
      </c>
    </row>
    <row r="1632" spans="4:7">
      <c r="D1632" s="15"/>
      <c r="E1632" s="15"/>
      <c r="G1632" s="15">
        <f t="shared" si="37"/>
        <v>0</v>
      </c>
    </row>
    <row r="1633" spans="4:7">
      <c r="D1633" s="15"/>
      <c r="E1633" s="15"/>
      <c r="G1633" s="15">
        <f t="shared" si="37"/>
        <v>0</v>
      </c>
    </row>
    <row r="1634" spans="4:7">
      <c r="D1634" s="15"/>
      <c r="E1634" s="15"/>
      <c r="G1634" s="15">
        <f t="shared" si="37"/>
        <v>0</v>
      </c>
    </row>
    <row r="1635" spans="4:7">
      <c r="D1635" s="15"/>
      <c r="E1635" s="15"/>
      <c r="G1635" s="15">
        <f t="shared" si="37"/>
        <v>0</v>
      </c>
    </row>
    <row r="1636" spans="4:7">
      <c r="D1636" s="15"/>
      <c r="E1636" s="15"/>
      <c r="G1636" s="15">
        <f t="shared" si="37"/>
        <v>0</v>
      </c>
    </row>
    <row r="1637" spans="4:7">
      <c r="D1637" s="15"/>
      <c r="E1637" s="15"/>
      <c r="G1637" s="15">
        <f t="shared" si="37"/>
        <v>0</v>
      </c>
    </row>
    <row r="1638" spans="4:7">
      <c r="D1638" s="15"/>
      <c r="E1638" s="15"/>
      <c r="G1638" s="15">
        <f t="shared" si="37"/>
        <v>0</v>
      </c>
    </row>
    <row r="1639" spans="4:7">
      <c r="D1639" s="15"/>
      <c r="E1639" s="15"/>
      <c r="G1639" s="15">
        <f t="shared" si="37"/>
        <v>0</v>
      </c>
    </row>
    <row r="1640" spans="4:7">
      <c r="D1640" s="15"/>
      <c r="E1640" s="15"/>
      <c r="G1640" s="15">
        <f t="shared" si="37"/>
        <v>0</v>
      </c>
    </row>
    <row r="1641" spans="4:7">
      <c r="D1641" s="15"/>
      <c r="E1641" s="15"/>
      <c r="G1641" s="15">
        <f t="shared" si="37"/>
        <v>0</v>
      </c>
    </row>
    <row r="1642" spans="4:7">
      <c r="D1642" s="15"/>
      <c r="E1642" s="15"/>
      <c r="G1642" s="15">
        <f t="shared" si="37"/>
        <v>0</v>
      </c>
    </row>
    <row r="1643" spans="4:7">
      <c r="D1643" s="15"/>
      <c r="E1643" s="15"/>
      <c r="G1643" s="15">
        <f t="shared" si="37"/>
        <v>0</v>
      </c>
    </row>
    <row r="1644" spans="4:7">
      <c r="D1644" s="15"/>
      <c r="E1644" s="15"/>
      <c r="G1644" s="15">
        <f t="shared" si="37"/>
        <v>0</v>
      </c>
    </row>
    <row r="1645" spans="4:7">
      <c r="D1645" s="15"/>
      <c r="E1645" s="15"/>
      <c r="G1645" s="15">
        <f t="shared" si="37"/>
        <v>0</v>
      </c>
    </row>
    <row r="1646" spans="4:7">
      <c r="D1646" s="15"/>
      <c r="E1646" s="15"/>
      <c r="G1646" s="15">
        <f t="shared" si="37"/>
        <v>0</v>
      </c>
    </row>
    <row r="1647" spans="4:7">
      <c r="D1647" s="15"/>
      <c r="E1647" s="15"/>
      <c r="G1647" s="15">
        <f t="shared" si="37"/>
        <v>0</v>
      </c>
    </row>
    <row r="1648" spans="4:7">
      <c r="D1648" s="15"/>
      <c r="E1648" s="15"/>
      <c r="G1648" s="15">
        <f t="shared" si="37"/>
        <v>0</v>
      </c>
    </row>
    <row r="1649" spans="4:7">
      <c r="D1649" s="15"/>
      <c r="E1649" s="15"/>
      <c r="G1649" s="15">
        <f t="shared" si="37"/>
        <v>0</v>
      </c>
    </row>
    <row r="1650" spans="4:7">
      <c r="D1650" s="15"/>
      <c r="E1650" s="15"/>
      <c r="G1650" s="15">
        <f t="shared" si="37"/>
        <v>0</v>
      </c>
    </row>
    <row r="1651" spans="4:7">
      <c r="D1651" s="15"/>
      <c r="E1651" s="15"/>
      <c r="G1651" s="15">
        <f t="shared" si="37"/>
        <v>0</v>
      </c>
    </row>
    <row r="1652" spans="4:7">
      <c r="D1652" s="15"/>
      <c r="E1652" s="15"/>
      <c r="G1652" s="15">
        <f t="shared" si="37"/>
        <v>0</v>
      </c>
    </row>
    <row r="1653" spans="4:7">
      <c r="D1653" s="15"/>
      <c r="E1653" s="15"/>
      <c r="G1653" s="15">
        <f t="shared" si="37"/>
        <v>0</v>
      </c>
    </row>
    <row r="1654" spans="4:7">
      <c r="D1654" s="15"/>
      <c r="E1654" s="15"/>
      <c r="G1654" s="15">
        <f t="shared" si="37"/>
        <v>0</v>
      </c>
    </row>
    <row r="1655" spans="4:7">
      <c r="D1655" s="15"/>
      <c r="E1655" s="15"/>
      <c r="G1655" s="15">
        <f t="shared" si="37"/>
        <v>0</v>
      </c>
    </row>
    <row r="1656" spans="4:7">
      <c r="D1656" s="15"/>
      <c r="E1656" s="15"/>
      <c r="G1656" s="15">
        <f t="shared" si="37"/>
        <v>0</v>
      </c>
    </row>
    <row r="1657" spans="4:7">
      <c r="D1657" s="15"/>
      <c r="E1657" s="15"/>
      <c r="G1657" s="15">
        <f t="shared" si="37"/>
        <v>0</v>
      </c>
    </row>
    <row r="1658" spans="4:7">
      <c r="D1658" s="15"/>
      <c r="E1658" s="15"/>
      <c r="G1658" s="15">
        <f t="shared" si="37"/>
        <v>0</v>
      </c>
    </row>
    <row r="1659" spans="4:7">
      <c r="D1659" s="15"/>
      <c r="E1659" s="15"/>
      <c r="G1659" s="15">
        <f t="shared" si="37"/>
        <v>0</v>
      </c>
    </row>
    <row r="1660" spans="4:7">
      <c r="D1660" s="15"/>
      <c r="E1660" s="15"/>
      <c r="G1660" s="15">
        <f t="shared" si="37"/>
        <v>0</v>
      </c>
    </row>
    <row r="1661" spans="4:7">
      <c r="D1661" s="15"/>
      <c r="E1661" s="15"/>
      <c r="G1661" s="15">
        <f t="shared" si="37"/>
        <v>0</v>
      </c>
    </row>
    <row r="1662" spans="4:7">
      <c r="D1662" s="15"/>
      <c r="E1662" s="15"/>
      <c r="G1662" s="15">
        <f t="shared" si="37"/>
        <v>0</v>
      </c>
    </row>
    <row r="1663" spans="4:7">
      <c r="D1663" s="15"/>
      <c r="E1663" s="15"/>
      <c r="G1663" s="15">
        <f t="shared" si="37"/>
        <v>0</v>
      </c>
    </row>
    <row r="1664" spans="4:7">
      <c r="D1664" s="15"/>
      <c r="E1664" s="15"/>
      <c r="G1664" s="15">
        <f t="shared" si="37"/>
        <v>0</v>
      </c>
    </row>
    <row r="1665" spans="4:7">
      <c r="D1665" s="15"/>
      <c r="E1665" s="15"/>
      <c r="G1665" s="15">
        <f t="shared" si="37"/>
        <v>0</v>
      </c>
    </row>
    <row r="1666" spans="4:7">
      <c r="D1666" s="15"/>
      <c r="E1666" s="15"/>
      <c r="G1666" s="15">
        <f t="shared" si="37"/>
        <v>0</v>
      </c>
    </row>
    <row r="1667" spans="4:7">
      <c r="D1667" s="15"/>
      <c r="E1667" s="15"/>
      <c r="G1667" s="15">
        <f t="shared" si="37"/>
        <v>0</v>
      </c>
    </row>
    <row r="1668" spans="4:7">
      <c r="D1668" s="15"/>
      <c r="E1668" s="15"/>
      <c r="G1668" s="15">
        <f t="shared" si="37"/>
        <v>0</v>
      </c>
    </row>
    <row r="1669" spans="4:7">
      <c r="D1669" s="15"/>
      <c r="E1669" s="15"/>
      <c r="G1669" s="15">
        <f t="shared" si="37"/>
        <v>0</v>
      </c>
    </row>
    <row r="1670" spans="4:7">
      <c r="D1670" s="15"/>
      <c r="E1670" s="15"/>
      <c r="G1670" s="15">
        <f t="shared" si="37"/>
        <v>0</v>
      </c>
    </row>
    <row r="1671" spans="4:7">
      <c r="D1671" s="15"/>
      <c r="E1671" s="15"/>
      <c r="G1671" s="15">
        <f t="shared" si="37"/>
        <v>0</v>
      </c>
    </row>
    <row r="1672" spans="4:7">
      <c r="D1672" s="15"/>
      <c r="E1672" s="15"/>
      <c r="G1672" s="15">
        <f t="shared" si="37"/>
        <v>0</v>
      </c>
    </row>
    <row r="1673" spans="4:7">
      <c r="D1673" s="15"/>
      <c r="E1673" s="15"/>
      <c r="G1673" s="15">
        <f t="shared" si="37"/>
        <v>0</v>
      </c>
    </row>
    <row r="1674" spans="4:7">
      <c r="D1674" s="15"/>
      <c r="E1674" s="15"/>
      <c r="G1674" s="15">
        <f t="shared" si="37"/>
        <v>0</v>
      </c>
    </row>
    <row r="1675" spans="4:7">
      <c r="D1675" s="15"/>
      <c r="E1675" s="15"/>
      <c r="G1675" s="15">
        <f t="shared" si="37"/>
        <v>0</v>
      </c>
    </row>
    <row r="1676" spans="4:7">
      <c r="D1676" s="15"/>
      <c r="E1676" s="15"/>
      <c r="G1676" s="15">
        <f t="shared" ref="G1676:G1739" si="38">+D1676-E1676</f>
        <v>0</v>
      </c>
    </row>
    <row r="1677" spans="4:7">
      <c r="D1677" s="15"/>
      <c r="E1677" s="15"/>
      <c r="G1677" s="15">
        <f t="shared" si="38"/>
        <v>0</v>
      </c>
    </row>
    <row r="1678" spans="4:7">
      <c r="D1678" s="15"/>
      <c r="E1678" s="15"/>
      <c r="G1678" s="15">
        <f t="shared" si="38"/>
        <v>0</v>
      </c>
    </row>
    <row r="1679" spans="4:7">
      <c r="D1679" s="15"/>
      <c r="E1679" s="15"/>
      <c r="G1679" s="15">
        <f t="shared" si="38"/>
        <v>0</v>
      </c>
    </row>
    <row r="1680" spans="4:7">
      <c r="D1680" s="15"/>
      <c r="E1680" s="15"/>
      <c r="G1680" s="15">
        <f t="shared" si="38"/>
        <v>0</v>
      </c>
    </row>
    <row r="1681" spans="4:7">
      <c r="D1681" s="15"/>
      <c r="E1681" s="15"/>
      <c r="G1681" s="15">
        <f t="shared" si="38"/>
        <v>0</v>
      </c>
    </row>
    <row r="1682" spans="4:7">
      <c r="D1682" s="15"/>
      <c r="E1682" s="15"/>
      <c r="G1682" s="15">
        <f t="shared" si="38"/>
        <v>0</v>
      </c>
    </row>
    <row r="1683" spans="4:7">
      <c r="D1683" s="15"/>
      <c r="E1683" s="15"/>
      <c r="G1683" s="15">
        <f t="shared" si="38"/>
        <v>0</v>
      </c>
    </row>
    <row r="1684" spans="4:7">
      <c r="D1684" s="15"/>
      <c r="E1684" s="15"/>
      <c r="G1684" s="15">
        <f t="shared" si="38"/>
        <v>0</v>
      </c>
    </row>
    <row r="1685" spans="4:7">
      <c r="D1685" s="15"/>
      <c r="E1685" s="15"/>
      <c r="G1685" s="15">
        <f t="shared" si="38"/>
        <v>0</v>
      </c>
    </row>
    <row r="1686" spans="4:7">
      <c r="D1686" s="15"/>
      <c r="E1686" s="15"/>
      <c r="G1686" s="15">
        <f t="shared" si="38"/>
        <v>0</v>
      </c>
    </row>
    <row r="1687" spans="4:7">
      <c r="D1687" s="15"/>
      <c r="E1687" s="15"/>
      <c r="G1687" s="15">
        <f t="shared" si="38"/>
        <v>0</v>
      </c>
    </row>
    <row r="1688" spans="4:7">
      <c r="D1688" s="15"/>
      <c r="E1688" s="15"/>
      <c r="G1688" s="15">
        <f t="shared" si="38"/>
        <v>0</v>
      </c>
    </row>
    <row r="1689" spans="4:7">
      <c r="D1689" s="15"/>
      <c r="E1689" s="15"/>
      <c r="G1689" s="15">
        <f t="shared" si="38"/>
        <v>0</v>
      </c>
    </row>
    <row r="1690" spans="4:7">
      <c r="D1690" s="15"/>
      <c r="E1690" s="15"/>
      <c r="G1690" s="15">
        <f t="shared" si="38"/>
        <v>0</v>
      </c>
    </row>
    <row r="1691" spans="4:7">
      <c r="D1691" s="15"/>
      <c r="E1691" s="15"/>
      <c r="G1691" s="15">
        <f t="shared" si="38"/>
        <v>0</v>
      </c>
    </row>
    <row r="1692" spans="4:7">
      <c r="D1692" s="15"/>
      <c r="E1692" s="15"/>
      <c r="G1692" s="15">
        <f t="shared" si="38"/>
        <v>0</v>
      </c>
    </row>
    <row r="1693" spans="4:7">
      <c r="D1693" s="15"/>
      <c r="E1693" s="15"/>
      <c r="G1693" s="15">
        <f t="shared" si="38"/>
        <v>0</v>
      </c>
    </row>
    <row r="1694" spans="4:7">
      <c r="D1694" s="15"/>
      <c r="E1694" s="15"/>
      <c r="G1694" s="15">
        <f t="shared" si="38"/>
        <v>0</v>
      </c>
    </row>
    <row r="1695" spans="4:7">
      <c r="D1695" s="15"/>
      <c r="E1695" s="15"/>
      <c r="G1695" s="15">
        <f t="shared" si="38"/>
        <v>0</v>
      </c>
    </row>
    <row r="1696" spans="4:7">
      <c r="D1696" s="15"/>
      <c r="E1696" s="15"/>
      <c r="G1696" s="15">
        <f t="shared" si="38"/>
        <v>0</v>
      </c>
    </row>
    <row r="1697" spans="4:7">
      <c r="D1697" s="15"/>
      <c r="E1697" s="15"/>
      <c r="G1697" s="15">
        <f t="shared" si="38"/>
        <v>0</v>
      </c>
    </row>
    <row r="1698" spans="4:7">
      <c r="D1698" s="15"/>
      <c r="E1698" s="15"/>
      <c r="G1698" s="15">
        <f t="shared" si="38"/>
        <v>0</v>
      </c>
    </row>
    <row r="1699" spans="4:7">
      <c r="D1699" s="15"/>
      <c r="E1699" s="15"/>
      <c r="G1699" s="15">
        <f t="shared" si="38"/>
        <v>0</v>
      </c>
    </row>
    <row r="1700" spans="4:7">
      <c r="D1700" s="15"/>
      <c r="E1700" s="15"/>
      <c r="G1700" s="15">
        <f t="shared" si="38"/>
        <v>0</v>
      </c>
    </row>
    <row r="1701" spans="4:7">
      <c r="D1701" s="15"/>
      <c r="E1701" s="15"/>
      <c r="G1701" s="15">
        <f t="shared" si="38"/>
        <v>0</v>
      </c>
    </row>
    <row r="1702" spans="4:7">
      <c r="D1702" s="15"/>
      <c r="E1702" s="15"/>
      <c r="G1702" s="15">
        <f t="shared" si="38"/>
        <v>0</v>
      </c>
    </row>
    <row r="1703" spans="4:7">
      <c r="D1703" s="15"/>
      <c r="E1703" s="15"/>
      <c r="G1703" s="15">
        <f t="shared" si="38"/>
        <v>0</v>
      </c>
    </row>
    <row r="1704" spans="4:7">
      <c r="D1704" s="15"/>
      <c r="E1704" s="15"/>
      <c r="G1704" s="15">
        <f t="shared" si="38"/>
        <v>0</v>
      </c>
    </row>
    <row r="1705" spans="4:7">
      <c r="D1705" s="15"/>
      <c r="E1705" s="15"/>
      <c r="G1705" s="15">
        <f t="shared" si="38"/>
        <v>0</v>
      </c>
    </row>
    <row r="1706" spans="4:7">
      <c r="D1706" s="15"/>
      <c r="E1706" s="15"/>
      <c r="G1706" s="15">
        <f t="shared" si="38"/>
        <v>0</v>
      </c>
    </row>
    <row r="1707" spans="4:7">
      <c r="D1707" s="15"/>
      <c r="E1707" s="15"/>
      <c r="G1707" s="15">
        <f t="shared" si="38"/>
        <v>0</v>
      </c>
    </row>
    <row r="1708" spans="4:7">
      <c r="D1708" s="15"/>
      <c r="E1708" s="15"/>
      <c r="G1708" s="15">
        <f t="shared" si="38"/>
        <v>0</v>
      </c>
    </row>
    <row r="1709" spans="4:7">
      <c r="D1709" s="15"/>
      <c r="E1709" s="15"/>
      <c r="G1709" s="15">
        <f t="shared" si="38"/>
        <v>0</v>
      </c>
    </row>
    <row r="1710" spans="4:7">
      <c r="D1710" s="15"/>
      <c r="E1710" s="15"/>
      <c r="G1710" s="15">
        <f t="shared" si="38"/>
        <v>0</v>
      </c>
    </row>
    <row r="1711" spans="4:7">
      <c r="D1711" s="15"/>
      <c r="E1711" s="15"/>
      <c r="G1711" s="15">
        <f t="shared" si="38"/>
        <v>0</v>
      </c>
    </row>
    <row r="1712" spans="4:7">
      <c r="D1712" s="15"/>
      <c r="E1712" s="15"/>
      <c r="G1712" s="15">
        <f t="shared" si="38"/>
        <v>0</v>
      </c>
    </row>
    <row r="1713" spans="4:7">
      <c r="D1713" s="15"/>
      <c r="E1713" s="15"/>
      <c r="G1713" s="15">
        <f t="shared" si="38"/>
        <v>0</v>
      </c>
    </row>
    <row r="1714" spans="4:7">
      <c r="D1714" s="15"/>
      <c r="E1714" s="15"/>
      <c r="G1714" s="15">
        <f t="shared" si="38"/>
        <v>0</v>
      </c>
    </row>
    <row r="1715" spans="4:7">
      <c r="D1715" s="15"/>
      <c r="E1715" s="15"/>
      <c r="G1715" s="15">
        <f t="shared" si="38"/>
        <v>0</v>
      </c>
    </row>
    <row r="1716" spans="4:7">
      <c r="D1716" s="15"/>
      <c r="E1716" s="15"/>
      <c r="G1716" s="15">
        <f t="shared" si="38"/>
        <v>0</v>
      </c>
    </row>
    <row r="1717" spans="4:7">
      <c r="D1717" s="15"/>
      <c r="E1717" s="15"/>
      <c r="G1717" s="15">
        <f t="shared" si="38"/>
        <v>0</v>
      </c>
    </row>
    <row r="1718" spans="4:7">
      <c r="D1718" s="15"/>
      <c r="E1718" s="15"/>
      <c r="G1718" s="15">
        <f t="shared" si="38"/>
        <v>0</v>
      </c>
    </row>
    <row r="1719" spans="4:7">
      <c r="D1719" s="15"/>
      <c r="E1719" s="15"/>
      <c r="G1719" s="15">
        <f t="shared" si="38"/>
        <v>0</v>
      </c>
    </row>
    <row r="1720" spans="4:7">
      <c r="D1720" s="15"/>
      <c r="E1720" s="15"/>
      <c r="G1720" s="15">
        <f t="shared" si="38"/>
        <v>0</v>
      </c>
    </row>
    <row r="1721" spans="4:7">
      <c r="D1721" s="15"/>
      <c r="E1721" s="15"/>
      <c r="G1721" s="15">
        <f t="shared" si="38"/>
        <v>0</v>
      </c>
    </row>
    <row r="1722" spans="4:7">
      <c r="D1722" s="15"/>
      <c r="E1722" s="15"/>
      <c r="G1722" s="15">
        <f t="shared" si="38"/>
        <v>0</v>
      </c>
    </row>
    <row r="1723" spans="4:7">
      <c r="D1723" s="15"/>
      <c r="E1723" s="15"/>
      <c r="G1723" s="15">
        <f t="shared" si="38"/>
        <v>0</v>
      </c>
    </row>
    <row r="1724" spans="4:7">
      <c r="D1724" s="15"/>
      <c r="E1724" s="15"/>
      <c r="G1724" s="15">
        <f t="shared" si="38"/>
        <v>0</v>
      </c>
    </row>
    <row r="1725" spans="4:7">
      <c r="D1725" s="15"/>
      <c r="E1725" s="15"/>
      <c r="G1725" s="15">
        <f t="shared" si="38"/>
        <v>0</v>
      </c>
    </row>
    <row r="1726" spans="4:7">
      <c r="D1726" s="15"/>
      <c r="E1726" s="15"/>
      <c r="G1726" s="15">
        <f t="shared" si="38"/>
        <v>0</v>
      </c>
    </row>
    <row r="1727" spans="4:7">
      <c r="D1727" s="15"/>
      <c r="E1727" s="15"/>
      <c r="G1727" s="15">
        <f t="shared" si="38"/>
        <v>0</v>
      </c>
    </row>
    <row r="1728" spans="4:7">
      <c r="D1728" s="15"/>
      <c r="E1728" s="15"/>
      <c r="G1728" s="15">
        <f t="shared" si="38"/>
        <v>0</v>
      </c>
    </row>
    <row r="1729" spans="4:7">
      <c r="D1729" s="15"/>
      <c r="E1729" s="15"/>
      <c r="G1729" s="15">
        <f t="shared" si="38"/>
        <v>0</v>
      </c>
    </row>
    <row r="1730" spans="4:7">
      <c r="D1730" s="15"/>
      <c r="E1730" s="15"/>
      <c r="G1730" s="15">
        <f t="shared" si="38"/>
        <v>0</v>
      </c>
    </row>
    <row r="1731" spans="4:7">
      <c r="D1731" s="15"/>
      <c r="E1731" s="15"/>
      <c r="G1731" s="15">
        <f t="shared" si="38"/>
        <v>0</v>
      </c>
    </row>
    <row r="1732" spans="4:7">
      <c r="D1732" s="15"/>
      <c r="E1732" s="15"/>
      <c r="G1732" s="15">
        <f t="shared" si="38"/>
        <v>0</v>
      </c>
    </row>
    <row r="1733" spans="4:7">
      <c r="D1733" s="15"/>
      <c r="E1733" s="15"/>
      <c r="G1733" s="15">
        <f t="shared" si="38"/>
        <v>0</v>
      </c>
    </row>
    <row r="1734" spans="4:7">
      <c r="D1734" s="15"/>
      <c r="E1734" s="15"/>
      <c r="G1734" s="15">
        <f t="shared" si="38"/>
        <v>0</v>
      </c>
    </row>
    <row r="1735" spans="4:7">
      <c r="D1735" s="15"/>
      <c r="E1735" s="15"/>
      <c r="G1735" s="15">
        <f t="shared" si="38"/>
        <v>0</v>
      </c>
    </row>
    <row r="1736" spans="4:7">
      <c r="D1736" s="15"/>
      <c r="E1736" s="15"/>
      <c r="G1736" s="15">
        <f t="shared" si="38"/>
        <v>0</v>
      </c>
    </row>
    <row r="1737" spans="4:7">
      <c r="D1737" s="15"/>
      <c r="E1737" s="15"/>
      <c r="G1737" s="15">
        <f t="shared" si="38"/>
        <v>0</v>
      </c>
    </row>
    <row r="1738" spans="4:7">
      <c r="D1738" s="15"/>
      <c r="E1738" s="15"/>
      <c r="G1738" s="15">
        <f t="shared" si="38"/>
        <v>0</v>
      </c>
    </row>
    <row r="1739" spans="4:7">
      <c r="D1739" s="15"/>
      <c r="E1739" s="15"/>
      <c r="G1739" s="15">
        <f t="shared" si="38"/>
        <v>0</v>
      </c>
    </row>
    <row r="1740" spans="4:7">
      <c r="D1740" s="15"/>
      <c r="E1740" s="15"/>
      <c r="G1740" s="15">
        <f t="shared" ref="G1740:G1803" si="39">+D1740-E1740</f>
        <v>0</v>
      </c>
    </row>
    <row r="1741" spans="4:7">
      <c r="D1741" s="15"/>
      <c r="E1741" s="15"/>
      <c r="G1741" s="15">
        <f t="shared" si="39"/>
        <v>0</v>
      </c>
    </row>
    <row r="1742" spans="4:7">
      <c r="D1742" s="15"/>
      <c r="E1742" s="15"/>
      <c r="G1742" s="15">
        <f t="shared" si="39"/>
        <v>0</v>
      </c>
    </row>
    <row r="1743" spans="4:7">
      <c r="D1743" s="15"/>
      <c r="E1743" s="15"/>
      <c r="G1743" s="15">
        <f t="shared" si="39"/>
        <v>0</v>
      </c>
    </row>
    <row r="1744" spans="4:7">
      <c r="D1744" s="15"/>
      <c r="E1744" s="15"/>
      <c r="G1744" s="15">
        <f t="shared" si="39"/>
        <v>0</v>
      </c>
    </row>
    <row r="1745" spans="4:7">
      <c r="D1745" s="15"/>
      <c r="E1745" s="15"/>
      <c r="G1745" s="15">
        <f t="shared" si="39"/>
        <v>0</v>
      </c>
    </row>
    <row r="1746" spans="4:7">
      <c r="D1746" s="15"/>
      <c r="E1746" s="15"/>
      <c r="G1746" s="15">
        <f t="shared" si="39"/>
        <v>0</v>
      </c>
    </row>
    <row r="1747" spans="4:7">
      <c r="D1747" s="15"/>
      <c r="E1747" s="15"/>
      <c r="G1747" s="15">
        <f t="shared" si="39"/>
        <v>0</v>
      </c>
    </row>
    <row r="1748" spans="4:7">
      <c r="D1748" s="15"/>
      <c r="E1748" s="15"/>
      <c r="G1748" s="15">
        <f t="shared" si="39"/>
        <v>0</v>
      </c>
    </row>
    <row r="1749" spans="4:7">
      <c r="D1749" s="15"/>
      <c r="E1749" s="15"/>
      <c r="G1749" s="15">
        <f t="shared" si="39"/>
        <v>0</v>
      </c>
    </row>
    <row r="1750" spans="4:7">
      <c r="D1750" s="15"/>
      <c r="E1750" s="15"/>
      <c r="G1750" s="15">
        <f t="shared" si="39"/>
        <v>0</v>
      </c>
    </row>
    <row r="1751" spans="4:7">
      <c r="D1751" s="15"/>
      <c r="E1751" s="15"/>
      <c r="G1751" s="15">
        <f t="shared" si="39"/>
        <v>0</v>
      </c>
    </row>
    <row r="1752" spans="4:7">
      <c r="D1752" s="15"/>
      <c r="E1752" s="15"/>
      <c r="G1752" s="15">
        <f t="shared" si="39"/>
        <v>0</v>
      </c>
    </row>
    <row r="1753" spans="4:7">
      <c r="D1753" s="15"/>
      <c r="E1753" s="15"/>
      <c r="G1753" s="15">
        <f t="shared" si="39"/>
        <v>0</v>
      </c>
    </row>
    <row r="1754" spans="4:7">
      <c r="D1754" s="15"/>
      <c r="E1754" s="15"/>
      <c r="G1754" s="15">
        <f t="shared" si="39"/>
        <v>0</v>
      </c>
    </row>
    <row r="1755" spans="4:7">
      <c r="D1755" s="15"/>
      <c r="E1755" s="15"/>
      <c r="G1755" s="15">
        <f t="shared" si="39"/>
        <v>0</v>
      </c>
    </row>
    <row r="1756" spans="4:7">
      <c r="D1756" s="15"/>
      <c r="E1756" s="15"/>
      <c r="G1756" s="15">
        <f t="shared" si="39"/>
        <v>0</v>
      </c>
    </row>
    <row r="1757" spans="4:7">
      <c r="D1757" s="15"/>
      <c r="E1757" s="15"/>
      <c r="G1757" s="15">
        <f t="shared" si="39"/>
        <v>0</v>
      </c>
    </row>
    <row r="1758" spans="4:7">
      <c r="D1758" s="15"/>
      <c r="E1758" s="15"/>
      <c r="G1758" s="15">
        <f t="shared" si="39"/>
        <v>0</v>
      </c>
    </row>
    <row r="1759" spans="4:7">
      <c r="D1759" s="15"/>
      <c r="E1759" s="15"/>
      <c r="G1759" s="15">
        <f t="shared" si="39"/>
        <v>0</v>
      </c>
    </row>
    <row r="1760" spans="4:7">
      <c r="D1760" s="15"/>
      <c r="E1760" s="15"/>
      <c r="G1760" s="15">
        <f t="shared" si="39"/>
        <v>0</v>
      </c>
    </row>
    <row r="1761" spans="4:7">
      <c r="D1761" s="15"/>
      <c r="E1761" s="15"/>
      <c r="G1761" s="15">
        <f t="shared" si="39"/>
        <v>0</v>
      </c>
    </row>
    <row r="1762" spans="4:7">
      <c r="D1762" s="15"/>
      <c r="E1762" s="15"/>
      <c r="G1762" s="15">
        <f t="shared" si="39"/>
        <v>0</v>
      </c>
    </row>
    <row r="1763" spans="4:7">
      <c r="D1763" s="15"/>
      <c r="E1763" s="15"/>
      <c r="G1763" s="15">
        <f t="shared" si="39"/>
        <v>0</v>
      </c>
    </row>
    <row r="1764" spans="4:7">
      <c r="D1764" s="15"/>
      <c r="E1764" s="15"/>
      <c r="G1764" s="15">
        <f t="shared" si="39"/>
        <v>0</v>
      </c>
    </row>
    <row r="1765" spans="4:7">
      <c r="D1765" s="15"/>
      <c r="E1765" s="15"/>
      <c r="G1765" s="15">
        <f t="shared" si="39"/>
        <v>0</v>
      </c>
    </row>
    <row r="1766" spans="4:7">
      <c r="D1766" s="15"/>
      <c r="E1766" s="15"/>
      <c r="G1766" s="15">
        <f t="shared" si="39"/>
        <v>0</v>
      </c>
    </row>
    <row r="1767" spans="4:7">
      <c r="D1767" s="15"/>
      <c r="E1767" s="15"/>
      <c r="G1767" s="15">
        <f t="shared" si="39"/>
        <v>0</v>
      </c>
    </row>
    <row r="1768" spans="4:7">
      <c r="D1768" s="15"/>
      <c r="E1768" s="15"/>
      <c r="G1768" s="15">
        <f t="shared" si="39"/>
        <v>0</v>
      </c>
    </row>
    <row r="1769" spans="4:7">
      <c r="D1769" s="15"/>
      <c r="E1769" s="15"/>
      <c r="G1769" s="15">
        <f t="shared" si="39"/>
        <v>0</v>
      </c>
    </row>
    <row r="1770" spans="4:7">
      <c r="D1770" s="15"/>
      <c r="E1770" s="15"/>
      <c r="G1770" s="15">
        <f t="shared" si="39"/>
        <v>0</v>
      </c>
    </row>
    <row r="1771" spans="4:7">
      <c r="D1771" s="15"/>
      <c r="E1771" s="15"/>
      <c r="G1771" s="15">
        <f t="shared" si="39"/>
        <v>0</v>
      </c>
    </row>
    <row r="1772" spans="4:7">
      <c r="D1772" s="15"/>
      <c r="E1772" s="15"/>
      <c r="G1772" s="15">
        <f t="shared" si="39"/>
        <v>0</v>
      </c>
    </row>
    <row r="1773" spans="4:7">
      <c r="D1773" s="15"/>
      <c r="E1773" s="15"/>
      <c r="G1773" s="15">
        <f t="shared" si="39"/>
        <v>0</v>
      </c>
    </row>
    <row r="1774" spans="4:7">
      <c r="D1774" s="15"/>
      <c r="E1774" s="15"/>
      <c r="G1774" s="15">
        <f t="shared" si="39"/>
        <v>0</v>
      </c>
    </row>
    <row r="1775" spans="4:7">
      <c r="D1775" s="15"/>
      <c r="E1775" s="15"/>
      <c r="G1775" s="15">
        <f t="shared" si="39"/>
        <v>0</v>
      </c>
    </row>
    <row r="1776" spans="4:7">
      <c r="D1776" s="15"/>
      <c r="E1776" s="15"/>
      <c r="G1776" s="15">
        <f t="shared" si="39"/>
        <v>0</v>
      </c>
    </row>
    <row r="1777" spans="4:7">
      <c r="D1777" s="15"/>
      <c r="E1777" s="15"/>
      <c r="G1777" s="15">
        <f t="shared" si="39"/>
        <v>0</v>
      </c>
    </row>
    <row r="1778" spans="4:7">
      <c r="D1778" s="15"/>
      <c r="E1778" s="15"/>
      <c r="G1778" s="15">
        <f t="shared" si="39"/>
        <v>0</v>
      </c>
    </row>
    <row r="1779" spans="4:7">
      <c r="D1779" s="15"/>
      <c r="E1779" s="15"/>
      <c r="G1779" s="15">
        <f t="shared" si="39"/>
        <v>0</v>
      </c>
    </row>
    <row r="1780" spans="4:7">
      <c r="D1780" s="15"/>
      <c r="E1780" s="15"/>
      <c r="G1780" s="15">
        <f t="shared" si="39"/>
        <v>0</v>
      </c>
    </row>
    <row r="1781" spans="4:7">
      <c r="D1781" s="15"/>
      <c r="E1781" s="15"/>
      <c r="G1781" s="15">
        <f t="shared" si="39"/>
        <v>0</v>
      </c>
    </row>
    <row r="1782" spans="4:7">
      <c r="D1782" s="15"/>
      <c r="E1782" s="15"/>
      <c r="G1782" s="15">
        <f t="shared" si="39"/>
        <v>0</v>
      </c>
    </row>
    <row r="1783" spans="4:7">
      <c r="D1783" s="15"/>
      <c r="E1783" s="15"/>
      <c r="G1783" s="15">
        <f t="shared" si="39"/>
        <v>0</v>
      </c>
    </row>
    <row r="1784" spans="4:7">
      <c r="D1784" s="15"/>
      <c r="E1784" s="15"/>
      <c r="G1784" s="15">
        <f t="shared" si="39"/>
        <v>0</v>
      </c>
    </row>
    <row r="1785" spans="4:7">
      <c r="D1785" s="15"/>
      <c r="E1785" s="15"/>
      <c r="G1785" s="15">
        <f t="shared" si="39"/>
        <v>0</v>
      </c>
    </row>
    <row r="1786" spans="4:7">
      <c r="D1786" s="15"/>
      <c r="E1786" s="15"/>
      <c r="G1786" s="15">
        <f t="shared" si="39"/>
        <v>0</v>
      </c>
    </row>
    <row r="1787" spans="4:7">
      <c r="D1787" s="15"/>
      <c r="E1787" s="15"/>
      <c r="G1787" s="15">
        <f t="shared" si="39"/>
        <v>0</v>
      </c>
    </row>
    <row r="1788" spans="4:7">
      <c r="D1788" s="15"/>
      <c r="E1788" s="15"/>
      <c r="G1788" s="15">
        <f t="shared" si="39"/>
        <v>0</v>
      </c>
    </row>
    <row r="1789" spans="4:7">
      <c r="D1789" s="15"/>
      <c r="E1789" s="15"/>
      <c r="G1789" s="15">
        <f t="shared" si="39"/>
        <v>0</v>
      </c>
    </row>
    <row r="1790" spans="4:7">
      <c r="D1790" s="15"/>
      <c r="E1790" s="15"/>
      <c r="G1790" s="15">
        <f t="shared" si="39"/>
        <v>0</v>
      </c>
    </row>
    <row r="1791" spans="4:7">
      <c r="D1791" s="15"/>
      <c r="E1791" s="15"/>
      <c r="G1791" s="15">
        <f t="shared" si="39"/>
        <v>0</v>
      </c>
    </row>
    <row r="1792" spans="4:7">
      <c r="D1792" s="15"/>
      <c r="E1792" s="15"/>
      <c r="G1792" s="15">
        <f t="shared" si="39"/>
        <v>0</v>
      </c>
    </row>
    <row r="1793" spans="4:7">
      <c r="D1793" s="15"/>
      <c r="E1793" s="15"/>
      <c r="G1793" s="15">
        <f t="shared" si="39"/>
        <v>0</v>
      </c>
    </row>
    <row r="1794" spans="4:7">
      <c r="D1794" s="15"/>
      <c r="E1794" s="15"/>
      <c r="G1794" s="15">
        <f t="shared" si="39"/>
        <v>0</v>
      </c>
    </row>
    <row r="1795" spans="4:7">
      <c r="D1795" s="15"/>
      <c r="E1795" s="15"/>
      <c r="G1795" s="15">
        <f t="shared" si="39"/>
        <v>0</v>
      </c>
    </row>
    <row r="1796" spans="4:7">
      <c r="D1796" s="15"/>
      <c r="E1796" s="15"/>
      <c r="G1796" s="15">
        <f t="shared" si="39"/>
        <v>0</v>
      </c>
    </row>
    <row r="1797" spans="4:7">
      <c r="D1797" s="15"/>
      <c r="E1797" s="15"/>
      <c r="G1797" s="15">
        <f t="shared" si="39"/>
        <v>0</v>
      </c>
    </row>
    <row r="1798" spans="4:7">
      <c r="D1798" s="15"/>
      <c r="E1798" s="15"/>
      <c r="G1798" s="15">
        <f t="shared" si="39"/>
        <v>0</v>
      </c>
    </row>
    <row r="1799" spans="4:7">
      <c r="D1799" s="15"/>
      <c r="E1799" s="15"/>
      <c r="G1799" s="15">
        <f t="shared" si="39"/>
        <v>0</v>
      </c>
    </row>
    <row r="1800" spans="4:7">
      <c r="D1800" s="15"/>
      <c r="E1800" s="15"/>
      <c r="G1800" s="15">
        <f t="shared" si="39"/>
        <v>0</v>
      </c>
    </row>
    <row r="1801" spans="4:7">
      <c r="D1801" s="15"/>
      <c r="E1801" s="15"/>
      <c r="G1801" s="15">
        <f t="shared" si="39"/>
        <v>0</v>
      </c>
    </row>
    <row r="1802" spans="4:7">
      <c r="D1802" s="15"/>
      <c r="E1802" s="15"/>
      <c r="G1802" s="15">
        <f t="shared" si="39"/>
        <v>0</v>
      </c>
    </row>
    <row r="1803" spans="4:7">
      <c r="D1803" s="15"/>
      <c r="E1803" s="15"/>
      <c r="G1803" s="15">
        <f t="shared" si="39"/>
        <v>0</v>
      </c>
    </row>
    <row r="1804" spans="4:7">
      <c r="D1804" s="15"/>
      <c r="E1804" s="15"/>
      <c r="G1804" s="15">
        <f t="shared" ref="G1804:G1867" si="40">+D1804-E1804</f>
        <v>0</v>
      </c>
    </row>
    <row r="1805" spans="4:7">
      <c r="D1805" s="15"/>
      <c r="E1805" s="15"/>
      <c r="G1805" s="15">
        <f t="shared" si="40"/>
        <v>0</v>
      </c>
    </row>
    <row r="1806" spans="4:7">
      <c r="D1806" s="15"/>
      <c r="E1806" s="15"/>
      <c r="G1806" s="15">
        <f t="shared" si="40"/>
        <v>0</v>
      </c>
    </row>
    <row r="1807" spans="4:7">
      <c r="D1807" s="15"/>
      <c r="E1807" s="15"/>
      <c r="G1807" s="15">
        <f t="shared" si="40"/>
        <v>0</v>
      </c>
    </row>
    <row r="1808" spans="4:7">
      <c r="D1808" s="15"/>
      <c r="E1808" s="15"/>
      <c r="G1808" s="15">
        <f t="shared" si="40"/>
        <v>0</v>
      </c>
    </row>
    <row r="1809" spans="4:7">
      <c r="D1809" s="15"/>
      <c r="E1809" s="15"/>
      <c r="G1809" s="15">
        <f t="shared" si="40"/>
        <v>0</v>
      </c>
    </row>
    <row r="1810" spans="4:7">
      <c r="D1810" s="15"/>
      <c r="E1810" s="15"/>
      <c r="G1810" s="15">
        <f t="shared" si="40"/>
        <v>0</v>
      </c>
    </row>
    <row r="1811" spans="4:7">
      <c r="D1811" s="15"/>
      <c r="E1811" s="15"/>
      <c r="G1811" s="15">
        <f t="shared" si="40"/>
        <v>0</v>
      </c>
    </row>
    <row r="1812" spans="4:7">
      <c r="D1812" s="15"/>
      <c r="E1812" s="15"/>
      <c r="G1812" s="15">
        <f t="shared" si="40"/>
        <v>0</v>
      </c>
    </row>
    <row r="1813" spans="4:7">
      <c r="D1813" s="15"/>
      <c r="E1813" s="15"/>
      <c r="G1813" s="15">
        <f t="shared" si="40"/>
        <v>0</v>
      </c>
    </row>
    <row r="1814" spans="4:7">
      <c r="D1814" s="15"/>
      <c r="E1814" s="15"/>
      <c r="G1814" s="15">
        <f t="shared" si="40"/>
        <v>0</v>
      </c>
    </row>
    <row r="1815" spans="4:7">
      <c r="D1815" s="15"/>
      <c r="E1815" s="15"/>
      <c r="G1815" s="15">
        <f t="shared" si="40"/>
        <v>0</v>
      </c>
    </row>
    <row r="1816" spans="4:7">
      <c r="D1816" s="15"/>
      <c r="E1816" s="15"/>
      <c r="G1816" s="15">
        <f t="shared" si="40"/>
        <v>0</v>
      </c>
    </row>
    <row r="1817" spans="4:7">
      <c r="D1817" s="15"/>
      <c r="E1817" s="15"/>
      <c r="G1817" s="15">
        <f t="shared" si="40"/>
        <v>0</v>
      </c>
    </row>
    <row r="1818" spans="4:7">
      <c r="D1818" s="15"/>
      <c r="E1818" s="15"/>
      <c r="G1818" s="15">
        <f t="shared" si="40"/>
        <v>0</v>
      </c>
    </row>
    <row r="1819" spans="4:7">
      <c r="D1819" s="15"/>
      <c r="E1819" s="15"/>
      <c r="G1819" s="15">
        <f t="shared" si="40"/>
        <v>0</v>
      </c>
    </row>
    <row r="1820" spans="4:7">
      <c r="D1820" s="15"/>
      <c r="E1820" s="15"/>
      <c r="G1820" s="15">
        <f t="shared" si="40"/>
        <v>0</v>
      </c>
    </row>
    <row r="1821" spans="4:7">
      <c r="D1821" s="15"/>
      <c r="E1821" s="15"/>
      <c r="G1821" s="15">
        <f t="shared" si="40"/>
        <v>0</v>
      </c>
    </row>
    <row r="1822" spans="4:7">
      <c r="D1822" s="15"/>
      <c r="E1822" s="15"/>
      <c r="G1822" s="15">
        <f t="shared" si="40"/>
        <v>0</v>
      </c>
    </row>
    <row r="1823" spans="4:7">
      <c r="D1823" s="15"/>
      <c r="E1823" s="15"/>
      <c r="G1823" s="15">
        <f t="shared" si="40"/>
        <v>0</v>
      </c>
    </row>
    <row r="1824" spans="4:7">
      <c r="D1824" s="15"/>
      <c r="E1824" s="15"/>
      <c r="G1824" s="15">
        <f t="shared" si="40"/>
        <v>0</v>
      </c>
    </row>
    <row r="1825" spans="4:7">
      <c r="D1825" s="15"/>
      <c r="E1825" s="15"/>
      <c r="G1825" s="15">
        <f t="shared" si="40"/>
        <v>0</v>
      </c>
    </row>
    <row r="1826" spans="4:7">
      <c r="D1826" s="15"/>
      <c r="E1826" s="15"/>
      <c r="G1826" s="15">
        <f t="shared" si="40"/>
        <v>0</v>
      </c>
    </row>
    <row r="1827" spans="4:7">
      <c r="D1827" s="15"/>
      <c r="E1827" s="15"/>
      <c r="G1827" s="15">
        <f t="shared" si="40"/>
        <v>0</v>
      </c>
    </row>
    <row r="1828" spans="4:7">
      <c r="D1828" s="15"/>
      <c r="E1828" s="15"/>
      <c r="G1828" s="15">
        <f t="shared" si="40"/>
        <v>0</v>
      </c>
    </row>
    <row r="1829" spans="4:7">
      <c r="D1829" s="15"/>
      <c r="E1829" s="15"/>
      <c r="G1829" s="15">
        <f t="shared" si="40"/>
        <v>0</v>
      </c>
    </row>
    <row r="1830" spans="4:7">
      <c r="D1830" s="15"/>
      <c r="E1830" s="15"/>
      <c r="G1830" s="15">
        <f t="shared" si="40"/>
        <v>0</v>
      </c>
    </row>
    <row r="1831" spans="4:7">
      <c r="D1831" s="15"/>
      <c r="E1831" s="15"/>
      <c r="G1831" s="15">
        <f t="shared" si="40"/>
        <v>0</v>
      </c>
    </row>
    <row r="1832" spans="4:7">
      <c r="D1832" s="15"/>
      <c r="E1832" s="15"/>
      <c r="G1832" s="15">
        <f t="shared" si="40"/>
        <v>0</v>
      </c>
    </row>
    <row r="1833" spans="4:7">
      <c r="D1833" s="15"/>
      <c r="E1833" s="15"/>
      <c r="G1833" s="15">
        <f t="shared" si="40"/>
        <v>0</v>
      </c>
    </row>
    <row r="1834" spans="4:7">
      <c r="D1834" s="15"/>
      <c r="E1834" s="15"/>
      <c r="G1834" s="15">
        <f t="shared" si="40"/>
        <v>0</v>
      </c>
    </row>
    <row r="1835" spans="4:7">
      <c r="D1835" s="15"/>
      <c r="E1835" s="15"/>
      <c r="G1835" s="15">
        <f t="shared" si="40"/>
        <v>0</v>
      </c>
    </row>
    <row r="1836" spans="4:7">
      <c r="D1836" s="15"/>
      <c r="E1836" s="15"/>
      <c r="G1836" s="15">
        <f t="shared" si="40"/>
        <v>0</v>
      </c>
    </row>
    <row r="1837" spans="4:7">
      <c r="D1837" s="15"/>
      <c r="E1837" s="15"/>
      <c r="G1837" s="15">
        <f t="shared" si="40"/>
        <v>0</v>
      </c>
    </row>
    <row r="1838" spans="4:7">
      <c r="D1838" s="15"/>
      <c r="E1838" s="15"/>
      <c r="G1838" s="15">
        <f t="shared" si="40"/>
        <v>0</v>
      </c>
    </row>
    <row r="1839" spans="4:7">
      <c r="D1839" s="15"/>
      <c r="E1839" s="15"/>
      <c r="G1839" s="15">
        <f t="shared" si="40"/>
        <v>0</v>
      </c>
    </row>
    <row r="1840" spans="4:7">
      <c r="D1840" s="15"/>
      <c r="E1840" s="15"/>
      <c r="G1840" s="15">
        <f t="shared" si="40"/>
        <v>0</v>
      </c>
    </row>
    <row r="1841" spans="4:7">
      <c r="D1841" s="15"/>
      <c r="E1841" s="15"/>
      <c r="G1841" s="15">
        <f t="shared" si="40"/>
        <v>0</v>
      </c>
    </row>
    <row r="1842" spans="4:7">
      <c r="D1842" s="15"/>
      <c r="E1842" s="15"/>
      <c r="G1842" s="15">
        <f t="shared" si="40"/>
        <v>0</v>
      </c>
    </row>
    <row r="1843" spans="4:7">
      <c r="D1843" s="15"/>
      <c r="E1843" s="15"/>
      <c r="G1843" s="15">
        <f t="shared" si="40"/>
        <v>0</v>
      </c>
    </row>
    <row r="1844" spans="4:7">
      <c r="D1844" s="15"/>
      <c r="E1844" s="15"/>
      <c r="G1844" s="15">
        <f t="shared" si="40"/>
        <v>0</v>
      </c>
    </row>
    <row r="1845" spans="4:7">
      <c r="D1845" s="15"/>
      <c r="E1845" s="15"/>
      <c r="G1845" s="15">
        <f t="shared" si="40"/>
        <v>0</v>
      </c>
    </row>
    <row r="1846" spans="4:7">
      <c r="D1846" s="15"/>
      <c r="E1846" s="15"/>
      <c r="G1846" s="15">
        <f t="shared" si="40"/>
        <v>0</v>
      </c>
    </row>
    <row r="1847" spans="4:7">
      <c r="D1847" s="15"/>
      <c r="E1847" s="15"/>
      <c r="G1847" s="15">
        <f t="shared" si="40"/>
        <v>0</v>
      </c>
    </row>
    <row r="1848" spans="4:7">
      <c r="D1848" s="15"/>
      <c r="E1848" s="15"/>
      <c r="G1848" s="15">
        <f t="shared" si="40"/>
        <v>0</v>
      </c>
    </row>
    <row r="1849" spans="4:7">
      <c r="D1849" s="15"/>
      <c r="E1849" s="15"/>
      <c r="G1849" s="15">
        <f t="shared" si="40"/>
        <v>0</v>
      </c>
    </row>
    <row r="1850" spans="4:7">
      <c r="D1850" s="15"/>
      <c r="E1850" s="15"/>
      <c r="G1850" s="15">
        <f t="shared" si="40"/>
        <v>0</v>
      </c>
    </row>
    <row r="1851" spans="4:7">
      <c r="D1851" s="15"/>
      <c r="E1851" s="15"/>
      <c r="G1851" s="15">
        <f t="shared" si="40"/>
        <v>0</v>
      </c>
    </row>
    <row r="1852" spans="4:7">
      <c r="D1852" s="15"/>
      <c r="E1852" s="15"/>
      <c r="G1852" s="15">
        <f t="shared" si="40"/>
        <v>0</v>
      </c>
    </row>
    <row r="1853" spans="4:7">
      <c r="D1853" s="15"/>
      <c r="E1853" s="15"/>
      <c r="G1853" s="15">
        <f t="shared" si="40"/>
        <v>0</v>
      </c>
    </row>
    <row r="1854" spans="4:7">
      <c r="D1854" s="15"/>
      <c r="E1854" s="15"/>
      <c r="G1854" s="15">
        <f t="shared" si="40"/>
        <v>0</v>
      </c>
    </row>
    <row r="1855" spans="4:7">
      <c r="D1855" s="15"/>
      <c r="E1855" s="15"/>
      <c r="G1855" s="15">
        <f t="shared" si="40"/>
        <v>0</v>
      </c>
    </row>
    <row r="1856" spans="4:7">
      <c r="D1856" s="15"/>
      <c r="E1856" s="15"/>
      <c r="G1856" s="15">
        <f t="shared" si="40"/>
        <v>0</v>
      </c>
    </row>
    <row r="1857" spans="4:7">
      <c r="D1857" s="15"/>
      <c r="E1857" s="15"/>
      <c r="G1857" s="15">
        <f t="shared" si="40"/>
        <v>0</v>
      </c>
    </row>
    <row r="1858" spans="4:7">
      <c r="D1858" s="15"/>
      <c r="E1858" s="15"/>
      <c r="G1858" s="15">
        <f t="shared" si="40"/>
        <v>0</v>
      </c>
    </row>
    <row r="1859" spans="4:7">
      <c r="D1859" s="15"/>
      <c r="E1859" s="15"/>
      <c r="G1859" s="15">
        <f t="shared" si="40"/>
        <v>0</v>
      </c>
    </row>
    <row r="1860" spans="4:7">
      <c r="D1860" s="15"/>
      <c r="E1860" s="15"/>
      <c r="G1860" s="15">
        <f t="shared" si="40"/>
        <v>0</v>
      </c>
    </row>
    <row r="1861" spans="4:7">
      <c r="D1861" s="15"/>
      <c r="E1861" s="15"/>
      <c r="G1861" s="15">
        <f t="shared" si="40"/>
        <v>0</v>
      </c>
    </row>
    <row r="1862" spans="4:7">
      <c r="D1862" s="15"/>
      <c r="E1862" s="15"/>
      <c r="G1862" s="15">
        <f t="shared" si="40"/>
        <v>0</v>
      </c>
    </row>
    <row r="1863" spans="4:7">
      <c r="D1863" s="15"/>
      <c r="E1863" s="15"/>
      <c r="G1863" s="15">
        <f t="shared" si="40"/>
        <v>0</v>
      </c>
    </row>
    <row r="1864" spans="4:7">
      <c r="D1864" s="15"/>
      <c r="E1864" s="15"/>
      <c r="G1864" s="15">
        <f t="shared" si="40"/>
        <v>0</v>
      </c>
    </row>
    <row r="1865" spans="4:7">
      <c r="D1865" s="15"/>
      <c r="E1865" s="15"/>
      <c r="G1865" s="15">
        <f t="shared" si="40"/>
        <v>0</v>
      </c>
    </row>
    <row r="1866" spans="4:7">
      <c r="D1866" s="15"/>
      <c r="E1866" s="15"/>
      <c r="G1866" s="15">
        <f t="shared" si="40"/>
        <v>0</v>
      </c>
    </row>
    <row r="1867" spans="4:7">
      <c r="D1867" s="15"/>
      <c r="E1867" s="15"/>
      <c r="G1867" s="15">
        <f t="shared" si="40"/>
        <v>0</v>
      </c>
    </row>
    <row r="1868" spans="4:7">
      <c r="D1868" s="15"/>
      <c r="E1868" s="15"/>
      <c r="G1868" s="15">
        <f t="shared" ref="G1868:G1931" si="41">+D1868-E1868</f>
        <v>0</v>
      </c>
    </row>
    <row r="1869" spans="4:7">
      <c r="D1869" s="15"/>
      <c r="E1869" s="15"/>
      <c r="G1869" s="15">
        <f t="shared" si="41"/>
        <v>0</v>
      </c>
    </row>
    <row r="1870" spans="4:7">
      <c r="D1870" s="15"/>
      <c r="E1870" s="15"/>
      <c r="G1870" s="15">
        <f t="shared" si="41"/>
        <v>0</v>
      </c>
    </row>
    <row r="1871" spans="4:7">
      <c r="D1871" s="15"/>
      <c r="E1871" s="15"/>
      <c r="G1871" s="15">
        <f t="shared" si="41"/>
        <v>0</v>
      </c>
    </row>
    <row r="1872" spans="4:7">
      <c r="D1872" s="15"/>
      <c r="E1872" s="15"/>
      <c r="G1872" s="15">
        <f t="shared" si="41"/>
        <v>0</v>
      </c>
    </row>
    <row r="1873" spans="4:7">
      <c r="D1873" s="15"/>
      <c r="E1873" s="15"/>
      <c r="G1873" s="15">
        <f t="shared" si="41"/>
        <v>0</v>
      </c>
    </row>
    <row r="1874" spans="4:7">
      <c r="D1874" s="15"/>
      <c r="E1874" s="15"/>
      <c r="G1874" s="15">
        <f t="shared" si="41"/>
        <v>0</v>
      </c>
    </row>
    <row r="1875" spans="4:7">
      <c r="D1875" s="15"/>
      <c r="E1875" s="15"/>
      <c r="G1875" s="15">
        <f t="shared" si="41"/>
        <v>0</v>
      </c>
    </row>
    <row r="1876" spans="4:7">
      <c r="D1876" s="15"/>
      <c r="E1876" s="15"/>
      <c r="G1876" s="15">
        <f t="shared" si="41"/>
        <v>0</v>
      </c>
    </row>
    <row r="1877" spans="4:7">
      <c r="D1877" s="15"/>
      <c r="E1877" s="15"/>
      <c r="G1877" s="15">
        <f t="shared" si="41"/>
        <v>0</v>
      </c>
    </row>
    <row r="1878" spans="4:7">
      <c r="D1878" s="15"/>
      <c r="E1878" s="15"/>
      <c r="G1878" s="15">
        <f t="shared" si="41"/>
        <v>0</v>
      </c>
    </row>
    <row r="1879" spans="4:7">
      <c r="D1879" s="15"/>
      <c r="E1879" s="15"/>
      <c r="G1879" s="15">
        <f t="shared" si="41"/>
        <v>0</v>
      </c>
    </row>
    <row r="1880" spans="4:7">
      <c r="D1880" s="15"/>
      <c r="E1880" s="15"/>
      <c r="G1880" s="15">
        <f t="shared" si="41"/>
        <v>0</v>
      </c>
    </row>
    <row r="1881" spans="4:7">
      <c r="D1881" s="15"/>
      <c r="E1881" s="15"/>
      <c r="G1881" s="15">
        <f t="shared" si="41"/>
        <v>0</v>
      </c>
    </row>
    <row r="1882" spans="4:7">
      <c r="D1882" s="15"/>
      <c r="E1882" s="15"/>
      <c r="G1882" s="15">
        <f t="shared" si="41"/>
        <v>0</v>
      </c>
    </row>
    <row r="1883" spans="4:7">
      <c r="D1883" s="15"/>
      <c r="E1883" s="15"/>
      <c r="G1883" s="15">
        <f t="shared" si="41"/>
        <v>0</v>
      </c>
    </row>
    <row r="1884" spans="4:7">
      <c r="D1884" s="15"/>
      <c r="E1884" s="15"/>
      <c r="G1884" s="15">
        <f t="shared" si="41"/>
        <v>0</v>
      </c>
    </row>
    <row r="1885" spans="4:7">
      <c r="D1885" s="15"/>
      <c r="E1885" s="15"/>
      <c r="G1885" s="15">
        <f t="shared" si="41"/>
        <v>0</v>
      </c>
    </row>
    <row r="1886" spans="4:7">
      <c r="D1886" s="15"/>
      <c r="E1886" s="15"/>
      <c r="G1886" s="15">
        <f t="shared" si="41"/>
        <v>0</v>
      </c>
    </row>
    <row r="1887" spans="4:7">
      <c r="D1887" s="15"/>
      <c r="E1887" s="15"/>
      <c r="G1887" s="15">
        <f t="shared" si="41"/>
        <v>0</v>
      </c>
    </row>
    <row r="1888" spans="4:7">
      <c r="D1888" s="15"/>
      <c r="E1888" s="15"/>
      <c r="G1888" s="15">
        <f t="shared" si="41"/>
        <v>0</v>
      </c>
    </row>
    <row r="1889" spans="4:7">
      <c r="D1889" s="15"/>
      <c r="E1889" s="15"/>
      <c r="G1889" s="15">
        <f t="shared" si="41"/>
        <v>0</v>
      </c>
    </row>
    <row r="1890" spans="4:7">
      <c r="D1890" s="15"/>
      <c r="E1890" s="15"/>
      <c r="G1890" s="15">
        <f t="shared" si="41"/>
        <v>0</v>
      </c>
    </row>
    <row r="1891" spans="4:7">
      <c r="D1891" s="15"/>
      <c r="E1891" s="15"/>
      <c r="G1891" s="15">
        <f t="shared" si="41"/>
        <v>0</v>
      </c>
    </row>
    <row r="1892" spans="4:7">
      <c r="D1892" s="15"/>
      <c r="E1892" s="15"/>
      <c r="G1892" s="15">
        <f t="shared" si="41"/>
        <v>0</v>
      </c>
    </row>
    <row r="1893" spans="4:7">
      <c r="D1893" s="15"/>
      <c r="E1893" s="15"/>
      <c r="G1893" s="15">
        <f t="shared" si="41"/>
        <v>0</v>
      </c>
    </row>
    <row r="1894" spans="4:7">
      <c r="D1894" s="15"/>
      <c r="E1894" s="15"/>
      <c r="G1894" s="15">
        <f t="shared" si="41"/>
        <v>0</v>
      </c>
    </row>
    <row r="1895" spans="4:7">
      <c r="D1895" s="15"/>
      <c r="E1895" s="15"/>
      <c r="G1895" s="15">
        <f t="shared" si="41"/>
        <v>0</v>
      </c>
    </row>
    <row r="1896" spans="4:7">
      <c r="D1896" s="15"/>
      <c r="E1896" s="15"/>
      <c r="G1896" s="15">
        <f t="shared" si="41"/>
        <v>0</v>
      </c>
    </row>
    <row r="1897" spans="4:7">
      <c r="D1897" s="15"/>
      <c r="E1897" s="15"/>
      <c r="G1897" s="15">
        <f t="shared" si="41"/>
        <v>0</v>
      </c>
    </row>
    <row r="1898" spans="4:7">
      <c r="D1898" s="15"/>
      <c r="E1898" s="15"/>
      <c r="G1898" s="15">
        <f t="shared" si="41"/>
        <v>0</v>
      </c>
    </row>
    <row r="1899" spans="4:7">
      <c r="D1899" s="15"/>
      <c r="E1899" s="15"/>
      <c r="G1899" s="15">
        <f t="shared" si="41"/>
        <v>0</v>
      </c>
    </row>
    <row r="1900" spans="4:7">
      <c r="D1900" s="15"/>
      <c r="E1900" s="15"/>
      <c r="G1900" s="15">
        <f t="shared" si="41"/>
        <v>0</v>
      </c>
    </row>
    <row r="1901" spans="4:7">
      <c r="D1901" s="15"/>
      <c r="E1901" s="15"/>
      <c r="G1901" s="15">
        <f t="shared" si="41"/>
        <v>0</v>
      </c>
    </row>
    <row r="1902" spans="4:7">
      <c r="D1902" s="15"/>
      <c r="E1902" s="15"/>
      <c r="G1902" s="15">
        <f t="shared" si="41"/>
        <v>0</v>
      </c>
    </row>
    <row r="1903" spans="4:7">
      <c r="D1903" s="15"/>
      <c r="E1903" s="15"/>
      <c r="G1903" s="15">
        <f t="shared" si="41"/>
        <v>0</v>
      </c>
    </row>
    <row r="1904" spans="4:7">
      <c r="D1904" s="15"/>
      <c r="E1904" s="15"/>
      <c r="G1904" s="15">
        <f t="shared" si="41"/>
        <v>0</v>
      </c>
    </row>
    <row r="1905" spans="4:7">
      <c r="D1905" s="15"/>
      <c r="E1905" s="15"/>
      <c r="G1905" s="15">
        <f t="shared" si="41"/>
        <v>0</v>
      </c>
    </row>
    <row r="1906" spans="4:7">
      <c r="D1906" s="15"/>
      <c r="E1906" s="15"/>
      <c r="G1906" s="15">
        <f t="shared" si="41"/>
        <v>0</v>
      </c>
    </row>
    <row r="1907" spans="4:7">
      <c r="D1907" s="15"/>
      <c r="E1907" s="15"/>
      <c r="G1907" s="15">
        <f t="shared" si="41"/>
        <v>0</v>
      </c>
    </row>
    <row r="1908" spans="4:7">
      <c r="D1908" s="15"/>
      <c r="E1908" s="15"/>
      <c r="G1908" s="15">
        <f t="shared" si="41"/>
        <v>0</v>
      </c>
    </row>
    <row r="1909" spans="4:7">
      <c r="D1909" s="15"/>
      <c r="E1909" s="15"/>
      <c r="G1909" s="15">
        <f t="shared" si="41"/>
        <v>0</v>
      </c>
    </row>
    <row r="1910" spans="4:7">
      <c r="D1910" s="15"/>
      <c r="E1910" s="15"/>
      <c r="G1910" s="15">
        <f t="shared" si="41"/>
        <v>0</v>
      </c>
    </row>
    <row r="1911" spans="4:7">
      <c r="D1911" s="15"/>
      <c r="E1911" s="15"/>
      <c r="G1911" s="15">
        <f t="shared" si="41"/>
        <v>0</v>
      </c>
    </row>
    <row r="1912" spans="4:7">
      <c r="D1912" s="15"/>
      <c r="E1912" s="15"/>
      <c r="G1912" s="15">
        <f t="shared" si="41"/>
        <v>0</v>
      </c>
    </row>
    <row r="1913" spans="4:7">
      <c r="D1913" s="15"/>
      <c r="E1913" s="15"/>
      <c r="G1913" s="15">
        <f t="shared" si="41"/>
        <v>0</v>
      </c>
    </row>
    <row r="1914" spans="4:7">
      <c r="D1914" s="15"/>
      <c r="E1914" s="15"/>
      <c r="G1914" s="15">
        <f t="shared" si="41"/>
        <v>0</v>
      </c>
    </row>
    <row r="1915" spans="4:7">
      <c r="D1915" s="15"/>
      <c r="E1915" s="15"/>
      <c r="G1915" s="15">
        <f t="shared" si="41"/>
        <v>0</v>
      </c>
    </row>
    <row r="1916" spans="4:7">
      <c r="D1916" s="15"/>
      <c r="E1916" s="15"/>
      <c r="G1916" s="15">
        <f t="shared" si="41"/>
        <v>0</v>
      </c>
    </row>
    <row r="1917" spans="4:7">
      <c r="D1917" s="15"/>
      <c r="E1917" s="15"/>
      <c r="G1917" s="15">
        <f t="shared" si="41"/>
        <v>0</v>
      </c>
    </row>
    <row r="1918" spans="4:7">
      <c r="D1918" s="15"/>
      <c r="E1918" s="15"/>
      <c r="G1918" s="15">
        <f t="shared" si="41"/>
        <v>0</v>
      </c>
    </row>
    <row r="1919" spans="4:7">
      <c r="D1919" s="15"/>
      <c r="E1919" s="15"/>
      <c r="G1919" s="15">
        <f t="shared" si="41"/>
        <v>0</v>
      </c>
    </row>
    <row r="1920" spans="4:7">
      <c r="D1920" s="15"/>
      <c r="E1920" s="15"/>
      <c r="G1920" s="15">
        <f t="shared" si="41"/>
        <v>0</v>
      </c>
    </row>
    <row r="1921" spans="4:7">
      <c r="D1921" s="15"/>
      <c r="E1921" s="15"/>
      <c r="G1921" s="15">
        <f t="shared" si="41"/>
        <v>0</v>
      </c>
    </row>
    <row r="1922" spans="4:7">
      <c r="D1922" s="15"/>
      <c r="E1922" s="15"/>
      <c r="G1922" s="15">
        <f t="shared" si="41"/>
        <v>0</v>
      </c>
    </row>
    <row r="1923" spans="4:7">
      <c r="D1923" s="15"/>
      <c r="E1923" s="15"/>
      <c r="G1923" s="15">
        <f t="shared" si="41"/>
        <v>0</v>
      </c>
    </row>
    <row r="1924" spans="4:7">
      <c r="D1924" s="15"/>
      <c r="E1924" s="15"/>
      <c r="G1924" s="15">
        <f t="shared" si="41"/>
        <v>0</v>
      </c>
    </row>
    <row r="1925" spans="4:7">
      <c r="D1925" s="15"/>
      <c r="E1925" s="15"/>
      <c r="G1925" s="15">
        <f t="shared" si="41"/>
        <v>0</v>
      </c>
    </row>
    <row r="1926" spans="4:7">
      <c r="D1926" s="15"/>
      <c r="E1926" s="15"/>
      <c r="G1926" s="15">
        <f t="shared" si="41"/>
        <v>0</v>
      </c>
    </row>
    <row r="1927" spans="4:7">
      <c r="D1927" s="15"/>
      <c r="E1927" s="15"/>
      <c r="G1927" s="15">
        <f t="shared" si="41"/>
        <v>0</v>
      </c>
    </row>
    <row r="1928" spans="4:7">
      <c r="D1928" s="15"/>
      <c r="E1928" s="15"/>
      <c r="G1928" s="15">
        <f t="shared" si="41"/>
        <v>0</v>
      </c>
    </row>
    <row r="1929" spans="4:7">
      <c r="D1929" s="15"/>
      <c r="E1929" s="15"/>
      <c r="G1929" s="15">
        <f t="shared" si="41"/>
        <v>0</v>
      </c>
    </row>
    <row r="1930" spans="4:7">
      <c r="D1930" s="15"/>
      <c r="E1930" s="15"/>
      <c r="G1930" s="15">
        <f t="shared" si="41"/>
        <v>0</v>
      </c>
    </row>
    <row r="1931" spans="4:7">
      <c r="D1931" s="15"/>
      <c r="E1931" s="15"/>
      <c r="G1931" s="15">
        <f t="shared" si="41"/>
        <v>0</v>
      </c>
    </row>
    <row r="1932" spans="4:7">
      <c r="D1932" s="15"/>
      <c r="E1932" s="15"/>
      <c r="G1932" s="15">
        <f t="shared" ref="G1932:G1995" si="42">+D1932-E1932</f>
        <v>0</v>
      </c>
    </row>
    <row r="1933" spans="4:7">
      <c r="D1933" s="15"/>
      <c r="E1933" s="15"/>
      <c r="G1933" s="15">
        <f t="shared" si="42"/>
        <v>0</v>
      </c>
    </row>
    <row r="1934" spans="4:7">
      <c r="D1934" s="15"/>
      <c r="E1934" s="15"/>
      <c r="G1934" s="15">
        <f t="shared" si="42"/>
        <v>0</v>
      </c>
    </row>
    <row r="1935" spans="4:7">
      <c r="D1935" s="15"/>
      <c r="E1935" s="15"/>
      <c r="G1935" s="15">
        <f t="shared" si="42"/>
        <v>0</v>
      </c>
    </row>
    <row r="1936" spans="4:7">
      <c r="D1936" s="15"/>
      <c r="E1936" s="15"/>
      <c r="G1936" s="15">
        <f t="shared" si="42"/>
        <v>0</v>
      </c>
    </row>
    <row r="1937" spans="4:7">
      <c r="D1937" s="15"/>
      <c r="E1937" s="15"/>
      <c r="G1937" s="15">
        <f t="shared" si="42"/>
        <v>0</v>
      </c>
    </row>
    <row r="1938" spans="4:7">
      <c r="D1938" s="15"/>
      <c r="E1938" s="15"/>
      <c r="G1938" s="15">
        <f t="shared" si="42"/>
        <v>0</v>
      </c>
    </row>
    <row r="1939" spans="4:7">
      <c r="D1939" s="15"/>
      <c r="E1939" s="15"/>
      <c r="G1939" s="15">
        <f t="shared" si="42"/>
        <v>0</v>
      </c>
    </row>
    <row r="1940" spans="4:7">
      <c r="D1940" s="15"/>
      <c r="E1940" s="15"/>
      <c r="G1940" s="15">
        <f t="shared" si="42"/>
        <v>0</v>
      </c>
    </row>
    <row r="1941" spans="4:7">
      <c r="D1941" s="15"/>
      <c r="E1941" s="15"/>
      <c r="G1941" s="15">
        <f t="shared" si="42"/>
        <v>0</v>
      </c>
    </row>
    <row r="1942" spans="4:7">
      <c r="D1942" s="15"/>
      <c r="E1942" s="15"/>
      <c r="G1942" s="15">
        <f t="shared" si="42"/>
        <v>0</v>
      </c>
    </row>
    <row r="1943" spans="4:7">
      <c r="D1943" s="15"/>
      <c r="E1943" s="15"/>
      <c r="G1943" s="15">
        <f t="shared" si="42"/>
        <v>0</v>
      </c>
    </row>
    <row r="1944" spans="4:7">
      <c r="D1944" s="15"/>
      <c r="E1944" s="15"/>
      <c r="G1944" s="15">
        <f t="shared" si="42"/>
        <v>0</v>
      </c>
    </row>
    <row r="1945" spans="4:7">
      <c r="D1945" s="15"/>
      <c r="E1945" s="15"/>
      <c r="G1945" s="15">
        <f t="shared" si="42"/>
        <v>0</v>
      </c>
    </row>
    <row r="1946" spans="4:7">
      <c r="D1946" s="15"/>
      <c r="E1946" s="15"/>
      <c r="G1946" s="15">
        <f t="shared" si="42"/>
        <v>0</v>
      </c>
    </row>
    <row r="1947" spans="4:7">
      <c r="D1947" s="15"/>
      <c r="E1947" s="15"/>
      <c r="G1947" s="15">
        <f t="shared" si="42"/>
        <v>0</v>
      </c>
    </row>
    <row r="1948" spans="4:7">
      <c r="D1948" s="15"/>
      <c r="E1948" s="15"/>
      <c r="G1948" s="15">
        <f t="shared" si="42"/>
        <v>0</v>
      </c>
    </row>
    <row r="1949" spans="4:7">
      <c r="D1949" s="15"/>
      <c r="E1949" s="15"/>
      <c r="G1949" s="15">
        <f t="shared" si="42"/>
        <v>0</v>
      </c>
    </row>
    <row r="1950" spans="4:7">
      <c r="D1950" s="15"/>
      <c r="E1950" s="15"/>
      <c r="G1950" s="15">
        <f t="shared" si="42"/>
        <v>0</v>
      </c>
    </row>
    <row r="1951" spans="4:7">
      <c r="D1951" s="15"/>
      <c r="E1951" s="15"/>
      <c r="G1951" s="15">
        <f t="shared" si="42"/>
        <v>0</v>
      </c>
    </row>
    <row r="1952" spans="4:7">
      <c r="D1952" s="15"/>
      <c r="E1952" s="15"/>
      <c r="G1952" s="15">
        <f t="shared" si="42"/>
        <v>0</v>
      </c>
    </row>
    <row r="1953" spans="4:7">
      <c r="D1953" s="15"/>
      <c r="E1953" s="15"/>
      <c r="G1953" s="15">
        <f t="shared" si="42"/>
        <v>0</v>
      </c>
    </row>
    <row r="1954" spans="4:7">
      <c r="D1954" s="15"/>
      <c r="E1954" s="15"/>
      <c r="G1954" s="15">
        <f t="shared" si="42"/>
        <v>0</v>
      </c>
    </row>
    <row r="1955" spans="4:7">
      <c r="D1955" s="15"/>
      <c r="E1955" s="15"/>
      <c r="G1955" s="15">
        <f t="shared" si="42"/>
        <v>0</v>
      </c>
    </row>
    <row r="1956" spans="4:7">
      <c r="D1956" s="15"/>
      <c r="E1956" s="15"/>
      <c r="G1956" s="15">
        <f t="shared" si="42"/>
        <v>0</v>
      </c>
    </row>
    <row r="1957" spans="4:7">
      <c r="D1957" s="15"/>
      <c r="E1957" s="15"/>
      <c r="G1957" s="15">
        <f t="shared" si="42"/>
        <v>0</v>
      </c>
    </row>
    <row r="1958" spans="4:7">
      <c r="D1958" s="15"/>
      <c r="E1958" s="15"/>
      <c r="G1958" s="15">
        <f t="shared" si="42"/>
        <v>0</v>
      </c>
    </row>
    <row r="1959" spans="4:7">
      <c r="D1959" s="15"/>
      <c r="E1959" s="15"/>
      <c r="G1959" s="15">
        <f t="shared" si="42"/>
        <v>0</v>
      </c>
    </row>
    <row r="1960" spans="4:7">
      <c r="D1960" s="15"/>
      <c r="E1960" s="15"/>
      <c r="G1960" s="15">
        <f t="shared" si="42"/>
        <v>0</v>
      </c>
    </row>
    <row r="1961" spans="4:7">
      <c r="D1961" s="15"/>
      <c r="E1961" s="15"/>
      <c r="G1961" s="15">
        <f t="shared" si="42"/>
        <v>0</v>
      </c>
    </row>
    <row r="1962" spans="4:7">
      <c r="D1962" s="15"/>
      <c r="E1962" s="15"/>
      <c r="G1962" s="15">
        <f t="shared" si="42"/>
        <v>0</v>
      </c>
    </row>
    <row r="1963" spans="4:7">
      <c r="D1963" s="15"/>
      <c r="E1963" s="15"/>
      <c r="G1963" s="15">
        <f t="shared" si="42"/>
        <v>0</v>
      </c>
    </row>
    <row r="1964" spans="4:7">
      <c r="D1964" s="15"/>
      <c r="E1964" s="15"/>
      <c r="G1964" s="15">
        <f t="shared" si="42"/>
        <v>0</v>
      </c>
    </row>
    <row r="1965" spans="4:7">
      <c r="D1965" s="15"/>
      <c r="E1965" s="15"/>
      <c r="G1965" s="15">
        <f t="shared" si="42"/>
        <v>0</v>
      </c>
    </row>
    <row r="1966" spans="4:7">
      <c r="D1966" s="15"/>
      <c r="E1966" s="15"/>
      <c r="G1966" s="15">
        <f t="shared" si="42"/>
        <v>0</v>
      </c>
    </row>
    <row r="1967" spans="4:7">
      <c r="D1967" s="15"/>
      <c r="E1967" s="15"/>
      <c r="G1967" s="15">
        <f t="shared" si="42"/>
        <v>0</v>
      </c>
    </row>
    <row r="1968" spans="4:7">
      <c r="D1968" s="15"/>
      <c r="E1968" s="15"/>
      <c r="G1968" s="15">
        <f t="shared" si="42"/>
        <v>0</v>
      </c>
    </row>
    <row r="1969" spans="4:7">
      <c r="D1969" s="15"/>
      <c r="E1969" s="15"/>
      <c r="G1969" s="15">
        <f t="shared" si="42"/>
        <v>0</v>
      </c>
    </row>
    <row r="1970" spans="4:7">
      <c r="D1970" s="15"/>
      <c r="E1970" s="15"/>
      <c r="G1970" s="15">
        <f t="shared" si="42"/>
        <v>0</v>
      </c>
    </row>
    <row r="1971" spans="4:7">
      <c r="D1971" s="15"/>
      <c r="E1971" s="15"/>
      <c r="G1971" s="15">
        <f t="shared" si="42"/>
        <v>0</v>
      </c>
    </row>
    <row r="1972" spans="4:7">
      <c r="D1972" s="15"/>
      <c r="E1972" s="15"/>
      <c r="G1972" s="15">
        <f t="shared" si="42"/>
        <v>0</v>
      </c>
    </row>
    <row r="1973" spans="4:7">
      <c r="D1973" s="15"/>
      <c r="E1973" s="15"/>
      <c r="G1973" s="15">
        <f t="shared" si="42"/>
        <v>0</v>
      </c>
    </row>
    <row r="1974" spans="4:7">
      <c r="D1974" s="15"/>
      <c r="E1974" s="15"/>
      <c r="G1974" s="15">
        <f t="shared" si="42"/>
        <v>0</v>
      </c>
    </row>
    <row r="1975" spans="4:7">
      <c r="D1975" s="15"/>
      <c r="E1975" s="15"/>
      <c r="G1975" s="15">
        <f t="shared" si="42"/>
        <v>0</v>
      </c>
    </row>
    <row r="1976" spans="4:7">
      <c r="D1976" s="15"/>
      <c r="E1976" s="15"/>
      <c r="G1976" s="15">
        <f t="shared" si="42"/>
        <v>0</v>
      </c>
    </row>
    <row r="1977" spans="4:7">
      <c r="D1977" s="15"/>
      <c r="E1977" s="15"/>
      <c r="G1977" s="15">
        <f t="shared" si="42"/>
        <v>0</v>
      </c>
    </row>
    <row r="1978" spans="4:7">
      <c r="D1978" s="15"/>
      <c r="E1978" s="15"/>
      <c r="G1978" s="15">
        <f t="shared" si="42"/>
        <v>0</v>
      </c>
    </row>
    <row r="1979" spans="4:7">
      <c r="D1979" s="15"/>
      <c r="E1979" s="15"/>
      <c r="G1979" s="15">
        <f t="shared" si="42"/>
        <v>0</v>
      </c>
    </row>
    <row r="1980" spans="4:7">
      <c r="D1980" s="15"/>
      <c r="E1980" s="15"/>
      <c r="G1980" s="15">
        <f t="shared" si="42"/>
        <v>0</v>
      </c>
    </row>
    <row r="1981" spans="4:7">
      <c r="D1981" s="15"/>
      <c r="E1981" s="15"/>
      <c r="G1981" s="15">
        <f t="shared" si="42"/>
        <v>0</v>
      </c>
    </row>
    <row r="1982" spans="4:7">
      <c r="D1982" s="15"/>
      <c r="E1982" s="15"/>
      <c r="G1982" s="15">
        <f t="shared" si="42"/>
        <v>0</v>
      </c>
    </row>
    <row r="1983" spans="4:7">
      <c r="D1983" s="15"/>
      <c r="E1983" s="15"/>
      <c r="G1983" s="15">
        <f t="shared" si="42"/>
        <v>0</v>
      </c>
    </row>
    <row r="1984" spans="4:7">
      <c r="D1984" s="15"/>
      <c r="E1984" s="15"/>
      <c r="G1984" s="15">
        <f t="shared" si="42"/>
        <v>0</v>
      </c>
    </row>
    <row r="1985" spans="4:7">
      <c r="D1985" s="15"/>
      <c r="E1985" s="15"/>
      <c r="G1985" s="15">
        <f t="shared" si="42"/>
        <v>0</v>
      </c>
    </row>
    <row r="1986" spans="4:7">
      <c r="D1986" s="15"/>
      <c r="E1986" s="15"/>
      <c r="G1986" s="15">
        <f t="shared" si="42"/>
        <v>0</v>
      </c>
    </row>
    <row r="1987" spans="4:7">
      <c r="D1987" s="15"/>
      <c r="E1987" s="15"/>
      <c r="G1987" s="15">
        <f t="shared" si="42"/>
        <v>0</v>
      </c>
    </row>
    <row r="1988" spans="4:7">
      <c r="D1988" s="15"/>
      <c r="E1988" s="15"/>
      <c r="G1988" s="15">
        <f t="shared" si="42"/>
        <v>0</v>
      </c>
    </row>
    <row r="1989" spans="4:7">
      <c r="D1989" s="15"/>
      <c r="E1989" s="15"/>
      <c r="G1989" s="15">
        <f t="shared" si="42"/>
        <v>0</v>
      </c>
    </row>
    <row r="1990" spans="4:7">
      <c r="D1990" s="15"/>
      <c r="E1990" s="15"/>
      <c r="G1990" s="15">
        <f t="shared" si="42"/>
        <v>0</v>
      </c>
    </row>
    <row r="1991" spans="4:7">
      <c r="D1991" s="15"/>
      <c r="E1991" s="15"/>
      <c r="G1991" s="15">
        <f t="shared" si="42"/>
        <v>0</v>
      </c>
    </row>
    <row r="1992" spans="4:7">
      <c r="D1992" s="15"/>
      <c r="E1992" s="15"/>
      <c r="G1992" s="15">
        <f t="shared" si="42"/>
        <v>0</v>
      </c>
    </row>
    <row r="1993" spans="4:7">
      <c r="D1993" s="15"/>
      <c r="E1993" s="15"/>
      <c r="G1993" s="15">
        <f t="shared" si="42"/>
        <v>0</v>
      </c>
    </row>
    <row r="1994" spans="4:7">
      <c r="D1994" s="15"/>
      <c r="E1994" s="15"/>
      <c r="G1994" s="15">
        <f t="shared" si="42"/>
        <v>0</v>
      </c>
    </row>
    <row r="1995" spans="4:7">
      <c r="D1995" s="15"/>
      <c r="E1995" s="15"/>
      <c r="G1995" s="15">
        <f t="shared" si="42"/>
        <v>0</v>
      </c>
    </row>
    <row r="1996" spans="4:7">
      <c r="D1996" s="15"/>
      <c r="E1996" s="15"/>
      <c r="G1996" s="15">
        <f t="shared" ref="G1996:G2059" si="43">+D1996-E1996</f>
        <v>0</v>
      </c>
    </row>
    <row r="1997" spans="4:7">
      <c r="D1997" s="15"/>
      <c r="E1997" s="15"/>
      <c r="G1997" s="15">
        <f t="shared" si="43"/>
        <v>0</v>
      </c>
    </row>
    <row r="1998" spans="4:7">
      <c r="D1998" s="15"/>
      <c r="E1998" s="15"/>
      <c r="G1998" s="15">
        <f t="shared" si="43"/>
        <v>0</v>
      </c>
    </row>
    <row r="1999" spans="4:7">
      <c r="D1999" s="15"/>
      <c r="E1999" s="15"/>
      <c r="G1999" s="15">
        <f t="shared" si="43"/>
        <v>0</v>
      </c>
    </row>
    <row r="2000" spans="4:7">
      <c r="D2000" s="15"/>
      <c r="E2000" s="15"/>
      <c r="G2000" s="15">
        <f t="shared" si="43"/>
        <v>0</v>
      </c>
    </row>
    <row r="2001" spans="4:7">
      <c r="D2001" s="15"/>
      <c r="E2001" s="15"/>
      <c r="G2001" s="15">
        <f t="shared" si="43"/>
        <v>0</v>
      </c>
    </row>
    <row r="2002" spans="4:7">
      <c r="D2002" s="15"/>
      <c r="E2002" s="15"/>
      <c r="G2002" s="15">
        <f t="shared" si="43"/>
        <v>0</v>
      </c>
    </row>
    <row r="2003" spans="4:7">
      <c r="D2003" s="15"/>
      <c r="E2003" s="15"/>
      <c r="G2003" s="15">
        <f t="shared" si="43"/>
        <v>0</v>
      </c>
    </row>
    <row r="2004" spans="4:7">
      <c r="D2004" s="15"/>
      <c r="E2004" s="15"/>
      <c r="G2004" s="15">
        <f t="shared" si="43"/>
        <v>0</v>
      </c>
    </row>
    <row r="2005" spans="4:7">
      <c r="D2005" s="15"/>
      <c r="E2005" s="15"/>
      <c r="G2005" s="15">
        <f t="shared" si="43"/>
        <v>0</v>
      </c>
    </row>
    <row r="2006" spans="4:7">
      <c r="D2006" s="15"/>
      <c r="E2006" s="15"/>
      <c r="G2006" s="15">
        <f t="shared" si="43"/>
        <v>0</v>
      </c>
    </row>
    <row r="2007" spans="4:7">
      <c r="D2007" s="15"/>
      <c r="E2007" s="15"/>
      <c r="G2007" s="15">
        <f t="shared" si="43"/>
        <v>0</v>
      </c>
    </row>
    <row r="2008" spans="4:7">
      <c r="D2008" s="15"/>
      <c r="E2008" s="15"/>
      <c r="G2008" s="15">
        <f t="shared" si="43"/>
        <v>0</v>
      </c>
    </row>
    <row r="2009" spans="4:7">
      <c r="D2009" s="15"/>
      <c r="E2009" s="15"/>
      <c r="G2009" s="15">
        <f t="shared" si="43"/>
        <v>0</v>
      </c>
    </row>
    <row r="2010" spans="4:7">
      <c r="D2010" s="15"/>
      <c r="E2010" s="15"/>
      <c r="G2010" s="15">
        <f t="shared" si="43"/>
        <v>0</v>
      </c>
    </row>
    <row r="2011" spans="4:7">
      <c r="D2011" s="15"/>
      <c r="E2011" s="15"/>
      <c r="G2011" s="15">
        <f t="shared" si="43"/>
        <v>0</v>
      </c>
    </row>
    <row r="2012" spans="4:7">
      <c r="D2012" s="15"/>
      <c r="E2012" s="15"/>
      <c r="G2012" s="15">
        <f t="shared" si="43"/>
        <v>0</v>
      </c>
    </row>
    <row r="2013" spans="4:7">
      <c r="D2013" s="15"/>
      <c r="E2013" s="15"/>
      <c r="G2013" s="15">
        <f t="shared" si="43"/>
        <v>0</v>
      </c>
    </row>
    <row r="2014" spans="4:7">
      <c r="D2014" s="15"/>
      <c r="E2014" s="15"/>
      <c r="G2014" s="15">
        <f t="shared" si="43"/>
        <v>0</v>
      </c>
    </row>
    <row r="2015" spans="4:7">
      <c r="D2015" s="15"/>
      <c r="E2015" s="15"/>
      <c r="G2015" s="15">
        <f t="shared" si="43"/>
        <v>0</v>
      </c>
    </row>
    <row r="2016" spans="4:7">
      <c r="D2016" s="15"/>
      <c r="E2016" s="15"/>
      <c r="G2016" s="15">
        <f t="shared" si="43"/>
        <v>0</v>
      </c>
    </row>
    <row r="2017" spans="4:7">
      <c r="D2017" s="15"/>
      <c r="E2017" s="15"/>
      <c r="G2017" s="15">
        <f t="shared" si="43"/>
        <v>0</v>
      </c>
    </row>
    <row r="2018" spans="4:7">
      <c r="D2018" s="15"/>
      <c r="E2018" s="15"/>
      <c r="G2018" s="15">
        <f t="shared" si="43"/>
        <v>0</v>
      </c>
    </row>
    <row r="2019" spans="4:7">
      <c r="D2019" s="15"/>
      <c r="E2019" s="15"/>
      <c r="G2019" s="15">
        <f t="shared" si="43"/>
        <v>0</v>
      </c>
    </row>
    <row r="2020" spans="4:7">
      <c r="D2020" s="15"/>
      <c r="E2020" s="15"/>
      <c r="G2020" s="15">
        <f t="shared" si="43"/>
        <v>0</v>
      </c>
    </row>
    <row r="2021" spans="4:7">
      <c r="D2021" s="15"/>
      <c r="E2021" s="15"/>
      <c r="G2021" s="15">
        <f t="shared" si="43"/>
        <v>0</v>
      </c>
    </row>
    <row r="2022" spans="4:7">
      <c r="D2022" s="15"/>
      <c r="E2022" s="15"/>
      <c r="G2022" s="15">
        <f t="shared" si="43"/>
        <v>0</v>
      </c>
    </row>
    <row r="2023" spans="4:7">
      <c r="D2023" s="15"/>
      <c r="E2023" s="15"/>
      <c r="G2023" s="15">
        <f t="shared" si="43"/>
        <v>0</v>
      </c>
    </row>
    <row r="2024" spans="4:7">
      <c r="D2024" s="15"/>
      <c r="E2024" s="15"/>
      <c r="G2024" s="15">
        <f t="shared" si="43"/>
        <v>0</v>
      </c>
    </row>
    <row r="2025" spans="4:7">
      <c r="D2025" s="15"/>
      <c r="E2025" s="15"/>
      <c r="G2025" s="15">
        <f t="shared" si="43"/>
        <v>0</v>
      </c>
    </row>
    <row r="2026" spans="4:7">
      <c r="D2026" s="15"/>
      <c r="E2026" s="15"/>
      <c r="G2026" s="15">
        <f t="shared" si="43"/>
        <v>0</v>
      </c>
    </row>
    <row r="2027" spans="4:7">
      <c r="D2027" s="15"/>
      <c r="E2027" s="15"/>
      <c r="G2027" s="15">
        <f t="shared" si="43"/>
        <v>0</v>
      </c>
    </row>
    <row r="2028" spans="4:7">
      <c r="D2028" s="15"/>
      <c r="E2028" s="15"/>
      <c r="G2028" s="15">
        <f t="shared" si="43"/>
        <v>0</v>
      </c>
    </row>
    <row r="2029" spans="4:7">
      <c r="D2029" s="15"/>
      <c r="E2029" s="15"/>
      <c r="G2029" s="15">
        <f t="shared" si="43"/>
        <v>0</v>
      </c>
    </row>
    <row r="2030" spans="4:7">
      <c r="D2030" s="15"/>
      <c r="E2030" s="15"/>
      <c r="G2030" s="15">
        <f t="shared" si="43"/>
        <v>0</v>
      </c>
    </row>
    <row r="2031" spans="4:7">
      <c r="D2031" s="15"/>
      <c r="E2031" s="15"/>
      <c r="G2031" s="15">
        <f t="shared" si="43"/>
        <v>0</v>
      </c>
    </row>
    <row r="2032" spans="4:7">
      <c r="D2032" s="15"/>
      <c r="E2032" s="15"/>
      <c r="G2032" s="15">
        <f t="shared" si="43"/>
        <v>0</v>
      </c>
    </row>
    <row r="2033" spans="4:7">
      <c r="D2033" s="15"/>
      <c r="E2033" s="15"/>
      <c r="G2033" s="15">
        <f t="shared" si="43"/>
        <v>0</v>
      </c>
    </row>
    <row r="2034" spans="4:7">
      <c r="D2034" s="15"/>
      <c r="E2034" s="15"/>
      <c r="G2034" s="15">
        <f t="shared" si="43"/>
        <v>0</v>
      </c>
    </row>
    <row r="2035" spans="4:7">
      <c r="D2035" s="15"/>
      <c r="E2035" s="15"/>
      <c r="G2035" s="15">
        <f t="shared" si="43"/>
        <v>0</v>
      </c>
    </row>
    <row r="2036" spans="4:7">
      <c r="D2036" s="15"/>
      <c r="E2036" s="15"/>
      <c r="G2036" s="15">
        <f t="shared" si="43"/>
        <v>0</v>
      </c>
    </row>
    <row r="2037" spans="4:7">
      <c r="D2037" s="15"/>
      <c r="E2037" s="15"/>
      <c r="G2037" s="15">
        <f t="shared" si="43"/>
        <v>0</v>
      </c>
    </row>
    <row r="2038" spans="4:7">
      <c r="D2038" s="15"/>
      <c r="E2038" s="15"/>
      <c r="G2038" s="15">
        <f t="shared" si="43"/>
        <v>0</v>
      </c>
    </row>
    <row r="2039" spans="4:7">
      <c r="D2039" s="15"/>
      <c r="E2039" s="15"/>
      <c r="G2039" s="15">
        <f t="shared" si="43"/>
        <v>0</v>
      </c>
    </row>
    <row r="2040" spans="4:7">
      <c r="D2040" s="15"/>
      <c r="E2040" s="15"/>
      <c r="G2040" s="15">
        <f t="shared" si="43"/>
        <v>0</v>
      </c>
    </row>
    <row r="2041" spans="4:7">
      <c r="D2041" s="15"/>
      <c r="E2041" s="15"/>
      <c r="G2041" s="15">
        <f t="shared" si="43"/>
        <v>0</v>
      </c>
    </row>
    <row r="2042" spans="4:7">
      <c r="D2042" s="15"/>
      <c r="E2042" s="15"/>
      <c r="G2042" s="15">
        <f t="shared" si="43"/>
        <v>0</v>
      </c>
    </row>
    <row r="2043" spans="4:7">
      <c r="D2043" s="15"/>
      <c r="E2043" s="15"/>
      <c r="G2043" s="15">
        <f t="shared" si="43"/>
        <v>0</v>
      </c>
    </row>
    <row r="2044" spans="4:7">
      <c r="D2044" s="15"/>
      <c r="E2044" s="15"/>
      <c r="G2044" s="15">
        <f t="shared" si="43"/>
        <v>0</v>
      </c>
    </row>
    <row r="2045" spans="4:7">
      <c r="D2045" s="15"/>
      <c r="E2045" s="15"/>
      <c r="G2045" s="15">
        <f t="shared" si="43"/>
        <v>0</v>
      </c>
    </row>
    <row r="2046" spans="4:7">
      <c r="D2046" s="15"/>
      <c r="E2046" s="15"/>
      <c r="G2046" s="15">
        <f t="shared" si="43"/>
        <v>0</v>
      </c>
    </row>
    <row r="2047" spans="4:7">
      <c r="D2047" s="15"/>
      <c r="E2047" s="15"/>
      <c r="G2047" s="15">
        <f t="shared" si="43"/>
        <v>0</v>
      </c>
    </row>
    <row r="2048" spans="4:7">
      <c r="D2048" s="15"/>
      <c r="E2048" s="15"/>
      <c r="G2048" s="15">
        <f t="shared" si="43"/>
        <v>0</v>
      </c>
    </row>
    <row r="2049" spans="4:7">
      <c r="D2049" s="15"/>
      <c r="E2049" s="15"/>
      <c r="G2049" s="15">
        <f t="shared" si="43"/>
        <v>0</v>
      </c>
    </row>
    <row r="2050" spans="4:7">
      <c r="D2050" s="15"/>
      <c r="E2050" s="15"/>
      <c r="G2050" s="15">
        <f t="shared" si="43"/>
        <v>0</v>
      </c>
    </row>
    <row r="2051" spans="4:7">
      <c r="D2051" s="15"/>
      <c r="E2051" s="15"/>
      <c r="G2051" s="15">
        <f t="shared" si="43"/>
        <v>0</v>
      </c>
    </row>
    <row r="2052" spans="4:7">
      <c r="D2052" s="15"/>
      <c r="E2052" s="15"/>
      <c r="G2052" s="15">
        <f t="shared" si="43"/>
        <v>0</v>
      </c>
    </row>
    <row r="2053" spans="4:7">
      <c r="D2053" s="15"/>
      <c r="E2053" s="15"/>
      <c r="G2053" s="15">
        <f t="shared" si="43"/>
        <v>0</v>
      </c>
    </row>
    <row r="2054" spans="4:7">
      <c r="D2054" s="15"/>
      <c r="E2054" s="15"/>
      <c r="G2054" s="15">
        <f t="shared" si="43"/>
        <v>0</v>
      </c>
    </row>
    <row r="2055" spans="4:7">
      <c r="D2055" s="15"/>
      <c r="E2055" s="15"/>
      <c r="G2055" s="15">
        <f t="shared" si="43"/>
        <v>0</v>
      </c>
    </row>
    <row r="2056" spans="4:7">
      <c r="D2056" s="15"/>
      <c r="E2056" s="15"/>
      <c r="G2056" s="15">
        <f t="shared" si="43"/>
        <v>0</v>
      </c>
    </row>
    <row r="2057" spans="4:7">
      <c r="D2057" s="15"/>
      <c r="E2057" s="15"/>
      <c r="G2057" s="15">
        <f t="shared" si="43"/>
        <v>0</v>
      </c>
    </row>
    <row r="2058" spans="4:7">
      <c r="D2058" s="15"/>
      <c r="E2058" s="15"/>
      <c r="G2058" s="15">
        <f t="shared" si="43"/>
        <v>0</v>
      </c>
    </row>
    <row r="2059" spans="4:7">
      <c r="D2059" s="15"/>
      <c r="E2059" s="15"/>
      <c r="G2059" s="15">
        <f t="shared" si="43"/>
        <v>0</v>
      </c>
    </row>
    <row r="2060" spans="4:7">
      <c r="D2060" s="15"/>
      <c r="E2060" s="15"/>
      <c r="G2060" s="15">
        <f t="shared" ref="G2060:G2123" si="44">+D2060-E2060</f>
        <v>0</v>
      </c>
    </row>
    <row r="2061" spans="4:7">
      <c r="D2061" s="15"/>
      <c r="E2061" s="15"/>
      <c r="G2061" s="15">
        <f t="shared" si="44"/>
        <v>0</v>
      </c>
    </row>
    <row r="2062" spans="4:7">
      <c r="D2062" s="15"/>
      <c r="E2062" s="15"/>
      <c r="G2062" s="15">
        <f t="shared" si="44"/>
        <v>0</v>
      </c>
    </row>
    <row r="2063" spans="4:7">
      <c r="D2063" s="15"/>
      <c r="E2063" s="15"/>
      <c r="G2063" s="15">
        <f t="shared" si="44"/>
        <v>0</v>
      </c>
    </row>
    <row r="2064" spans="4:7">
      <c r="D2064" s="15"/>
      <c r="E2064" s="15"/>
      <c r="G2064" s="15">
        <f t="shared" si="44"/>
        <v>0</v>
      </c>
    </row>
    <row r="2065" spans="4:7">
      <c r="D2065" s="15"/>
      <c r="E2065" s="15"/>
      <c r="G2065" s="15">
        <f t="shared" si="44"/>
        <v>0</v>
      </c>
    </row>
    <row r="2066" spans="4:7">
      <c r="D2066" s="15"/>
      <c r="E2066" s="15"/>
      <c r="G2066" s="15">
        <f t="shared" si="44"/>
        <v>0</v>
      </c>
    </row>
    <row r="2067" spans="4:7">
      <c r="D2067" s="15"/>
      <c r="E2067" s="15"/>
      <c r="G2067" s="15">
        <f t="shared" si="44"/>
        <v>0</v>
      </c>
    </row>
    <row r="2068" spans="4:7">
      <c r="D2068" s="15"/>
      <c r="E2068" s="15"/>
      <c r="G2068" s="15">
        <f t="shared" si="44"/>
        <v>0</v>
      </c>
    </row>
    <row r="2069" spans="4:7">
      <c r="D2069" s="15"/>
      <c r="E2069" s="15"/>
      <c r="G2069" s="15">
        <f t="shared" si="44"/>
        <v>0</v>
      </c>
    </row>
    <row r="2070" spans="4:7">
      <c r="D2070" s="15"/>
      <c r="E2070" s="15"/>
      <c r="G2070" s="15">
        <f t="shared" si="44"/>
        <v>0</v>
      </c>
    </row>
    <row r="2071" spans="4:7">
      <c r="D2071" s="15"/>
      <c r="E2071" s="15"/>
      <c r="G2071" s="15">
        <f t="shared" si="44"/>
        <v>0</v>
      </c>
    </row>
    <row r="2072" spans="4:7">
      <c r="D2072" s="15"/>
      <c r="E2072" s="15"/>
      <c r="G2072" s="15">
        <f t="shared" si="44"/>
        <v>0</v>
      </c>
    </row>
    <row r="2073" spans="4:7">
      <c r="D2073" s="15"/>
      <c r="E2073" s="15"/>
      <c r="G2073" s="15">
        <f t="shared" si="44"/>
        <v>0</v>
      </c>
    </row>
    <row r="2074" spans="4:7">
      <c r="D2074" s="15"/>
      <c r="E2074" s="15"/>
      <c r="G2074" s="15">
        <f t="shared" si="44"/>
        <v>0</v>
      </c>
    </row>
    <row r="2075" spans="4:7">
      <c r="D2075" s="15"/>
      <c r="E2075" s="15"/>
      <c r="G2075" s="15">
        <f t="shared" si="44"/>
        <v>0</v>
      </c>
    </row>
    <row r="2076" spans="4:7">
      <c r="D2076" s="15"/>
      <c r="E2076" s="15"/>
      <c r="G2076" s="15">
        <f t="shared" si="44"/>
        <v>0</v>
      </c>
    </row>
    <row r="2077" spans="4:7">
      <c r="D2077" s="15"/>
      <c r="E2077" s="15"/>
      <c r="G2077" s="15">
        <f t="shared" si="44"/>
        <v>0</v>
      </c>
    </row>
    <row r="2078" spans="4:7">
      <c r="D2078" s="15"/>
      <c r="E2078" s="15"/>
      <c r="G2078" s="15">
        <f t="shared" si="44"/>
        <v>0</v>
      </c>
    </row>
    <row r="2079" spans="4:7">
      <c r="D2079" s="15"/>
      <c r="E2079" s="15"/>
      <c r="G2079" s="15">
        <f t="shared" si="44"/>
        <v>0</v>
      </c>
    </row>
    <row r="2080" spans="4:7">
      <c r="D2080" s="15"/>
      <c r="E2080" s="15"/>
      <c r="G2080" s="15">
        <f t="shared" si="44"/>
        <v>0</v>
      </c>
    </row>
    <row r="2081" spans="4:7">
      <c r="D2081" s="15"/>
      <c r="E2081" s="15"/>
      <c r="G2081" s="15">
        <f t="shared" si="44"/>
        <v>0</v>
      </c>
    </row>
    <row r="2082" spans="4:7">
      <c r="D2082" s="15"/>
      <c r="E2082" s="15"/>
      <c r="G2082" s="15">
        <f t="shared" si="44"/>
        <v>0</v>
      </c>
    </row>
    <row r="2083" spans="4:7">
      <c r="D2083" s="15"/>
      <c r="E2083" s="15"/>
      <c r="G2083" s="15">
        <f t="shared" si="44"/>
        <v>0</v>
      </c>
    </row>
    <row r="2084" spans="4:7">
      <c r="D2084" s="15"/>
      <c r="E2084" s="15"/>
      <c r="G2084" s="15">
        <f t="shared" si="44"/>
        <v>0</v>
      </c>
    </row>
    <row r="2085" spans="4:7">
      <c r="D2085" s="15"/>
      <c r="E2085" s="15"/>
      <c r="G2085" s="15">
        <f t="shared" si="44"/>
        <v>0</v>
      </c>
    </row>
    <row r="2086" spans="4:7">
      <c r="D2086" s="15"/>
      <c r="E2086" s="15"/>
      <c r="G2086" s="15">
        <f t="shared" si="44"/>
        <v>0</v>
      </c>
    </row>
    <row r="2087" spans="4:7">
      <c r="D2087" s="15"/>
      <c r="E2087" s="15"/>
      <c r="G2087" s="15">
        <f t="shared" si="44"/>
        <v>0</v>
      </c>
    </row>
    <row r="2088" spans="4:7">
      <c r="D2088" s="15"/>
      <c r="E2088" s="15"/>
      <c r="G2088" s="15">
        <f t="shared" si="44"/>
        <v>0</v>
      </c>
    </row>
    <row r="2089" spans="4:7">
      <c r="D2089" s="15"/>
      <c r="E2089" s="15"/>
      <c r="G2089" s="15">
        <f t="shared" si="44"/>
        <v>0</v>
      </c>
    </row>
    <row r="2090" spans="4:7">
      <c r="D2090" s="15"/>
      <c r="E2090" s="15"/>
      <c r="G2090" s="15">
        <f t="shared" si="44"/>
        <v>0</v>
      </c>
    </row>
    <row r="2091" spans="4:7">
      <c r="D2091" s="15"/>
      <c r="E2091" s="15"/>
      <c r="G2091" s="15">
        <f t="shared" si="44"/>
        <v>0</v>
      </c>
    </row>
    <row r="2092" spans="4:7">
      <c r="D2092" s="15"/>
      <c r="E2092" s="15"/>
      <c r="G2092" s="15">
        <f t="shared" si="44"/>
        <v>0</v>
      </c>
    </row>
    <row r="2093" spans="4:7">
      <c r="D2093" s="15"/>
      <c r="E2093" s="15"/>
      <c r="G2093" s="15">
        <f t="shared" si="44"/>
        <v>0</v>
      </c>
    </row>
    <row r="2094" spans="4:7">
      <c r="D2094" s="15"/>
      <c r="E2094" s="15"/>
      <c r="G2094" s="15">
        <f t="shared" si="44"/>
        <v>0</v>
      </c>
    </row>
    <row r="2095" spans="4:7">
      <c r="D2095" s="15"/>
      <c r="E2095" s="15"/>
      <c r="G2095" s="15">
        <f t="shared" si="44"/>
        <v>0</v>
      </c>
    </row>
    <row r="2096" spans="4:7">
      <c r="D2096" s="15"/>
      <c r="E2096" s="15"/>
      <c r="G2096" s="15">
        <f t="shared" si="44"/>
        <v>0</v>
      </c>
    </row>
    <row r="2097" spans="4:7">
      <c r="D2097" s="15"/>
      <c r="E2097" s="15"/>
      <c r="G2097" s="15">
        <f t="shared" si="44"/>
        <v>0</v>
      </c>
    </row>
    <row r="2098" spans="4:7">
      <c r="D2098" s="15"/>
      <c r="E2098" s="15"/>
      <c r="G2098" s="15">
        <f t="shared" si="44"/>
        <v>0</v>
      </c>
    </row>
    <row r="2099" spans="4:7">
      <c r="D2099" s="15"/>
      <c r="E2099" s="15"/>
      <c r="G2099" s="15">
        <f t="shared" si="44"/>
        <v>0</v>
      </c>
    </row>
    <row r="2100" spans="4:7">
      <c r="D2100" s="15"/>
      <c r="E2100" s="15"/>
      <c r="G2100" s="15">
        <f t="shared" si="44"/>
        <v>0</v>
      </c>
    </row>
    <row r="2101" spans="4:7">
      <c r="D2101" s="15"/>
      <c r="E2101" s="15"/>
      <c r="G2101" s="15">
        <f t="shared" si="44"/>
        <v>0</v>
      </c>
    </row>
    <row r="2102" spans="4:7">
      <c r="D2102" s="15"/>
      <c r="E2102" s="15"/>
      <c r="G2102" s="15">
        <f t="shared" si="44"/>
        <v>0</v>
      </c>
    </row>
    <row r="2103" spans="4:7">
      <c r="D2103" s="15"/>
      <c r="E2103" s="15"/>
      <c r="G2103" s="15">
        <f t="shared" si="44"/>
        <v>0</v>
      </c>
    </row>
    <row r="2104" spans="4:7">
      <c r="D2104" s="15"/>
      <c r="E2104" s="15"/>
      <c r="G2104" s="15">
        <f t="shared" si="44"/>
        <v>0</v>
      </c>
    </row>
    <row r="2105" spans="4:7">
      <c r="D2105" s="15"/>
      <c r="E2105" s="15"/>
      <c r="G2105" s="15">
        <f t="shared" si="44"/>
        <v>0</v>
      </c>
    </row>
    <row r="2106" spans="4:7">
      <c r="D2106" s="15"/>
      <c r="E2106" s="15"/>
      <c r="G2106" s="15">
        <f t="shared" si="44"/>
        <v>0</v>
      </c>
    </row>
    <row r="2107" spans="4:7">
      <c r="D2107" s="15"/>
      <c r="E2107" s="15"/>
      <c r="G2107" s="15">
        <f t="shared" si="44"/>
        <v>0</v>
      </c>
    </row>
    <row r="2108" spans="4:7">
      <c r="D2108" s="15"/>
      <c r="E2108" s="15"/>
      <c r="G2108" s="15">
        <f t="shared" si="44"/>
        <v>0</v>
      </c>
    </row>
    <row r="2109" spans="4:7">
      <c r="D2109" s="15"/>
      <c r="E2109" s="15"/>
      <c r="G2109" s="15">
        <f t="shared" si="44"/>
        <v>0</v>
      </c>
    </row>
    <row r="2110" spans="4:7">
      <c r="D2110" s="15"/>
      <c r="E2110" s="15"/>
      <c r="G2110" s="15">
        <f t="shared" si="44"/>
        <v>0</v>
      </c>
    </row>
    <row r="2111" spans="4:7">
      <c r="D2111" s="15"/>
      <c r="E2111" s="15"/>
      <c r="G2111" s="15">
        <f t="shared" si="44"/>
        <v>0</v>
      </c>
    </row>
    <row r="2112" spans="4:7">
      <c r="D2112" s="15"/>
      <c r="E2112" s="15"/>
      <c r="G2112" s="15">
        <f t="shared" si="44"/>
        <v>0</v>
      </c>
    </row>
    <row r="2113" spans="4:7">
      <c r="D2113" s="15"/>
      <c r="E2113" s="15"/>
      <c r="G2113" s="15">
        <f t="shared" si="44"/>
        <v>0</v>
      </c>
    </row>
    <row r="2114" spans="4:7">
      <c r="D2114" s="15"/>
      <c r="E2114" s="15"/>
      <c r="G2114" s="15">
        <f t="shared" si="44"/>
        <v>0</v>
      </c>
    </row>
    <row r="2115" spans="4:7">
      <c r="D2115" s="15"/>
      <c r="E2115" s="15"/>
      <c r="G2115" s="15">
        <f t="shared" si="44"/>
        <v>0</v>
      </c>
    </row>
    <row r="2116" spans="4:7">
      <c r="D2116" s="15"/>
      <c r="E2116" s="15"/>
      <c r="G2116" s="15">
        <f t="shared" si="44"/>
        <v>0</v>
      </c>
    </row>
    <row r="2117" spans="4:7">
      <c r="D2117" s="15"/>
      <c r="E2117" s="15"/>
      <c r="G2117" s="15">
        <f t="shared" si="44"/>
        <v>0</v>
      </c>
    </row>
    <row r="2118" spans="4:7">
      <c r="D2118" s="15"/>
      <c r="E2118" s="15"/>
      <c r="G2118" s="15">
        <f t="shared" si="44"/>
        <v>0</v>
      </c>
    </row>
    <row r="2119" spans="4:7">
      <c r="D2119" s="15"/>
      <c r="E2119" s="15"/>
      <c r="G2119" s="15">
        <f t="shared" si="44"/>
        <v>0</v>
      </c>
    </row>
    <row r="2120" spans="4:7">
      <c r="D2120" s="15"/>
      <c r="E2120" s="15"/>
      <c r="G2120" s="15">
        <f t="shared" si="44"/>
        <v>0</v>
      </c>
    </row>
    <row r="2121" spans="4:7">
      <c r="D2121" s="15"/>
      <c r="E2121" s="15"/>
      <c r="G2121" s="15">
        <f t="shared" si="44"/>
        <v>0</v>
      </c>
    </row>
    <row r="2122" spans="4:7">
      <c r="D2122" s="15"/>
      <c r="E2122" s="15"/>
      <c r="G2122" s="15">
        <f t="shared" si="44"/>
        <v>0</v>
      </c>
    </row>
    <row r="2123" spans="4:7">
      <c r="D2123" s="15"/>
      <c r="E2123" s="15"/>
      <c r="G2123" s="15">
        <f t="shared" si="44"/>
        <v>0</v>
      </c>
    </row>
    <row r="2124" spans="4:7">
      <c r="D2124" s="15"/>
      <c r="E2124" s="15"/>
      <c r="G2124" s="15">
        <f t="shared" ref="G2124:G2187" si="45">+D2124-E2124</f>
        <v>0</v>
      </c>
    </row>
    <row r="2125" spans="4:7">
      <c r="D2125" s="15"/>
      <c r="E2125" s="15"/>
      <c r="G2125" s="15">
        <f t="shared" si="45"/>
        <v>0</v>
      </c>
    </row>
    <row r="2126" spans="4:7">
      <c r="D2126" s="15"/>
      <c r="E2126" s="15"/>
      <c r="G2126" s="15">
        <f t="shared" si="45"/>
        <v>0</v>
      </c>
    </row>
    <row r="2127" spans="4:7">
      <c r="D2127" s="15"/>
      <c r="E2127" s="15"/>
      <c r="G2127" s="15">
        <f t="shared" si="45"/>
        <v>0</v>
      </c>
    </row>
    <row r="2128" spans="4:7">
      <c r="D2128" s="15"/>
      <c r="E2128" s="15"/>
      <c r="G2128" s="15">
        <f t="shared" si="45"/>
        <v>0</v>
      </c>
    </row>
    <row r="2129" spans="4:7">
      <c r="D2129" s="15"/>
      <c r="E2129" s="15"/>
      <c r="G2129" s="15">
        <f t="shared" si="45"/>
        <v>0</v>
      </c>
    </row>
    <row r="2130" spans="4:7">
      <c r="D2130" s="15"/>
      <c r="E2130" s="15"/>
      <c r="G2130" s="15">
        <f t="shared" si="45"/>
        <v>0</v>
      </c>
    </row>
    <row r="2131" spans="4:7">
      <c r="D2131" s="15"/>
      <c r="E2131" s="15"/>
      <c r="G2131" s="15">
        <f t="shared" si="45"/>
        <v>0</v>
      </c>
    </row>
    <row r="2132" spans="4:7">
      <c r="D2132" s="15"/>
      <c r="E2132" s="15"/>
      <c r="G2132" s="15">
        <f t="shared" si="45"/>
        <v>0</v>
      </c>
    </row>
    <row r="2133" spans="4:7">
      <c r="D2133" s="15"/>
      <c r="E2133" s="15"/>
      <c r="G2133" s="15">
        <f t="shared" si="45"/>
        <v>0</v>
      </c>
    </row>
    <row r="2134" spans="4:7">
      <c r="D2134" s="15"/>
      <c r="E2134" s="15"/>
      <c r="G2134" s="15">
        <f t="shared" si="45"/>
        <v>0</v>
      </c>
    </row>
    <row r="2135" spans="4:7">
      <c r="D2135" s="15"/>
      <c r="E2135" s="15"/>
      <c r="G2135" s="15">
        <f t="shared" si="45"/>
        <v>0</v>
      </c>
    </row>
    <row r="2136" spans="4:7">
      <c r="D2136" s="15"/>
      <c r="E2136" s="15"/>
      <c r="G2136" s="15">
        <f t="shared" si="45"/>
        <v>0</v>
      </c>
    </row>
    <row r="2137" spans="4:7">
      <c r="D2137" s="15"/>
      <c r="E2137" s="15"/>
      <c r="G2137" s="15">
        <f t="shared" si="45"/>
        <v>0</v>
      </c>
    </row>
    <row r="2138" spans="4:7">
      <c r="D2138" s="15"/>
      <c r="E2138" s="15"/>
      <c r="G2138" s="15">
        <f t="shared" si="45"/>
        <v>0</v>
      </c>
    </row>
    <row r="2139" spans="4:7">
      <c r="D2139" s="15"/>
      <c r="E2139" s="15"/>
      <c r="G2139" s="15">
        <f t="shared" si="45"/>
        <v>0</v>
      </c>
    </row>
    <row r="2140" spans="4:7">
      <c r="D2140" s="15"/>
      <c r="E2140" s="15"/>
      <c r="G2140" s="15">
        <f t="shared" si="45"/>
        <v>0</v>
      </c>
    </row>
    <row r="2141" spans="4:7">
      <c r="D2141" s="15"/>
      <c r="E2141" s="15"/>
      <c r="G2141" s="15">
        <f t="shared" si="45"/>
        <v>0</v>
      </c>
    </row>
    <row r="2142" spans="4:7">
      <c r="D2142" s="15"/>
      <c r="E2142" s="15"/>
      <c r="G2142" s="15">
        <f t="shared" si="45"/>
        <v>0</v>
      </c>
    </row>
    <row r="2143" spans="4:7">
      <c r="D2143" s="15"/>
      <c r="E2143" s="15"/>
      <c r="G2143" s="15">
        <f t="shared" si="45"/>
        <v>0</v>
      </c>
    </row>
    <row r="2144" spans="4:7">
      <c r="D2144" s="15"/>
      <c r="E2144" s="15"/>
      <c r="G2144" s="15">
        <f t="shared" si="45"/>
        <v>0</v>
      </c>
    </row>
    <row r="2145" spans="4:7">
      <c r="D2145" s="15"/>
      <c r="E2145" s="15"/>
      <c r="G2145" s="15">
        <f t="shared" si="45"/>
        <v>0</v>
      </c>
    </row>
    <row r="2146" spans="4:7">
      <c r="D2146" s="15"/>
      <c r="E2146" s="15"/>
      <c r="G2146" s="15">
        <f t="shared" si="45"/>
        <v>0</v>
      </c>
    </row>
    <row r="2147" spans="4:7">
      <c r="D2147" s="15"/>
      <c r="E2147" s="15"/>
      <c r="G2147" s="15">
        <f t="shared" si="45"/>
        <v>0</v>
      </c>
    </row>
    <row r="2148" spans="4:7">
      <c r="D2148" s="15"/>
      <c r="E2148" s="15"/>
      <c r="G2148" s="15">
        <f t="shared" si="45"/>
        <v>0</v>
      </c>
    </row>
    <row r="2149" spans="4:7">
      <c r="D2149" s="15"/>
      <c r="E2149" s="15"/>
      <c r="G2149" s="15">
        <f t="shared" si="45"/>
        <v>0</v>
      </c>
    </row>
    <row r="2150" spans="4:7">
      <c r="D2150" s="15"/>
      <c r="E2150" s="15"/>
      <c r="G2150" s="15">
        <f t="shared" si="45"/>
        <v>0</v>
      </c>
    </row>
    <row r="2151" spans="4:7">
      <c r="D2151" s="15"/>
      <c r="E2151" s="15"/>
      <c r="G2151" s="15">
        <f t="shared" si="45"/>
        <v>0</v>
      </c>
    </row>
    <row r="2152" spans="4:7">
      <c r="D2152" s="15"/>
      <c r="E2152" s="15"/>
      <c r="G2152" s="15">
        <f t="shared" si="45"/>
        <v>0</v>
      </c>
    </row>
    <row r="2153" spans="4:7">
      <c r="D2153" s="15"/>
      <c r="E2153" s="15"/>
      <c r="G2153" s="15">
        <f t="shared" si="45"/>
        <v>0</v>
      </c>
    </row>
    <row r="2154" spans="4:7">
      <c r="D2154" s="15"/>
      <c r="E2154" s="15"/>
      <c r="G2154" s="15">
        <f t="shared" si="45"/>
        <v>0</v>
      </c>
    </row>
    <row r="2155" spans="4:7">
      <c r="D2155" s="15"/>
      <c r="E2155" s="15"/>
      <c r="G2155" s="15">
        <f t="shared" si="45"/>
        <v>0</v>
      </c>
    </row>
    <row r="2156" spans="4:7">
      <c r="D2156" s="15"/>
      <c r="E2156" s="15"/>
      <c r="G2156" s="15">
        <f t="shared" si="45"/>
        <v>0</v>
      </c>
    </row>
    <row r="2157" spans="4:7">
      <c r="D2157" s="15"/>
      <c r="E2157" s="15"/>
      <c r="G2157" s="15">
        <f t="shared" si="45"/>
        <v>0</v>
      </c>
    </row>
    <row r="2158" spans="4:7">
      <c r="D2158" s="15"/>
      <c r="E2158" s="15"/>
      <c r="G2158" s="15">
        <f t="shared" si="45"/>
        <v>0</v>
      </c>
    </row>
    <row r="2159" spans="4:7">
      <c r="D2159" s="15"/>
      <c r="E2159" s="15"/>
      <c r="G2159" s="15">
        <f t="shared" si="45"/>
        <v>0</v>
      </c>
    </row>
    <row r="2160" spans="4:7">
      <c r="D2160" s="15"/>
      <c r="E2160" s="15"/>
      <c r="G2160" s="15">
        <f t="shared" si="45"/>
        <v>0</v>
      </c>
    </row>
    <row r="2161" spans="4:7">
      <c r="D2161" s="15"/>
      <c r="E2161" s="15"/>
      <c r="G2161" s="15">
        <f t="shared" si="45"/>
        <v>0</v>
      </c>
    </row>
    <row r="2162" spans="4:7">
      <c r="D2162" s="15"/>
      <c r="E2162" s="15"/>
      <c r="G2162" s="15">
        <f t="shared" si="45"/>
        <v>0</v>
      </c>
    </row>
    <row r="2163" spans="4:7">
      <c r="D2163" s="15"/>
      <c r="E2163" s="15"/>
      <c r="G2163" s="15">
        <f t="shared" si="45"/>
        <v>0</v>
      </c>
    </row>
    <row r="2164" spans="4:7">
      <c r="D2164" s="15"/>
      <c r="E2164" s="15"/>
      <c r="G2164" s="15">
        <f t="shared" si="45"/>
        <v>0</v>
      </c>
    </row>
    <row r="2165" spans="4:7">
      <c r="D2165" s="15"/>
      <c r="E2165" s="15"/>
      <c r="G2165" s="15">
        <f t="shared" si="45"/>
        <v>0</v>
      </c>
    </row>
    <row r="2166" spans="4:7">
      <c r="D2166" s="15"/>
      <c r="E2166" s="15"/>
      <c r="G2166" s="15">
        <f t="shared" si="45"/>
        <v>0</v>
      </c>
    </row>
    <row r="2167" spans="4:7">
      <c r="D2167" s="15"/>
      <c r="E2167" s="15"/>
      <c r="G2167" s="15">
        <f t="shared" si="45"/>
        <v>0</v>
      </c>
    </row>
    <row r="2168" spans="4:7">
      <c r="D2168" s="15"/>
      <c r="E2168" s="15"/>
      <c r="G2168" s="15">
        <f t="shared" si="45"/>
        <v>0</v>
      </c>
    </row>
    <row r="2169" spans="4:7">
      <c r="D2169" s="15"/>
      <c r="E2169" s="15"/>
      <c r="G2169" s="15">
        <f t="shared" si="45"/>
        <v>0</v>
      </c>
    </row>
    <row r="2170" spans="4:7">
      <c r="D2170" s="15"/>
      <c r="E2170" s="15"/>
      <c r="G2170" s="15">
        <f t="shared" si="45"/>
        <v>0</v>
      </c>
    </row>
    <row r="2171" spans="4:7">
      <c r="D2171" s="15"/>
      <c r="E2171" s="15"/>
      <c r="G2171" s="15">
        <f t="shared" si="45"/>
        <v>0</v>
      </c>
    </row>
    <row r="2172" spans="4:7">
      <c r="D2172" s="15"/>
      <c r="E2172" s="15"/>
      <c r="G2172" s="15">
        <f t="shared" si="45"/>
        <v>0</v>
      </c>
    </row>
    <row r="2173" spans="4:7">
      <c r="D2173" s="15"/>
      <c r="E2173" s="15"/>
      <c r="G2173" s="15">
        <f t="shared" si="45"/>
        <v>0</v>
      </c>
    </row>
    <row r="2174" spans="4:7">
      <c r="D2174" s="15"/>
      <c r="E2174" s="15"/>
      <c r="G2174" s="15">
        <f t="shared" si="45"/>
        <v>0</v>
      </c>
    </row>
    <row r="2175" spans="4:7">
      <c r="D2175" s="15"/>
      <c r="E2175" s="15"/>
      <c r="G2175" s="15">
        <f t="shared" si="45"/>
        <v>0</v>
      </c>
    </row>
    <row r="2176" spans="4:7">
      <c r="D2176" s="15"/>
      <c r="E2176" s="15"/>
      <c r="G2176" s="15">
        <f t="shared" si="45"/>
        <v>0</v>
      </c>
    </row>
    <row r="2177" spans="4:7">
      <c r="D2177" s="15"/>
      <c r="E2177" s="15"/>
      <c r="G2177" s="15">
        <f t="shared" si="45"/>
        <v>0</v>
      </c>
    </row>
    <row r="2178" spans="4:7">
      <c r="D2178" s="15"/>
      <c r="E2178" s="15"/>
      <c r="G2178" s="15">
        <f t="shared" si="45"/>
        <v>0</v>
      </c>
    </row>
    <row r="2179" spans="4:7">
      <c r="D2179" s="15"/>
      <c r="E2179" s="15"/>
      <c r="G2179" s="15">
        <f t="shared" si="45"/>
        <v>0</v>
      </c>
    </row>
    <row r="2180" spans="4:7">
      <c r="D2180" s="15"/>
      <c r="E2180" s="15"/>
      <c r="G2180" s="15">
        <f t="shared" si="45"/>
        <v>0</v>
      </c>
    </row>
    <row r="2181" spans="4:7">
      <c r="D2181" s="15"/>
      <c r="E2181" s="15"/>
      <c r="G2181" s="15">
        <f t="shared" si="45"/>
        <v>0</v>
      </c>
    </row>
    <row r="2182" spans="4:7">
      <c r="D2182" s="15"/>
      <c r="E2182" s="15"/>
      <c r="G2182" s="15">
        <f t="shared" si="45"/>
        <v>0</v>
      </c>
    </row>
    <row r="2183" spans="4:7">
      <c r="D2183" s="15"/>
      <c r="E2183" s="15"/>
      <c r="G2183" s="15">
        <f t="shared" si="45"/>
        <v>0</v>
      </c>
    </row>
    <row r="2184" spans="4:7">
      <c r="D2184" s="15"/>
      <c r="E2184" s="15"/>
      <c r="G2184" s="15">
        <f t="shared" si="45"/>
        <v>0</v>
      </c>
    </row>
    <row r="2185" spans="4:7">
      <c r="D2185" s="15"/>
      <c r="E2185" s="15"/>
      <c r="G2185" s="15">
        <f t="shared" si="45"/>
        <v>0</v>
      </c>
    </row>
    <row r="2186" spans="4:7">
      <c r="D2186" s="15"/>
      <c r="E2186" s="15"/>
      <c r="G2186" s="15">
        <f t="shared" si="45"/>
        <v>0</v>
      </c>
    </row>
    <row r="2187" spans="4:7">
      <c r="D2187" s="15"/>
      <c r="E2187" s="15"/>
      <c r="G2187" s="15">
        <f t="shared" si="45"/>
        <v>0</v>
      </c>
    </row>
    <row r="2188" spans="4:7">
      <c r="D2188" s="15"/>
      <c r="E2188" s="15"/>
      <c r="G2188" s="15">
        <f t="shared" ref="G2188:G2251" si="46">+D2188-E2188</f>
        <v>0</v>
      </c>
    </row>
    <row r="2189" spans="4:7">
      <c r="D2189" s="15"/>
      <c r="E2189" s="15"/>
      <c r="G2189" s="15">
        <f t="shared" si="46"/>
        <v>0</v>
      </c>
    </row>
    <row r="2190" spans="4:7">
      <c r="D2190" s="15"/>
      <c r="E2190" s="15"/>
      <c r="G2190" s="15">
        <f t="shared" si="46"/>
        <v>0</v>
      </c>
    </row>
    <row r="2191" spans="4:7">
      <c r="D2191" s="15"/>
      <c r="E2191" s="15"/>
      <c r="G2191" s="15">
        <f t="shared" si="46"/>
        <v>0</v>
      </c>
    </row>
    <row r="2192" spans="4:7">
      <c r="D2192" s="15"/>
      <c r="E2192" s="15"/>
      <c r="G2192" s="15">
        <f t="shared" si="46"/>
        <v>0</v>
      </c>
    </row>
    <row r="2193" spans="4:7">
      <c r="D2193" s="15"/>
      <c r="E2193" s="15"/>
      <c r="G2193" s="15">
        <f t="shared" si="46"/>
        <v>0</v>
      </c>
    </row>
    <row r="2194" spans="4:7">
      <c r="D2194" s="15"/>
      <c r="E2194" s="15"/>
      <c r="G2194" s="15">
        <f t="shared" si="46"/>
        <v>0</v>
      </c>
    </row>
    <row r="2195" spans="4:7">
      <c r="D2195" s="15"/>
      <c r="E2195" s="15"/>
      <c r="G2195" s="15">
        <f t="shared" si="46"/>
        <v>0</v>
      </c>
    </row>
    <row r="2196" spans="4:7">
      <c r="D2196" s="15"/>
      <c r="E2196" s="15"/>
      <c r="G2196" s="15">
        <f t="shared" si="46"/>
        <v>0</v>
      </c>
    </row>
    <row r="2197" spans="4:7">
      <c r="D2197" s="15"/>
      <c r="E2197" s="15"/>
      <c r="G2197" s="15">
        <f t="shared" si="46"/>
        <v>0</v>
      </c>
    </row>
    <row r="2198" spans="4:7">
      <c r="D2198" s="15"/>
      <c r="E2198" s="15"/>
      <c r="G2198" s="15">
        <f t="shared" si="46"/>
        <v>0</v>
      </c>
    </row>
    <row r="2199" spans="4:7">
      <c r="D2199" s="15"/>
      <c r="E2199" s="15"/>
      <c r="G2199" s="15">
        <f t="shared" si="46"/>
        <v>0</v>
      </c>
    </row>
    <row r="2200" spans="4:7">
      <c r="D2200" s="15"/>
      <c r="E2200" s="15"/>
      <c r="G2200" s="15">
        <f t="shared" si="46"/>
        <v>0</v>
      </c>
    </row>
    <row r="2201" spans="4:7">
      <c r="D2201" s="15"/>
      <c r="E2201" s="15"/>
      <c r="G2201" s="15">
        <f t="shared" si="46"/>
        <v>0</v>
      </c>
    </row>
    <row r="2202" spans="4:7">
      <c r="D2202" s="15"/>
      <c r="E2202" s="15"/>
      <c r="G2202" s="15">
        <f t="shared" si="46"/>
        <v>0</v>
      </c>
    </row>
    <row r="2203" spans="4:7">
      <c r="D2203" s="15"/>
      <c r="E2203" s="15"/>
      <c r="G2203" s="15">
        <f t="shared" si="46"/>
        <v>0</v>
      </c>
    </row>
    <row r="2204" spans="4:7">
      <c r="D2204" s="15"/>
      <c r="E2204" s="15"/>
      <c r="G2204" s="15">
        <f t="shared" si="46"/>
        <v>0</v>
      </c>
    </row>
    <row r="2205" spans="4:7">
      <c r="D2205" s="15"/>
      <c r="E2205" s="15"/>
      <c r="G2205" s="15">
        <f t="shared" si="46"/>
        <v>0</v>
      </c>
    </row>
    <row r="2206" spans="4:7">
      <c r="D2206" s="15"/>
      <c r="E2206" s="15"/>
      <c r="G2206" s="15">
        <f t="shared" si="46"/>
        <v>0</v>
      </c>
    </row>
    <row r="2207" spans="4:7">
      <c r="D2207" s="15"/>
      <c r="E2207" s="15"/>
      <c r="G2207" s="15">
        <f t="shared" si="46"/>
        <v>0</v>
      </c>
    </row>
    <row r="2208" spans="4:7">
      <c r="D2208" s="15"/>
      <c r="E2208" s="15"/>
      <c r="G2208" s="15">
        <f t="shared" si="46"/>
        <v>0</v>
      </c>
    </row>
    <row r="2209" spans="4:7">
      <c r="D2209" s="15"/>
      <c r="E2209" s="15"/>
      <c r="G2209" s="15">
        <f t="shared" si="46"/>
        <v>0</v>
      </c>
    </row>
    <row r="2210" spans="4:7">
      <c r="D2210" s="15"/>
      <c r="E2210" s="15"/>
      <c r="G2210" s="15">
        <f t="shared" si="46"/>
        <v>0</v>
      </c>
    </row>
    <row r="2211" spans="4:7">
      <c r="D2211" s="15"/>
      <c r="E2211" s="15"/>
      <c r="G2211" s="15">
        <f t="shared" si="46"/>
        <v>0</v>
      </c>
    </row>
    <row r="2212" spans="4:7">
      <c r="D2212" s="15"/>
      <c r="E2212" s="15"/>
      <c r="G2212" s="15">
        <f t="shared" si="46"/>
        <v>0</v>
      </c>
    </row>
    <row r="2213" spans="4:7">
      <c r="D2213" s="15"/>
      <c r="E2213" s="15"/>
      <c r="G2213" s="15">
        <f t="shared" si="46"/>
        <v>0</v>
      </c>
    </row>
    <row r="2214" spans="4:7">
      <c r="D2214" s="15"/>
      <c r="E2214" s="15"/>
      <c r="G2214" s="15">
        <f t="shared" si="46"/>
        <v>0</v>
      </c>
    </row>
    <row r="2215" spans="4:7">
      <c r="D2215" s="15"/>
      <c r="E2215" s="15"/>
      <c r="G2215" s="15">
        <f t="shared" si="46"/>
        <v>0</v>
      </c>
    </row>
    <row r="2216" spans="4:7">
      <c r="D2216" s="15"/>
      <c r="E2216" s="15"/>
      <c r="G2216" s="15">
        <f t="shared" si="46"/>
        <v>0</v>
      </c>
    </row>
    <row r="2217" spans="4:7">
      <c r="D2217" s="15"/>
      <c r="E2217" s="15"/>
      <c r="G2217" s="15">
        <f t="shared" si="46"/>
        <v>0</v>
      </c>
    </row>
    <row r="2218" spans="4:7">
      <c r="D2218" s="15"/>
      <c r="E2218" s="15"/>
      <c r="G2218" s="15">
        <f t="shared" si="46"/>
        <v>0</v>
      </c>
    </row>
    <row r="2219" spans="4:7">
      <c r="D2219" s="15"/>
      <c r="E2219" s="15"/>
      <c r="G2219" s="15">
        <f t="shared" si="46"/>
        <v>0</v>
      </c>
    </row>
    <row r="2220" spans="4:7">
      <c r="D2220" s="15"/>
      <c r="E2220" s="15"/>
      <c r="G2220" s="15">
        <f t="shared" si="46"/>
        <v>0</v>
      </c>
    </row>
    <row r="2221" spans="4:7">
      <c r="D2221" s="15"/>
      <c r="E2221" s="15"/>
      <c r="G2221" s="15">
        <f t="shared" si="46"/>
        <v>0</v>
      </c>
    </row>
    <row r="2222" spans="4:7">
      <c r="D2222" s="15"/>
      <c r="E2222" s="15"/>
      <c r="G2222" s="15">
        <f t="shared" si="46"/>
        <v>0</v>
      </c>
    </row>
    <row r="2223" spans="4:7">
      <c r="D2223" s="15"/>
      <c r="E2223" s="15"/>
      <c r="G2223" s="15">
        <f t="shared" si="46"/>
        <v>0</v>
      </c>
    </row>
    <row r="2224" spans="4:7">
      <c r="D2224" s="15"/>
      <c r="E2224" s="15"/>
      <c r="G2224" s="15">
        <f t="shared" si="46"/>
        <v>0</v>
      </c>
    </row>
    <row r="2225" spans="4:7">
      <c r="D2225" s="15"/>
      <c r="E2225" s="15"/>
      <c r="G2225" s="15">
        <f t="shared" si="46"/>
        <v>0</v>
      </c>
    </row>
    <row r="2226" spans="4:7">
      <c r="D2226" s="15"/>
      <c r="E2226" s="15"/>
      <c r="G2226" s="15">
        <f t="shared" si="46"/>
        <v>0</v>
      </c>
    </row>
    <row r="2227" spans="4:7">
      <c r="D2227" s="15"/>
      <c r="E2227" s="15"/>
      <c r="G2227" s="15">
        <f t="shared" si="46"/>
        <v>0</v>
      </c>
    </row>
    <row r="2228" spans="4:7">
      <c r="D2228" s="15"/>
      <c r="E2228" s="15"/>
      <c r="G2228" s="15">
        <f t="shared" si="46"/>
        <v>0</v>
      </c>
    </row>
    <row r="2229" spans="4:7">
      <c r="D2229" s="15"/>
      <c r="E2229" s="15"/>
      <c r="G2229" s="15">
        <f t="shared" si="46"/>
        <v>0</v>
      </c>
    </row>
    <row r="2230" spans="4:7">
      <c r="D2230" s="15"/>
      <c r="E2230" s="15"/>
      <c r="G2230" s="15">
        <f t="shared" si="46"/>
        <v>0</v>
      </c>
    </row>
    <row r="2231" spans="4:7">
      <c r="D2231" s="15"/>
      <c r="E2231" s="15"/>
      <c r="G2231" s="15">
        <f t="shared" si="46"/>
        <v>0</v>
      </c>
    </row>
    <row r="2232" spans="4:7">
      <c r="D2232" s="15"/>
      <c r="E2232" s="15"/>
      <c r="G2232" s="15">
        <f t="shared" si="46"/>
        <v>0</v>
      </c>
    </row>
    <row r="2233" spans="4:7">
      <c r="D2233" s="15"/>
      <c r="E2233" s="15"/>
      <c r="G2233" s="15">
        <f t="shared" si="46"/>
        <v>0</v>
      </c>
    </row>
    <row r="2234" spans="4:7">
      <c r="D2234" s="15"/>
      <c r="E2234" s="15"/>
      <c r="G2234" s="15">
        <f t="shared" si="46"/>
        <v>0</v>
      </c>
    </row>
    <row r="2235" spans="4:7">
      <c r="D2235" s="15"/>
      <c r="E2235" s="15"/>
      <c r="G2235" s="15">
        <f t="shared" si="46"/>
        <v>0</v>
      </c>
    </row>
    <row r="2236" spans="4:7">
      <c r="D2236" s="15"/>
      <c r="E2236" s="15"/>
      <c r="G2236" s="15">
        <f t="shared" si="46"/>
        <v>0</v>
      </c>
    </row>
    <row r="2237" spans="4:7">
      <c r="D2237" s="15"/>
      <c r="E2237" s="15"/>
      <c r="G2237" s="15">
        <f t="shared" si="46"/>
        <v>0</v>
      </c>
    </row>
    <row r="2238" spans="4:7">
      <c r="D2238" s="15"/>
      <c r="E2238" s="15"/>
      <c r="G2238" s="15">
        <f t="shared" si="46"/>
        <v>0</v>
      </c>
    </row>
    <row r="2239" spans="4:7">
      <c r="D2239" s="15"/>
      <c r="E2239" s="15"/>
      <c r="G2239" s="15">
        <f t="shared" si="46"/>
        <v>0</v>
      </c>
    </row>
    <row r="2240" spans="4:7">
      <c r="D2240" s="15"/>
      <c r="E2240" s="15"/>
      <c r="G2240" s="15">
        <f t="shared" si="46"/>
        <v>0</v>
      </c>
    </row>
    <row r="2241" spans="4:7">
      <c r="D2241" s="15"/>
      <c r="E2241" s="15"/>
      <c r="G2241" s="15">
        <f t="shared" si="46"/>
        <v>0</v>
      </c>
    </row>
    <row r="2242" spans="4:7">
      <c r="D2242" s="15"/>
      <c r="E2242" s="15"/>
      <c r="G2242" s="15">
        <f t="shared" si="46"/>
        <v>0</v>
      </c>
    </row>
    <row r="2243" spans="4:7">
      <c r="D2243" s="15"/>
      <c r="E2243" s="15"/>
      <c r="G2243" s="15">
        <f t="shared" si="46"/>
        <v>0</v>
      </c>
    </row>
    <row r="2244" spans="4:7">
      <c r="D2244" s="15"/>
      <c r="E2244" s="15"/>
      <c r="G2244" s="15">
        <f t="shared" si="46"/>
        <v>0</v>
      </c>
    </row>
    <row r="2245" spans="4:7">
      <c r="D2245" s="15"/>
      <c r="E2245" s="15"/>
      <c r="G2245" s="15">
        <f t="shared" si="46"/>
        <v>0</v>
      </c>
    </row>
    <row r="2246" spans="4:7">
      <c r="D2246" s="15"/>
      <c r="E2246" s="15"/>
      <c r="G2246" s="15">
        <f t="shared" si="46"/>
        <v>0</v>
      </c>
    </row>
    <row r="2247" spans="4:7">
      <c r="D2247" s="15"/>
      <c r="E2247" s="15"/>
      <c r="G2247" s="15">
        <f t="shared" si="46"/>
        <v>0</v>
      </c>
    </row>
    <row r="2248" spans="4:7">
      <c r="D2248" s="15"/>
      <c r="E2248" s="15"/>
      <c r="G2248" s="15">
        <f t="shared" si="46"/>
        <v>0</v>
      </c>
    </row>
    <row r="2249" spans="4:7">
      <c r="D2249" s="15"/>
      <c r="E2249" s="15"/>
      <c r="G2249" s="15">
        <f t="shared" si="46"/>
        <v>0</v>
      </c>
    </row>
    <row r="2250" spans="4:7">
      <c r="D2250" s="15"/>
      <c r="E2250" s="15"/>
      <c r="G2250" s="15">
        <f t="shared" si="46"/>
        <v>0</v>
      </c>
    </row>
    <row r="2251" spans="4:7">
      <c r="D2251" s="15"/>
      <c r="E2251" s="15"/>
      <c r="G2251" s="15">
        <f t="shared" si="46"/>
        <v>0</v>
      </c>
    </row>
    <row r="2252" spans="4:7">
      <c r="D2252" s="15"/>
      <c r="E2252" s="15"/>
      <c r="G2252" s="15">
        <f t="shared" ref="G2252:G2315" si="47">+D2252-E2252</f>
        <v>0</v>
      </c>
    </row>
    <row r="2253" spans="4:7">
      <c r="D2253" s="15"/>
      <c r="E2253" s="15"/>
      <c r="G2253" s="15">
        <f t="shared" si="47"/>
        <v>0</v>
      </c>
    </row>
    <row r="2254" spans="4:7">
      <c r="D2254" s="15"/>
      <c r="E2254" s="15"/>
      <c r="G2254" s="15">
        <f t="shared" si="47"/>
        <v>0</v>
      </c>
    </row>
    <row r="2255" spans="4:7">
      <c r="D2255" s="15"/>
      <c r="E2255" s="15"/>
      <c r="G2255" s="15">
        <f t="shared" si="47"/>
        <v>0</v>
      </c>
    </row>
    <row r="2256" spans="4:7">
      <c r="D2256" s="15"/>
      <c r="E2256" s="15"/>
      <c r="G2256" s="15">
        <f t="shared" si="47"/>
        <v>0</v>
      </c>
    </row>
    <row r="2257" spans="4:7">
      <c r="D2257" s="15"/>
      <c r="E2257" s="15"/>
      <c r="G2257" s="15">
        <f t="shared" si="47"/>
        <v>0</v>
      </c>
    </row>
    <row r="2258" spans="4:7">
      <c r="D2258" s="15"/>
      <c r="E2258" s="15"/>
      <c r="G2258" s="15">
        <f t="shared" si="47"/>
        <v>0</v>
      </c>
    </row>
    <row r="2259" spans="4:7">
      <c r="D2259" s="15"/>
      <c r="E2259" s="15"/>
      <c r="G2259" s="15">
        <f t="shared" si="47"/>
        <v>0</v>
      </c>
    </row>
    <row r="2260" spans="4:7">
      <c r="D2260" s="15"/>
      <c r="E2260" s="15"/>
      <c r="G2260" s="15">
        <f t="shared" si="47"/>
        <v>0</v>
      </c>
    </row>
    <row r="2261" spans="4:7">
      <c r="D2261" s="15"/>
      <c r="E2261" s="15"/>
      <c r="G2261" s="15">
        <f t="shared" si="47"/>
        <v>0</v>
      </c>
    </row>
    <row r="2262" spans="4:7">
      <c r="D2262" s="15"/>
      <c r="E2262" s="15"/>
      <c r="G2262" s="15">
        <f t="shared" si="47"/>
        <v>0</v>
      </c>
    </row>
    <row r="2263" spans="4:7">
      <c r="D2263" s="15"/>
      <c r="E2263" s="15"/>
      <c r="G2263" s="15">
        <f t="shared" si="47"/>
        <v>0</v>
      </c>
    </row>
    <row r="2264" spans="4:7">
      <c r="D2264" s="15"/>
      <c r="E2264" s="15"/>
      <c r="G2264" s="15">
        <f t="shared" si="47"/>
        <v>0</v>
      </c>
    </row>
    <row r="2265" spans="4:7">
      <c r="D2265" s="15"/>
      <c r="E2265" s="15"/>
      <c r="G2265" s="15">
        <f t="shared" si="47"/>
        <v>0</v>
      </c>
    </row>
    <row r="2266" spans="4:7">
      <c r="D2266" s="15"/>
      <c r="E2266" s="15"/>
      <c r="G2266" s="15">
        <f t="shared" si="47"/>
        <v>0</v>
      </c>
    </row>
    <row r="2267" spans="4:7">
      <c r="D2267" s="15"/>
      <c r="E2267" s="15"/>
      <c r="G2267" s="15">
        <f t="shared" si="47"/>
        <v>0</v>
      </c>
    </row>
    <row r="2268" spans="4:7">
      <c r="D2268" s="15"/>
      <c r="E2268" s="15"/>
      <c r="G2268" s="15">
        <f t="shared" si="47"/>
        <v>0</v>
      </c>
    </row>
    <row r="2269" spans="4:7">
      <c r="D2269" s="15"/>
      <c r="E2269" s="15"/>
      <c r="G2269" s="15">
        <f t="shared" si="47"/>
        <v>0</v>
      </c>
    </row>
    <row r="2270" spans="4:7">
      <c r="D2270" s="15"/>
      <c r="E2270" s="15"/>
      <c r="G2270" s="15">
        <f t="shared" si="47"/>
        <v>0</v>
      </c>
    </row>
    <row r="2271" spans="4:7">
      <c r="D2271" s="15"/>
      <c r="E2271" s="15"/>
      <c r="G2271" s="15">
        <f t="shared" si="47"/>
        <v>0</v>
      </c>
    </row>
    <row r="2272" spans="4:7">
      <c r="D2272" s="15"/>
      <c r="E2272" s="15"/>
      <c r="G2272" s="15">
        <f t="shared" si="47"/>
        <v>0</v>
      </c>
    </row>
    <row r="2273" spans="4:7">
      <c r="D2273" s="15"/>
      <c r="E2273" s="15"/>
      <c r="G2273" s="15">
        <f t="shared" si="47"/>
        <v>0</v>
      </c>
    </row>
    <row r="2274" spans="4:7">
      <c r="D2274" s="15"/>
      <c r="E2274" s="15"/>
      <c r="G2274" s="15">
        <f t="shared" si="47"/>
        <v>0</v>
      </c>
    </row>
    <row r="2275" spans="4:7">
      <c r="D2275" s="15"/>
      <c r="E2275" s="15"/>
      <c r="G2275" s="15">
        <f t="shared" si="47"/>
        <v>0</v>
      </c>
    </row>
    <row r="2276" spans="4:7">
      <c r="D2276" s="15"/>
      <c r="E2276" s="15"/>
      <c r="G2276" s="15">
        <f t="shared" si="47"/>
        <v>0</v>
      </c>
    </row>
    <row r="2277" spans="4:7">
      <c r="D2277" s="15"/>
      <c r="E2277" s="15"/>
      <c r="G2277" s="15">
        <f t="shared" si="47"/>
        <v>0</v>
      </c>
    </row>
    <row r="2278" spans="4:7">
      <c r="D2278" s="15"/>
      <c r="E2278" s="15"/>
      <c r="G2278" s="15">
        <f t="shared" si="47"/>
        <v>0</v>
      </c>
    </row>
    <row r="2279" spans="4:7">
      <c r="D2279" s="15"/>
      <c r="E2279" s="15"/>
      <c r="G2279" s="15">
        <f t="shared" si="47"/>
        <v>0</v>
      </c>
    </row>
    <row r="2280" spans="4:7">
      <c r="D2280" s="15"/>
      <c r="E2280" s="15"/>
      <c r="G2280" s="15">
        <f t="shared" si="47"/>
        <v>0</v>
      </c>
    </row>
    <row r="2281" spans="4:7">
      <c r="D2281" s="15"/>
      <c r="E2281" s="15"/>
      <c r="G2281" s="15">
        <f t="shared" si="47"/>
        <v>0</v>
      </c>
    </row>
    <row r="2282" spans="4:7">
      <c r="D2282" s="15"/>
      <c r="E2282" s="15"/>
      <c r="G2282" s="15">
        <f t="shared" si="47"/>
        <v>0</v>
      </c>
    </row>
    <row r="2283" spans="4:7">
      <c r="D2283" s="15"/>
      <c r="E2283" s="15"/>
      <c r="G2283" s="15">
        <f t="shared" si="47"/>
        <v>0</v>
      </c>
    </row>
    <row r="2284" spans="4:7">
      <c r="D2284" s="15"/>
      <c r="E2284" s="15"/>
      <c r="G2284" s="15">
        <f t="shared" si="47"/>
        <v>0</v>
      </c>
    </row>
    <row r="2285" spans="4:7">
      <c r="D2285" s="15"/>
      <c r="E2285" s="15"/>
      <c r="G2285" s="15">
        <f t="shared" si="47"/>
        <v>0</v>
      </c>
    </row>
    <row r="2286" spans="4:7">
      <c r="D2286" s="15"/>
      <c r="E2286" s="15"/>
      <c r="G2286" s="15">
        <f t="shared" si="47"/>
        <v>0</v>
      </c>
    </row>
    <row r="2287" spans="4:7">
      <c r="D2287" s="15"/>
      <c r="E2287" s="15"/>
      <c r="G2287" s="15">
        <f t="shared" si="47"/>
        <v>0</v>
      </c>
    </row>
    <row r="2288" spans="4:7">
      <c r="D2288" s="15"/>
      <c r="E2288" s="15"/>
      <c r="G2288" s="15">
        <f t="shared" si="47"/>
        <v>0</v>
      </c>
    </row>
    <row r="2289" spans="4:7">
      <c r="D2289" s="15"/>
      <c r="E2289" s="15"/>
      <c r="G2289" s="15">
        <f t="shared" si="47"/>
        <v>0</v>
      </c>
    </row>
    <row r="2290" spans="4:7">
      <c r="D2290" s="15"/>
      <c r="E2290" s="15"/>
      <c r="G2290" s="15">
        <f t="shared" si="47"/>
        <v>0</v>
      </c>
    </row>
    <row r="2291" spans="4:7">
      <c r="D2291" s="15"/>
      <c r="E2291" s="15"/>
      <c r="G2291" s="15">
        <f t="shared" si="47"/>
        <v>0</v>
      </c>
    </row>
    <row r="2292" spans="4:7">
      <c r="D2292" s="15"/>
      <c r="E2292" s="15"/>
      <c r="G2292" s="15">
        <f t="shared" si="47"/>
        <v>0</v>
      </c>
    </row>
    <row r="2293" spans="4:7">
      <c r="D2293" s="15"/>
      <c r="E2293" s="15"/>
      <c r="G2293" s="15">
        <f t="shared" si="47"/>
        <v>0</v>
      </c>
    </row>
    <row r="2294" spans="4:7">
      <c r="D2294" s="15"/>
      <c r="E2294" s="15"/>
      <c r="G2294" s="15">
        <f t="shared" si="47"/>
        <v>0</v>
      </c>
    </row>
    <row r="2295" spans="4:7">
      <c r="D2295" s="15"/>
      <c r="E2295" s="15"/>
      <c r="G2295" s="15">
        <f t="shared" si="47"/>
        <v>0</v>
      </c>
    </row>
    <row r="2296" spans="4:7">
      <c r="D2296" s="15"/>
      <c r="E2296" s="15"/>
      <c r="G2296" s="15">
        <f t="shared" si="47"/>
        <v>0</v>
      </c>
    </row>
    <row r="2297" spans="4:7">
      <c r="D2297" s="15"/>
      <c r="E2297" s="15"/>
      <c r="G2297" s="15">
        <f t="shared" si="47"/>
        <v>0</v>
      </c>
    </row>
    <row r="2298" spans="4:7">
      <c r="D2298" s="15"/>
      <c r="E2298" s="15"/>
      <c r="G2298" s="15">
        <f t="shared" si="47"/>
        <v>0</v>
      </c>
    </row>
    <row r="2299" spans="4:7">
      <c r="D2299" s="15"/>
      <c r="E2299" s="15"/>
      <c r="G2299" s="15">
        <f t="shared" si="47"/>
        <v>0</v>
      </c>
    </row>
    <row r="2300" spans="4:7">
      <c r="D2300" s="15"/>
      <c r="E2300" s="15"/>
      <c r="G2300" s="15">
        <f t="shared" si="47"/>
        <v>0</v>
      </c>
    </row>
    <row r="2301" spans="4:7">
      <c r="D2301" s="15"/>
      <c r="E2301" s="15"/>
      <c r="G2301" s="15">
        <f t="shared" si="47"/>
        <v>0</v>
      </c>
    </row>
    <row r="2302" spans="4:7">
      <c r="D2302" s="15"/>
      <c r="E2302" s="15"/>
      <c r="G2302" s="15">
        <f t="shared" si="47"/>
        <v>0</v>
      </c>
    </row>
    <row r="2303" spans="4:7">
      <c r="D2303" s="15"/>
      <c r="E2303" s="15"/>
      <c r="G2303" s="15">
        <f t="shared" si="47"/>
        <v>0</v>
      </c>
    </row>
    <row r="2304" spans="4:7">
      <c r="D2304" s="15"/>
      <c r="E2304" s="15"/>
      <c r="G2304" s="15">
        <f t="shared" si="47"/>
        <v>0</v>
      </c>
    </row>
    <row r="2305" spans="4:7">
      <c r="D2305" s="15"/>
      <c r="E2305" s="15"/>
      <c r="G2305" s="15">
        <f t="shared" si="47"/>
        <v>0</v>
      </c>
    </row>
    <row r="2306" spans="4:7">
      <c r="D2306" s="15"/>
      <c r="E2306" s="15"/>
      <c r="G2306" s="15">
        <f t="shared" si="47"/>
        <v>0</v>
      </c>
    </row>
    <row r="2307" spans="4:7">
      <c r="D2307" s="15"/>
      <c r="E2307" s="15"/>
      <c r="G2307" s="15">
        <f t="shared" si="47"/>
        <v>0</v>
      </c>
    </row>
    <row r="2308" spans="4:7">
      <c r="D2308" s="15"/>
      <c r="E2308" s="15"/>
      <c r="G2308" s="15">
        <f t="shared" si="47"/>
        <v>0</v>
      </c>
    </row>
    <row r="2309" spans="4:7">
      <c r="D2309" s="15"/>
      <c r="E2309" s="15"/>
      <c r="G2309" s="15">
        <f t="shared" si="47"/>
        <v>0</v>
      </c>
    </row>
    <row r="2310" spans="4:7">
      <c r="D2310" s="15"/>
      <c r="E2310" s="15"/>
      <c r="G2310" s="15">
        <f t="shared" si="47"/>
        <v>0</v>
      </c>
    </row>
    <row r="2311" spans="4:7">
      <c r="D2311" s="15"/>
      <c r="E2311" s="15"/>
      <c r="G2311" s="15">
        <f t="shared" si="47"/>
        <v>0</v>
      </c>
    </row>
    <row r="2312" spans="4:7">
      <c r="D2312" s="15"/>
      <c r="E2312" s="15"/>
      <c r="G2312" s="15">
        <f t="shared" si="47"/>
        <v>0</v>
      </c>
    </row>
    <row r="2313" spans="4:7">
      <c r="D2313" s="15"/>
      <c r="E2313" s="15"/>
      <c r="G2313" s="15">
        <f t="shared" si="47"/>
        <v>0</v>
      </c>
    </row>
    <row r="2314" spans="4:7">
      <c r="D2314" s="15"/>
      <c r="E2314" s="15"/>
      <c r="G2314" s="15">
        <f t="shared" si="47"/>
        <v>0</v>
      </c>
    </row>
    <row r="2315" spans="4:7">
      <c r="D2315" s="15"/>
      <c r="E2315" s="15"/>
      <c r="G2315" s="15">
        <f t="shared" si="47"/>
        <v>0</v>
      </c>
    </row>
    <row r="2316" spans="4:7">
      <c r="D2316" s="15"/>
      <c r="E2316" s="15"/>
      <c r="G2316" s="15">
        <f t="shared" ref="G2316:G2379" si="48">+D2316-E2316</f>
        <v>0</v>
      </c>
    </row>
    <row r="2317" spans="4:7">
      <c r="D2317" s="15"/>
      <c r="E2317" s="15"/>
      <c r="G2317" s="15">
        <f t="shared" si="48"/>
        <v>0</v>
      </c>
    </row>
    <row r="2318" spans="4:7">
      <c r="D2318" s="15"/>
      <c r="E2318" s="15"/>
      <c r="G2318" s="15">
        <f t="shared" si="48"/>
        <v>0</v>
      </c>
    </row>
    <row r="2319" spans="4:7">
      <c r="D2319" s="15"/>
      <c r="E2319" s="15"/>
      <c r="G2319" s="15">
        <f t="shared" si="48"/>
        <v>0</v>
      </c>
    </row>
    <row r="2320" spans="4:7">
      <c r="D2320" s="15"/>
      <c r="E2320" s="15"/>
      <c r="G2320" s="15">
        <f t="shared" si="48"/>
        <v>0</v>
      </c>
    </row>
    <row r="2321" spans="4:7">
      <c r="D2321" s="15"/>
      <c r="E2321" s="15"/>
      <c r="G2321" s="15">
        <f t="shared" si="48"/>
        <v>0</v>
      </c>
    </row>
    <row r="2322" spans="4:7">
      <c r="D2322" s="15"/>
      <c r="E2322" s="15"/>
      <c r="G2322" s="15">
        <f t="shared" si="48"/>
        <v>0</v>
      </c>
    </row>
    <row r="2323" spans="4:7">
      <c r="D2323" s="15"/>
      <c r="E2323" s="15"/>
      <c r="G2323" s="15">
        <f t="shared" si="48"/>
        <v>0</v>
      </c>
    </row>
    <row r="2324" spans="4:7">
      <c r="D2324" s="15"/>
      <c r="E2324" s="15"/>
      <c r="G2324" s="15">
        <f t="shared" si="48"/>
        <v>0</v>
      </c>
    </row>
    <row r="2325" spans="4:7">
      <c r="D2325" s="15"/>
      <c r="E2325" s="15"/>
      <c r="G2325" s="15">
        <f t="shared" si="48"/>
        <v>0</v>
      </c>
    </row>
    <row r="2326" spans="4:7">
      <c r="D2326" s="15"/>
      <c r="E2326" s="15"/>
      <c r="G2326" s="15">
        <f t="shared" si="48"/>
        <v>0</v>
      </c>
    </row>
    <row r="2327" spans="4:7">
      <c r="D2327" s="15"/>
      <c r="E2327" s="15"/>
      <c r="G2327" s="15">
        <f t="shared" si="48"/>
        <v>0</v>
      </c>
    </row>
    <row r="2328" spans="4:7">
      <c r="D2328" s="15"/>
      <c r="E2328" s="15"/>
      <c r="G2328" s="15">
        <f t="shared" si="48"/>
        <v>0</v>
      </c>
    </row>
    <row r="2329" spans="4:7">
      <c r="D2329" s="15"/>
      <c r="E2329" s="15"/>
      <c r="G2329" s="15">
        <f t="shared" si="48"/>
        <v>0</v>
      </c>
    </row>
    <row r="2330" spans="4:7">
      <c r="D2330" s="15"/>
      <c r="E2330" s="15"/>
      <c r="G2330" s="15">
        <f t="shared" si="48"/>
        <v>0</v>
      </c>
    </row>
    <row r="2331" spans="4:7">
      <c r="D2331" s="15"/>
      <c r="E2331" s="15"/>
      <c r="G2331" s="15">
        <f t="shared" si="48"/>
        <v>0</v>
      </c>
    </row>
    <row r="2332" spans="4:7">
      <c r="D2332" s="15"/>
      <c r="E2332" s="15"/>
      <c r="G2332" s="15">
        <f t="shared" si="48"/>
        <v>0</v>
      </c>
    </row>
    <row r="2333" spans="4:7">
      <c r="D2333" s="15"/>
      <c r="E2333" s="15"/>
      <c r="G2333" s="15">
        <f t="shared" si="48"/>
        <v>0</v>
      </c>
    </row>
    <row r="2334" spans="4:7">
      <c r="D2334" s="15"/>
      <c r="E2334" s="15"/>
      <c r="G2334" s="15">
        <f t="shared" si="48"/>
        <v>0</v>
      </c>
    </row>
    <row r="2335" spans="4:7">
      <c r="D2335" s="15"/>
      <c r="E2335" s="15"/>
      <c r="G2335" s="15">
        <f t="shared" si="48"/>
        <v>0</v>
      </c>
    </row>
    <row r="2336" spans="4:7">
      <c r="D2336" s="15"/>
      <c r="E2336" s="15"/>
      <c r="G2336" s="15">
        <f t="shared" si="48"/>
        <v>0</v>
      </c>
    </row>
    <row r="2337" spans="4:7">
      <c r="D2337" s="15"/>
      <c r="E2337" s="15"/>
      <c r="G2337" s="15">
        <f t="shared" si="48"/>
        <v>0</v>
      </c>
    </row>
    <row r="2338" spans="4:7">
      <c r="D2338" s="15"/>
      <c r="E2338" s="15"/>
      <c r="G2338" s="15">
        <f t="shared" si="48"/>
        <v>0</v>
      </c>
    </row>
    <row r="2339" spans="4:7">
      <c r="D2339" s="15"/>
      <c r="E2339" s="15"/>
      <c r="G2339" s="15">
        <f t="shared" si="48"/>
        <v>0</v>
      </c>
    </row>
    <row r="2340" spans="4:7">
      <c r="D2340" s="15"/>
      <c r="E2340" s="15"/>
      <c r="G2340" s="15">
        <f t="shared" si="48"/>
        <v>0</v>
      </c>
    </row>
    <row r="2341" spans="4:7">
      <c r="D2341" s="15"/>
      <c r="E2341" s="15"/>
      <c r="G2341" s="15">
        <f t="shared" si="48"/>
        <v>0</v>
      </c>
    </row>
    <row r="2342" spans="4:7">
      <c r="D2342" s="15"/>
      <c r="E2342" s="15"/>
      <c r="G2342" s="15">
        <f t="shared" si="48"/>
        <v>0</v>
      </c>
    </row>
    <row r="2343" spans="4:7">
      <c r="D2343" s="15"/>
      <c r="E2343" s="15"/>
      <c r="G2343" s="15">
        <f t="shared" si="48"/>
        <v>0</v>
      </c>
    </row>
    <row r="2344" spans="4:7">
      <c r="D2344" s="15"/>
      <c r="E2344" s="15"/>
      <c r="G2344" s="15">
        <f t="shared" si="48"/>
        <v>0</v>
      </c>
    </row>
    <row r="2345" spans="4:7">
      <c r="D2345" s="15"/>
      <c r="E2345" s="15"/>
      <c r="G2345" s="15">
        <f t="shared" si="48"/>
        <v>0</v>
      </c>
    </row>
    <row r="2346" spans="4:7">
      <c r="D2346" s="15"/>
      <c r="E2346" s="15"/>
      <c r="G2346" s="15">
        <f t="shared" si="48"/>
        <v>0</v>
      </c>
    </row>
    <row r="2347" spans="4:7">
      <c r="D2347" s="15"/>
      <c r="E2347" s="15"/>
      <c r="G2347" s="15">
        <f t="shared" si="48"/>
        <v>0</v>
      </c>
    </row>
    <row r="2348" spans="4:7">
      <c r="D2348" s="15"/>
      <c r="E2348" s="15"/>
      <c r="G2348" s="15">
        <f t="shared" si="48"/>
        <v>0</v>
      </c>
    </row>
    <row r="2349" spans="4:7">
      <c r="D2349" s="15"/>
      <c r="E2349" s="15"/>
      <c r="G2349" s="15">
        <f t="shared" si="48"/>
        <v>0</v>
      </c>
    </row>
    <row r="2350" spans="4:7">
      <c r="D2350" s="15"/>
      <c r="E2350" s="15"/>
      <c r="G2350" s="15">
        <f t="shared" si="48"/>
        <v>0</v>
      </c>
    </row>
    <row r="2351" spans="4:7">
      <c r="D2351" s="15"/>
      <c r="E2351" s="15"/>
      <c r="G2351" s="15">
        <f t="shared" si="48"/>
        <v>0</v>
      </c>
    </row>
    <row r="2352" spans="4:7">
      <c r="D2352" s="15"/>
      <c r="E2352" s="15"/>
      <c r="G2352" s="15">
        <f t="shared" si="48"/>
        <v>0</v>
      </c>
    </row>
    <row r="2353" spans="4:7">
      <c r="D2353" s="15"/>
      <c r="E2353" s="15"/>
      <c r="G2353" s="15">
        <f t="shared" si="48"/>
        <v>0</v>
      </c>
    </row>
    <row r="2354" spans="4:7">
      <c r="D2354" s="15"/>
      <c r="E2354" s="15"/>
      <c r="G2354" s="15">
        <f t="shared" si="48"/>
        <v>0</v>
      </c>
    </row>
    <row r="2355" spans="4:7">
      <c r="D2355" s="15"/>
      <c r="E2355" s="15"/>
      <c r="G2355" s="15">
        <f t="shared" si="48"/>
        <v>0</v>
      </c>
    </row>
    <row r="2356" spans="4:7">
      <c r="D2356" s="15"/>
      <c r="E2356" s="15"/>
      <c r="G2356" s="15">
        <f t="shared" si="48"/>
        <v>0</v>
      </c>
    </row>
    <row r="2357" spans="4:7">
      <c r="D2357" s="15"/>
      <c r="E2357" s="15"/>
      <c r="G2357" s="15">
        <f t="shared" si="48"/>
        <v>0</v>
      </c>
    </row>
    <row r="2358" spans="4:7">
      <c r="D2358" s="15"/>
      <c r="E2358" s="15"/>
      <c r="G2358" s="15">
        <f t="shared" si="48"/>
        <v>0</v>
      </c>
    </row>
    <row r="2359" spans="4:7">
      <c r="D2359" s="15"/>
      <c r="E2359" s="15"/>
      <c r="G2359" s="15">
        <f t="shared" si="48"/>
        <v>0</v>
      </c>
    </row>
    <row r="2360" spans="4:7">
      <c r="D2360" s="15"/>
      <c r="E2360" s="15"/>
      <c r="G2360" s="15">
        <f t="shared" si="48"/>
        <v>0</v>
      </c>
    </row>
    <row r="2361" spans="4:7">
      <c r="D2361" s="15"/>
      <c r="E2361" s="15"/>
      <c r="G2361" s="15">
        <f t="shared" si="48"/>
        <v>0</v>
      </c>
    </row>
    <row r="2362" spans="4:7">
      <c r="D2362" s="15"/>
      <c r="E2362" s="15"/>
      <c r="G2362" s="15">
        <f t="shared" si="48"/>
        <v>0</v>
      </c>
    </row>
    <row r="2363" spans="4:7">
      <c r="D2363" s="15"/>
      <c r="E2363" s="15"/>
      <c r="G2363" s="15">
        <f t="shared" si="48"/>
        <v>0</v>
      </c>
    </row>
    <row r="2364" spans="4:7">
      <c r="D2364" s="15"/>
      <c r="E2364" s="15"/>
      <c r="G2364" s="15">
        <f t="shared" si="48"/>
        <v>0</v>
      </c>
    </row>
    <row r="2365" spans="4:7">
      <c r="D2365" s="15"/>
      <c r="E2365" s="15"/>
      <c r="G2365" s="15">
        <f t="shared" si="48"/>
        <v>0</v>
      </c>
    </row>
    <row r="2366" spans="4:7">
      <c r="D2366" s="15"/>
      <c r="E2366" s="15"/>
      <c r="G2366" s="15">
        <f t="shared" si="48"/>
        <v>0</v>
      </c>
    </row>
    <row r="2367" spans="4:7">
      <c r="D2367" s="15"/>
      <c r="E2367" s="15"/>
      <c r="G2367" s="15">
        <f t="shared" si="48"/>
        <v>0</v>
      </c>
    </row>
    <row r="2368" spans="4:7">
      <c r="D2368" s="15"/>
      <c r="E2368" s="15"/>
      <c r="G2368" s="15">
        <f t="shared" si="48"/>
        <v>0</v>
      </c>
    </row>
    <row r="2369" spans="4:7">
      <c r="D2369" s="15"/>
      <c r="E2369" s="15"/>
      <c r="G2369" s="15">
        <f t="shared" si="48"/>
        <v>0</v>
      </c>
    </row>
    <row r="2370" spans="4:7">
      <c r="D2370" s="15"/>
      <c r="E2370" s="15"/>
      <c r="G2370" s="15">
        <f t="shared" si="48"/>
        <v>0</v>
      </c>
    </row>
    <row r="2371" spans="4:7">
      <c r="D2371" s="15"/>
      <c r="E2371" s="15"/>
      <c r="G2371" s="15">
        <f t="shared" si="48"/>
        <v>0</v>
      </c>
    </row>
    <row r="2372" spans="4:7">
      <c r="D2372" s="15"/>
      <c r="E2372" s="15"/>
      <c r="G2372" s="15">
        <f t="shared" si="48"/>
        <v>0</v>
      </c>
    </row>
    <row r="2373" spans="4:7">
      <c r="D2373" s="15"/>
      <c r="E2373" s="15"/>
      <c r="G2373" s="15">
        <f t="shared" si="48"/>
        <v>0</v>
      </c>
    </row>
    <row r="2374" spans="4:7">
      <c r="D2374" s="15"/>
      <c r="E2374" s="15"/>
      <c r="G2374" s="15">
        <f t="shared" si="48"/>
        <v>0</v>
      </c>
    </row>
    <row r="2375" spans="4:7">
      <c r="D2375" s="15"/>
      <c r="E2375" s="15"/>
      <c r="G2375" s="15">
        <f t="shared" si="48"/>
        <v>0</v>
      </c>
    </row>
    <row r="2376" spans="4:7">
      <c r="D2376" s="15"/>
      <c r="E2376" s="15"/>
      <c r="G2376" s="15">
        <f t="shared" si="48"/>
        <v>0</v>
      </c>
    </row>
    <row r="2377" spans="4:7">
      <c r="D2377" s="15"/>
      <c r="E2377" s="15"/>
      <c r="G2377" s="15">
        <f t="shared" si="48"/>
        <v>0</v>
      </c>
    </row>
    <row r="2378" spans="4:7">
      <c r="D2378" s="15"/>
      <c r="E2378" s="15"/>
      <c r="G2378" s="15">
        <f t="shared" si="48"/>
        <v>0</v>
      </c>
    </row>
    <row r="2379" spans="4:7">
      <c r="D2379" s="15"/>
      <c r="E2379" s="15"/>
      <c r="G2379" s="15">
        <f t="shared" si="48"/>
        <v>0</v>
      </c>
    </row>
    <row r="2380" spans="4:7">
      <c r="D2380" s="15"/>
      <c r="E2380" s="15"/>
      <c r="G2380" s="15">
        <f t="shared" ref="G2380:G2443" si="49">+D2380-E2380</f>
        <v>0</v>
      </c>
    </row>
    <row r="2381" spans="4:7">
      <c r="D2381" s="15"/>
      <c r="E2381" s="15"/>
      <c r="G2381" s="15">
        <f t="shared" si="49"/>
        <v>0</v>
      </c>
    </row>
    <row r="2382" spans="4:7">
      <c r="D2382" s="15"/>
      <c r="E2382" s="15"/>
      <c r="G2382" s="15">
        <f t="shared" si="49"/>
        <v>0</v>
      </c>
    </row>
    <row r="2383" spans="4:7">
      <c r="D2383" s="15"/>
      <c r="E2383" s="15"/>
      <c r="G2383" s="15">
        <f t="shared" si="49"/>
        <v>0</v>
      </c>
    </row>
    <row r="2384" spans="4:7">
      <c r="D2384" s="15"/>
      <c r="E2384" s="15"/>
      <c r="G2384" s="15">
        <f t="shared" si="49"/>
        <v>0</v>
      </c>
    </row>
    <row r="2385" spans="4:7">
      <c r="D2385" s="15"/>
      <c r="E2385" s="15"/>
      <c r="G2385" s="15">
        <f t="shared" si="49"/>
        <v>0</v>
      </c>
    </row>
    <row r="2386" spans="4:7">
      <c r="D2386" s="15"/>
      <c r="E2386" s="15"/>
      <c r="G2386" s="15">
        <f t="shared" si="49"/>
        <v>0</v>
      </c>
    </row>
    <row r="2387" spans="4:7">
      <c r="D2387" s="15"/>
      <c r="E2387" s="15"/>
      <c r="G2387" s="15">
        <f t="shared" si="49"/>
        <v>0</v>
      </c>
    </row>
    <row r="2388" spans="4:7">
      <c r="D2388" s="15"/>
      <c r="E2388" s="15"/>
      <c r="G2388" s="15">
        <f t="shared" si="49"/>
        <v>0</v>
      </c>
    </row>
    <row r="2389" spans="4:7">
      <c r="D2389" s="15"/>
      <c r="E2389" s="15"/>
      <c r="G2389" s="15">
        <f t="shared" si="49"/>
        <v>0</v>
      </c>
    </row>
    <row r="2390" spans="4:7">
      <c r="D2390" s="15"/>
      <c r="E2390" s="15"/>
      <c r="G2390" s="15">
        <f t="shared" si="49"/>
        <v>0</v>
      </c>
    </row>
    <row r="2391" spans="4:7">
      <c r="D2391" s="15"/>
      <c r="E2391" s="15"/>
      <c r="G2391" s="15">
        <f t="shared" si="49"/>
        <v>0</v>
      </c>
    </row>
    <row r="2392" spans="4:7">
      <c r="D2392" s="15"/>
      <c r="E2392" s="15"/>
      <c r="G2392" s="15">
        <f t="shared" si="49"/>
        <v>0</v>
      </c>
    </row>
    <row r="2393" spans="4:7">
      <c r="D2393" s="15"/>
      <c r="E2393" s="15"/>
      <c r="G2393" s="15">
        <f t="shared" si="49"/>
        <v>0</v>
      </c>
    </row>
    <row r="2394" spans="4:7">
      <c r="D2394" s="15"/>
      <c r="E2394" s="15"/>
      <c r="G2394" s="15">
        <f t="shared" si="49"/>
        <v>0</v>
      </c>
    </row>
    <row r="2395" spans="4:7">
      <c r="D2395" s="15"/>
      <c r="E2395" s="15"/>
      <c r="G2395" s="15">
        <f t="shared" si="49"/>
        <v>0</v>
      </c>
    </row>
    <row r="2396" spans="4:7">
      <c r="D2396" s="15"/>
      <c r="E2396" s="15"/>
      <c r="G2396" s="15">
        <f t="shared" si="49"/>
        <v>0</v>
      </c>
    </row>
    <row r="2397" spans="4:7">
      <c r="D2397" s="15"/>
      <c r="E2397" s="15"/>
      <c r="G2397" s="15">
        <f t="shared" si="49"/>
        <v>0</v>
      </c>
    </row>
    <row r="2398" spans="4:7">
      <c r="D2398" s="15"/>
      <c r="E2398" s="15"/>
      <c r="G2398" s="15">
        <f t="shared" si="49"/>
        <v>0</v>
      </c>
    </row>
    <row r="2399" spans="4:7">
      <c r="D2399" s="15"/>
      <c r="E2399" s="15"/>
      <c r="G2399" s="15">
        <f t="shared" si="49"/>
        <v>0</v>
      </c>
    </row>
    <row r="2400" spans="4:7">
      <c r="D2400" s="15"/>
      <c r="E2400" s="15"/>
      <c r="G2400" s="15">
        <f t="shared" si="49"/>
        <v>0</v>
      </c>
    </row>
    <row r="2401" spans="4:7">
      <c r="D2401" s="15"/>
      <c r="E2401" s="15"/>
      <c r="G2401" s="15">
        <f t="shared" si="49"/>
        <v>0</v>
      </c>
    </row>
    <row r="2402" spans="4:7">
      <c r="D2402" s="15"/>
      <c r="E2402" s="15"/>
      <c r="G2402" s="15">
        <f t="shared" si="49"/>
        <v>0</v>
      </c>
    </row>
    <row r="2403" spans="4:7">
      <c r="D2403" s="15"/>
      <c r="E2403" s="15"/>
      <c r="G2403" s="15">
        <f t="shared" si="49"/>
        <v>0</v>
      </c>
    </row>
    <row r="2404" spans="4:7">
      <c r="D2404" s="15"/>
      <c r="E2404" s="15"/>
      <c r="G2404" s="15">
        <f t="shared" si="49"/>
        <v>0</v>
      </c>
    </row>
    <row r="2405" spans="4:7">
      <c r="D2405" s="15"/>
      <c r="E2405" s="15"/>
      <c r="G2405" s="15">
        <f t="shared" si="49"/>
        <v>0</v>
      </c>
    </row>
    <row r="2406" spans="4:7">
      <c r="D2406" s="15"/>
      <c r="E2406" s="15"/>
      <c r="G2406" s="15">
        <f t="shared" si="49"/>
        <v>0</v>
      </c>
    </row>
    <row r="2407" spans="4:7">
      <c r="D2407" s="15"/>
      <c r="E2407" s="15"/>
      <c r="G2407" s="15">
        <f t="shared" si="49"/>
        <v>0</v>
      </c>
    </row>
    <row r="2408" spans="4:7">
      <c r="D2408" s="15"/>
      <c r="E2408" s="15"/>
      <c r="G2408" s="15">
        <f t="shared" si="49"/>
        <v>0</v>
      </c>
    </row>
    <row r="2409" spans="4:7">
      <c r="D2409" s="15"/>
      <c r="E2409" s="15"/>
      <c r="G2409" s="15">
        <f t="shared" si="49"/>
        <v>0</v>
      </c>
    </row>
    <row r="2410" spans="4:7">
      <c r="D2410" s="15"/>
      <c r="E2410" s="15"/>
      <c r="G2410" s="15">
        <f t="shared" si="49"/>
        <v>0</v>
      </c>
    </row>
    <row r="2411" spans="4:7">
      <c r="D2411" s="15"/>
      <c r="E2411" s="15"/>
      <c r="G2411" s="15">
        <f t="shared" si="49"/>
        <v>0</v>
      </c>
    </row>
    <row r="2412" spans="4:7">
      <c r="D2412" s="15"/>
      <c r="E2412" s="15"/>
      <c r="G2412" s="15">
        <f t="shared" si="49"/>
        <v>0</v>
      </c>
    </row>
    <row r="2413" spans="4:7">
      <c r="D2413" s="15"/>
      <c r="E2413" s="15"/>
      <c r="G2413" s="15">
        <f t="shared" si="49"/>
        <v>0</v>
      </c>
    </row>
    <row r="2414" spans="4:7">
      <c r="D2414" s="15"/>
      <c r="E2414" s="15"/>
      <c r="G2414" s="15">
        <f t="shared" si="49"/>
        <v>0</v>
      </c>
    </row>
    <row r="2415" spans="4:7">
      <c r="D2415" s="15"/>
      <c r="E2415" s="15"/>
      <c r="G2415" s="15">
        <f t="shared" si="49"/>
        <v>0</v>
      </c>
    </row>
    <row r="2416" spans="4:7">
      <c r="D2416" s="15"/>
      <c r="E2416" s="15"/>
      <c r="G2416" s="15">
        <f t="shared" si="49"/>
        <v>0</v>
      </c>
    </row>
    <row r="2417" spans="4:7">
      <c r="D2417" s="15"/>
      <c r="E2417" s="15"/>
      <c r="G2417" s="15">
        <f t="shared" si="49"/>
        <v>0</v>
      </c>
    </row>
    <row r="2418" spans="4:7">
      <c r="D2418" s="15"/>
      <c r="E2418" s="15"/>
      <c r="G2418" s="15">
        <f t="shared" si="49"/>
        <v>0</v>
      </c>
    </row>
    <row r="2419" spans="4:7">
      <c r="D2419" s="15"/>
      <c r="E2419" s="15"/>
      <c r="G2419" s="15">
        <f t="shared" si="49"/>
        <v>0</v>
      </c>
    </row>
    <row r="2420" spans="4:7">
      <c r="D2420" s="15"/>
      <c r="E2420" s="15"/>
      <c r="G2420" s="15">
        <f t="shared" si="49"/>
        <v>0</v>
      </c>
    </row>
    <row r="2421" spans="4:7">
      <c r="D2421" s="15"/>
      <c r="E2421" s="15"/>
      <c r="G2421" s="15">
        <f t="shared" si="49"/>
        <v>0</v>
      </c>
    </row>
    <row r="2422" spans="4:7">
      <c r="D2422" s="15"/>
      <c r="E2422" s="15"/>
      <c r="G2422" s="15">
        <f t="shared" si="49"/>
        <v>0</v>
      </c>
    </row>
    <row r="2423" spans="4:7">
      <c r="D2423" s="15"/>
      <c r="E2423" s="15"/>
      <c r="G2423" s="15">
        <f t="shared" si="49"/>
        <v>0</v>
      </c>
    </row>
    <row r="2424" spans="4:7">
      <c r="D2424" s="15"/>
      <c r="E2424" s="15"/>
      <c r="G2424" s="15">
        <f t="shared" si="49"/>
        <v>0</v>
      </c>
    </row>
    <row r="2425" spans="4:7">
      <c r="D2425" s="15"/>
      <c r="E2425" s="15"/>
      <c r="G2425" s="15">
        <f t="shared" si="49"/>
        <v>0</v>
      </c>
    </row>
    <row r="2426" spans="4:7">
      <c r="D2426" s="15"/>
      <c r="E2426" s="15"/>
      <c r="G2426" s="15">
        <f t="shared" si="49"/>
        <v>0</v>
      </c>
    </row>
    <row r="2427" spans="4:7">
      <c r="D2427" s="15"/>
      <c r="E2427" s="15"/>
      <c r="G2427" s="15">
        <f t="shared" si="49"/>
        <v>0</v>
      </c>
    </row>
    <row r="2428" spans="4:7">
      <c r="D2428" s="15"/>
      <c r="E2428" s="15"/>
      <c r="G2428" s="15">
        <f t="shared" si="49"/>
        <v>0</v>
      </c>
    </row>
    <row r="2429" spans="4:7">
      <c r="D2429" s="15"/>
      <c r="E2429" s="15"/>
      <c r="G2429" s="15">
        <f t="shared" si="49"/>
        <v>0</v>
      </c>
    </row>
    <row r="2430" spans="4:7">
      <c r="D2430" s="15"/>
      <c r="E2430" s="15"/>
      <c r="G2430" s="15">
        <f t="shared" si="49"/>
        <v>0</v>
      </c>
    </row>
    <row r="2431" spans="4:7">
      <c r="D2431" s="15"/>
      <c r="E2431" s="15"/>
      <c r="G2431" s="15">
        <f t="shared" si="49"/>
        <v>0</v>
      </c>
    </row>
    <row r="2432" spans="4:7">
      <c r="D2432" s="15"/>
      <c r="E2432" s="15"/>
      <c r="G2432" s="15">
        <f t="shared" si="49"/>
        <v>0</v>
      </c>
    </row>
    <row r="2433" spans="4:7">
      <c r="D2433" s="15"/>
      <c r="E2433" s="15"/>
      <c r="G2433" s="15">
        <f t="shared" si="49"/>
        <v>0</v>
      </c>
    </row>
    <row r="2434" spans="4:7">
      <c r="D2434" s="15"/>
      <c r="E2434" s="15"/>
      <c r="G2434" s="15">
        <f t="shared" si="49"/>
        <v>0</v>
      </c>
    </row>
    <row r="2435" spans="4:7">
      <c r="D2435" s="15"/>
      <c r="E2435" s="15"/>
      <c r="G2435" s="15">
        <f t="shared" si="49"/>
        <v>0</v>
      </c>
    </row>
    <row r="2436" spans="4:7">
      <c r="D2436" s="15"/>
      <c r="E2436" s="15"/>
      <c r="G2436" s="15">
        <f t="shared" si="49"/>
        <v>0</v>
      </c>
    </row>
    <row r="2437" spans="4:7">
      <c r="D2437" s="15"/>
      <c r="E2437" s="15"/>
      <c r="G2437" s="15">
        <f t="shared" si="49"/>
        <v>0</v>
      </c>
    </row>
    <row r="2438" spans="4:7">
      <c r="D2438" s="15"/>
      <c r="E2438" s="15"/>
      <c r="G2438" s="15">
        <f t="shared" si="49"/>
        <v>0</v>
      </c>
    </row>
    <row r="2439" spans="4:7">
      <c r="D2439" s="15"/>
      <c r="E2439" s="15"/>
      <c r="G2439" s="15">
        <f t="shared" si="49"/>
        <v>0</v>
      </c>
    </row>
    <row r="2440" spans="4:7">
      <c r="D2440" s="15"/>
      <c r="E2440" s="15"/>
      <c r="G2440" s="15">
        <f t="shared" si="49"/>
        <v>0</v>
      </c>
    </row>
    <row r="2441" spans="4:7">
      <c r="D2441" s="15"/>
      <c r="E2441" s="15"/>
      <c r="G2441" s="15">
        <f t="shared" si="49"/>
        <v>0</v>
      </c>
    </row>
    <row r="2442" spans="4:7">
      <c r="D2442" s="15"/>
      <c r="E2442" s="15"/>
      <c r="G2442" s="15">
        <f t="shared" si="49"/>
        <v>0</v>
      </c>
    </row>
    <row r="2443" spans="4:7">
      <c r="D2443" s="15"/>
      <c r="E2443" s="15"/>
      <c r="G2443" s="15">
        <f t="shared" si="49"/>
        <v>0</v>
      </c>
    </row>
    <row r="2444" spans="4:7">
      <c r="D2444" s="15"/>
      <c r="E2444" s="15"/>
      <c r="G2444" s="15">
        <f t="shared" ref="G2444:G2507" si="50">+D2444-E2444</f>
        <v>0</v>
      </c>
    </row>
    <row r="2445" spans="4:7">
      <c r="D2445" s="15"/>
      <c r="E2445" s="15"/>
      <c r="G2445" s="15">
        <f t="shared" si="50"/>
        <v>0</v>
      </c>
    </row>
    <row r="2446" spans="4:7">
      <c r="D2446" s="15"/>
      <c r="E2446" s="15"/>
      <c r="G2446" s="15">
        <f t="shared" si="50"/>
        <v>0</v>
      </c>
    </row>
    <row r="2447" spans="4:7">
      <c r="D2447" s="15"/>
      <c r="E2447" s="15"/>
      <c r="G2447" s="15">
        <f t="shared" si="50"/>
        <v>0</v>
      </c>
    </row>
    <row r="2448" spans="4:7">
      <c r="D2448" s="15"/>
      <c r="E2448" s="15"/>
      <c r="G2448" s="15">
        <f t="shared" si="50"/>
        <v>0</v>
      </c>
    </row>
    <row r="2449" spans="4:7">
      <c r="D2449" s="15"/>
      <c r="E2449" s="15"/>
      <c r="G2449" s="15">
        <f t="shared" si="50"/>
        <v>0</v>
      </c>
    </row>
    <row r="2450" spans="4:7">
      <c r="D2450" s="15"/>
      <c r="E2450" s="15"/>
      <c r="G2450" s="15">
        <f t="shared" si="50"/>
        <v>0</v>
      </c>
    </row>
    <row r="2451" spans="4:7">
      <c r="D2451" s="15"/>
      <c r="E2451" s="15"/>
      <c r="G2451" s="15">
        <f t="shared" si="50"/>
        <v>0</v>
      </c>
    </row>
    <row r="2452" spans="4:7">
      <c r="D2452" s="15"/>
      <c r="E2452" s="15"/>
      <c r="G2452" s="15">
        <f t="shared" si="50"/>
        <v>0</v>
      </c>
    </row>
    <row r="2453" spans="4:7">
      <c r="D2453" s="15"/>
      <c r="E2453" s="15"/>
      <c r="G2453" s="15">
        <f t="shared" si="50"/>
        <v>0</v>
      </c>
    </row>
    <row r="2454" spans="4:7">
      <c r="D2454" s="15"/>
      <c r="E2454" s="15"/>
      <c r="G2454" s="15">
        <f t="shared" si="50"/>
        <v>0</v>
      </c>
    </row>
    <row r="2455" spans="4:7">
      <c r="D2455" s="15"/>
      <c r="E2455" s="15"/>
      <c r="G2455" s="15">
        <f t="shared" si="50"/>
        <v>0</v>
      </c>
    </row>
    <row r="2456" spans="4:7">
      <c r="D2456" s="15"/>
      <c r="E2456" s="15"/>
      <c r="G2456" s="15">
        <f t="shared" si="50"/>
        <v>0</v>
      </c>
    </row>
    <row r="2457" spans="4:7">
      <c r="D2457" s="15"/>
      <c r="E2457" s="15"/>
      <c r="G2457" s="15">
        <f t="shared" si="50"/>
        <v>0</v>
      </c>
    </row>
    <row r="2458" spans="4:7">
      <c r="D2458" s="15"/>
      <c r="E2458" s="15"/>
      <c r="G2458" s="15">
        <f t="shared" si="50"/>
        <v>0</v>
      </c>
    </row>
    <row r="2459" spans="4:7">
      <c r="D2459" s="15"/>
      <c r="E2459" s="15"/>
      <c r="G2459" s="15">
        <f t="shared" si="50"/>
        <v>0</v>
      </c>
    </row>
    <row r="2460" spans="4:7">
      <c r="D2460" s="15"/>
      <c r="E2460" s="15"/>
      <c r="G2460" s="15">
        <f t="shared" si="50"/>
        <v>0</v>
      </c>
    </row>
    <row r="2461" spans="4:7">
      <c r="D2461" s="15"/>
      <c r="E2461" s="15"/>
      <c r="G2461" s="15">
        <f t="shared" si="50"/>
        <v>0</v>
      </c>
    </row>
    <row r="2462" spans="4:7">
      <c r="D2462" s="15"/>
      <c r="E2462" s="15"/>
      <c r="G2462" s="15">
        <f t="shared" si="50"/>
        <v>0</v>
      </c>
    </row>
    <row r="2463" spans="4:7">
      <c r="D2463" s="15"/>
      <c r="E2463" s="15"/>
      <c r="G2463" s="15">
        <f t="shared" si="50"/>
        <v>0</v>
      </c>
    </row>
    <row r="2464" spans="4:7">
      <c r="D2464" s="15"/>
      <c r="E2464" s="15"/>
      <c r="G2464" s="15">
        <f t="shared" si="50"/>
        <v>0</v>
      </c>
    </row>
    <row r="2465" spans="4:7">
      <c r="D2465" s="15"/>
      <c r="E2465" s="15"/>
      <c r="G2465" s="15">
        <f t="shared" si="50"/>
        <v>0</v>
      </c>
    </row>
    <row r="2466" spans="4:7">
      <c r="D2466" s="15"/>
      <c r="E2466" s="15"/>
      <c r="G2466" s="15">
        <f t="shared" si="50"/>
        <v>0</v>
      </c>
    </row>
    <row r="2467" spans="4:7">
      <c r="D2467" s="15"/>
      <c r="E2467" s="15"/>
      <c r="G2467" s="15">
        <f t="shared" si="50"/>
        <v>0</v>
      </c>
    </row>
    <row r="2468" spans="4:7">
      <c r="D2468" s="15"/>
      <c r="E2468" s="15"/>
      <c r="G2468" s="15">
        <f t="shared" si="50"/>
        <v>0</v>
      </c>
    </row>
    <row r="2469" spans="4:7">
      <c r="D2469" s="15"/>
      <c r="E2469" s="15"/>
      <c r="G2469" s="15">
        <f t="shared" si="50"/>
        <v>0</v>
      </c>
    </row>
    <row r="2470" spans="4:7">
      <c r="D2470" s="15"/>
      <c r="E2470" s="15"/>
      <c r="G2470" s="15">
        <f t="shared" si="50"/>
        <v>0</v>
      </c>
    </row>
    <row r="2471" spans="4:7">
      <c r="D2471" s="15"/>
      <c r="E2471" s="15"/>
      <c r="G2471" s="15">
        <f t="shared" si="50"/>
        <v>0</v>
      </c>
    </row>
    <row r="2472" spans="4:7">
      <c r="D2472" s="15"/>
      <c r="E2472" s="15"/>
      <c r="G2472" s="15">
        <f t="shared" si="50"/>
        <v>0</v>
      </c>
    </row>
    <row r="2473" spans="4:7">
      <c r="D2473" s="15"/>
      <c r="E2473" s="15"/>
      <c r="G2473" s="15">
        <f t="shared" si="50"/>
        <v>0</v>
      </c>
    </row>
    <row r="2474" spans="4:7">
      <c r="D2474" s="15"/>
      <c r="E2474" s="15"/>
      <c r="G2474" s="15">
        <f t="shared" si="50"/>
        <v>0</v>
      </c>
    </row>
    <row r="2475" spans="4:7">
      <c r="D2475" s="15"/>
      <c r="E2475" s="15"/>
      <c r="G2475" s="15">
        <f t="shared" si="50"/>
        <v>0</v>
      </c>
    </row>
    <row r="2476" spans="4:7">
      <c r="D2476" s="15"/>
      <c r="E2476" s="15"/>
      <c r="G2476" s="15">
        <f t="shared" si="50"/>
        <v>0</v>
      </c>
    </row>
    <row r="2477" spans="4:7">
      <c r="D2477" s="15"/>
      <c r="E2477" s="15"/>
      <c r="G2477" s="15">
        <f t="shared" si="50"/>
        <v>0</v>
      </c>
    </row>
    <row r="2478" spans="4:7">
      <c r="D2478" s="15"/>
      <c r="E2478" s="15"/>
      <c r="G2478" s="15">
        <f t="shared" si="50"/>
        <v>0</v>
      </c>
    </row>
    <row r="2479" spans="4:7">
      <c r="D2479" s="15"/>
      <c r="E2479" s="15"/>
      <c r="G2479" s="15">
        <f t="shared" si="50"/>
        <v>0</v>
      </c>
    </row>
    <row r="2480" spans="4:7">
      <c r="D2480" s="15"/>
      <c r="E2480" s="15"/>
      <c r="G2480" s="15">
        <f t="shared" si="50"/>
        <v>0</v>
      </c>
    </row>
    <row r="2481" spans="4:7">
      <c r="D2481" s="15"/>
      <c r="E2481" s="15"/>
      <c r="G2481" s="15">
        <f t="shared" si="50"/>
        <v>0</v>
      </c>
    </row>
    <row r="2482" spans="4:7">
      <c r="D2482" s="15"/>
      <c r="E2482" s="15"/>
      <c r="G2482" s="15">
        <f t="shared" si="50"/>
        <v>0</v>
      </c>
    </row>
    <row r="2483" spans="4:7">
      <c r="D2483" s="15"/>
      <c r="E2483" s="15"/>
      <c r="G2483" s="15">
        <f t="shared" si="50"/>
        <v>0</v>
      </c>
    </row>
    <row r="2484" spans="4:7">
      <c r="D2484" s="15"/>
      <c r="E2484" s="15"/>
      <c r="G2484" s="15">
        <f t="shared" si="50"/>
        <v>0</v>
      </c>
    </row>
    <row r="2485" spans="4:7">
      <c r="D2485" s="15"/>
      <c r="E2485" s="15"/>
      <c r="G2485" s="15">
        <f t="shared" si="50"/>
        <v>0</v>
      </c>
    </row>
    <row r="2486" spans="4:7">
      <c r="D2486" s="15"/>
      <c r="E2486" s="15"/>
      <c r="G2486" s="15">
        <f t="shared" si="50"/>
        <v>0</v>
      </c>
    </row>
    <row r="2487" spans="4:7">
      <c r="D2487" s="15"/>
      <c r="E2487" s="15"/>
      <c r="G2487" s="15">
        <f t="shared" si="50"/>
        <v>0</v>
      </c>
    </row>
    <row r="2488" spans="4:7">
      <c r="D2488" s="15"/>
      <c r="E2488" s="15"/>
      <c r="G2488" s="15">
        <f t="shared" si="50"/>
        <v>0</v>
      </c>
    </row>
    <row r="2489" spans="4:7">
      <c r="D2489" s="15"/>
      <c r="E2489" s="15"/>
      <c r="G2489" s="15">
        <f t="shared" si="50"/>
        <v>0</v>
      </c>
    </row>
    <row r="2490" spans="4:7">
      <c r="D2490" s="15"/>
      <c r="E2490" s="15"/>
      <c r="G2490" s="15">
        <f t="shared" si="50"/>
        <v>0</v>
      </c>
    </row>
    <row r="2491" spans="4:7">
      <c r="D2491" s="15"/>
      <c r="E2491" s="15"/>
      <c r="G2491" s="15">
        <f t="shared" si="50"/>
        <v>0</v>
      </c>
    </row>
    <row r="2492" spans="4:7">
      <c r="D2492" s="15"/>
      <c r="E2492" s="15"/>
      <c r="G2492" s="15">
        <f t="shared" si="50"/>
        <v>0</v>
      </c>
    </row>
    <row r="2493" spans="4:7">
      <c r="D2493" s="15"/>
      <c r="E2493" s="15"/>
      <c r="G2493" s="15">
        <f t="shared" si="50"/>
        <v>0</v>
      </c>
    </row>
    <row r="2494" spans="4:7">
      <c r="D2494" s="15"/>
      <c r="E2494" s="15"/>
      <c r="G2494" s="15">
        <f t="shared" si="50"/>
        <v>0</v>
      </c>
    </row>
    <row r="2495" spans="4:7">
      <c r="D2495" s="15"/>
      <c r="E2495" s="15"/>
      <c r="G2495" s="15">
        <f t="shared" si="50"/>
        <v>0</v>
      </c>
    </row>
    <row r="2496" spans="4:7">
      <c r="D2496" s="15"/>
      <c r="E2496" s="15"/>
      <c r="G2496" s="15">
        <f t="shared" si="50"/>
        <v>0</v>
      </c>
    </row>
    <row r="2497" spans="4:7">
      <c r="D2497" s="15"/>
      <c r="E2497" s="15"/>
      <c r="G2497" s="15">
        <f t="shared" si="50"/>
        <v>0</v>
      </c>
    </row>
    <row r="2498" spans="4:7">
      <c r="D2498" s="15"/>
      <c r="E2498" s="15"/>
      <c r="G2498" s="15">
        <f t="shared" si="50"/>
        <v>0</v>
      </c>
    </row>
    <row r="2499" spans="4:7">
      <c r="D2499" s="15"/>
      <c r="E2499" s="15"/>
      <c r="G2499" s="15">
        <f t="shared" si="50"/>
        <v>0</v>
      </c>
    </row>
    <row r="2500" spans="4:7">
      <c r="D2500" s="15"/>
      <c r="E2500" s="15"/>
      <c r="G2500" s="15">
        <f t="shared" si="50"/>
        <v>0</v>
      </c>
    </row>
    <row r="2501" spans="4:7">
      <c r="D2501" s="15"/>
      <c r="E2501" s="15"/>
      <c r="G2501" s="15">
        <f t="shared" si="50"/>
        <v>0</v>
      </c>
    </row>
    <row r="2502" spans="4:7">
      <c r="D2502" s="15"/>
      <c r="E2502" s="15"/>
      <c r="G2502" s="15">
        <f t="shared" si="50"/>
        <v>0</v>
      </c>
    </row>
    <row r="2503" spans="4:7">
      <c r="D2503" s="15"/>
      <c r="E2503" s="15"/>
      <c r="G2503" s="15">
        <f t="shared" si="50"/>
        <v>0</v>
      </c>
    </row>
    <row r="2504" spans="4:7">
      <c r="D2504" s="15"/>
      <c r="E2504" s="15"/>
      <c r="G2504" s="15">
        <f t="shared" si="50"/>
        <v>0</v>
      </c>
    </row>
    <row r="2505" spans="4:7">
      <c r="D2505" s="15"/>
      <c r="E2505" s="15"/>
      <c r="G2505" s="15">
        <f t="shared" si="50"/>
        <v>0</v>
      </c>
    </row>
    <row r="2506" spans="4:7">
      <c r="D2506" s="15"/>
      <c r="E2506" s="15"/>
      <c r="G2506" s="15">
        <f t="shared" si="50"/>
        <v>0</v>
      </c>
    </row>
    <row r="2507" spans="4:7">
      <c r="D2507" s="15"/>
      <c r="E2507" s="15"/>
      <c r="G2507" s="15">
        <f t="shared" si="50"/>
        <v>0</v>
      </c>
    </row>
    <row r="2508" spans="4:7">
      <c r="D2508" s="15"/>
      <c r="E2508" s="15"/>
      <c r="G2508" s="15">
        <f t="shared" ref="G2508:G2571" si="51">+D2508-E2508</f>
        <v>0</v>
      </c>
    </row>
    <row r="2509" spans="4:7">
      <c r="D2509" s="15"/>
      <c r="E2509" s="15"/>
      <c r="G2509" s="15">
        <f t="shared" si="51"/>
        <v>0</v>
      </c>
    </row>
    <row r="2510" spans="4:7">
      <c r="D2510" s="15"/>
      <c r="E2510" s="15"/>
      <c r="G2510" s="15">
        <f t="shared" si="51"/>
        <v>0</v>
      </c>
    </row>
    <row r="2511" spans="4:7">
      <c r="D2511" s="15"/>
      <c r="E2511" s="15"/>
      <c r="G2511" s="15">
        <f t="shared" si="51"/>
        <v>0</v>
      </c>
    </row>
    <row r="2512" spans="4:7">
      <c r="D2512" s="15"/>
      <c r="E2512" s="15"/>
      <c r="G2512" s="15">
        <f t="shared" si="51"/>
        <v>0</v>
      </c>
    </row>
    <row r="2513" spans="4:7">
      <c r="D2513" s="15"/>
      <c r="E2513" s="15"/>
      <c r="G2513" s="15">
        <f t="shared" si="51"/>
        <v>0</v>
      </c>
    </row>
    <row r="2514" spans="4:7">
      <c r="D2514" s="15"/>
      <c r="E2514" s="15"/>
      <c r="G2514" s="15">
        <f t="shared" si="51"/>
        <v>0</v>
      </c>
    </row>
    <row r="2515" spans="4:7">
      <c r="D2515" s="15"/>
      <c r="E2515" s="15"/>
      <c r="G2515" s="15">
        <f t="shared" si="51"/>
        <v>0</v>
      </c>
    </row>
    <row r="2516" spans="4:7">
      <c r="D2516" s="15"/>
      <c r="E2516" s="15"/>
      <c r="G2516" s="15">
        <f t="shared" si="51"/>
        <v>0</v>
      </c>
    </row>
    <row r="2517" spans="4:7">
      <c r="D2517" s="15"/>
      <c r="E2517" s="15"/>
      <c r="G2517" s="15">
        <f t="shared" si="51"/>
        <v>0</v>
      </c>
    </row>
    <row r="2518" spans="4:7">
      <c r="D2518" s="15"/>
      <c r="E2518" s="15"/>
      <c r="G2518" s="15">
        <f t="shared" si="51"/>
        <v>0</v>
      </c>
    </row>
    <row r="2519" spans="4:7">
      <c r="D2519" s="15"/>
      <c r="E2519" s="15"/>
      <c r="G2519" s="15">
        <f t="shared" si="51"/>
        <v>0</v>
      </c>
    </row>
    <row r="2520" spans="4:7">
      <c r="D2520" s="15"/>
      <c r="E2520" s="15"/>
      <c r="G2520" s="15">
        <f t="shared" si="51"/>
        <v>0</v>
      </c>
    </row>
    <row r="2521" spans="4:7">
      <c r="D2521" s="15"/>
      <c r="E2521" s="15"/>
      <c r="G2521" s="15">
        <f t="shared" si="51"/>
        <v>0</v>
      </c>
    </row>
    <row r="2522" spans="4:7">
      <c r="D2522" s="15"/>
      <c r="E2522" s="15"/>
      <c r="G2522" s="15">
        <f t="shared" si="51"/>
        <v>0</v>
      </c>
    </row>
    <row r="2523" spans="4:7">
      <c r="D2523" s="15"/>
      <c r="E2523" s="15"/>
      <c r="G2523" s="15">
        <f t="shared" si="51"/>
        <v>0</v>
      </c>
    </row>
    <row r="2524" spans="4:7">
      <c r="D2524" s="15"/>
      <c r="E2524" s="15"/>
      <c r="G2524" s="15">
        <f t="shared" si="51"/>
        <v>0</v>
      </c>
    </row>
    <row r="2525" spans="4:7">
      <c r="D2525" s="15"/>
      <c r="E2525" s="15"/>
      <c r="G2525" s="15">
        <f t="shared" si="51"/>
        <v>0</v>
      </c>
    </row>
    <row r="2526" spans="4:7">
      <c r="D2526" s="15"/>
      <c r="E2526" s="15"/>
      <c r="G2526" s="15">
        <f t="shared" si="51"/>
        <v>0</v>
      </c>
    </row>
    <row r="2527" spans="4:7">
      <c r="D2527" s="15"/>
      <c r="E2527" s="15"/>
      <c r="G2527" s="15">
        <f t="shared" si="51"/>
        <v>0</v>
      </c>
    </row>
    <row r="2528" spans="4:7">
      <c r="D2528" s="15"/>
      <c r="E2528" s="15"/>
      <c r="G2528" s="15">
        <f t="shared" si="51"/>
        <v>0</v>
      </c>
    </row>
    <row r="2529" spans="4:7">
      <c r="D2529" s="15"/>
      <c r="E2529" s="15"/>
      <c r="G2529" s="15">
        <f t="shared" si="51"/>
        <v>0</v>
      </c>
    </row>
    <row r="2530" spans="4:7">
      <c r="D2530" s="15"/>
      <c r="E2530" s="15"/>
      <c r="G2530" s="15">
        <f t="shared" si="51"/>
        <v>0</v>
      </c>
    </row>
    <row r="2531" spans="4:7">
      <c r="D2531" s="15"/>
      <c r="E2531" s="15"/>
      <c r="G2531" s="15">
        <f t="shared" si="51"/>
        <v>0</v>
      </c>
    </row>
    <row r="2532" spans="4:7">
      <c r="D2532" s="15"/>
      <c r="E2532" s="15"/>
      <c r="G2532" s="15">
        <f t="shared" si="51"/>
        <v>0</v>
      </c>
    </row>
    <row r="2533" spans="4:7">
      <c r="D2533" s="15"/>
      <c r="E2533" s="15"/>
      <c r="G2533" s="15">
        <f t="shared" si="51"/>
        <v>0</v>
      </c>
    </row>
    <row r="2534" spans="4:7">
      <c r="D2534" s="15"/>
      <c r="E2534" s="15"/>
      <c r="G2534" s="15">
        <f t="shared" si="51"/>
        <v>0</v>
      </c>
    </row>
    <row r="2535" spans="4:7">
      <c r="D2535" s="15"/>
      <c r="E2535" s="15"/>
      <c r="G2535" s="15">
        <f t="shared" si="51"/>
        <v>0</v>
      </c>
    </row>
    <row r="2536" spans="4:7">
      <c r="D2536" s="15"/>
      <c r="E2536" s="15"/>
      <c r="G2536" s="15">
        <f t="shared" si="51"/>
        <v>0</v>
      </c>
    </row>
    <row r="2537" spans="4:7">
      <c r="D2537" s="15"/>
      <c r="E2537" s="15"/>
      <c r="G2537" s="15">
        <f t="shared" si="51"/>
        <v>0</v>
      </c>
    </row>
    <row r="2538" spans="4:7">
      <c r="D2538" s="15"/>
      <c r="E2538" s="15"/>
      <c r="G2538" s="15">
        <f t="shared" si="51"/>
        <v>0</v>
      </c>
    </row>
    <row r="2539" spans="4:7">
      <c r="D2539" s="15"/>
      <c r="E2539" s="15"/>
      <c r="G2539" s="15">
        <f t="shared" si="51"/>
        <v>0</v>
      </c>
    </row>
    <row r="2540" spans="4:7">
      <c r="D2540" s="15"/>
      <c r="E2540" s="15"/>
      <c r="G2540" s="15">
        <f t="shared" si="51"/>
        <v>0</v>
      </c>
    </row>
    <row r="2541" spans="4:7">
      <c r="D2541" s="15"/>
      <c r="E2541" s="15"/>
      <c r="G2541" s="15">
        <f t="shared" si="51"/>
        <v>0</v>
      </c>
    </row>
    <row r="2542" spans="4:7">
      <c r="D2542" s="15"/>
      <c r="E2542" s="15"/>
      <c r="G2542" s="15">
        <f t="shared" si="51"/>
        <v>0</v>
      </c>
    </row>
    <row r="2543" spans="4:7">
      <c r="D2543" s="15"/>
      <c r="E2543" s="15"/>
      <c r="G2543" s="15">
        <f t="shared" si="51"/>
        <v>0</v>
      </c>
    </row>
    <row r="2544" spans="4:7">
      <c r="D2544" s="15"/>
      <c r="E2544" s="15"/>
      <c r="G2544" s="15">
        <f t="shared" si="51"/>
        <v>0</v>
      </c>
    </row>
    <row r="2545" spans="4:7">
      <c r="D2545" s="15"/>
      <c r="E2545" s="15"/>
      <c r="G2545" s="15">
        <f t="shared" si="51"/>
        <v>0</v>
      </c>
    </row>
    <row r="2546" spans="4:7">
      <c r="D2546" s="15"/>
      <c r="E2546" s="15"/>
      <c r="G2546" s="15">
        <f t="shared" si="51"/>
        <v>0</v>
      </c>
    </row>
    <row r="2547" spans="4:7">
      <c r="D2547" s="15"/>
      <c r="E2547" s="15"/>
      <c r="G2547" s="15">
        <f t="shared" si="51"/>
        <v>0</v>
      </c>
    </row>
    <row r="2548" spans="4:7">
      <c r="D2548" s="15"/>
      <c r="E2548" s="15"/>
      <c r="G2548" s="15">
        <f t="shared" si="51"/>
        <v>0</v>
      </c>
    </row>
    <row r="2549" spans="4:7">
      <c r="D2549" s="15"/>
      <c r="E2549" s="15"/>
      <c r="G2549" s="15">
        <f t="shared" si="51"/>
        <v>0</v>
      </c>
    </row>
    <row r="2550" spans="4:7">
      <c r="D2550" s="15"/>
      <c r="E2550" s="15"/>
      <c r="G2550" s="15">
        <f t="shared" si="51"/>
        <v>0</v>
      </c>
    </row>
    <row r="2551" spans="4:7">
      <c r="D2551" s="15"/>
      <c r="E2551" s="15"/>
      <c r="G2551" s="15">
        <f t="shared" si="51"/>
        <v>0</v>
      </c>
    </row>
    <row r="2552" spans="4:7">
      <c r="D2552" s="15"/>
      <c r="E2552" s="15"/>
      <c r="G2552" s="15">
        <f t="shared" si="51"/>
        <v>0</v>
      </c>
    </row>
    <row r="2553" spans="4:7">
      <c r="D2553" s="15"/>
      <c r="E2553" s="15"/>
      <c r="G2553" s="15">
        <f t="shared" si="51"/>
        <v>0</v>
      </c>
    </row>
    <row r="2554" spans="4:7">
      <c r="D2554" s="15"/>
      <c r="E2554" s="15"/>
      <c r="G2554" s="15">
        <f t="shared" si="51"/>
        <v>0</v>
      </c>
    </row>
    <row r="2555" spans="4:7">
      <c r="D2555" s="15"/>
      <c r="E2555" s="15"/>
      <c r="G2555" s="15">
        <f t="shared" si="51"/>
        <v>0</v>
      </c>
    </row>
    <row r="2556" spans="4:7">
      <c r="D2556" s="15"/>
      <c r="E2556" s="15"/>
      <c r="G2556" s="15">
        <f t="shared" si="51"/>
        <v>0</v>
      </c>
    </row>
    <row r="2557" spans="4:7">
      <c r="D2557" s="15"/>
      <c r="E2557" s="15"/>
      <c r="G2557" s="15">
        <f t="shared" si="51"/>
        <v>0</v>
      </c>
    </row>
    <row r="2558" spans="4:7">
      <c r="D2558" s="15"/>
      <c r="E2558" s="15"/>
      <c r="G2558" s="15">
        <f t="shared" si="51"/>
        <v>0</v>
      </c>
    </row>
    <row r="2559" spans="4:7">
      <c r="D2559" s="15"/>
      <c r="E2559" s="15"/>
      <c r="G2559" s="15">
        <f t="shared" si="51"/>
        <v>0</v>
      </c>
    </row>
    <row r="2560" spans="4:7">
      <c r="D2560" s="15"/>
      <c r="E2560" s="15"/>
      <c r="G2560" s="15">
        <f t="shared" si="51"/>
        <v>0</v>
      </c>
    </row>
    <row r="2561" spans="4:7">
      <c r="D2561" s="15"/>
      <c r="E2561" s="15"/>
      <c r="G2561" s="15">
        <f t="shared" si="51"/>
        <v>0</v>
      </c>
    </row>
    <row r="2562" spans="4:7">
      <c r="D2562" s="15"/>
      <c r="E2562" s="15"/>
      <c r="G2562" s="15">
        <f t="shared" si="51"/>
        <v>0</v>
      </c>
    </row>
    <row r="2563" spans="4:7">
      <c r="D2563" s="15"/>
      <c r="E2563" s="15"/>
      <c r="G2563" s="15">
        <f t="shared" si="51"/>
        <v>0</v>
      </c>
    </row>
    <row r="2564" spans="4:7">
      <c r="D2564" s="15"/>
      <c r="E2564" s="15"/>
      <c r="G2564" s="15">
        <f t="shared" si="51"/>
        <v>0</v>
      </c>
    </row>
    <row r="2565" spans="4:7">
      <c r="D2565" s="15"/>
      <c r="E2565" s="15"/>
      <c r="G2565" s="15">
        <f t="shared" si="51"/>
        <v>0</v>
      </c>
    </row>
    <row r="2566" spans="4:7">
      <c r="D2566" s="15"/>
      <c r="E2566" s="15"/>
      <c r="G2566" s="15">
        <f t="shared" si="51"/>
        <v>0</v>
      </c>
    </row>
    <row r="2567" spans="4:7">
      <c r="D2567" s="15"/>
      <c r="E2567" s="15"/>
      <c r="G2567" s="15">
        <f t="shared" si="51"/>
        <v>0</v>
      </c>
    </row>
    <row r="2568" spans="4:7">
      <c r="D2568" s="15"/>
      <c r="E2568" s="15"/>
      <c r="G2568" s="15">
        <f t="shared" si="51"/>
        <v>0</v>
      </c>
    </row>
    <row r="2569" spans="4:7">
      <c r="D2569" s="15"/>
      <c r="E2569" s="15"/>
      <c r="G2569" s="15">
        <f t="shared" si="51"/>
        <v>0</v>
      </c>
    </row>
    <row r="2570" spans="4:7">
      <c r="D2570" s="15"/>
      <c r="E2570" s="15"/>
      <c r="G2570" s="15">
        <f t="shared" si="51"/>
        <v>0</v>
      </c>
    </row>
    <row r="2571" spans="4:7">
      <c r="D2571" s="15"/>
      <c r="E2571" s="15"/>
      <c r="G2571" s="15">
        <f t="shared" si="51"/>
        <v>0</v>
      </c>
    </row>
    <row r="2572" spans="4:7">
      <c r="D2572" s="15"/>
      <c r="E2572" s="15"/>
      <c r="G2572" s="15">
        <f t="shared" ref="G2572:G2635" si="52">+D2572-E2572</f>
        <v>0</v>
      </c>
    </row>
    <row r="2573" spans="4:7">
      <c r="D2573" s="15"/>
      <c r="E2573" s="15"/>
      <c r="G2573" s="15">
        <f t="shared" si="52"/>
        <v>0</v>
      </c>
    </row>
    <row r="2574" spans="4:7">
      <c r="D2574" s="15"/>
      <c r="E2574" s="15"/>
      <c r="G2574" s="15">
        <f t="shared" si="52"/>
        <v>0</v>
      </c>
    </row>
    <row r="2575" spans="4:7">
      <c r="D2575" s="15"/>
      <c r="E2575" s="15"/>
      <c r="G2575" s="15">
        <f t="shared" si="52"/>
        <v>0</v>
      </c>
    </row>
    <row r="2576" spans="4:7">
      <c r="D2576" s="15"/>
      <c r="E2576" s="15"/>
      <c r="G2576" s="15">
        <f t="shared" si="52"/>
        <v>0</v>
      </c>
    </row>
    <row r="2577" spans="4:7">
      <c r="D2577" s="15"/>
      <c r="E2577" s="15"/>
      <c r="G2577" s="15">
        <f t="shared" si="52"/>
        <v>0</v>
      </c>
    </row>
    <row r="2578" spans="4:7">
      <c r="D2578" s="15"/>
      <c r="E2578" s="15"/>
      <c r="G2578" s="15">
        <f t="shared" si="52"/>
        <v>0</v>
      </c>
    </row>
    <row r="2579" spans="4:7">
      <c r="D2579" s="15"/>
      <c r="E2579" s="15"/>
      <c r="G2579" s="15">
        <f t="shared" si="52"/>
        <v>0</v>
      </c>
    </row>
    <row r="2580" spans="4:7">
      <c r="D2580" s="15"/>
      <c r="E2580" s="15"/>
      <c r="G2580" s="15">
        <f t="shared" si="52"/>
        <v>0</v>
      </c>
    </row>
    <row r="2581" spans="4:7">
      <c r="D2581" s="15"/>
      <c r="E2581" s="15"/>
      <c r="G2581" s="15">
        <f t="shared" si="52"/>
        <v>0</v>
      </c>
    </row>
    <row r="2582" spans="4:7">
      <c r="D2582" s="15"/>
      <c r="E2582" s="15"/>
      <c r="G2582" s="15">
        <f t="shared" si="52"/>
        <v>0</v>
      </c>
    </row>
    <row r="2583" spans="4:7">
      <c r="D2583" s="15"/>
      <c r="E2583" s="15"/>
      <c r="G2583" s="15">
        <f t="shared" si="52"/>
        <v>0</v>
      </c>
    </row>
    <row r="2584" spans="4:7">
      <c r="D2584" s="15"/>
      <c r="E2584" s="15"/>
      <c r="G2584" s="15">
        <f t="shared" si="52"/>
        <v>0</v>
      </c>
    </row>
    <row r="2585" spans="4:7">
      <c r="D2585" s="15"/>
      <c r="E2585" s="15"/>
      <c r="G2585" s="15">
        <f t="shared" si="52"/>
        <v>0</v>
      </c>
    </row>
    <row r="2586" spans="4:7">
      <c r="D2586" s="15"/>
      <c r="E2586" s="15"/>
      <c r="G2586" s="15">
        <f t="shared" si="52"/>
        <v>0</v>
      </c>
    </row>
    <row r="2587" spans="4:7">
      <c r="D2587" s="15"/>
      <c r="E2587" s="15"/>
      <c r="G2587" s="15">
        <f t="shared" si="52"/>
        <v>0</v>
      </c>
    </row>
    <row r="2588" spans="4:7">
      <c r="D2588" s="15"/>
      <c r="E2588" s="15"/>
      <c r="G2588" s="15">
        <f t="shared" si="52"/>
        <v>0</v>
      </c>
    </row>
    <row r="2589" spans="4:7">
      <c r="D2589" s="15"/>
      <c r="E2589" s="15"/>
      <c r="G2589" s="15">
        <f t="shared" si="52"/>
        <v>0</v>
      </c>
    </row>
    <row r="2590" spans="4:7">
      <c r="D2590" s="15"/>
      <c r="E2590" s="15"/>
      <c r="G2590" s="15">
        <f t="shared" si="52"/>
        <v>0</v>
      </c>
    </row>
    <row r="2591" spans="4:7">
      <c r="D2591" s="15"/>
      <c r="E2591" s="15"/>
      <c r="G2591" s="15">
        <f t="shared" si="52"/>
        <v>0</v>
      </c>
    </row>
    <row r="2592" spans="4:7">
      <c r="D2592" s="15"/>
      <c r="E2592" s="15"/>
      <c r="G2592" s="15">
        <f t="shared" si="52"/>
        <v>0</v>
      </c>
    </row>
    <row r="2593" spans="4:7">
      <c r="D2593" s="15"/>
      <c r="E2593" s="15"/>
      <c r="G2593" s="15">
        <f t="shared" si="52"/>
        <v>0</v>
      </c>
    </row>
    <row r="2594" spans="4:7">
      <c r="D2594" s="15"/>
      <c r="E2594" s="15"/>
      <c r="G2594" s="15">
        <f t="shared" si="52"/>
        <v>0</v>
      </c>
    </row>
    <row r="2595" spans="4:7">
      <c r="D2595" s="15"/>
      <c r="E2595" s="15"/>
      <c r="G2595" s="15">
        <f t="shared" si="52"/>
        <v>0</v>
      </c>
    </row>
    <row r="2596" spans="4:7">
      <c r="D2596" s="15"/>
      <c r="E2596" s="15"/>
      <c r="G2596" s="15">
        <f t="shared" si="52"/>
        <v>0</v>
      </c>
    </row>
    <row r="2597" spans="4:7">
      <c r="D2597" s="15"/>
      <c r="E2597" s="15"/>
      <c r="G2597" s="15">
        <f t="shared" si="52"/>
        <v>0</v>
      </c>
    </row>
    <row r="2598" spans="4:7">
      <c r="D2598" s="15"/>
      <c r="E2598" s="15"/>
      <c r="G2598" s="15">
        <f t="shared" si="52"/>
        <v>0</v>
      </c>
    </row>
    <row r="2599" spans="4:7">
      <c r="D2599" s="15"/>
      <c r="E2599" s="15"/>
      <c r="G2599" s="15">
        <f t="shared" si="52"/>
        <v>0</v>
      </c>
    </row>
    <row r="2600" spans="4:7">
      <c r="D2600" s="15"/>
      <c r="E2600" s="15"/>
      <c r="G2600" s="15">
        <f t="shared" si="52"/>
        <v>0</v>
      </c>
    </row>
    <row r="2601" spans="4:7">
      <c r="D2601" s="15"/>
      <c r="E2601" s="15"/>
      <c r="G2601" s="15">
        <f t="shared" si="52"/>
        <v>0</v>
      </c>
    </row>
    <row r="2602" spans="4:7">
      <c r="D2602" s="15"/>
      <c r="E2602" s="15"/>
      <c r="G2602" s="15">
        <f t="shared" si="52"/>
        <v>0</v>
      </c>
    </row>
    <row r="2603" spans="4:7">
      <c r="D2603" s="15"/>
      <c r="E2603" s="15"/>
      <c r="G2603" s="15">
        <f t="shared" si="52"/>
        <v>0</v>
      </c>
    </row>
    <row r="2604" spans="4:7">
      <c r="D2604" s="15"/>
      <c r="E2604" s="15"/>
      <c r="G2604" s="15">
        <f t="shared" si="52"/>
        <v>0</v>
      </c>
    </row>
    <row r="2605" spans="4:7">
      <c r="D2605" s="15"/>
      <c r="E2605" s="15"/>
      <c r="G2605" s="15">
        <f t="shared" si="52"/>
        <v>0</v>
      </c>
    </row>
    <row r="2606" spans="4:7">
      <c r="D2606" s="15"/>
      <c r="E2606" s="15"/>
      <c r="G2606" s="15">
        <f t="shared" si="52"/>
        <v>0</v>
      </c>
    </row>
    <row r="2607" spans="4:7">
      <c r="D2607" s="15"/>
      <c r="E2607" s="15"/>
      <c r="G2607" s="15">
        <f t="shared" si="52"/>
        <v>0</v>
      </c>
    </row>
    <row r="2608" spans="4:7">
      <c r="D2608" s="15"/>
      <c r="E2608" s="15"/>
      <c r="G2608" s="15">
        <f t="shared" si="52"/>
        <v>0</v>
      </c>
    </row>
    <row r="2609" spans="4:7">
      <c r="D2609" s="15"/>
      <c r="E2609" s="15"/>
      <c r="G2609" s="15">
        <f t="shared" si="52"/>
        <v>0</v>
      </c>
    </row>
    <row r="2610" spans="4:7">
      <c r="D2610" s="15"/>
      <c r="E2610" s="15"/>
      <c r="G2610" s="15">
        <f t="shared" si="52"/>
        <v>0</v>
      </c>
    </row>
    <row r="2611" spans="4:7">
      <c r="D2611" s="15"/>
      <c r="E2611" s="15"/>
      <c r="G2611" s="15">
        <f t="shared" si="52"/>
        <v>0</v>
      </c>
    </row>
    <row r="2612" spans="4:7">
      <c r="D2612" s="15"/>
      <c r="E2612" s="15"/>
      <c r="G2612" s="15">
        <f t="shared" si="52"/>
        <v>0</v>
      </c>
    </row>
    <row r="2613" spans="4:7">
      <c r="D2613" s="15"/>
      <c r="E2613" s="15"/>
      <c r="G2613" s="15">
        <f t="shared" si="52"/>
        <v>0</v>
      </c>
    </row>
    <row r="2614" spans="4:7">
      <c r="D2614" s="15"/>
      <c r="E2614" s="15"/>
      <c r="G2614" s="15">
        <f t="shared" si="52"/>
        <v>0</v>
      </c>
    </row>
    <row r="2615" spans="4:7">
      <c r="D2615" s="15"/>
      <c r="E2615" s="15"/>
      <c r="G2615" s="15">
        <f t="shared" si="52"/>
        <v>0</v>
      </c>
    </row>
    <row r="2616" spans="4:7">
      <c r="D2616" s="15"/>
      <c r="E2616" s="15"/>
      <c r="G2616" s="15">
        <f t="shared" si="52"/>
        <v>0</v>
      </c>
    </row>
    <row r="2617" spans="4:7">
      <c r="D2617" s="15"/>
      <c r="E2617" s="15"/>
      <c r="G2617" s="15">
        <f t="shared" si="52"/>
        <v>0</v>
      </c>
    </row>
    <row r="2618" spans="4:7">
      <c r="D2618" s="15"/>
      <c r="E2618" s="15"/>
      <c r="G2618" s="15">
        <f t="shared" si="52"/>
        <v>0</v>
      </c>
    </row>
    <row r="2619" spans="4:7">
      <c r="D2619" s="15"/>
      <c r="E2619" s="15"/>
      <c r="G2619" s="15">
        <f t="shared" si="52"/>
        <v>0</v>
      </c>
    </row>
    <row r="2620" spans="4:7">
      <c r="D2620" s="15"/>
      <c r="E2620" s="15"/>
      <c r="G2620" s="15">
        <f t="shared" si="52"/>
        <v>0</v>
      </c>
    </row>
    <row r="2621" spans="4:7">
      <c r="D2621" s="15"/>
      <c r="E2621" s="15"/>
      <c r="G2621" s="15">
        <f t="shared" si="52"/>
        <v>0</v>
      </c>
    </row>
    <row r="2622" spans="4:7">
      <c r="D2622" s="15"/>
      <c r="E2622" s="15"/>
      <c r="G2622" s="15">
        <f t="shared" si="52"/>
        <v>0</v>
      </c>
    </row>
    <row r="2623" spans="4:7">
      <c r="D2623" s="15"/>
      <c r="E2623" s="15"/>
      <c r="G2623" s="15">
        <f t="shared" si="52"/>
        <v>0</v>
      </c>
    </row>
    <row r="2624" spans="4:7">
      <c r="D2624" s="15"/>
      <c r="E2624" s="15"/>
      <c r="G2624" s="15">
        <f t="shared" si="52"/>
        <v>0</v>
      </c>
    </row>
    <row r="2625" spans="4:7">
      <c r="D2625" s="15"/>
      <c r="E2625" s="15"/>
      <c r="G2625" s="15">
        <f t="shared" si="52"/>
        <v>0</v>
      </c>
    </row>
    <row r="2626" spans="4:7">
      <c r="D2626" s="15"/>
      <c r="E2626" s="15"/>
      <c r="G2626" s="15">
        <f t="shared" si="52"/>
        <v>0</v>
      </c>
    </row>
    <row r="2627" spans="4:7">
      <c r="D2627" s="15"/>
      <c r="E2627" s="15"/>
      <c r="G2627" s="15">
        <f t="shared" si="52"/>
        <v>0</v>
      </c>
    </row>
    <row r="2628" spans="4:7">
      <c r="D2628" s="15"/>
      <c r="E2628" s="15"/>
      <c r="G2628" s="15">
        <f t="shared" si="52"/>
        <v>0</v>
      </c>
    </row>
    <row r="2629" spans="4:7">
      <c r="D2629" s="15"/>
      <c r="E2629" s="15"/>
      <c r="G2629" s="15">
        <f t="shared" si="52"/>
        <v>0</v>
      </c>
    </row>
    <row r="2630" spans="4:7">
      <c r="D2630" s="15"/>
      <c r="E2630" s="15"/>
      <c r="G2630" s="15">
        <f t="shared" si="52"/>
        <v>0</v>
      </c>
    </row>
    <row r="2631" spans="4:7">
      <c r="D2631" s="15"/>
      <c r="E2631" s="15"/>
      <c r="G2631" s="15">
        <f t="shared" si="52"/>
        <v>0</v>
      </c>
    </row>
    <row r="2632" spans="4:7">
      <c r="D2632" s="15"/>
      <c r="E2632" s="15"/>
      <c r="G2632" s="15">
        <f t="shared" si="52"/>
        <v>0</v>
      </c>
    </row>
    <row r="2633" spans="4:7">
      <c r="D2633" s="15"/>
      <c r="E2633" s="15"/>
      <c r="G2633" s="15">
        <f t="shared" si="52"/>
        <v>0</v>
      </c>
    </row>
    <row r="2634" spans="4:7">
      <c r="D2634" s="15"/>
      <c r="E2634" s="15"/>
      <c r="G2634" s="15">
        <f t="shared" si="52"/>
        <v>0</v>
      </c>
    </row>
    <row r="2635" spans="4:7">
      <c r="D2635" s="15"/>
      <c r="E2635" s="15"/>
      <c r="G2635" s="15">
        <f t="shared" si="52"/>
        <v>0</v>
      </c>
    </row>
    <row r="2636" spans="4:7">
      <c r="D2636" s="15"/>
      <c r="E2636" s="15"/>
      <c r="G2636" s="15">
        <f t="shared" ref="G2636:G2699" si="53">+D2636-E2636</f>
        <v>0</v>
      </c>
    </row>
    <row r="2637" spans="4:7">
      <c r="D2637" s="15"/>
      <c r="E2637" s="15"/>
      <c r="G2637" s="15">
        <f t="shared" si="53"/>
        <v>0</v>
      </c>
    </row>
    <row r="2638" spans="4:7">
      <c r="D2638" s="15"/>
      <c r="E2638" s="15"/>
      <c r="G2638" s="15">
        <f t="shared" si="53"/>
        <v>0</v>
      </c>
    </row>
    <row r="2639" spans="4:7">
      <c r="D2639" s="15"/>
      <c r="E2639" s="15"/>
      <c r="G2639" s="15">
        <f t="shared" si="53"/>
        <v>0</v>
      </c>
    </row>
    <row r="2640" spans="4:7">
      <c r="D2640" s="15"/>
      <c r="E2640" s="15"/>
      <c r="G2640" s="15">
        <f t="shared" si="53"/>
        <v>0</v>
      </c>
    </row>
    <row r="2641" spans="4:7">
      <c r="D2641" s="15"/>
      <c r="E2641" s="15"/>
      <c r="G2641" s="15">
        <f t="shared" si="53"/>
        <v>0</v>
      </c>
    </row>
    <row r="2642" spans="4:7">
      <c r="D2642" s="15"/>
      <c r="E2642" s="15"/>
      <c r="G2642" s="15">
        <f t="shared" si="53"/>
        <v>0</v>
      </c>
    </row>
    <row r="2643" spans="4:7">
      <c r="D2643" s="15"/>
      <c r="E2643" s="15"/>
      <c r="G2643" s="15">
        <f t="shared" si="53"/>
        <v>0</v>
      </c>
    </row>
    <row r="2644" spans="4:7">
      <c r="D2644" s="15"/>
      <c r="E2644" s="15"/>
      <c r="G2644" s="15">
        <f t="shared" si="53"/>
        <v>0</v>
      </c>
    </row>
    <row r="2645" spans="4:7">
      <c r="D2645" s="15"/>
      <c r="E2645" s="15"/>
      <c r="G2645" s="15">
        <f t="shared" si="53"/>
        <v>0</v>
      </c>
    </row>
    <row r="2646" spans="4:7">
      <c r="D2646" s="15"/>
      <c r="E2646" s="15"/>
      <c r="G2646" s="15">
        <f t="shared" si="53"/>
        <v>0</v>
      </c>
    </row>
    <row r="2647" spans="4:7">
      <c r="D2647" s="15"/>
      <c r="E2647" s="15"/>
      <c r="G2647" s="15">
        <f t="shared" si="53"/>
        <v>0</v>
      </c>
    </row>
    <row r="2648" spans="4:7">
      <c r="D2648" s="15"/>
      <c r="E2648" s="15"/>
      <c r="G2648" s="15">
        <f t="shared" si="53"/>
        <v>0</v>
      </c>
    </row>
    <row r="2649" spans="4:7">
      <c r="D2649" s="15"/>
      <c r="E2649" s="15"/>
      <c r="G2649" s="15">
        <f t="shared" si="53"/>
        <v>0</v>
      </c>
    </row>
    <row r="2650" spans="4:7">
      <c r="D2650" s="15"/>
      <c r="E2650" s="15"/>
      <c r="G2650" s="15">
        <f t="shared" si="53"/>
        <v>0</v>
      </c>
    </row>
    <row r="2651" spans="4:7">
      <c r="D2651" s="15"/>
      <c r="E2651" s="15"/>
      <c r="G2651" s="15">
        <f t="shared" si="53"/>
        <v>0</v>
      </c>
    </row>
    <row r="2652" spans="4:7">
      <c r="D2652" s="15"/>
      <c r="E2652" s="15"/>
      <c r="G2652" s="15">
        <f t="shared" si="53"/>
        <v>0</v>
      </c>
    </row>
    <row r="2653" spans="4:7">
      <c r="D2653" s="15"/>
      <c r="E2653" s="15"/>
      <c r="G2653" s="15">
        <f t="shared" si="53"/>
        <v>0</v>
      </c>
    </row>
    <row r="2654" spans="4:7">
      <c r="D2654" s="15"/>
      <c r="E2654" s="15"/>
      <c r="G2654" s="15">
        <f t="shared" si="53"/>
        <v>0</v>
      </c>
    </row>
    <row r="2655" spans="4:7">
      <c r="D2655" s="15"/>
      <c r="E2655" s="15"/>
      <c r="G2655" s="15">
        <f t="shared" si="53"/>
        <v>0</v>
      </c>
    </row>
    <row r="2656" spans="4:7">
      <c r="D2656" s="15"/>
      <c r="E2656" s="15"/>
      <c r="G2656" s="15">
        <f t="shared" si="53"/>
        <v>0</v>
      </c>
    </row>
    <row r="2657" spans="4:7">
      <c r="D2657" s="15"/>
      <c r="E2657" s="15"/>
      <c r="G2657" s="15">
        <f t="shared" si="53"/>
        <v>0</v>
      </c>
    </row>
    <row r="2658" spans="4:7">
      <c r="D2658" s="15"/>
      <c r="E2658" s="15"/>
      <c r="G2658" s="15">
        <f t="shared" si="53"/>
        <v>0</v>
      </c>
    </row>
    <row r="2659" spans="4:7">
      <c r="D2659" s="15"/>
      <c r="E2659" s="15"/>
      <c r="G2659" s="15">
        <f t="shared" si="53"/>
        <v>0</v>
      </c>
    </row>
    <row r="2660" spans="4:7">
      <c r="D2660" s="15"/>
      <c r="E2660" s="15"/>
      <c r="G2660" s="15">
        <f t="shared" si="53"/>
        <v>0</v>
      </c>
    </row>
    <row r="2661" spans="4:7">
      <c r="D2661" s="15"/>
      <c r="E2661" s="15"/>
      <c r="G2661" s="15">
        <f t="shared" si="53"/>
        <v>0</v>
      </c>
    </row>
    <row r="2662" spans="4:7">
      <c r="D2662" s="15"/>
      <c r="E2662" s="15"/>
      <c r="G2662" s="15">
        <f t="shared" si="53"/>
        <v>0</v>
      </c>
    </row>
    <row r="2663" spans="4:7">
      <c r="D2663" s="15"/>
      <c r="E2663" s="15"/>
      <c r="G2663" s="15">
        <f t="shared" si="53"/>
        <v>0</v>
      </c>
    </row>
    <row r="2664" spans="4:7">
      <c r="D2664" s="15"/>
      <c r="E2664" s="15"/>
      <c r="G2664" s="15">
        <f t="shared" si="53"/>
        <v>0</v>
      </c>
    </row>
    <row r="2665" spans="4:7">
      <c r="D2665" s="15"/>
      <c r="E2665" s="15"/>
      <c r="G2665" s="15">
        <f t="shared" si="53"/>
        <v>0</v>
      </c>
    </row>
    <row r="2666" spans="4:7">
      <c r="D2666" s="15"/>
      <c r="E2666" s="15"/>
      <c r="G2666" s="15">
        <f t="shared" si="53"/>
        <v>0</v>
      </c>
    </row>
    <row r="2667" spans="4:7">
      <c r="D2667" s="15"/>
      <c r="E2667" s="15"/>
      <c r="G2667" s="15">
        <f t="shared" si="53"/>
        <v>0</v>
      </c>
    </row>
    <row r="2668" spans="4:7">
      <c r="D2668" s="15"/>
      <c r="E2668" s="15"/>
      <c r="G2668" s="15">
        <f t="shared" si="53"/>
        <v>0</v>
      </c>
    </row>
    <row r="2669" spans="4:7">
      <c r="D2669" s="15"/>
      <c r="E2669" s="15"/>
      <c r="G2669" s="15">
        <f t="shared" si="53"/>
        <v>0</v>
      </c>
    </row>
    <row r="2670" spans="4:7">
      <c r="D2670" s="15"/>
      <c r="E2670" s="15"/>
      <c r="G2670" s="15">
        <f t="shared" si="53"/>
        <v>0</v>
      </c>
    </row>
    <row r="2671" spans="4:7">
      <c r="D2671" s="15"/>
      <c r="E2671" s="15"/>
      <c r="G2671" s="15">
        <f t="shared" si="53"/>
        <v>0</v>
      </c>
    </row>
    <row r="2672" spans="4:7">
      <c r="D2672" s="15"/>
      <c r="E2672" s="15"/>
      <c r="G2672" s="15">
        <f t="shared" si="53"/>
        <v>0</v>
      </c>
    </row>
    <row r="2673" spans="4:7">
      <c r="D2673" s="15"/>
      <c r="E2673" s="15"/>
      <c r="G2673" s="15">
        <f t="shared" si="53"/>
        <v>0</v>
      </c>
    </row>
    <row r="2674" spans="4:7">
      <c r="D2674" s="15"/>
      <c r="E2674" s="15"/>
      <c r="G2674" s="15">
        <f t="shared" si="53"/>
        <v>0</v>
      </c>
    </row>
    <row r="2675" spans="4:7">
      <c r="D2675" s="15"/>
      <c r="E2675" s="15"/>
      <c r="G2675" s="15">
        <f t="shared" si="53"/>
        <v>0</v>
      </c>
    </row>
    <row r="2676" spans="4:7">
      <c r="D2676" s="15"/>
      <c r="E2676" s="15"/>
      <c r="G2676" s="15">
        <f t="shared" si="53"/>
        <v>0</v>
      </c>
    </row>
    <row r="2677" spans="4:7">
      <c r="D2677" s="15"/>
      <c r="E2677" s="15"/>
      <c r="G2677" s="15">
        <f t="shared" si="53"/>
        <v>0</v>
      </c>
    </row>
    <row r="2678" spans="4:7">
      <c r="D2678" s="15"/>
      <c r="E2678" s="15"/>
      <c r="G2678" s="15">
        <f t="shared" si="53"/>
        <v>0</v>
      </c>
    </row>
    <row r="2679" spans="4:7">
      <c r="D2679" s="15"/>
      <c r="E2679" s="15"/>
      <c r="G2679" s="15">
        <f t="shared" si="53"/>
        <v>0</v>
      </c>
    </row>
    <row r="2680" spans="4:7">
      <c r="D2680" s="15"/>
      <c r="E2680" s="15"/>
      <c r="G2680" s="15">
        <f t="shared" si="53"/>
        <v>0</v>
      </c>
    </row>
    <row r="2681" spans="4:7">
      <c r="D2681" s="15"/>
      <c r="E2681" s="15"/>
      <c r="G2681" s="15">
        <f t="shared" si="53"/>
        <v>0</v>
      </c>
    </row>
    <row r="2682" spans="4:7">
      <c r="D2682" s="15"/>
      <c r="E2682" s="15"/>
      <c r="G2682" s="15">
        <f t="shared" si="53"/>
        <v>0</v>
      </c>
    </row>
    <row r="2683" spans="4:7">
      <c r="D2683" s="15"/>
      <c r="E2683" s="15"/>
      <c r="G2683" s="15">
        <f t="shared" si="53"/>
        <v>0</v>
      </c>
    </row>
    <row r="2684" spans="4:7">
      <c r="D2684" s="15"/>
      <c r="E2684" s="15"/>
      <c r="G2684" s="15">
        <f t="shared" si="53"/>
        <v>0</v>
      </c>
    </row>
    <row r="2685" spans="4:7">
      <c r="D2685" s="15"/>
      <c r="E2685" s="15"/>
      <c r="G2685" s="15">
        <f t="shared" si="53"/>
        <v>0</v>
      </c>
    </row>
    <row r="2686" spans="4:7">
      <c r="D2686" s="15"/>
      <c r="E2686" s="15"/>
      <c r="G2686" s="15">
        <f t="shared" si="53"/>
        <v>0</v>
      </c>
    </row>
    <row r="2687" spans="4:7">
      <c r="D2687" s="15"/>
      <c r="E2687" s="15"/>
      <c r="G2687" s="15">
        <f t="shared" si="53"/>
        <v>0</v>
      </c>
    </row>
    <row r="2688" spans="4:7">
      <c r="D2688" s="15"/>
      <c r="E2688" s="15"/>
      <c r="G2688" s="15">
        <f t="shared" si="53"/>
        <v>0</v>
      </c>
    </row>
    <row r="2689" spans="4:7">
      <c r="D2689" s="15"/>
      <c r="E2689" s="15"/>
      <c r="G2689" s="15">
        <f t="shared" si="53"/>
        <v>0</v>
      </c>
    </row>
    <row r="2690" spans="4:7">
      <c r="D2690" s="15"/>
      <c r="E2690" s="15"/>
      <c r="G2690" s="15">
        <f t="shared" si="53"/>
        <v>0</v>
      </c>
    </row>
    <row r="2691" spans="4:7">
      <c r="D2691" s="15"/>
      <c r="E2691" s="15"/>
      <c r="G2691" s="15">
        <f t="shared" si="53"/>
        <v>0</v>
      </c>
    </row>
    <row r="2692" spans="4:7">
      <c r="D2692" s="15"/>
      <c r="E2692" s="15"/>
      <c r="G2692" s="15">
        <f t="shared" si="53"/>
        <v>0</v>
      </c>
    </row>
    <row r="2693" spans="4:7">
      <c r="D2693" s="15"/>
      <c r="E2693" s="15"/>
      <c r="G2693" s="15">
        <f t="shared" si="53"/>
        <v>0</v>
      </c>
    </row>
    <row r="2694" spans="4:7">
      <c r="D2694" s="15"/>
      <c r="E2694" s="15"/>
      <c r="G2694" s="15">
        <f t="shared" si="53"/>
        <v>0</v>
      </c>
    </row>
    <row r="2695" spans="4:7">
      <c r="D2695" s="15"/>
      <c r="E2695" s="15"/>
      <c r="G2695" s="15">
        <f t="shared" si="53"/>
        <v>0</v>
      </c>
    </row>
    <row r="2696" spans="4:7">
      <c r="D2696" s="15"/>
      <c r="E2696" s="15"/>
      <c r="G2696" s="15">
        <f t="shared" si="53"/>
        <v>0</v>
      </c>
    </row>
    <row r="2697" spans="4:7">
      <c r="D2697" s="15"/>
      <c r="E2697" s="15"/>
      <c r="G2697" s="15">
        <f t="shared" si="53"/>
        <v>0</v>
      </c>
    </row>
    <row r="2698" spans="4:7">
      <c r="D2698" s="15"/>
      <c r="E2698" s="15"/>
      <c r="G2698" s="15">
        <f t="shared" si="53"/>
        <v>0</v>
      </c>
    </row>
    <row r="2699" spans="4:7">
      <c r="D2699" s="15"/>
      <c r="E2699" s="15"/>
      <c r="G2699" s="15">
        <f t="shared" si="53"/>
        <v>0</v>
      </c>
    </row>
    <row r="2700" spans="4:7">
      <c r="D2700" s="15"/>
      <c r="E2700" s="15"/>
      <c r="G2700" s="15">
        <f t="shared" ref="G2700:G2763" si="54">+D2700-E2700</f>
        <v>0</v>
      </c>
    </row>
    <row r="2701" spans="4:7">
      <c r="D2701" s="15"/>
      <c r="E2701" s="15"/>
      <c r="G2701" s="15">
        <f t="shared" si="54"/>
        <v>0</v>
      </c>
    </row>
    <row r="2702" spans="4:7">
      <c r="D2702" s="15"/>
      <c r="E2702" s="15"/>
      <c r="G2702" s="15">
        <f t="shared" si="54"/>
        <v>0</v>
      </c>
    </row>
    <row r="2703" spans="4:7">
      <c r="D2703" s="15"/>
      <c r="E2703" s="15"/>
      <c r="G2703" s="15">
        <f t="shared" si="54"/>
        <v>0</v>
      </c>
    </row>
    <row r="2704" spans="4:7">
      <c r="D2704" s="15"/>
      <c r="E2704" s="15"/>
      <c r="G2704" s="15">
        <f t="shared" si="54"/>
        <v>0</v>
      </c>
    </row>
    <row r="2705" spans="4:7">
      <c r="D2705" s="15"/>
      <c r="E2705" s="15"/>
      <c r="G2705" s="15">
        <f t="shared" si="54"/>
        <v>0</v>
      </c>
    </row>
    <row r="2706" spans="4:7">
      <c r="D2706" s="15"/>
      <c r="E2706" s="15"/>
      <c r="G2706" s="15">
        <f t="shared" si="54"/>
        <v>0</v>
      </c>
    </row>
    <row r="2707" spans="4:7">
      <c r="D2707" s="15"/>
      <c r="E2707" s="15"/>
      <c r="G2707" s="15">
        <f t="shared" si="54"/>
        <v>0</v>
      </c>
    </row>
    <row r="2708" spans="4:7">
      <c r="D2708" s="15"/>
      <c r="E2708" s="15"/>
      <c r="G2708" s="15">
        <f t="shared" si="54"/>
        <v>0</v>
      </c>
    </row>
    <row r="2709" spans="4:7">
      <c r="D2709" s="15"/>
      <c r="E2709" s="15"/>
      <c r="G2709" s="15">
        <f t="shared" si="54"/>
        <v>0</v>
      </c>
    </row>
    <row r="2710" spans="4:7">
      <c r="D2710" s="15"/>
      <c r="E2710" s="15"/>
      <c r="G2710" s="15">
        <f t="shared" si="54"/>
        <v>0</v>
      </c>
    </row>
    <row r="2711" spans="4:7">
      <c r="D2711" s="15"/>
      <c r="E2711" s="15"/>
      <c r="G2711" s="15">
        <f t="shared" si="54"/>
        <v>0</v>
      </c>
    </row>
    <row r="2712" spans="4:7">
      <c r="D2712" s="15"/>
      <c r="E2712" s="15"/>
      <c r="G2712" s="15">
        <f t="shared" si="54"/>
        <v>0</v>
      </c>
    </row>
    <row r="2713" spans="4:7">
      <c r="D2713" s="15"/>
      <c r="E2713" s="15"/>
      <c r="G2713" s="15">
        <f t="shared" si="54"/>
        <v>0</v>
      </c>
    </row>
    <row r="2714" spans="4:7">
      <c r="D2714" s="15"/>
      <c r="E2714" s="15"/>
      <c r="G2714" s="15">
        <f t="shared" si="54"/>
        <v>0</v>
      </c>
    </row>
    <row r="2715" spans="4:7">
      <c r="D2715" s="15"/>
      <c r="E2715" s="15"/>
      <c r="G2715" s="15">
        <f t="shared" si="54"/>
        <v>0</v>
      </c>
    </row>
    <row r="2716" spans="4:7">
      <c r="D2716" s="15"/>
      <c r="E2716" s="15"/>
      <c r="G2716" s="15">
        <f t="shared" si="54"/>
        <v>0</v>
      </c>
    </row>
    <row r="2717" spans="4:7">
      <c r="D2717" s="15"/>
      <c r="E2717" s="15"/>
      <c r="G2717" s="15">
        <f t="shared" si="54"/>
        <v>0</v>
      </c>
    </row>
    <row r="2718" spans="4:7">
      <c r="D2718" s="15"/>
      <c r="E2718" s="15"/>
      <c r="G2718" s="15">
        <f t="shared" si="54"/>
        <v>0</v>
      </c>
    </row>
    <row r="2719" spans="4:7">
      <c r="D2719" s="15"/>
      <c r="E2719" s="15"/>
      <c r="G2719" s="15">
        <f t="shared" si="54"/>
        <v>0</v>
      </c>
    </row>
    <row r="2720" spans="4:7">
      <c r="D2720" s="15"/>
      <c r="E2720" s="15"/>
      <c r="G2720" s="15">
        <f t="shared" si="54"/>
        <v>0</v>
      </c>
    </row>
    <row r="2721" spans="4:7">
      <c r="D2721" s="15"/>
      <c r="E2721" s="15"/>
      <c r="G2721" s="15">
        <f t="shared" si="54"/>
        <v>0</v>
      </c>
    </row>
    <row r="2722" spans="4:7">
      <c r="D2722" s="15"/>
      <c r="E2722" s="15"/>
      <c r="G2722" s="15">
        <f t="shared" si="54"/>
        <v>0</v>
      </c>
    </row>
    <row r="2723" spans="4:7">
      <c r="D2723" s="15"/>
      <c r="E2723" s="15"/>
      <c r="G2723" s="15">
        <f t="shared" si="54"/>
        <v>0</v>
      </c>
    </row>
    <row r="2724" spans="4:7">
      <c r="D2724" s="15"/>
      <c r="E2724" s="15"/>
      <c r="G2724" s="15">
        <f t="shared" si="54"/>
        <v>0</v>
      </c>
    </row>
    <row r="2725" spans="4:7">
      <c r="D2725" s="15"/>
      <c r="E2725" s="15"/>
      <c r="G2725" s="15">
        <f t="shared" si="54"/>
        <v>0</v>
      </c>
    </row>
    <row r="2726" spans="4:7">
      <c r="D2726" s="15"/>
      <c r="E2726" s="15"/>
      <c r="G2726" s="15">
        <f t="shared" si="54"/>
        <v>0</v>
      </c>
    </row>
    <row r="2727" spans="4:7">
      <c r="D2727" s="15"/>
      <c r="E2727" s="15"/>
      <c r="G2727" s="15">
        <f t="shared" si="54"/>
        <v>0</v>
      </c>
    </row>
    <row r="2728" spans="4:7">
      <c r="D2728" s="15"/>
      <c r="E2728" s="15"/>
      <c r="G2728" s="15">
        <f t="shared" si="54"/>
        <v>0</v>
      </c>
    </row>
    <row r="2729" spans="4:7">
      <c r="D2729" s="15"/>
      <c r="E2729" s="15"/>
      <c r="G2729" s="15">
        <f t="shared" si="54"/>
        <v>0</v>
      </c>
    </row>
    <row r="2730" spans="4:7">
      <c r="D2730" s="15"/>
      <c r="E2730" s="15"/>
      <c r="G2730" s="15">
        <f t="shared" si="54"/>
        <v>0</v>
      </c>
    </row>
    <row r="2731" spans="4:7">
      <c r="D2731" s="15"/>
      <c r="E2731" s="15"/>
      <c r="G2731" s="15">
        <f t="shared" si="54"/>
        <v>0</v>
      </c>
    </row>
    <row r="2732" spans="4:7">
      <c r="D2732" s="15"/>
      <c r="E2732" s="15"/>
      <c r="G2732" s="15">
        <f t="shared" si="54"/>
        <v>0</v>
      </c>
    </row>
    <row r="2733" spans="4:7">
      <c r="D2733" s="15"/>
      <c r="E2733" s="15"/>
      <c r="G2733" s="15">
        <f t="shared" si="54"/>
        <v>0</v>
      </c>
    </row>
    <row r="2734" spans="4:7">
      <c r="D2734" s="15"/>
      <c r="E2734" s="15"/>
      <c r="G2734" s="15">
        <f t="shared" si="54"/>
        <v>0</v>
      </c>
    </row>
    <row r="2735" spans="4:7">
      <c r="D2735" s="15"/>
      <c r="E2735" s="15"/>
      <c r="G2735" s="15">
        <f t="shared" si="54"/>
        <v>0</v>
      </c>
    </row>
    <row r="2736" spans="4:7">
      <c r="D2736" s="15"/>
      <c r="E2736" s="15"/>
      <c r="G2736" s="15">
        <f t="shared" si="54"/>
        <v>0</v>
      </c>
    </row>
    <row r="2737" spans="4:7">
      <c r="D2737" s="15"/>
      <c r="E2737" s="15"/>
      <c r="G2737" s="15">
        <f t="shared" si="54"/>
        <v>0</v>
      </c>
    </row>
    <row r="2738" spans="4:7">
      <c r="D2738" s="15"/>
      <c r="E2738" s="15"/>
      <c r="G2738" s="15">
        <f t="shared" si="54"/>
        <v>0</v>
      </c>
    </row>
    <row r="2739" spans="4:7">
      <c r="D2739" s="15"/>
      <c r="E2739" s="15"/>
      <c r="G2739" s="15">
        <f t="shared" si="54"/>
        <v>0</v>
      </c>
    </row>
    <row r="2740" spans="4:7">
      <c r="D2740" s="15"/>
      <c r="E2740" s="15"/>
      <c r="G2740" s="15">
        <f t="shared" si="54"/>
        <v>0</v>
      </c>
    </row>
    <row r="2741" spans="4:7">
      <c r="D2741" s="15"/>
      <c r="E2741" s="15"/>
      <c r="G2741" s="15">
        <f t="shared" si="54"/>
        <v>0</v>
      </c>
    </row>
    <row r="2742" spans="4:7">
      <c r="D2742" s="15"/>
      <c r="E2742" s="15"/>
      <c r="G2742" s="15">
        <f t="shared" si="54"/>
        <v>0</v>
      </c>
    </row>
    <row r="2743" spans="4:7">
      <c r="D2743" s="15"/>
      <c r="E2743" s="15"/>
      <c r="G2743" s="15">
        <f t="shared" si="54"/>
        <v>0</v>
      </c>
    </row>
    <row r="2744" spans="4:7">
      <c r="D2744" s="15"/>
      <c r="E2744" s="15"/>
      <c r="G2744" s="15">
        <f t="shared" si="54"/>
        <v>0</v>
      </c>
    </row>
    <row r="2745" spans="4:7">
      <c r="D2745" s="15"/>
      <c r="E2745" s="15"/>
      <c r="G2745" s="15">
        <f t="shared" si="54"/>
        <v>0</v>
      </c>
    </row>
    <row r="2746" spans="4:7">
      <c r="D2746" s="15"/>
      <c r="E2746" s="15"/>
      <c r="G2746" s="15">
        <f t="shared" si="54"/>
        <v>0</v>
      </c>
    </row>
    <row r="2747" spans="4:7">
      <c r="D2747" s="15"/>
      <c r="E2747" s="15"/>
      <c r="G2747" s="15">
        <f t="shared" si="54"/>
        <v>0</v>
      </c>
    </row>
    <row r="2748" spans="4:7">
      <c r="D2748" s="15"/>
      <c r="E2748" s="15"/>
      <c r="G2748" s="15">
        <f t="shared" si="54"/>
        <v>0</v>
      </c>
    </row>
    <row r="2749" spans="4:7">
      <c r="D2749" s="15"/>
      <c r="E2749" s="15"/>
      <c r="G2749" s="15">
        <f t="shared" si="54"/>
        <v>0</v>
      </c>
    </row>
    <row r="2750" spans="4:7">
      <c r="D2750" s="15"/>
      <c r="E2750" s="15"/>
      <c r="G2750" s="15">
        <f t="shared" si="54"/>
        <v>0</v>
      </c>
    </row>
    <row r="2751" spans="4:7">
      <c r="D2751" s="15"/>
      <c r="E2751" s="15"/>
      <c r="G2751" s="15">
        <f t="shared" si="54"/>
        <v>0</v>
      </c>
    </row>
    <row r="2752" spans="4:7">
      <c r="D2752" s="15"/>
      <c r="E2752" s="15"/>
      <c r="G2752" s="15">
        <f t="shared" si="54"/>
        <v>0</v>
      </c>
    </row>
    <row r="2753" spans="4:7">
      <c r="D2753" s="15"/>
      <c r="E2753" s="15"/>
      <c r="G2753" s="15">
        <f t="shared" si="54"/>
        <v>0</v>
      </c>
    </row>
    <row r="2754" spans="4:7">
      <c r="D2754" s="15"/>
      <c r="E2754" s="15"/>
      <c r="G2754" s="15">
        <f t="shared" si="54"/>
        <v>0</v>
      </c>
    </row>
    <row r="2755" spans="4:7">
      <c r="D2755" s="15"/>
      <c r="E2755" s="15"/>
      <c r="G2755" s="15">
        <f t="shared" si="54"/>
        <v>0</v>
      </c>
    </row>
    <row r="2756" spans="4:7">
      <c r="D2756" s="15"/>
      <c r="E2756" s="15"/>
      <c r="G2756" s="15">
        <f t="shared" si="54"/>
        <v>0</v>
      </c>
    </row>
    <row r="2757" spans="4:7">
      <c r="D2757" s="15"/>
      <c r="E2757" s="15"/>
      <c r="G2757" s="15">
        <f t="shared" si="54"/>
        <v>0</v>
      </c>
    </row>
    <row r="2758" spans="4:7">
      <c r="D2758" s="15"/>
      <c r="E2758" s="15"/>
      <c r="G2758" s="15">
        <f t="shared" si="54"/>
        <v>0</v>
      </c>
    </row>
    <row r="2759" spans="4:7">
      <c r="D2759" s="15"/>
      <c r="E2759" s="15"/>
      <c r="G2759" s="15">
        <f t="shared" si="54"/>
        <v>0</v>
      </c>
    </row>
    <row r="2760" spans="4:7">
      <c r="D2760" s="15"/>
      <c r="E2760" s="15"/>
      <c r="G2760" s="15">
        <f t="shared" si="54"/>
        <v>0</v>
      </c>
    </row>
    <row r="2761" spans="4:7">
      <c r="D2761" s="15"/>
      <c r="E2761" s="15"/>
      <c r="G2761" s="15">
        <f t="shared" si="54"/>
        <v>0</v>
      </c>
    </row>
    <row r="2762" spans="4:7">
      <c r="D2762" s="15"/>
      <c r="E2762" s="15"/>
      <c r="G2762" s="15">
        <f t="shared" si="54"/>
        <v>0</v>
      </c>
    </row>
    <row r="2763" spans="4:7">
      <c r="D2763" s="15"/>
      <c r="E2763" s="15"/>
      <c r="G2763" s="15">
        <f t="shared" si="54"/>
        <v>0</v>
      </c>
    </row>
    <row r="2764" spans="4:7">
      <c r="D2764" s="15"/>
      <c r="E2764" s="15"/>
      <c r="G2764" s="15">
        <f t="shared" ref="G2764:G2827" si="55">+D2764-E2764</f>
        <v>0</v>
      </c>
    </row>
    <row r="2765" spans="4:7">
      <c r="D2765" s="15"/>
      <c r="E2765" s="15"/>
      <c r="G2765" s="15">
        <f t="shared" si="55"/>
        <v>0</v>
      </c>
    </row>
    <row r="2766" spans="4:7">
      <c r="D2766" s="15"/>
      <c r="E2766" s="15"/>
      <c r="G2766" s="15">
        <f t="shared" si="55"/>
        <v>0</v>
      </c>
    </row>
    <row r="2767" spans="4:7">
      <c r="D2767" s="15"/>
      <c r="E2767" s="15"/>
      <c r="G2767" s="15">
        <f t="shared" si="55"/>
        <v>0</v>
      </c>
    </row>
    <row r="2768" spans="4:7">
      <c r="D2768" s="15"/>
      <c r="E2768" s="15"/>
      <c r="G2768" s="15">
        <f t="shared" si="55"/>
        <v>0</v>
      </c>
    </row>
    <row r="2769" spans="4:7">
      <c r="D2769" s="15"/>
      <c r="E2769" s="15"/>
      <c r="G2769" s="15">
        <f t="shared" si="55"/>
        <v>0</v>
      </c>
    </row>
    <row r="2770" spans="4:7">
      <c r="D2770" s="15"/>
      <c r="E2770" s="15"/>
      <c r="G2770" s="15">
        <f t="shared" si="55"/>
        <v>0</v>
      </c>
    </row>
    <row r="2771" spans="4:7">
      <c r="D2771" s="15"/>
      <c r="E2771" s="15"/>
      <c r="G2771" s="15">
        <f t="shared" si="55"/>
        <v>0</v>
      </c>
    </row>
    <row r="2772" spans="4:7">
      <c r="D2772" s="15"/>
      <c r="E2772" s="15"/>
      <c r="G2772" s="15">
        <f t="shared" si="55"/>
        <v>0</v>
      </c>
    </row>
    <row r="2773" spans="4:7">
      <c r="D2773" s="15"/>
      <c r="E2773" s="15"/>
      <c r="G2773" s="15">
        <f t="shared" si="55"/>
        <v>0</v>
      </c>
    </row>
    <row r="2774" spans="4:7">
      <c r="D2774" s="15"/>
      <c r="E2774" s="15"/>
      <c r="G2774" s="15">
        <f t="shared" si="55"/>
        <v>0</v>
      </c>
    </row>
    <row r="2775" spans="4:7">
      <c r="D2775" s="15"/>
      <c r="E2775" s="15"/>
      <c r="G2775" s="15">
        <f t="shared" si="55"/>
        <v>0</v>
      </c>
    </row>
    <row r="2776" spans="4:7">
      <c r="D2776" s="15"/>
      <c r="E2776" s="15"/>
      <c r="G2776" s="15">
        <f t="shared" si="55"/>
        <v>0</v>
      </c>
    </row>
    <row r="2777" spans="4:7">
      <c r="D2777" s="15"/>
      <c r="E2777" s="15"/>
      <c r="G2777" s="15">
        <f t="shared" si="55"/>
        <v>0</v>
      </c>
    </row>
    <row r="2778" spans="4:7">
      <c r="D2778" s="15"/>
      <c r="E2778" s="15"/>
      <c r="G2778" s="15">
        <f t="shared" si="55"/>
        <v>0</v>
      </c>
    </row>
    <row r="2779" spans="4:7">
      <c r="D2779" s="15"/>
      <c r="E2779" s="15"/>
      <c r="G2779" s="15">
        <f t="shared" si="55"/>
        <v>0</v>
      </c>
    </row>
    <row r="2780" spans="4:7">
      <c r="D2780" s="15"/>
      <c r="E2780" s="15"/>
      <c r="G2780" s="15">
        <f t="shared" si="55"/>
        <v>0</v>
      </c>
    </row>
    <row r="2781" spans="4:7">
      <c r="D2781" s="15"/>
      <c r="E2781" s="15"/>
      <c r="G2781" s="15">
        <f t="shared" si="55"/>
        <v>0</v>
      </c>
    </row>
    <row r="2782" spans="4:7">
      <c r="D2782" s="15"/>
      <c r="E2782" s="15"/>
      <c r="G2782" s="15">
        <f t="shared" si="55"/>
        <v>0</v>
      </c>
    </row>
    <row r="2783" spans="4:7">
      <c r="D2783" s="15"/>
      <c r="E2783" s="15"/>
      <c r="G2783" s="15">
        <f t="shared" si="55"/>
        <v>0</v>
      </c>
    </row>
    <row r="2784" spans="4:7">
      <c r="D2784" s="15"/>
      <c r="E2784" s="15"/>
      <c r="G2784" s="15">
        <f t="shared" si="55"/>
        <v>0</v>
      </c>
    </row>
    <row r="2785" spans="4:7">
      <c r="D2785" s="15"/>
      <c r="E2785" s="15"/>
      <c r="G2785" s="15">
        <f t="shared" si="55"/>
        <v>0</v>
      </c>
    </row>
    <row r="2786" spans="4:7">
      <c r="D2786" s="15"/>
      <c r="E2786" s="15"/>
      <c r="G2786" s="15">
        <f t="shared" si="55"/>
        <v>0</v>
      </c>
    </row>
    <row r="2787" spans="4:7">
      <c r="D2787" s="15"/>
      <c r="E2787" s="15"/>
      <c r="G2787" s="15">
        <f t="shared" si="55"/>
        <v>0</v>
      </c>
    </row>
    <row r="2788" spans="4:7">
      <c r="D2788" s="15"/>
      <c r="E2788" s="15"/>
      <c r="G2788" s="15">
        <f t="shared" si="55"/>
        <v>0</v>
      </c>
    </row>
    <row r="2789" spans="4:7">
      <c r="D2789" s="15"/>
      <c r="E2789" s="15"/>
      <c r="G2789" s="15">
        <f t="shared" si="55"/>
        <v>0</v>
      </c>
    </row>
    <row r="2790" spans="4:7">
      <c r="D2790" s="15"/>
      <c r="E2790" s="15"/>
      <c r="G2790" s="15">
        <f t="shared" si="55"/>
        <v>0</v>
      </c>
    </row>
    <row r="2791" spans="4:7">
      <c r="D2791" s="15"/>
      <c r="E2791" s="15"/>
      <c r="G2791" s="15">
        <f t="shared" si="55"/>
        <v>0</v>
      </c>
    </row>
    <row r="2792" spans="4:7">
      <c r="D2792" s="15"/>
      <c r="E2792" s="15"/>
      <c r="G2792" s="15">
        <f t="shared" si="55"/>
        <v>0</v>
      </c>
    </row>
    <row r="2793" spans="4:7">
      <c r="D2793" s="15"/>
      <c r="E2793" s="15"/>
      <c r="G2793" s="15">
        <f t="shared" si="55"/>
        <v>0</v>
      </c>
    </row>
    <row r="2794" spans="4:7">
      <c r="D2794" s="15"/>
      <c r="E2794" s="15"/>
      <c r="G2794" s="15">
        <f t="shared" si="55"/>
        <v>0</v>
      </c>
    </row>
    <row r="2795" spans="4:7">
      <c r="D2795" s="15"/>
      <c r="E2795" s="15"/>
      <c r="G2795" s="15">
        <f t="shared" si="55"/>
        <v>0</v>
      </c>
    </row>
    <row r="2796" spans="4:7">
      <c r="D2796" s="15"/>
      <c r="E2796" s="15"/>
      <c r="G2796" s="15">
        <f t="shared" si="55"/>
        <v>0</v>
      </c>
    </row>
    <row r="2797" spans="4:7">
      <c r="D2797" s="15"/>
      <c r="E2797" s="15"/>
      <c r="G2797" s="15">
        <f t="shared" si="55"/>
        <v>0</v>
      </c>
    </row>
    <row r="2798" spans="4:7">
      <c r="D2798" s="15"/>
      <c r="E2798" s="15"/>
      <c r="G2798" s="15">
        <f t="shared" si="55"/>
        <v>0</v>
      </c>
    </row>
    <row r="2799" spans="4:7">
      <c r="D2799" s="15"/>
      <c r="E2799" s="15"/>
      <c r="G2799" s="15">
        <f t="shared" si="55"/>
        <v>0</v>
      </c>
    </row>
    <row r="2800" spans="4:7">
      <c r="D2800" s="15"/>
      <c r="E2800" s="15"/>
      <c r="G2800" s="15">
        <f t="shared" si="55"/>
        <v>0</v>
      </c>
    </row>
    <row r="2801" spans="4:7">
      <c r="D2801" s="15"/>
      <c r="E2801" s="15"/>
      <c r="G2801" s="15">
        <f t="shared" si="55"/>
        <v>0</v>
      </c>
    </row>
    <row r="2802" spans="4:7">
      <c r="D2802" s="15"/>
      <c r="E2802" s="15"/>
      <c r="G2802" s="15">
        <f t="shared" si="55"/>
        <v>0</v>
      </c>
    </row>
    <row r="2803" spans="4:7">
      <c r="D2803" s="15"/>
      <c r="E2803" s="15"/>
      <c r="G2803" s="15">
        <f t="shared" si="55"/>
        <v>0</v>
      </c>
    </row>
    <row r="2804" spans="4:7">
      <c r="D2804" s="15"/>
      <c r="E2804" s="15"/>
      <c r="G2804" s="15">
        <f t="shared" si="55"/>
        <v>0</v>
      </c>
    </row>
    <row r="2805" spans="4:7">
      <c r="D2805" s="15"/>
      <c r="E2805" s="15"/>
      <c r="G2805" s="15">
        <f t="shared" si="55"/>
        <v>0</v>
      </c>
    </row>
    <row r="2806" spans="4:7">
      <c r="D2806" s="15"/>
      <c r="E2806" s="15"/>
      <c r="G2806" s="15">
        <f t="shared" si="55"/>
        <v>0</v>
      </c>
    </row>
    <row r="2807" spans="4:7">
      <c r="D2807" s="15"/>
      <c r="E2807" s="15"/>
      <c r="G2807" s="15">
        <f t="shared" si="55"/>
        <v>0</v>
      </c>
    </row>
    <row r="2808" spans="4:7">
      <c r="D2808" s="15"/>
      <c r="E2808" s="15"/>
      <c r="G2808" s="15">
        <f t="shared" si="55"/>
        <v>0</v>
      </c>
    </row>
    <row r="2809" spans="4:7">
      <c r="D2809" s="15"/>
      <c r="E2809" s="15"/>
      <c r="G2809" s="15">
        <f t="shared" si="55"/>
        <v>0</v>
      </c>
    </row>
    <row r="2810" spans="4:7">
      <c r="D2810" s="15"/>
      <c r="E2810" s="15"/>
      <c r="G2810" s="15">
        <f t="shared" si="55"/>
        <v>0</v>
      </c>
    </row>
    <row r="2811" spans="4:7">
      <c r="D2811" s="15"/>
      <c r="E2811" s="15"/>
      <c r="G2811" s="15">
        <f t="shared" si="55"/>
        <v>0</v>
      </c>
    </row>
    <row r="2812" spans="4:7">
      <c r="D2812" s="15"/>
      <c r="E2812" s="15"/>
      <c r="G2812" s="15">
        <f t="shared" si="55"/>
        <v>0</v>
      </c>
    </row>
    <row r="2813" spans="4:7">
      <c r="D2813" s="15"/>
      <c r="E2813" s="15"/>
      <c r="G2813" s="15">
        <f t="shared" si="55"/>
        <v>0</v>
      </c>
    </row>
    <row r="2814" spans="4:7">
      <c r="D2814" s="15"/>
      <c r="E2814" s="15"/>
      <c r="G2814" s="15">
        <f t="shared" si="55"/>
        <v>0</v>
      </c>
    </row>
    <row r="2815" spans="4:7">
      <c r="D2815" s="15"/>
      <c r="E2815" s="15"/>
      <c r="G2815" s="15">
        <f t="shared" si="55"/>
        <v>0</v>
      </c>
    </row>
    <row r="2816" spans="4:7">
      <c r="D2816" s="15"/>
      <c r="E2816" s="15"/>
      <c r="G2816" s="15">
        <f t="shared" si="55"/>
        <v>0</v>
      </c>
    </row>
    <row r="2817" spans="4:7">
      <c r="D2817" s="15"/>
      <c r="E2817" s="15"/>
      <c r="G2817" s="15">
        <f t="shared" si="55"/>
        <v>0</v>
      </c>
    </row>
    <row r="2818" spans="4:7">
      <c r="D2818" s="15"/>
      <c r="E2818" s="15"/>
      <c r="G2818" s="15">
        <f t="shared" si="55"/>
        <v>0</v>
      </c>
    </row>
    <row r="2819" spans="4:7">
      <c r="D2819" s="15"/>
      <c r="E2819" s="15"/>
      <c r="G2819" s="15">
        <f t="shared" si="55"/>
        <v>0</v>
      </c>
    </row>
    <row r="2820" spans="4:7">
      <c r="D2820" s="15"/>
      <c r="E2820" s="15"/>
      <c r="G2820" s="15">
        <f t="shared" si="55"/>
        <v>0</v>
      </c>
    </row>
    <row r="2821" spans="4:7">
      <c r="D2821" s="15"/>
      <c r="E2821" s="15"/>
      <c r="G2821" s="15">
        <f t="shared" si="55"/>
        <v>0</v>
      </c>
    </row>
    <row r="2822" spans="4:7">
      <c r="D2822" s="15"/>
      <c r="E2822" s="15"/>
      <c r="G2822" s="15">
        <f t="shared" si="55"/>
        <v>0</v>
      </c>
    </row>
    <row r="2823" spans="4:7">
      <c r="D2823" s="15"/>
      <c r="E2823" s="15"/>
      <c r="G2823" s="15">
        <f t="shared" si="55"/>
        <v>0</v>
      </c>
    </row>
    <row r="2824" spans="4:7">
      <c r="D2824" s="15"/>
      <c r="E2824" s="15"/>
      <c r="G2824" s="15">
        <f t="shared" si="55"/>
        <v>0</v>
      </c>
    </row>
    <row r="2825" spans="4:7">
      <c r="D2825" s="15"/>
      <c r="E2825" s="15"/>
      <c r="G2825" s="15">
        <f t="shared" si="55"/>
        <v>0</v>
      </c>
    </row>
    <row r="2826" spans="4:7">
      <c r="D2826" s="15"/>
      <c r="E2826" s="15"/>
      <c r="G2826" s="15">
        <f t="shared" si="55"/>
        <v>0</v>
      </c>
    </row>
    <row r="2827" spans="4:7">
      <c r="D2827" s="15"/>
      <c r="E2827" s="15"/>
      <c r="G2827" s="15">
        <f t="shared" si="55"/>
        <v>0</v>
      </c>
    </row>
    <row r="2828" spans="4:7">
      <c r="D2828" s="15"/>
      <c r="E2828" s="15"/>
      <c r="G2828" s="15">
        <f t="shared" ref="G2828:G2891" si="56">+D2828-E2828</f>
        <v>0</v>
      </c>
    </row>
    <row r="2829" spans="4:7">
      <c r="D2829" s="15"/>
      <c r="E2829" s="15"/>
      <c r="G2829" s="15">
        <f t="shared" si="56"/>
        <v>0</v>
      </c>
    </row>
    <row r="2830" spans="4:7">
      <c r="D2830" s="15"/>
      <c r="E2830" s="15"/>
      <c r="G2830" s="15">
        <f t="shared" si="56"/>
        <v>0</v>
      </c>
    </row>
    <row r="2831" spans="4:7">
      <c r="D2831" s="15"/>
      <c r="E2831" s="15"/>
      <c r="G2831" s="15">
        <f t="shared" si="56"/>
        <v>0</v>
      </c>
    </row>
    <row r="2832" spans="4:7">
      <c r="D2832" s="15"/>
      <c r="E2832" s="15"/>
      <c r="G2832" s="15">
        <f t="shared" si="56"/>
        <v>0</v>
      </c>
    </row>
    <row r="2833" spans="4:7">
      <c r="D2833" s="15"/>
      <c r="E2833" s="15"/>
      <c r="G2833" s="15">
        <f t="shared" si="56"/>
        <v>0</v>
      </c>
    </row>
    <row r="2834" spans="4:7">
      <c r="D2834" s="15"/>
      <c r="E2834" s="15"/>
      <c r="G2834" s="15">
        <f t="shared" si="56"/>
        <v>0</v>
      </c>
    </row>
    <row r="2835" spans="4:7">
      <c r="D2835" s="15"/>
      <c r="E2835" s="15"/>
      <c r="G2835" s="15">
        <f t="shared" si="56"/>
        <v>0</v>
      </c>
    </row>
    <row r="2836" spans="4:7">
      <c r="D2836" s="15"/>
      <c r="E2836" s="15"/>
      <c r="G2836" s="15">
        <f t="shared" si="56"/>
        <v>0</v>
      </c>
    </row>
    <row r="2837" spans="4:7">
      <c r="D2837" s="15"/>
      <c r="E2837" s="15"/>
      <c r="G2837" s="15">
        <f t="shared" si="56"/>
        <v>0</v>
      </c>
    </row>
    <row r="2838" spans="4:7">
      <c r="D2838" s="15"/>
      <c r="E2838" s="15"/>
      <c r="G2838" s="15">
        <f t="shared" si="56"/>
        <v>0</v>
      </c>
    </row>
    <row r="2839" spans="4:7">
      <c r="D2839" s="15"/>
      <c r="E2839" s="15"/>
      <c r="G2839" s="15">
        <f t="shared" si="56"/>
        <v>0</v>
      </c>
    </row>
    <row r="2840" spans="4:7">
      <c r="D2840" s="15"/>
      <c r="E2840" s="15"/>
      <c r="G2840" s="15">
        <f t="shared" si="56"/>
        <v>0</v>
      </c>
    </row>
    <row r="2841" spans="4:7">
      <c r="D2841" s="15"/>
      <c r="E2841" s="15"/>
      <c r="G2841" s="15">
        <f t="shared" si="56"/>
        <v>0</v>
      </c>
    </row>
    <row r="2842" spans="4:7">
      <c r="D2842" s="15"/>
      <c r="E2842" s="15"/>
      <c r="G2842" s="15">
        <f t="shared" si="56"/>
        <v>0</v>
      </c>
    </row>
    <row r="2843" spans="4:7">
      <c r="D2843" s="15"/>
      <c r="E2843" s="15"/>
      <c r="G2843" s="15">
        <f t="shared" si="56"/>
        <v>0</v>
      </c>
    </row>
    <row r="2844" spans="4:7">
      <c r="D2844" s="15"/>
      <c r="E2844" s="15"/>
      <c r="G2844" s="15">
        <f t="shared" si="56"/>
        <v>0</v>
      </c>
    </row>
    <row r="2845" spans="4:7">
      <c r="D2845" s="15"/>
      <c r="E2845" s="15"/>
      <c r="G2845" s="15">
        <f t="shared" si="56"/>
        <v>0</v>
      </c>
    </row>
    <row r="2846" spans="4:7">
      <c r="D2846" s="15"/>
      <c r="E2846" s="15"/>
      <c r="G2846" s="15">
        <f t="shared" si="56"/>
        <v>0</v>
      </c>
    </row>
    <row r="2847" spans="4:7">
      <c r="D2847" s="15"/>
      <c r="E2847" s="15"/>
      <c r="G2847" s="15">
        <f t="shared" si="56"/>
        <v>0</v>
      </c>
    </row>
    <row r="2848" spans="4:7">
      <c r="D2848" s="15"/>
      <c r="E2848" s="15"/>
      <c r="G2848" s="15">
        <f t="shared" si="56"/>
        <v>0</v>
      </c>
    </row>
    <row r="2849" spans="4:7">
      <c r="D2849" s="15"/>
      <c r="E2849" s="15"/>
      <c r="G2849" s="15">
        <f t="shared" si="56"/>
        <v>0</v>
      </c>
    </row>
    <row r="2850" spans="4:7">
      <c r="D2850" s="15"/>
      <c r="E2850" s="15"/>
      <c r="G2850" s="15">
        <f t="shared" si="56"/>
        <v>0</v>
      </c>
    </row>
    <row r="2851" spans="4:7">
      <c r="D2851" s="15"/>
      <c r="E2851" s="15"/>
      <c r="G2851" s="15">
        <f t="shared" si="56"/>
        <v>0</v>
      </c>
    </row>
    <row r="2852" spans="4:7">
      <c r="D2852" s="15"/>
      <c r="E2852" s="15"/>
      <c r="G2852" s="15">
        <f t="shared" si="56"/>
        <v>0</v>
      </c>
    </row>
    <row r="2853" spans="4:7">
      <c r="D2853" s="15"/>
      <c r="E2853" s="15"/>
      <c r="G2853" s="15">
        <f t="shared" si="56"/>
        <v>0</v>
      </c>
    </row>
    <row r="2854" spans="4:7">
      <c r="D2854" s="15"/>
      <c r="E2854" s="15"/>
      <c r="G2854" s="15">
        <f t="shared" si="56"/>
        <v>0</v>
      </c>
    </row>
    <row r="2855" spans="4:7">
      <c r="D2855" s="15"/>
      <c r="E2855" s="15"/>
      <c r="G2855" s="15">
        <f t="shared" si="56"/>
        <v>0</v>
      </c>
    </row>
    <row r="2856" spans="4:7">
      <c r="D2856" s="15"/>
      <c r="E2856" s="15"/>
      <c r="G2856" s="15">
        <f t="shared" si="56"/>
        <v>0</v>
      </c>
    </row>
    <row r="2857" spans="4:7">
      <c r="D2857" s="15"/>
      <c r="E2857" s="15"/>
      <c r="G2857" s="15">
        <f t="shared" si="56"/>
        <v>0</v>
      </c>
    </row>
    <row r="2858" spans="4:7">
      <c r="D2858" s="15"/>
      <c r="E2858" s="15"/>
      <c r="G2858" s="15">
        <f t="shared" si="56"/>
        <v>0</v>
      </c>
    </row>
    <row r="2859" spans="4:7">
      <c r="D2859" s="15"/>
      <c r="E2859" s="15"/>
      <c r="G2859" s="15">
        <f t="shared" si="56"/>
        <v>0</v>
      </c>
    </row>
    <row r="2860" spans="4:7">
      <c r="D2860" s="15"/>
      <c r="E2860" s="15"/>
      <c r="G2860" s="15">
        <f t="shared" si="56"/>
        <v>0</v>
      </c>
    </row>
    <row r="2861" spans="4:7">
      <c r="D2861" s="15"/>
      <c r="E2861" s="15"/>
      <c r="G2861" s="15">
        <f t="shared" si="56"/>
        <v>0</v>
      </c>
    </row>
    <row r="2862" spans="4:7">
      <c r="D2862" s="15"/>
      <c r="E2862" s="15"/>
      <c r="G2862" s="15">
        <f t="shared" si="56"/>
        <v>0</v>
      </c>
    </row>
    <row r="2863" spans="4:7">
      <c r="D2863" s="15"/>
      <c r="E2863" s="15"/>
      <c r="G2863" s="15">
        <f t="shared" si="56"/>
        <v>0</v>
      </c>
    </row>
    <row r="2864" spans="4:7">
      <c r="D2864" s="15"/>
      <c r="E2864" s="15"/>
      <c r="G2864" s="15">
        <f t="shared" si="56"/>
        <v>0</v>
      </c>
    </row>
    <row r="2865" spans="4:7">
      <c r="D2865" s="15"/>
      <c r="E2865" s="15"/>
      <c r="G2865" s="15">
        <f t="shared" si="56"/>
        <v>0</v>
      </c>
    </row>
    <row r="2866" spans="4:7">
      <c r="D2866" s="15"/>
      <c r="E2866" s="15"/>
      <c r="G2866" s="15">
        <f t="shared" si="56"/>
        <v>0</v>
      </c>
    </row>
    <row r="2867" spans="4:7">
      <c r="D2867" s="15"/>
      <c r="E2867" s="15"/>
      <c r="G2867" s="15">
        <f t="shared" si="56"/>
        <v>0</v>
      </c>
    </row>
    <row r="2868" spans="4:7">
      <c r="D2868" s="15"/>
      <c r="E2868" s="15"/>
      <c r="G2868" s="15">
        <f t="shared" si="56"/>
        <v>0</v>
      </c>
    </row>
    <row r="2869" spans="4:7">
      <c r="D2869" s="15"/>
      <c r="E2869" s="15"/>
      <c r="G2869" s="15">
        <f t="shared" si="56"/>
        <v>0</v>
      </c>
    </row>
    <row r="2870" spans="4:7">
      <c r="D2870" s="15"/>
      <c r="E2870" s="15"/>
      <c r="G2870" s="15">
        <f t="shared" si="56"/>
        <v>0</v>
      </c>
    </row>
    <row r="2871" spans="4:7">
      <c r="D2871" s="15"/>
      <c r="E2871" s="15"/>
      <c r="G2871" s="15">
        <f t="shared" si="56"/>
        <v>0</v>
      </c>
    </row>
    <row r="2872" spans="4:7">
      <c r="D2872" s="15"/>
      <c r="E2872" s="15"/>
      <c r="G2872" s="15">
        <f t="shared" si="56"/>
        <v>0</v>
      </c>
    </row>
    <row r="2873" spans="4:7">
      <c r="D2873" s="15"/>
      <c r="E2873" s="15"/>
      <c r="G2873" s="15">
        <f t="shared" si="56"/>
        <v>0</v>
      </c>
    </row>
    <row r="2874" spans="4:7">
      <c r="D2874" s="15"/>
      <c r="E2874" s="15"/>
      <c r="G2874" s="15">
        <f t="shared" si="56"/>
        <v>0</v>
      </c>
    </row>
    <row r="2875" spans="4:7">
      <c r="D2875" s="15"/>
      <c r="E2875" s="15"/>
      <c r="G2875" s="15">
        <f t="shared" si="56"/>
        <v>0</v>
      </c>
    </row>
    <row r="2876" spans="4:7">
      <c r="D2876" s="15"/>
      <c r="E2876" s="15"/>
      <c r="G2876" s="15">
        <f t="shared" si="56"/>
        <v>0</v>
      </c>
    </row>
    <row r="2877" spans="4:7">
      <c r="D2877" s="15"/>
      <c r="E2877" s="15"/>
      <c r="G2877" s="15">
        <f t="shared" si="56"/>
        <v>0</v>
      </c>
    </row>
    <row r="2878" spans="4:7">
      <c r="D2878" s="15"/>
      <c r="E2878" s="15"/>
      <c r="G2878" s="15">
        <f t="shared" si="56"/>
        <v>0</v>
      </c>
    </row>
    <row r="2879" spans="4:7">
      <c r="D2879" s="15"/>
      <c r="E2879" s="15"/>
      <c r="G2879" s="15">
        <f t="shared" si="56"/>
        <v>0</v>
      </c>
    </row>
    <row r="2880" spans="4:7">
      <c r="D2880" s="15"/>
      <c r="E2880" s="15"/>
      <c r="G2880" s="15">
        <f t="shared" si="56"/>
        <v>0</v>
      </c>
    </row>
    <row r="2881" spans="4:7">
      <c r="D2881" s="15"/>
      <c r="E2881" s="15"/>
      <c r="G2881" s="15">
        <f t="shared" si="56"/>
        <v>0</v>
      </c>
    </row>
    <row r="2882" spans="4:7">
      <c r="D2882" s="15"/>
      <c r="E2882" s="15"/>
      <c r="G2882" s="15">
        <f t="shared" si="56"/>
        <v>0</v>
      </c>
    </row>
    <row r="2883" spans="4:7">
      <c r="D2883" s="15"/>
      <c r="E2883" s="15"/>
      <c r="G2883" s="15">
        <f t="shared" si="56"/>
        <v>0</v>
      </c>
    </row>
    <row r="2884" spans="4:7">
      <c r="D2884" s="15"/>
      <c r="E2884" s="15"/>
      <c r="G2884" s="15">
        <f t="shared" si="56"/>
        <v>0</v>
      </c>
    </row>
    <row r="2885" spans="4:7">
      <c r="D2885" s="15"/>
      <c r="E2885" s="15"/>
      <c r="G2885" s="15">
        <f t="shared" si="56"/>
        <v>0</v>
      </c>
    </row>
    <row r="2886" spans="4:7">
      <c r="D2886" s="15"/>
      <c r="E2886" s="15"/>
      <c r="G2886" s="15">
        <f t="shared" si="56"/>
        <v>0</v>
      </c>
    </row>
    <row r="2887" spans="4:7">
      <c r="D2887" s="15"/>
      <c r="E2887" s="15"/>
      <c r="G2887" s="15">
        <f t="shared" si="56"/>
        <v>0</v>
      </c>
    </row>
    <row r="2888" spans="4:7">
      <c r="D2888" s="15"/>
      <c r="E2888" s="15"/>
      <c r="G2888" s="15">
        <f t="shared" si="56"/>
        <v>0</v>
      </c>
    </row>
    <row r="2889" spans="4:7">
      <c r="D2889" s="15"/>
      <c r="E2889" s="15"/>
      <c r="G2889" s="15">
        <f t="shared" si="56"/>
        <v>0</v>
      </c>
    </row>
    <row r="2890" spans="4:7">
      <c r="D2890" s="15"/>
      <c r="E2890" s="15"/>
      <c r="G2890" s="15">
        <f t="shared" si="56"/>
        <v>0</v>
      </c>
    </row>
    <row r="2891" spans="4:7">
      <c r="D2891" s="15"/>
      <c r="E2891" s="15"/>
      <c r="G2891" s="15">
        <f t="shared" si="56"/>
        <v>0</v>
      </c>
    </row>
    <row r="2892" spans="4:7">
      <c r="D2892" s="15"/>
      <c r="E2892" s="15"/>
      <c r="G2892" s="15">
        <f t="shared" ref="G2892:G2955" si="57">+D2892-E2892</f>
        <v>0</v>
      </c>
    </row>
    <row r="2893" spans="4:7">
      <c r="D2893" s="15"/>
      <c r="E2893" s="15"/>
      <c r="G2893" s="15">
        <f t="shared" si="57"/>
        <v>0</v>
      </c>
    </row>
    <row r="2894" spans="4:7">
      <c r="D2894" s="15"/>
      <c r="E2894" s="15"/>
      <c r="G2894" s="15">
        <f t="shared" si="57"/>
        <v>0</v>
      </c>
    </row>
    <row r="2895" spans="4:7">
      <c r="D2895" s="15"/>
      <c r="E2895" s="15"/>
      <c r="G2895" s="15">
        <f t="shared" si="57"/>
        <v>0</v>
      </c>
    </row>
    <row r="2896" spans="4:7">
      <c r="D2896" s="15"/>
      <c r="E2896" s="15"/>
      <c r="G2896" s="15">
        <f t="shared" si="57"/>
        <v>0</v>
      </c>
    </row>
    <row r="2897" spans="4:7">
      <c r="D2897" s="15"/>
      <c r="E2897" s="15"/>
      <c r="G2897" s="15">
        <f t="shared" si="57"/>
        <v>0</v>
      </c>
    </row>
    <row r="2898" spans="4:7">
      <c r="D2898" s="15"/>
      <c r="E2898" s="15"/>
      <c r="G2898" s="15">
        <f t="shared" si="57"/>
        <v>0</v>
      </c>
    </row>
    <row r="2899" spans="4:7">
      <c r="D2899" s="15"/>
      <c r="E2899" s="15"/>
      <c r="G2899" s="15">
        <f t="shared" si="57"/>
        <v>0</v>
      </c>
    </row>
    <row r="2900" spans="4:7">
      <c r="D2900" s="15"/>
      <c r="E2900" s="15"/>
      <c r="G2900" s="15">
        <f t="shared" si="57"/>
        <v>0</v>
      </c>
    </row>
    <row r="2901" spans="4:7">
      <c r="D2901" s="15"/>
      <c r="E2901" s="15"/>
      <c r="G2901" s="15">
        <f t="shared" si="57"/>
        <v>0</v>
      </c>
    </row>
    <row r="2902" spans="4:7">
      <c r="D2902" s="15"/>
      <c r="E2902" s="15"/>
      <c r="G2902" s="15">
        <f t="shared" si="57"/>
        <v>0</v>
      </c>
    </row>
    <row r="2903" spans="4:7">
      <c r="D2903" s="15"/>
      <c r="E2903" s="15"/>
      <c r="G2903" s="15">
        <f t="shared" si="57"/>
        <v>0</v>
      </c>
    </row>
    <row r="2904" spans="4:7">
      <c r="D2904" s="15"/>
      <c r="E2904" s="15"/>
      <c r="G2904" s="15">
        <f t="shared" si="57"/>
        <v>0</v>
      </c>
    </row>
    <row r="2905" spans="4:7">
      <c r="D2905" s="15"/>
      <c r="E2905" s="15"/>
      <c r="G2905" s="15">
        <f t="shared" si="57"/>
        <v>0</v>
      </c>
    </row>
    <row r="2906" spans="4:7">
      <c r="D2906" s="15"/>
      <c r="E2906" s="15"/>
      <c r="G2906" s="15">
        <f t="shared" si="57"/>
        <v>0</v>
      </c>
    </row>
    <row r="2907" spans="4:7">
      <c r="D2907" s="15"/>
      <c r="E2907" s="15"/>
      <c r="G2907" s="15">
        <f t="shared" si="57"/>
        <v>0</v>
      </c>
    </row>
    <row r="2908" spans="4:7">
      <c r="D2908" s="15"/>
      <c r="E2908" s="15"/>
      <c r="G2908" s="15">
        <f t="shared" si="57"/>
        <v>0</v>
      </c>
    </row>
    <row r="2909" spans="4:7">
      <c r="D2909" s="15"/>
      <c r="E2909" s="15"/>
      <c r="G2909" s="15">
        <f t="shared" si="57"/>
        <v>0</v>
      </c>
    </row>
    <row r="2910" spans="4:7">
      <c r="D2910" s="15"/>
      <c r="E2910" s="15"/>
      <c r="G2910" s="15">
        <f t="shared" si="57"/>
        <v>0</v>
      </c>
    </row>
    <row r="2911" spans="4:7">
      <c r="D2911" s="15"/>
      <c r="E2911" s="15"/>
      <c r="G2911" s="15">
        <f t="shared" si="57"/>
        <v>0</v>
      </c>
    </row>
    <row r="2912" spans="4:7">
      <c r="D2912" s="15"/>
      <c r="E2912" s="15"/>
      <c r="G2912" s="15">
        <f t="shared" si="57"/>
        <v>0</v>
      </c>
    </row>
    <row r="2913" spans="4:7">
      <c r="D2913" s="15"/>
      <c r="E2913" s="15"/>
      <c r="G2913" s="15">
        <f t="shared" si="57"/>
        <v>0</v>
      </c>
    </row>
    <row r="2914" spans="4:7">
      <c r="D2914" s="15"/>
      <c r="E2914" s="15"/>
      <c r="G2914" s="15">
        <f t="shared" si="57"/>
        <v>0</v>
      </c>
    </row>
    <row r="2915" spans="4:7">
      <c r="D2915" s="15"/>
      <c r="E2915" s="15"/>
      <c r="G2915" s="15">
        <f t="shared" si="57"/>
        <v>0</v>
      </c>
    </row>
    <row r="2916" spans="4:7">
      <c r="D2916" s="15"/>
      <c r="E2916" s="15"/>
      <c r="G2916" s="15">
        <f t="shared" si="57"/>
        <v>0</v>
      </c>
    </row>
    <row r="2917" spans="4:7">
      <c r="D2917" s="15"/>
      <c r="E2917" s="15"/>
      <c r="G2917" s="15">
        <f t="shared" si="57"/>
        <v>0</v>
      </c>
    </row>
    <row r="2918" spans="4:7">
      <c r="D2918" s="15"/>
      <c r="E2918" s="15"/>
      <c r="G2918" s="15">
        <f t="shared" si="57"/>
        <v>0</v>
      </c>
    </row>
    <row r="2919" spans="4:7">
      <c r="D2919" s="15"/>
      <c r="E2919" s="15"/>
      <c r="G2919" s="15">
        <f t="shared" si="57"/>
        <v>0</v>
      </c>
    </row>
    <row r="2920" spans="4:7">
      <c r="D2920" s="15"/>
      <c r="E2920" s="15"/>
      <c r="G2920" s="15">
        <f t="shared" si="57"/>
        <v>0</v>
      </c>
    </row>
    <row r="2921" spans="4:7">
      <c r="D2921" s="15"/>
      <c r="E2921" s="15"/>
      <c r="G2921" s="15">
        <f t="shared" si="57"/>
        <v>0</v>
      </c>
    </row>
    <row r="2922" spans="4:7">
      <c r="D2922" s="15"/>
      <c r="E2922" s="15"/>
      <c r="G2922" s="15">
        <f t="shared" si="57"/>
        <v>0</v>
      </c>
    </row>
    <row r="2923" spans="4:7">
      <c r="D2923" s="15"/>
      <c r="E2923" s="15"/>
      <c r="G2923" s="15">
        <f t="shared" si="57"/>
        <v>0</v>
      </c>
    </row>
    <row r="2924" spans="4:7">
      <c r="D2924" s="15"/>
      <c r="E2924" s="15"/>
      <c r="G2924" s="15">
        <f t="shared" si="57"/>
        <v>0</v>
      </c>
    </row>
    <row r="2925" spans="4:7">
      <c r="D2925" s="15"/>
      <c r="E2925" s="15"/>
      <c r="G2925" s="15">
        <f t="shared" si="57"/>
        <v>0</v>
      </c>
    </row>
    <row r="2926" spans="4:7">
      <c r="D2926" s="15"/>
      <c r="E2926" s="15"/>
      <c r="G2926" s="15">
        <f t="shared" si="57"/>
        <v>0</v>
      </c>
    </row>
    <row r="2927" spans="4:7">
      <c r="D2927" s="15"/>
      <c r="E2927" s="15"/>
      <c r="G2927" s="15">
        <f t="shared" si="57"/>
        <v>0</v>
      </c>
    </row>
    <row r="2928" spans="4:7">
      <c r="D2928" s="15"/>
      <c r="E2928" s="15"/>
      <c r="G2928" s="15">
        <f t="shared" si="57"/>
        <v>0</v>
      </c>
    </row>
    <row r="2929" spans="4:7">
      <c r="D2929" s="15"/>
      <c r="E2929" s="15"/>
      <c r="G2929" s="15">
        <f t="shared" si="57"/>
        <v>0</v>
      </c>
    </row>
    <row r="2930" spans="4:7">
      <c r="D2930" s="15"/>
      <c r="E2930" s="15"/>
      <c r="G2930" s="15">
        <f t="shared" si="57"/>
        <v>0</v>
      </c>
    </row>
    <row r="2931" spans="4:7">
      <c r="D2931" s="15"/>
      <c r="E2931" s="15"/>
      <c r="G2931" s="15">
        <f t="shared" si="57"/>
        <v>0</v>
      </c>
    </row>
    <row r="2932" spans="4:7">
      <c r="D2932" s="15"/>
      <c r="E2932" s="15"/>
      <c r="G2932" s="15">
        <f t="shared" si="57"/>
        <v>0</v>
      </c>
    </row>
    <row r="2933" spans="4:7">
      <c r="D2933" s="15"/>
      <c r="E2933" s="15"/>
      <c r="G2933" s="15">
        <f t="shared" si="57"/>
        <v>0</v>
      </c>
    </row>
    <row r="2934" spans="4:7">
      <c r="D2934" s="15"/>
      <c r="E2934" s="15"/>
      <c r="G2934" s="15">
        <f t="shared" si="57"/>
        <v>0</v>
      </c>
    </row>
    <row r="2935" spans="4:7">
      <c r="D2935" s="15"/>
      <c r="E2935" s="15"/>
      <c r="G2935" s="15">
        <f t="shared" si="57"/>
        <v>0</v>
      </c>
    </row>
    <row r="2936" spans="4:7">
      <c r="D2936" s="15"/>
      <c r="E2936" s="15"/>
      <c r="G2936" s="15">
        <f t="shared" si="57"/>
        <v>0</v>
      </c>
    </row>
    <row r="2937" spans="4:7">
      <c r="D2937" s="15"/>
      <c r="E2937" s="15"/>
      <c r="G2937" s="15">
        <f t="shared" si="57"/>
        <v>0</v>
      </c>
    </row>
    <row r="2938" spans="4:7">
      <c r="D2938" s="15"/>
      <c r="E2938" s="15"/>
      <c r="G2938" s="15">
        <f t="shared" si="57"/>
        <v>0</v>
      </c>
    </row>
    <row r="2939" spans="4:7">
      <c r="D2939" s="15"/>
      <c r="E2939" s="15"/>
      <c r="G2939" s="15">
        <f t="shared" si="57"/>
        <v>0</v>
      </c>
    </row>
    <row r="2940" spans="4:7">
      <c r="D2940" s="15"/>
      <c r="E2940" s="15"/>
      <c r="G2940" s="15">
        <f t="shared" si="57"/>
        <v>0</v>
      </c>
    </row>
    <row r="2941" spans="4:7">
      <c r="D2941" s="15"/>
      <c r="E2941" s="15"/>
      <c r="G2941" s="15">
        <f t="shared" si="57"/>
        <v>0</v>
      </c>
    </row>
    <row r="2942" spans="4:7">
      <c r="D2942" s="15"/>
      <c r="E2942" s="15"/>
      <c r="G2942" s="15">
        <f t="shared" si="57"/>
        <v>0</v>
      </c>
    </row>
    <row r="2943" spans="4:7">
      <c r="D2943" s="15"/>
      <c r="E2943" s="15"/>
      <c r="G2943" s="15">
        <f t="shared" si="57"/>
        <v>0</v>
      </c>
    </row>
    <row r="2944" spans="4:7">
      <c r="D2944" s="15"/>
      <c r="E2944" s="15"/>
      <c r="G2944" s="15">
        <f t="shared" si="57"/>
        <v>0</v>
      </c>
    </row>
    <row r="2945" spans="4:7">
      <c r="D2945" s="15"/>
      <c r="E2945" s="15"/>
      <c r="G2945" s="15">
        <f t="shared" si="57"/>
        <v>0</v>
      </c>
    </row>
    <row r="2946" spans="4:7">
      <c r="D2946" s="15"/>
      <c r="E2946" s="15"/>
      <c r="G2946" s="15">
        <f t="shared" si="57"/>
        <v>0</v>
      </c>
    </row>
    <row r="2947" spans="4:7">
      <c r="D2947" s="15"/>
      <c r="E2947" s="15"/>
      <c r="G2947" s="15">
        <f t="shared" si="57"/>
        <v>0</v>
      </c>
    </row>
    <row r="2948" spans="4:7">
      <c r="D2948" s="15"/>
      <c r="E2948" s="15"/>
      <c r="G2948" s="15">
        <f t="shared" si="57"/>
        <v>0</v>
      </c>
    </row>
    <row r="2949" spans="4:7">
      <c r="D2949" s="15"/>
      <c r="E2949" s="15"/>
      <c r="G2949" s="15">
        <f t="shared" si="57"/>
        <v>0</v>
      </c>
    </row>
    <row r="2950" spans="4:7">
      <c r="D2950" s="15"/>
      <c r="E2950" s="15"/>
      <c r="G2950" s="15">
        <f t="shared" si="57"/>
        <v>0</v>
      </c>
    </row>
    <row r="2951" spans="4:7">
      <c r="D2951" s="15"/>
      <c r="E2951" s="15"/>
      <c r="G2951" s="15">
        <f t="shared" si="57"/>
        <v>0</v>
      </c>
    </row>
    <row r="2952" spans="4:7">
      <c r="D2952" s="15"/>
      <c r="E2952" s="15"/>
      <c r="G2952" s="15">
        <f t="shared" si="57"/>
        <v>0</v>
      </c>
    </row>
    <row r="2953" spans="4:7">
      <c r="D2953" s="15"/>
      <c r="E2953" s="15"/>
      <c r="G2953" s="15">
        <f t="shared" si="57"/>
        <v>0</v>
      </c>
    </row>
    <row r="2954" spans="4:7">
      <c r="D2954" s="15"/>
      <c r="E2954" s="15"/>
      <c r="G2954" s="15">
        <f t="shared" si="57"/>
        <v>0</v>
      </c>
    </row>
    <row r="2955" spans="4:7">
      <c r="D2955" s="15"/>
      <c r="E2955" s="15"/>
      <c r="G2955" s="15">
        <f t="shared" si="57"/>
        <v>0</v>
      </c>
    </row>
    <row r="2956" spans="4:7">
      <c r="D2956" s="15"/>
      <c r="E2956" s="15"/>
      <c r="G2956" s="15">
        <f t="shared" ref="G2956:G3019" si="58">+D2956-E2956</f>
        <v>0</v>
      </c>
    </row>
    <row r="2957" spans="4:7">
      <c r="D2957" s="15"/>
      <c r="E2957" s="15"/>
      <c r="G2957" s="15">
        <f t="shared" si="58"/>
        <v>0</v>
      </c>
    </row>
    <row r="2958" spans="4:7">
      <c r="D2958" s="15"/>
      <c r="E2958" s="15"/>
      <c r="G2958" s="15">
        <f t="shared" si="58"/>
        <v>0</v>
      </c>
    </row>
    <row r="2959" spans="4:7">
      <c r="D2959" s="15"/>
      <c r="E2959" s="15"/>
      <c r="G2959" s="15">
        <f t="shared" si="58"/>
        <v>0</v>
      </c>
    </row>
    <row r="2960" spans="4:7">
      <c r="D2960" s="15"/>
      <c r="E2960" s="15"/>
      <c r="G2960" s="15">
        <f t="shared" si="58"/>
        <v>0</v>
      </c>
    </row>
    <row r="2961" spans="4:7">
      <c r="D2961" s="15"/>
      <c r="E2961" s="15"/>
      <c r="G2961" s="15">
        <f t="shared" si="58"/>
        <v>0</v>
      </c>
    </row>
    <row r="2962" spans="4:7">
      <c r="D2962" s="15"/>
      <c r="E2962" s="15"/>
      <c r="G2962" s="15">
        <f t="shared" si="58"/>
        <v>0</v>
      </c>
    </row>
    <row r="2963" spans="4:7">
      <c r="D2963" s="15"/>
      <c r="E2963" s="15"/>
      <c r="G2963" s="15">
        <f t="shared" si="58"/>
        <v>0</v>
      </c>
    </row>
    <row r="2964" spans="4:7">
      <c r="D2964" s="15"/>
      <c r="E2964" s="15"/>
      <c r="G2964" s="15">
        <f t="shared" si="58"/>
        <v>0</v>
      </c>
    </row>
    <row r="2965" spans="4:7">
      <c r="D2965" s="15"/>
      <c r="E2965" s="15"/>
      <c r="G2965" s="15">
        <f t="shared" si="58"/>
        <v>0</v>
      </c>
    </row>
    <row r="2966" spans="4:7">
      <c r="D2966" s="15"/>
      <c r="E2966" s="15"/>
      <c r="G2966" s="15">
        <f t="shared" si="58"/>
        <v>0</v>
      </c>
    </row>
    <row r="2967" spans="4:7">
      <c r="D2967" s="15"/>
      <c r="E2967" s="15"/>
      <c r="G2967" s="15">
        <f t="shared" si="58"/>
        <v>0</v>
      </c>
    </row>
    <row r="2968" spans="4:7">
      <c r="D2968" s="15"/>
      <c r="E2968" s="15"/>
      <c r="G2968" s="15">
        <f t="shared" si="58"/>
        <v>0</v>
      </c>
    </row>
    <row r="2969" spans="4:7">
      <c r="D2969" s="15"/>
      <c r="E2969" s="15"/>
      <c r="G2969" s="15">
        <f t="shared" si="58"/>
        <v>0</v>
      </c>
    </row>
    <row r="2970" spans="4:7">
      <c r="D2970" s="15"/>
      <c r="E2970" s="15"/>
      <c r="G2970" s="15">
        <f t="shared" si="58"/>
        <v>0</v>
      </c>
    </row>
    <row r="2971" spans="4:7">
      <c r="D2971" s="15"/>
      <c r="E2971" s="15"/>
      <c r="G2971" s="15">
        <f t="shared" si="58"/>
        <v>0</v>
      </c>
    </row>
    <row r="2972" spans="4:7">
      <c r="D2972" s="15"/>
      <c r="E2972" s="15"/>
      <c r="G2972" s="15">
        <f t="shared" si="58"/>
        <v>0</v>
      </c>
    </row>
    <row r="2973" spans="4:7">
      <c r="D2973" s="15"/>
      <c r="E2973" s="15"/>
      <c r="G2973" s="15">
        <f t="shared" si="58"/>
        <v>0</v>
      </c>
    </row>
    <row r="2974" spans="4:7">
      <c r="D2974" s="15"/>
      <c r="E2974" s="15"/>
      <c r="G2974" s="15">
        <f t="shared" si="58"/>
        <v>0</v>
      </c>
    </row>
    <row r="2975" spans="4:7">
      <c r="D2975" s="15"/>
      <c r="E2975" s="15"/>
      <c r="G2975" s="15">
        <f t="shared" si="58"/>
        <v>0</v>
      </c>
    </row>
    <row r="2976" spans="4:7">
      <c r="D2976" s="15"/>
      <c r="E2976" s="15"/>
      <c r="G2976" s="15">
        <f t="shared" si="58"/>
        <v>0</v>
      </c>
    </row>
    <row r="2977" spans="4:7">
      <c r="D2977" s="15"/>
      <c r="E2977" s="15"/>
      <c r="G2977" s="15">
        <f t="shared" si="58"/>
        <v>0</v>
      </c>
    </row>
    <row r="2978" spans="4:7">
      <c r="D2978" s="15"/>
      <c r="E2978" s="15"/>
      <c r="G2978" s="15">
        <f t="shared" si="58"/>
        <v>0</v>
      </c>
    </row>
    <row r="2979" spans="4:7">
      <c r="D2979" s="15"/>
      <c r="E2979" s="15"/>
      <c r="G2979" s="15">
        <f t="shared" si="58"/>
        <v>0</v>
      </c>
    </row>
    <row r="2980" spans="4:7">
      <c r="D2980" s="15"/>
      <c r="E2980" s="15"/>
      <c r="G2980" s="15">
        <f t="shared" si="58"/>
        <v>0</v>
      </c>
    </row>
    <row r="2981" spans="4:7">
      <c r="D2981" s="15"/>
      <c r="E2981" s="15"/>
      <c r="G2981" s="15">
        <f t="shared" si="58"/>
        <v>0</v>
      </c>
    </row>
    <row r="2982" spans="4:7">
      <c r="D2982" s="15"/>
      <c r="E2982" s="15"/>
      <c r="G2982" s="15">
        <f t="shared" si="58"/>
        <v>0</v>
      </c>
    </row>
    <row r="2983" spans="4:7">
      <c r="D2983" s="15"/>
      <c r="E2983" s="15"/>
      <c r="G2983" s="15">
        <f t="shared" si="58"/>
        <v>0</v>
      </c>
    </row>
    <row r="2984" spans="4:7">
      <c r="D2984" s="15"/>
      <c r="E2984" s="15"/>
      <c r="G2984" s="15">
        <f t="shared" si="58"/>
        <v>0</v>
      </c>
    </row>
    <row r="2985" spans="4:7">
      <c r="D2985" s="15"/>
      <c r="E2985" s="15"/>
      <c r="G2985" s="15">
        <f t="shared" si="58"/>
        <v>0</v>
      </c>
    </row>
    <row r="2986" spans="4:7">
      <c r="D2986" s="15"/>
      <c r="E2986" s="15"/>
      <c r="G2986" s="15">
        <f t="shared" si="58"/>
        <v>0</v>
      </c>
    </row>
    <row r="2987" spans="4:7">
      <c r="D2987" s="15"/>
      <c r="E2987" s="15"/>
      <c r="G2987" s="15">
        <f t="shared" si="58"/>
        <v>0</v>
      </c>
    </row>
    <row r="2988" spans="4:7">
      <c r="D2988" s="15"/>
      <c r="E2988" s="15"/>
      <c r="G2988" s="15">
        <f t="shared" si="58"/>
        <v>0</v>
      </c>
    </row>
    <row r="2989" spans="4:7">
      <c r="D2989" s="15"/>
      <c r="E2989" s="15"/>
      <c r="G2989" s="15">
        <f t="shared" si="58"/>
        <v>0</v>
      </c>
    </row>
    <row r="2990" spans="4:7">
      <c r="D2990" s="15"/>
      <c r="E2990" s="15"/>
      <c r="G2990" s="15">
        <f t="shared" si="58"/>
        <v>0</v>
      </c>
    </row>
    <row r="2991" spans="4:7">
      <c r="D2991" s="15"/>
      <c r="E2991" s="15"/>
      <c r="G2991" s="15">
        <f t="shared" si="58"/>
        <v>0</v>
      </c>
    </row>
    <row r="2992" spans="4:7">
      <c r="D2992" s="15"/>
      <c r="E2992" s="15"/>
      <c r="G2992" s="15">
        <f t="shared" si="58"/>
        <v>0</v>
      </c>
    </row>
    <row r="2993" spans="4:7">
      <c r="D2993" s="15"/>
      <c r="E2993" s="15"/>
      <c r="G2993" s="15">
        <f t="shared" si="58"/>
        <v>0</v>
      </c>
    </row>
    <row r="2994" spans="4:7">
      <c r="D2994" s="15"/>
      <c r="E2994" s="15"/>
      <c r="G2994" s="15">
        <f t="shared" si="58"/>
        <v>0</v>
      </c>
    </row>
    <row r="2995" spans="4:7">
      <c r="D2995" s="15"/>
      <c r="E2995" s="15"/>
      <c r="G2995" s="15">
        <f t="shared" si="58"/>
        <v>0</v>
      </c>
    </row>
    <row r="2996" spans="4:7">
      <c r="D2996" s="15"/>
      <c r="E2996" s="15"/>
      <c r="G2996" s="15">
        <f t="shared" si="58"/>
        <v>0</v>
      </c>
    </row>
    <row r="2997" spans="4:7">
      <c r="D2997" s="15"/>
      <c r="E2997" s="15"/>
      <c r="G2997" s="15">
        <f t="shared" si="58"/>
        <v>0</v>
      </c>
    </row>
    <row r="2998" spans="4:7">
      <c r="D2998" s="15"/>
      <c r="E2998" s="15"/>
      <c r="G2998" s="15">
        <f t="shared" si="58"/>
        <v>0</v>
      </c>
    </row>
    <row r="2999" spans="4:7">
      <c r="D2999" s="15"/>
      <c r="E2999" s="15"/>
      <c r="G2999" s="15">
        <f t="shared" si="58"/>
        <v>0</v>
      </c>
    </row>
    <row r="3000" spans="4:7">
      <c r="D3000" s="15"/>
      <c r="E3000" s="15"/>
      <c r="G3000" s="15">
        <f t="shared" si="58"/>
        <v>0</v>
      </c>
    </row>
    <row r="3001" spans="4:7">
      <c r="D3001" s="15"/>
      <c r="E3001" s="15"/>
      <c r="G3001" s="15">
        <f t="shared" si="58"/>
        <v>0</v>
      </c>
    </row>
    <row r="3002" spans="4:7">
      <c r="D3002" s="15"/>
      <c r="E3002" s="15"/>
      <c r="G3002" s="15">
        <f t="shared" si="58"/>
        <v>0</v>
      </c>
    </row>
    <row r="3003" spans="4:7">
      <c r="D3003" s="15"/>
      <c r="E3003" s="15"/>
      <c r="G3003" s="15">
        <f t="shared" si="58"/>
        <v>0</v>
      </c>
    </row>
    <row r="3004" spans="4:7">
      <c r="D3004" s="15"/>
      <c r="E3004" s="15"/>
      <c r="G3004" s="15">
        <f t="shared" si="58"/>
        <v>0</v>
      </c>
    </row>
    <row r="3005" spans="4:7">
      <c r="D3005" s="15"/>
      <c r="E3005" s="15"/>
      <c r="G3005" s="15">
        <f t="shared" si="58"/>
        <v>0</v>
      </c>
    </row>
    <row r="3006" spans="4:7">
      <c r="D3006" s="15"/>
      <c r="E3006" s="15"/>
      <c r="G3006" s="15">
        <f t="shared" si="58"/>
        <v>0</v>
      </c>
    </row>
    <row r="3007" spans="4:7">
      <c r="D3007" s="15"/>
      <c r="E3007" s="15"/>
      <c r="G3007" s="15">
        <f t="shared" si="58"/>
        <v>0</v>
      </c>
    </row>
    <row r="3008" spans="4:7">
      <c r="D3008" s="15"/>
      <c r="E3008" s="15"/>
      <c r="G3008" s="15">
        <f t="shared" si="58"/>
        <v>0</v>
      </c>
    </row>
    <row r="3009" spans="4:7">
      <c r="D3009" s="15"/>
      <c r="E3009" s="15"/>
      <c r="G3009" s="15">
        <f t="shared" si="58"/>
        <v>0</v>
      </c>
    </row>
    <row r="3010" spans="4:7">
      <c r="D3010" s="15"/>
      <c r="E3010" s="15"/>
      <c r="G3010" s="15">
        <f t="shared" si="58"/>
        <v>0</v>
      </c>
    </row>
    <row r="3011" spans="4:7">
      <c r="D3011" s="15"/>
      <c r="E3011" s="15"/>
      <c r="G3011" s="15">
        <f t="shared" si="58"/>
        <v>0</v>
      </c>
    </row>
    <row r="3012" spans="4:7">
      <c r="D3012" s="15"/>
      <c r="E3012" s="15"/>
      <c r="G3012" s="15">
        <f t="shared" si="58"/>
        <v>0</v>
      </c>
    </row>
    <row r="3013" spans="4:7">
      <c r="D3013" s="15"/>
      <c r="E3013" s="15"/>
      <c r="G3013" s="15">
        <f t="shared" si="58"/>
        <v>0</v>
      </c>
    </row>
    <row r="3014" spans="4:7">
      <c r="D3014" s="15"/>
      <c r="E3014" s="15"/>
      <c r="G3014" s="15">
        <f t="shared" si="58"/>
        <v>0</v>
      </c>
    </row>
    <row r="3015" spans="4:7">
      <c r="D3015" s="15"/>
      <c r="E3015" s="15"/>
      <c r="G3015" s="15">
        <f t="shared" si="58"/>
        <v>0</v>
      </c>
    </row>
    <row r="3016" spans="4:7">
      <c r="D3016" s="15"/>
      <c r="E3016" s="15"/>
      <c r="G3016" s="15">
        <f t="shared" si="58"/>
        <v>0</v>
      </c>
    </row>
    <row r="3017" spans="4:7">
      <c r="D3017" s="15"/>
      <c r="E3017" s="15"/>
      <c r="G3017" s="15">
        <f t="shared" si="58"/>
        <v>0</v>
      </c>
    </row>
    <row r="3018" spans="4:7">
      <c r="D3018" s="15"/>
      <c r="E3018" s="15"/>
      <c r="G3018" s="15">
        <f t="shared" si="58"/>
        <v>0</v>
      </c>
    </row>
    <row r="3019" spans="4:7">
      <c r="D3019" s="15"/>
      <c r="E3019" s="15"/>
      <c r="G3019" s="15">
        <f t="shared" si="58"/>
        <v>0</v>
      </c>
    </row>
    <row r="3020" spans="4:7">
      <c r="D3020" s="15"/>
      <c r="E3020" s="15"/>
      <c r="G3020" s="15">
        <f t="shared" ref="G3020:G3083" si="59">+D3020-E3020</f>
        <v>0</v>
      </c>
    </row>
    <row r="3021" spans="4:7">
      <c r="D3021" s="15"/>
      <c r="E3021" s="15"/>
      <c r="G3021" s="15">
        <f t="shared" si="59"/>
        <v>0</v>
      </c>
    </row>
    <row r="3022" spans="4:7">
      <c r="D3022" s="15"/>
      <c r="E3022" s="15"/>
      <c r="G3022" s="15">
        <f t="shared" si="59"/>
        <v>0</v>
      </c>
    </row>
    <row r="3023" spans="4:7">
      <c r="D3023" s="15"/>
      <c r="E3023" s="15"/>
      <c r="G3023" s="15">
        <f t="shared" si="59"/>
        <v>0</v>
      </c>
    </row>
    <row r="3024" spans="4:7">
      <c r="D3024" s="15"/>
      <c r="E3024" s="15"/>
      <c r="G3024" s="15">
        <f t="shared" si="59"/>
        <v>0</v>
      </c>
    </row>
    <row r="3025" spans="4:7">
      <c r="D3025" s="15"/>
      <c r="E3025" s="15"/>
      <c r="G3025" s="15">
        <f t="shared" si="59"/>
        <v>0</v>
      </c>
    </row>
    <row r="3026" spans="4:7">
      <c r="D3026" s="15"/>
      <c r="E3026" s="15"/>
      <c r="G3026" s="15">
        <f t="shared" si="59"/>
        <v>0</v>
      </c>
    </row>
    <row r="3027" spans="4:7">
      <c r="D3027" s="15"/>
      <c r="E3027" s="15"/>
      <c r="G3027" s="15">
        <f t="shared" si="59"/>
        <v>0</v>
      </c>
    </row>
    <row r="3028" spans="4:7">
      <c r="D3028" s="15"/>
      <c r="E3028" s="15"/>
      <c r="G3028" s="15">
        <f t="shared" si="59"/>
        <v>0</v>
      </c>
    </row>
    <row r="3029" spans="4:7">
      <c r="D3029" s="15"/>
      <c r="E3029" s="15"/>
      <c r="G3029" s="15">
        <f t="shared" si="59"/>
        <v>0</v>
      </c>
    </row>
    <row r="3030" spans="4:7">
      <c r="D3030" s="15"/>
      <c r="E3030" s="15"/>
      <c r="G3030" s="15">
        <f t="shared" si="59"/>
        <v>0</v>
      </c>
    </row>
    <row r="3031" spans="4:7">
      <c r="D3031" s="15"/>
      <c r="E3031" s="15"/>
      <c r="G3031" s="15">
        <f t="shared" si="59"/>
        <v>0</v>
      </c>
    </row>
    <row r="3032" spans="4:7">
      <c r="D3032" s="15"/>
      <c r="E3032" s="15"/>
      <c r="G3032" s="15">
        <f t="shared" si="59"/>
        <v>0</v>
      </c>
    </row>
    <row r="3033" spans="4:7">
      <c r="D3033" s="15"/>
      <c r="E3033" s="15"/>
      <c r="G3033" s="15">
        <f t="shared" si="59"/>
        <v>0</v>
      </c>
    </row>
    <row r="3034" spans="4:7">
      <c r="D3034" s="15"/>
      <c r="E3034" s="15"/>
      <c r="G3034" s="15">
        <f t="shared" si="59"/>
        <v>0</v>
      </c>
    </row>
    <row r="3035" spans="4:7">
      <c r="D3035" s="15"/>
      <c r="E3035" s="15"/>
      <c r="G3035" s="15">
        <f t="shared" si="59"/>
        <v>0</v>
      </c>
    </row>
    <row r="3036" spans="4:7">
      <c r="D3036" s="15"/>
      <c r="E3036" s="15"/>
      <c r="G3036" s="15">
        <f t="shared" si="59"/>
        <v>0</v>
      </c>
    </row>
    <row r="3037" spans="4:7">
      <c r="D3037" s="15"/>
      <c r="E3037" s="15"/>
      <c r="G3037" s="15">
        <f t="shared" si="59"/>
        <v>0</v>
      </c>
    </row>
    <row r="3038" spans="4:7">
      <c r="D3038" s="15"/>
      <c r="E3038" s="15"/>
      <c r="G3038" s="15">
        <f t="shared" si="59"/>
        <v>0</v>
      </c>
    </row>
    <row r="3039" spans="4:7">
      <c r="D3039" s="15"/>
      <c r="E3039" s="15"/>
      <c r="G3039" s="15">
        <f t="shared" si="59"/>
        <v>0</v>
      </c>
    </row>
    <row r="3040" spans="4:7">
      <c r="D3040" s="15"/>
      <c r="E3040" s="15"/>
      <c r="G3040" s="15">
        <f t="shared" si="59"/>
        <v>0</v>
      </c>
    </row>
    <row r="3041" spans="4:7">
      <c r="D3041" s="15"/>
      <c r="E3041" s="15"/>
      <c r="G3041" s="15">
        <f t="shared" si="59"/>
        <v>0</v>
      </c>
    </row>
    <row r="3042" spans="4:7">
      <c r="D3042" s="15"/>
      <c r="E3042" s="15"/>
      <c r="G3042" s="15">
        <f t="shared" si="59"/>
        <v>0</v>
      </c>
    </row>
    <row r="3043" spans="4:7">
      <c r="D3043" s="15"/>
      <c r="E3043" s="15"/>
      <c r="G3043" s="15">
        <f t="shared" si="59"/>
        <v>0</v>
      </c>
    </row>
    <row r="3044" spans="4:7">
      <c r="D3044" s="15"/>
      <c r="E3044" s="15"/>
      <c r="G3044" s="15">
        <f t="shared" si="59"/>
        <v>0</v>
      </c>
    </row>
    <row r="3045" spans="4:7">
      <c r="D3045" s="15"/>
      <c r="E3045" s="15"/>
      <c r="G3045" s="15">
        <f t="shared" si="59"/>
        <v>0</v>
      </c>
    </row>
    <row r="3046" spans="4:7">
      <c r="D3046" s="15"/>
      <c r="E3046" s="15"/>
      <c r="G3046" s="15">
        <f t="shared" si="59"/>
        <v>0</v>
      </c>
    </row>
    <row r="3047" spans="4:7">
      <c r="D3047" s="15"/>
      <c r="E3047" s="15"/>
      <c r="G3047" s="15">
        <f t="shared" si="59"/>
        <v>0</v>
      </c>
    </row>
    <row r="3048" spans="4:7">
      <c r="D3048" s="15"/>
      <c r="E3048" s="15"/>
      <c r="G3048" s="15">
        <f t="shared" si="59"/>
        <v>0</v>
      </c>
    </row>
    <row r="3049" spans="4:7">
      <c r="D3049" s="15"/>
      <c r="E3049" s="15"/>
      <c r="G3049" s="15">
        <f t="shared" si="59"/>
        <v>0</v>
      </c>
    </row>
    <row r="3050" spans="4:7">
      <c r="D3050" s="15"/>
      <c r="E3050" s="15"/>
      <c r="G3050" s="15">
        <f t="shared" si="59"/>
        <v>0</v>
      </c>
    </row>
    <row r="3051" spans="4:7">
      <c r="D3051" s="15"/>
      <c r="E3051" s="15"/>
      <c r="G3051" s="15">
        <f t="shared" si="59"/>
        <v>0</v>
      </c>
    </row>
    <row r="3052" spans="4:7">
      <c r="D3052" s="15"/>
      <c r="E3052" s="15"/>
      <c r="G3052" s="15">
        <f t="shared" si="59"/>
        <v>0</v>
      </c>
    </row>
    <row r="3053" spans="4:7">
      <c r="D3053" s="15"/>
      <c r="E3053" s="15"/>
      <c r="G3053" s="15">
        <f t="shared" si="59"/>
        <v>0</v>
      </c>
    </row>
    <row r="3054" spans="4:7">
      <c r="D3054" s="15"/>
      <c r="E3054" s="15"/>
      <c r="G3054" s="15">
        <f t="shared" si="59"/>
        <v>0</v>
      </c>
    </row>
    <row r="3055" spans="4:7">
      <c r="D3055" s="15"/>
      <c r="E3055" s="15"/>
      <c r="G3055" s="15">
        <f t="shared" si="59"/>
        <v>0</v>
      </c>
    </row>
    <row r="3056" spans="4:7">
      <c r="D3056" s="15"/>
      <c r="E3056" s="15"/>
      <c r="G3056" s="15">
        <f t="shared" si="59"/>
        <v>0</v>
      </c>
    </row>
    <row r="3057" spans="4:7">
      <c r="D3057" s="15"/>
      <c r="E3057" s="15"/>
      <c r="G3057" s="15">
        <f t="shared" si="59"/>
        <v>0</v>
      </c>
    </row>
    <row r="3058" spans="4:7">
      <c r="D3058" s="15"/>
      <c r="E3058" s="15"/>
      <c r="G3058" s="15">
        <f t="shared" si="59"/>
        <v>0</v>
      </c>
    </row>
    <row r="3059" spans="4:7">
      <c r="D3059" s="15"/>
      <c r="E3059" s="15"/>
      <c r="G3059" s="15">
        <f t="shared" si="59"/>
        <v>0</v>
      </c>
    </row>
    <row r="3060" spans="4:7">
      <c r="D3060" s="15"/>
      <c r="E3060" s="15"/>
      <c r="G3060" s="15">
        <f t="shared" si="59"/>
        <v>0</v>
      </c>
    </row>
    <row r="3061" spans="4:7">
      <c r="D3061" s="15"/>
      <c r="E3061" s="15"/>
      <c r="G3061" s="15">
        <f t="shared" si="59"/>
        <v>0</v>
      </c>
    </row>
    <row r="3062" spans="4:7">
      <c r="D3062" s="15"/>
      <c r="E3062" s="15"/>
      <c r="G3062" s="15">
        <f t="shared" si="59"/>
        <v>0</v>
      </c>
    </row>
    <row r="3063" spans="4:7">
      <c r="D3063" s="15"/>
      <c r="E3063" s="15"/>
      <c r="G3063" s="15">
        <f t="shared" si="59"/>
        <v>0</v>
      </c>
    </row>
    <row r="3064" spans="4:7">
      <c r="D3064" s="15"/>
      <c r="E3064" s="15"/>
      <c r="G3064" s="15">
        <f t="shared" si="59"/>
        <v>0</v>
      </c>
    </row>
    <row r="3065" spans="4:7">
      <c r="D3065" s="15"/>
      <c r="E3065" s="15"/>
      <c r="G3065" s="15">
        <f t="shared" si="59"/>
        <v>0</v>
      </c>
    </row>
    <row r="3066" spans="4:7">
      <c r="D3066" s="15"/>
      <c r="E3066" s="15"/>
      <c r="G3066" s="15">
        <f t="shared" si="59"/>
        <v>0</v>
      </c>
    </row>
    <row r="3067" spans="4:7">
      <c r="D3067" s="15"/>
      <c r="E3067" s="15"/>
      <c r="G3067" s="15">
        <f t="shared" si="59"/>
        <v>0</v>
      </c>
    </row>
    <row r="3068" spans="4:7">
      <c r="D3068" s="15"/>
      <c r="E3068" s="15"/>
      <c r="G3068" s="15">
        <f t="shared" si="59"/>
        <v>0</v>
      </c>
    </row>
    <row r="3069" spans="4:7">
      <c r="D3069" s="15"/>
      <c r="E3069" s="15"/>
      <c r="G3069" s="15">
        <f t="shared" si="59"/>
        <v>0</v>
      </c>
    </row>
    <row r="3070" spans="4:7">
      <c r="D3070" s="15"/>
      <c r="E3070" s="15"/>
      <c r="G3070" s="15">
        <f t="shared" si="59"/>
        <v>0</v>
      </c>
    </row>
    <row r="3071" spans="4:7">
      <c r="D3071" s="15"/>
      <c r="E3071" s="15"/>
      <c r="G3071" s="15">
        <f t="shared" si="59"/>
        <v>0</v>
      </c>
    </row>
    <row r="3072" spans="4:7">
      <c r="D3072" s="15"/>
      <c r="E3072" s="15"/>
      <c r="G3072" s="15">
        <f t="shared" si="59"/>
        <v>0</v>
      </c>
    </row>
    <row r="3073" spans="4:7">
      <c r="D3073" s="15"/>
      <c r="E3073" s="15"/>
      <c r="G3073" s="15">
        <f t="shared" si="59"/>
        <v>0</v>
      </c>
    </row>
    <row r="3074" spans="4:7">
      <c r="D3074" s="15"/>
      <c r="E3074" s="15"/>
      <c r="G3074" s="15">
        <f t="shared" si="59"/>
        <v>0</v>
      </c>
    </row>
    <row r="3075" spans="4:7">
      <c r="D3075" s="15"/>
      <c r="E3075" s="15"/>
      <c r="G3075" s="15">
        <f t="shared" si="59"/>
        <v>0</v>
      </c>
    </row>
    <row r="3076" spans="4:7">
      <c r="D3076" s="15"/>
      <c r="E3076" s="15"/>
      <c r="G3076" s="15">
        <f t="shared" si="59"/>
        <v>0</v>
      </c>
    </row>
    <row r="3077" spans="4:7">
      <c r="D3077" s="15"/>
      <c r="E3077" s="15"/>
      <c r="G3077" s="15">
        <f t="shared" si="59"/>
        <v>0</v>
      </c>
    </row>
    <row r="3078" spans="4:7">
      <c r="D3078" s="15"/>
      <c r="E3078" s="15"/>
      <c r="G3078" s="15">
        <f t="shared" si="59"/>
        <v>0</v>
      </c>
    </row>
    <row r="3079" spans="4:7">
      <c r="D3079" s="15"/>
      <c r="E3079" s="15"/>
      <c r="G3079" s="15">
        <f t="shared" si="59"/>
        <v>0</v>
      </c>
    </row>
    <row r="3080" spans="4:7">
      <c r="D3080" s="15"/>
      <c r="E3080" s="15"/>
      <c r="G3080" s="15">
        <f t="shared" si="59"/>
        <v>0</v>
      </c>
    </row>
    <row r="3081" spans="4:7">
      <c r="D3081" s="15"/>
      <c r="E3081" s="15"/>
      <c r="G3081" s="15">
        <f t="shared" si="59"/>
        <v>0</v>
      </c>
    </row>
    <row r="3082" spans="4:7">
      <c r="D3082" s="15"/>
      <c r="E3082" s="15"/>
      <c r="G3082" s="15">
        <f t="shared" si="59"/>
        <v>0</v>
      </c>
    </row>
    <row r="3083" spans="4:7">
      <c r="D3083" s="15"/>
      <c r="E3083" s="15"/>
      <c r="G3083" s="15">
        <f t="shared" si="59"/>
        <v>0</v>
      </c>
    </row>
    <row r="3084" spans="4:7">
      <c r="D3084" s="15"/>
      <c r="E3084" s="15"/>
      <c r="G3084" s="15">
        <f t="shared" ref="G3084:G3147" si="60">+D3084-E3084</f>
        <v>0</v>
      </c>
    </row>
    <row r="3085" spans="4:7">
      <c r="D3085" s="15"/>
      <c r="E3085" s="15"/>
      <c r="G3085" s="15">
        <f t="shared" si="60"/>
        <v>0</v>
      </c>
    </row>
    <row r="3086" spans="4:7">
      <c r="D3086" s="15"/>
      <c r="E3086" s="15"/>
      <c r="G3086" s="15">
        <f t="shared" si="60"/>
        <v>0</v>
      </c>
    </row>
    <row r="3087" spans="4:7">
      <c r="D3087" s="15"/>
      <c r="E3087" s="15"/>
      <c r="G3087" s="15">
        <f t="shared" si="60"/>
        <v>0</v>
      </c>
    </row>
    <row r="3088" spans="4:7">
      <c r="D3088" s="15"/>
      <c r="E3088" s="15"/>
      <c r="G3088" s="15">
        <f t="shared" si="60"/>
        <v>0</v>
      </c>
    </row>
    <row r="3089" spans="4:7">
      <c r="D3089" s="15"/>
      <c r="E3089" s="15"/>
      <c r="G3089" s="15">
        <f t="shared" si="60"/>
        <v>0</v>
      </c>
    </row>
    <row r="3090" spans="4:7">
      <c r="D3090" s="15"/>
      <c r="E3090" s="15"/>
      <c r="G3090" s="15">
        <f t="shared" si="60"/>
        <v>0</v>
      </c>
    </row>
    <row r="3091" spans="4:7">
      <c r="D3091" s="15"/>
      <c r="E3091" s="15"/>
      <c r="G3091" s="15">
        <f t="shared" si="60"/>
        <v>0</v>
      </c>
    </row>
    <row r="3092" spans="4:7">
      <c r="D3092" s="15"/>
      <c r="E3092" s="15"/>
      <c r="G3092" s="15">
        <f t="shared" si="60"/>
        <v>0</v>
      </c>
    </row>
    <row r="3093" spans="4:7">
      <c r="D3093" s="15"/>
      <c r="E3093" s="15"/>
      <c r="G3093" s="15">
        <f t="shared" si="60"/>
        <v>0</v>
      </c>
    </row>
    <row r="3094" spans="4:7">
      <c r="D3094" s="15"/>
      <c r="E3094" s="15"/>
      <c r="G3094" s="15">
        <f t="shared" si="60"/>
        <v>0</v>
      </c>
    </row>
    <row r="3095" spans="4:7">
      <c r="D3095" s="15"/>
      <c r="E3095" s="15"/>
      <c r="G3095" s="15">
        <f t="shared" si="60"/>
        <v>0</v>
      </c>
    </row>
    <row r="3096" spans="4:7">
      <c r="D3096" s="15"/>
      <c r="E3096" s="15"/>
      <c r="G3096" s="15">
        <f t="shared" si="60"/>
        <v>0</v>
      </c>
    </row>
    <row r="3097" spans="4:7">
      <c r="D3097" s="15"/>
      <c r="E3097" s="15"/>
      <c r="G3097" s="15">
        <f t="shared" si="60"/>
        <v>0</v>
      </c>
    </row>
    <row r="3098" spans="4:7">
      <c r="D3098" s="15"/>
      <c r="E3098" s="15"/>
      <c r="G3098" s="15">
        <f t="shared" si="60"/>
        <v>0</v>
      </c>
    </row>
    <row r="3099" spans="4:7">
      <c r="D3099" s="15"/>
      <c r="E3099" s="15"/>
      <c r="G3099" s="15">
        <f t="shared" si="60"/>
        <v>0</v>
      </c>
    </row>
    <row r="3100" spans="4:7">
      <c r="D3100" s="15"/>
      <c r="E3100" s="15"/>
      <c r="G3100" s="15">
        <f t="shared" si="60"/>
        <v>0</v>
      </c>
    </row>
    <row r="3101" spans="4:7">
      <c r="D3101" s="15"/>
      <c r="E3101" s="15"/>
      <c r="G3101" s="15">
        <f t="shared" si="60"/>
        <v>0</v>
      </c>
    </row>
    <row r="3102" spans="4:7">
      <c r="D3102" s="15"/>
      <c r="E3102" s="15"/>
      <c r="G3102" s="15">
        <f t="shared" si="60"/>
        <v>0</v>
      </c>
    </row>
    <row r="3103" spans="4:7">
      <c r="D3103" s="15"/>
      <c r="E3103" s="15"/>
      <c r="G3103" s="15">
        <f t="shared" si="60"/>
        <v>0</v>
      </c>
    </row>
    <row r="3104" spans="4:7">
      <c r="D3104" s="15"/>
      <c r="E3104" s="15"/>
      <c r="G3104" s="15">
        <f t="shared" si="60"/>
        <v>0</v>
      </c>
    </row>
    <row r="3105" spans="4:7">
      <c r="D3105" s="15"/>
      <c r="E3105" s="15"/>
      <c r="G3105" s="15">
        <f t="shared" si="60"/>
        <v>0</v>
      </c>
    </row>
    <row r="3106" spans="4:7">
      <c r="D3106" s="15"/>
      <c r="E3106" s="15"/>
      <c r="G3106" s="15">
        <f t="shared" si="60"/>
        <v>0</v>
      </c>
    </row>
    <row r="3107" spans="4:7">
      <c r="D3107" s="15"/>
      <c r="E3107" s="15"/>
      <c r="G3107" s="15">
        <f t="shared" si="60"/>
        <v>0</v>
      </c>
    </row>
    <row r="3108" spans="4:7">
      <c r="D3108" s="15"/>
      <c r="E3108" s="15"/>
      <c r="G3108" s="15">
        <f t="shared" si="60"/>
        <v>0</v>
      </c>
    </row>
    <row r="3109" spans="4:7">
      <c r="D3109" s="15"/>
      <c r="E3109" s="15"/>
      <c r="G3109" s="15">
        <f t="shared" si="60"/>
        <v>0</v>
      </c>
    </row>
    <row r="3110" spans="4:7">
      <c r="D3110" s="15"/>
      <c r="E3110" s="15"/>
      <c r="G3110" s="15">
        <f t="shared" si="60"/>
        <v>0</v>
      </c>
    </row>
    <row r="3111" spans="4:7">
      <c r="D3111" s="15"/>
      <c r="E3111" s="15"/>
      <c r="G3111" s="15">
        <f t="shared" si="60"/>
        <v>0</v>
      </c>
    </row>
    <row r="3112" spans="4:7">
      <c r="D3112" s="15"/>
      <c r="E3112" s="15"/>
      <c r="G3112" s="15">
        <f t="shared" si="60"/>
        <v>0</v>
      </c>
    </row>
    <row r="3113" spans="4:7">
      <c r="D3113" s="15"/>
      <c r="E3113" s="15"/>
      <c r="G3113" s="15">
        <f t="shared" si="60"/>
        <v>0</v>
      </c>
    </row>
    <row r="3114" spans="4:7">
      <c r="D3114" s="15"/>
      <c r="E3114" s="15"/>
      <c r="G3114" s="15">
        <f t="shared" si="60"/>
        <v>0</v>
      </c>
    </row>
    <row r="3115" spans="4:7">
      <c r="D3115" s="15"/>
      <c r="E3115" s="15"/>
      <c r="G3115" s="15">
        <f t="shared" si="60"/>
        <v>0</v>
      </c>
    </row>
    <row r="3116" spans="4:7">
      <c r="D3116" s="15"/>
      <c r="E3116" s="15"/>
      <c r="G3116" s="15">
        <f t="shared" si="60"/>
        <v>0</v>
      </c>
    </row>
    <row r="3117" spans="4:7">
      <c r="D3117" s="15"/>
      <c r="E3117" s="15"/>
      <c r="G3117" s="15">
        <f t="shared" si="60"/>
        <v>0</v>
      </c>
    </row>
    <row r="3118" spans="4:7">
      <c r="D3118" s="15"/>
      <c r="E3118" s="15"/>
      <c r="G3118" s="15">
        <f t="shared" si="60"/>
        <v>0</v>
      </c>
    </row>
    <row r="3119" spans="4:7">
      <c r="D3119" s="15"/>
      <c r="E3119" s="15"/>
      <c r="G3119" s="15">
        <f t="shared" si="60"/>
        <v>0</v>
      </c>
    </row>
    <row r="3120" spans="4:7">
      <c r="D3120" s="15"/>
      <c r="E3120" s="15"/>
      <c r="G3120" s="15">
        <f t="shared" si="60"/>
        <v>0</v>
      </c>
    </row>
    <row r="3121" spans="4:7">
      <c r="D3121" s="15"/>
      <c r="E3121" s="15"/>
      <c r="G3121" s="15">
        <f t="shared" si="60"/>
        <v>0</v>
      </c>
    </row>
    <row r="3122" spans="4:7">
      <c r="D3122" s="15"/>
      <c r="E3122" s="15"/>
      <c r="G3122" s="15">
        <f t="shared" si="60"/>
        <v>0</v>
      </c>
    </row>
    <row r="3123" spans="4:7">
      <c r="D3123" s="15"/>
      <c r="E3123" s="15"/>
      <c r="G3123" s="15">
        <f t="shared" si="60"/>
        <v>0</v>
      </c>
    </row>
    <row r="3124" spans="4:7">
      <c r="D3124" s="15"/>
      <c r="E3124" s="15"/>
      <c r="G3124" s="15">
        <f t="shared" si="60"/>
        <v>0</v>
      </c>
    </row>
    <row r="3125" spans="4:7">
      <c r="D3125" s="15"/>
      <c r="E3125" s="15"/>
      <c r="G3125" s="15">
        <f t="shared" si="60"/>
        <v>0</v>
      </c>
    </row>
    <row r="3126" spans="4:7">
      <c r="D3126" s="15"/>
      <c r="E3126" s="15"/>
      <c r="G3126" s="15">
        <f t="shared" si="60"/>
        <v>0</v>
      </c>
    </row>
    <row r="3127" spans="4:7">
      <c r="D3127" s="15"/>
      <c r="E3127" s="15"/>
      <c r="G3127" s="15">
        <f t="shared" si="60"/>
        <v>0</v>
      </c>
    </row>
    <row r="3128" spans="4:7">
      <c r="D3128" s="15"/>
      <c r="E3128" s="15"/>
      <c r="G3128" s="15">
        <f t="shared" si="60"/>
        <v>0</v>
      </c>
    </row>
    <row r="3129" spans="4:7">
      <c r="D3129" s="15"/>
      <c r="E3129" s="15"/>
      <c r="G3129" s="15">
        <f t="shared" si="60"/>
        <v>0</v>
      </c>
    </row>
    <row r="3130" spans="4:7">
      <c r="D3130" s="15"/>
      <c r="E3130" s="15"/>
      <c r="G3130" s="15">
        <f t="shared" si="60"/>
        <v>0</v>
      </c>
    </row>
    <row r="3131" spans="4:7">
      <c r="D3131" s="15"/>
      <c r="E3131" s="15"/>
      <c r="G3131" s="15">
        <f t="shared" si="60"/>
        <v>0</v>
      </c>
    </row>
    <row r="3132" spans="4:7">
      <c r="D3132" s="15"/>
      <c r="E3132" s="15"/>
      <c r="G3132" s="15">
        <f t="shared" si="60"/>
        <v>0</v>
      </c>
    </row>
    <row r="3133" spans="4:7">
      <c r="D3133" s="15"/>
      <c r="E3133" s="15"/>
      <c r="G3133" s="15">
        <f t="shared" si="60"/>
        <v>0</v>
      </c>
    </row>
    <row r="3134" spans="4:7">
      <c r="D3134" s="15"/>
      <c r="E3134" s="15"/>
      <c r="G3134" s="15">
        <f t="shared" si="60"/>
        <v>0</v>
      </c>
    </row>
    <row r="3135" spans="4:7">
      <c r="D3135" s="15"/>
      <c r="E3135" s="15"/>
      <c r="G3135" s="15">
        <f t="shared" si="60"/>
        <v>0</v>
      </c>
    </row>
    <row r="3136" spans="4:7">
      <c r="D3136" s="15"/>
      <c r="E3136" s="15"/>
      <c r="G3136" s="15">
        <f t="shared" si="60"/>
        <v>0</v>
      </c>
    </row>
    <row r="3137" spans="4:7">
      <c r="D3137" s="15"/>
      <c r="E3137" s="15"/>
      <c r="G3137" s="15">
        <f t="shared" si="60"/>
        <v>0</v>
      </c>
    </row>
    <row r="3138" spans="4:7">
      <c r="D3138" s="15"/>
      <c r="E3138" s="15"/>
      <c r="G3138" s="15">
        <f t="shared" si="60"/>
        <v>0</v>
      </c>
    </row>
    <row r="3139" spans="4:7">
      <c r="D3139" s="15"/>
      <c r="E3139" s="15"/>
      <c r="G3139" s="15">
        <f t="shared" si="60"/>
        <v>0</v>
      </c>
    </row>
    <row r="3140" spans="4:7">
      <c r="D3140" s="15"/>
      <c r="E3140" s="15"/>
      <c r="G3140" s="15">
        <f t="shared" si="60"/>
        <v>0</v>
      </c>
    </row>
    <row r="3141" spans="4:7">
      <c r="D3141" s="15"/>
      <c r="E3141" s="15"/>
      <c r="G3141" s="15">
        <f t="shared" si="60"/>
        <v>0</v>
      </c>
    </row>
    <row r="3142" spans="4:7">
      <c r="D3142" s="15"/>
      <c r="E3142" s="15"/>
      <c r="G3142" s="15">
        <f t="shared" si="60"/>
        <v>0</v>
      </c>
    </row>
    <row r="3143" spans="4:7">
      <c r="D3143" s="15"/>
      <c r="E3143" s="15"/>
      <c r="G3143" s="15">
        <f t="shared" si="60"/>
        <v>0</v>
      </c>
    </row>
    <row r="3144" spans="4:7">
      <c r="D3144" s="15"/>
      <c r="E3144" s="15"/>
      <c r="G3144" s="15">
        <f t="shared" si="60"/>
        <v>0</v>
      </c>
    </row>
    <row r="3145" spans="4:7">
      <c r="D3145" s="15"/>
      <c r="E3145" s="15"/>
      <c r="G3145" s="15">
        <f t="shared" si="60"/>
        <v>0</v>
      </c>
    </row>
    <row r="3146" spans="4:7">
      <c r="D3146" s="15"/>
      <c r="E3146" s="15"/>
      <c r="G3146" s="15">
        <f t="shared" si="60"/>
        <v>0</v>
      </c>
    </row>
    <row r="3147" spans="4:7">
      <c r="D3147" s="15"/>
      <c r="E3147" s="15"/>
      <c r="G3147" s="15">
        <f t="shared" si="60"/>
        <v>0</v>
      </c>
    </row>
    <row r="3148" spans="4:7">
      <c r="D3148" s="15"/>
      <c r="E3148" s="15"/>
      <c r="G3148" s="15">
        <f t="shared" ref="G3148:G3211" si="61">+D3148-E3148</f>
        <v>0</v>
      </c>
    </row>
    <row r="3149" spans="4:7">
      <c r="D3149" s="15"/>
      <c r="E3149" s="15"/>
      <c r="G3149" s="15">
        <f t="shared" si="61"/>
        <v>0</v>
      </c>
    </row>
    <row r="3150" spans="4:7">
      <c r="D3150" s="15"/>
      <c r="E3150" s="15"/>
      <c r="G3150" s="15">
        <f t="shared" si="61"/>
        <v>0</v>
      </c>
    </row>
    <row r="3151" spans="4:7">
      <c r="D3151" s="15"/>
      <c r="E3151" s="15"/>
      <c r="G3151" s="15">
        <f t="shared" si="61"/>
        <v>0</v>
      </c>
    </row>
    <row r="3152" spans="4:7">
      <c r="D3152" s="15"/>
      <c r="E3152" s="15"/>
      <c r="G3152" s="15">
        <f t="shared" si="61"/>
        <v>0</v>
      </c>
    </row>
    <row r="3153" spans="4:7">
      <c r="D3153" s="15"/>
      <c r="E3153" s="15"/>
      <c r="G3153" s="15">
        <f t="shared" si="61"/>
        <v>0</v>
      </c>
    </row>
    <row r="3154" spans="4:7">
      <c r="D3154" s="15"/>
      <c r="E3154" s="15"/>
      <c r="G3154" s="15">
        <f t="shared" si="61"/>
        <v>0</v>
      </c>
    </row>
    <row r="3155" spans="4:7">
      <c r="D3155" s="15"/>
      <c r="E3155" s="15"/>
      <c r="G3155" s="15">
        <f t="shared" si="61"/>
        <v>0</v>
      </c>
    </row>
    <row r="3156" spans="4:7">
      <c r="D3156" s="15"/>
      <c r="E3156" s="15"/>
      <c r="G3156" s="15">
        <f t="shared" si="61"/>
        <v>0</v>
      </c>
    </row>
    <row r="3157" spans="4:7">
      <c r="D3157" s="15"/>
      <c r="E3157" s="15"/>
      <c r="G3157" s="15">
        <f t="shared" si="61"/>
        <v>0</v>
      </c>
    </row>
    <row r="3158" spans="4:7">
      <c r="D3158" s="15"/>
      <c r="E3158" s="15"/>
      <c r="G3158" s="15">
        <f t="shared" si="61"/>
        <v>0</v>
      </c>
    </row>
    <row r="3159" spans="4:7">
      <c r="D3159" s="15"/>
      <c r="E3159" s="15"/>
      <c r="G3159" s="15">
        <f t="shared" si="61"/>
        <v>0</v>
      </c>
    </row>
    <row r="3160" spans="4:7">
      <c r="D3160" s="15"/>
      <c r="E3160" s="15"/>
      <c r="G3160" s="15">
        <f t="shared" si="61"/>
        <v>0</v>
      </c>
    </row>
    <row r="3161" spans="4:7">
      <c r="D3161" s="15"/>
      <c r="E3161" s="15"/>
      <c r="G3161" s="15">
        <f t="shared" si="61"/>
        <v>0</v>
      </c>
    </row>
    <row r="3162" spans="4:7">
      <c r="D3162" s="15"/>
      <c r="E3162" s="15"/>
      <c r="G3162" s="15">
        <f t="shared" si="61"/>
        <v>0</v>
      </c>
    </row>
    <row r="3163" spans="4:7">
      <c r="D3163" s="15"/>
      <c r="E3163" s="15"/>
      <c r="G3163" s="15">
        <f t="shared" si="61"/>
        <v>0</v>
      </c>
    </row>
    <row r="3164" spans="4:7">
      <c r="D3164" s="15"/>
      <c r="E3164" s="15"/>
      <c r="G3164" s="15">
        <f t="shared" si="61"/>
        <v>0</v>
      </c>
    </row>
    <row r="3165" spans="4:7">
      <c r="D3165" s="15"/>
      <c r="E3165" s="15"/>
      <c r="G3165" s="15">
        <f t="shared" si="61"/>
        <v>0</v>
      </c>
    </row>
    <row r="3166" spans="4:7">
      <c r="D3166" s="15"/>
      <c r="E3166" s="15"/>
      <c r="G3166" s="15">
        <f t="shared" si="61"/>
        <v>0</v>
      </c>
    </row>
    <row r="3167" spans="4:7">
      <c r="D3167" s="15"/>
      <c r="E3167" s="15"/>
      <c r="G3167" s="15">
        <f t="shared" si="61"/>
        <v>0</v>
      </c>
    </row>
    <row r="3168" spans="4:7">
      <c r="D3168" s="15"/>
      <c r="E3168" s="15"/>
      <c r="G3168" s="15">
        <f t="shared" si="61"/>
        <v>0</v>
      </c>
    </row>
    <row r="3169" spans="4:7">
      <c r="D3169" s="15"/>
      <c r="E3169" s="15"/>
      <c r="G3169" s="15">
        <f t="shared" si="61"/>
        <v>0</v>
      </c>
    </row>
    <row r="3170" spans="4:7">
      <c r="D3170" s="15"/>
      <c r="E3170" s="15"/>
      <c r="G3170" s="15">
        <f t="shared" si="61"/>
        <v>0</v>
      </c>
    </row>
    <row r="3171" spans="4:7">
      <c r="D3171" s="15"/>
      <c r="E3171" s="15"/>
      <c r="G3171" s="15">
        <f t="shared" si="61"/>
        <v>0</v>
      </c>
    </row>
    <row r="3172" spans="4:7">
      <c r="D3172" s="15"/>
      <c r="E3172" s="15"/>
      <c r="G3172" s="15">
        <f t="shared" si="61"/>
        <v>0</v>
      </c>
    </row>
    <row r="3173" spans="4:7">
      <c r="D3173" s="15"/>
      <c r="E3173" s="15"/>
      <c r="G3173" s="15">
        <f t="shared" si="61"/>
        <v>0</v>
      </c>
    </row>
    <row r="3174" spans="4:7">
      <c r="D3174" s="15"/>
      <c r="E3174" s="15"/>
      <c r="G3174" s="15">
        <f t="shared" si="61"/>
        <v>0</v>
      </c>
    </row>
    <row r="3175" spans="4:7">
      <c r="D3175" s="15"/>
      <c r="E3175" s="15"/>
      <c r="G3175" s="15">
        <f t="shared" si="61"/>
        <v>0</v>
      </c>
    </row>
    <row r="3176" spans="4:7">
      <c r="D3176" s="15"/>
      <c r="E3176" s="15"/>
      <c r="G3176" s="15">
        <f t="shared" si="61"/>
        <v>0</v>
      </c>
    </row>
    <row r="3177" spans="4:7">
      <c r="D3177" s="15"/>
      <c r="E3177" s="15"/>
      <c r="G3177" s="15">
        <f t="shared" si="61"/>
        <v>0</v>
      </c>
    </row>
    <row r="3178" spans="4:7">
      <c r="D3178" s="15"/>
      <c r="E3178" s="15"/>
      <c r="G3178" s="15">
        <f t="shared" si="61"/>
        <v>0</v>
      </c>
    </row>
    <row r="3179" spans="4:7">
      <c r="D3179" s="15"/>
      <c r="E3179" s="15"/>
      <c r="G3179" s="15">
        <f t="shared" si="61"/>
        <v>0</v>
      </c>
    </row>
    <row r="3180" spans="4:7">
      <c r="D3180" s="15"/>
      <c r="E3180" s="15"/>
      <c r="G3180" s="15">
        <f t="shared" si="61"/>
        <v>0</v>
      </c>
    </row>
    <row r="3181" spans="4:7">
      <c r="D3181" s="15"/>
      <c r="E3181" s="15"/>
      <c r="G3181" s="15">
        <f t="shared" si="61"/>
        <v>0</v>
      </c>
    </row>
    <row r="3182" spans="4:7">
      <c r="D3182" s="15"/>
      <c r="E3182" s="15"/>
      <c r="G3182" s="15">
        <f t="shared" si="61"/>
        <v>0</v>
      </c>
    </row>
    <row r="3183" spans="4:7">
      <c r="D3183" s="15"/>
      <c r="E3183" s="15"/>
      <c r="G3183" s="15">
        <f t="shared" si="61"/>
        <v>0</v>
      </c>
    </row>
    <row r="3184" spans="4:7">
      <c r="D3184" s="15"/>
      <c r="E3184" s="15"/>
      <c r="G3184" s="15">
        <f t="shared" si="61"/>
        <v>0</v>
      </c>
    </row>
    <row r="3185" spans="4:7">
      <c r="D3185" s="15"/>
      <c r="E3185" s="15"/>
      <c r="G3185" s="15">
        <f t="shared" si="61"/>
        <v>0</v>
      </c>
    </row>
    <row r="3186" spans="4:7">
      <c r="D3186" s="15"/>
      <c r="E3186" s="15"/>
      <c r="G3186" s="15">
        <f t="shared" si="61"/>
        <v>0</v>
      </c>
    </row>
    <row r="3187" spans="4:7">
      <c r="D3187" s="15"/>
      <c r="E3187" s="15"/>
      <c r="G3187" s="15">
        <f t="shared" si="61"/>
        <v>0</v>
      </c>
    </row>
    <row r="3188" spans="4:7">
      <c r="D3188" s="15"/>
      <c r="E3188" s="15"/>
      <c r="G3188" s="15">
        <f t="shared" si="61"/>
        <v>0</v>
      </c>
    </row>
    <row r="3189" spans="4:7">
      <c r="D3189" s="15"/>
      <c r="E3189" s="15"/>
      <c r="G3189" s="15">
        <f t="shared" si="61"/>
        <v>0</v>
      </c>
    </row>
    <row r="3190" spans="4:7">
      <c r="D3190" s="15"/>
      <c r="E3190" s="15"/>
      <c r="G3190" s="15">
        <f t="shared" si="61"/>
        <v>0</v>
      </c>
    </row>
    <row r="3191" spans="4:7">
      <c r="D3191" s="15"/>
      <c r="E3191" s="15"/>
      <c r="G3191" s="15">
        <f t="shared" si="61"/>
        <v>0</v>
      </c>
    </row>
    <row r="3192" spans="4:7">
      <c r="D3192" s="15"/>
      <c r="E3192" s="15"/>
      <c r="G3192" s="15">
        <f t="shared" si="61"/>
        <v>0</v>
      </c>
    </row>
    <row r="3193" spans="4:7">
      <c r="D3193" s="15"/>
      <c r="E3193" s="15"/>
      <c r="G3193" s="15">
        <f t="shared" si="61"/>
        <v>0</v>
      </c>
    </row>
    <row r="3194" spans="4:7">
      <c r="D3194" s="15"/>
      <c r="E3194" s="15"/>
      <c r="G3194" s="15">
        <f t="shared" si="61"/>
        <v>0</v>
      </c>
    </row>
    <row r="3195" spans="4:7">
      <c r="D3195" s="15"/>
      <c r="E3195" s="15"/>
      <c r="G3195" s="15">
        <f t="shared" si="61"/>
        <v>0</v>
      </c>
    </row>
    <row r="3196" spans="4:7">
      <c r="D3196" s="15"/>
      <c r="E3196" s="15"/>
      <c r="G3196" s="15">
        <f t="shared" si="61"/>
        <v>0</v>
      </c>
    </row>
    <row r="3197" spans="4:7">
      <c r="D3197" s="15"/>
      <c r="E3197" s="15"/>
      <c r="G3197" s="15">
        <f t="shared" si="61"/>
        <v>0</v>
      </c>
    </row>
    <row r="3198" spans="4:7">
      <c r="D3198" s="15"/>
      <c r="E3198" s="15"/>
      <c r="G3198" s="15">
        <f t="shared" si="61"/>
        <v>0</v>
      </c>
    </row>
    <row r="3199" spans="4:7">
      <c r="D3199" s="15"/>
      <c r="E3199" s="15"/>
      <c r="G3199" s="15">
        <f t="shared" si="61"/>
        <v>0</v>
      </c>
    </row>
    <row r="3200" spans="4:7">
      <c r="D3200" s="15"/>
      <c r="E3200" s="15"/>
      <c r="G3200" s="15">
        <f t="shared" si="61"/>
        <v>0</v>
      </c>
    </row>
    <row r="3201" spans="4:7">
      <c r="D3201" s="15"/>
      <c r="E3201" s="15"/>
      <c r="G3201" s="15">
        <f t="shared" si="61"/>
        <v>0</v>
      </c>
    </row>
    <row r="3202" spans="4:7">
      <c r="D3202" s="15"/>
      <c r="E3202" s="15"/>
      <c r="G3202" s="15">
        <f t="shared" si="61"/>
        <v>0</v>
      </c>
    </row>
    <row r="3203" spans="4:7">
      <c r="D3203" s="15"/>
      <c r="E3203" s="15"/>
      <c r="G3203" s="15">
        <f t="shared" si="61"/>
        <v>0</v>
      </c>
    </row>
    <row r="3204" spans="4:7">
      <c r="D3204" s="15"/>
      <c r="E3204" s="15"/>
      <c r="G3204" s="15">
        <f t="shared" si="61"/>
        <v>0</v>
      </c>
    </row>
    <row r="3205" spans="4:7">
      <c r="D3205" s="15"/>
      <c r="E3205" s="15"/>
      <c r="G3205" s="15">
        <f t="shared" si="61"/>
        <v>0</v>
      </c>
    </row>
    <row r="3206" spans="4:7">
      <c r="D3206" s="15"/>
      <c r="E3206" s="15"/>
      <c r="G3206" s="15">
        <f t="shared" si="61"/>
        <v>0</v>
      </c>
    </row>
    <row r="3207" spans="4:7">
      <c r="D3207" s="15"/>
      <c r="E3207" s="15"/>
      <c r="G3207" s="15">
        <f t="shared" si="61"/>
        <v>0</v>
      </c>
    </row>
    <row r="3208" spans="4:7">
      <c r="D3208" s="15"/>
      <c r="E3208" s="15"/>
      <c r="G3208" s="15">
        <f t="shared" si="61"/>
        <v>0</v>
      </c>
    </row>
    <row r="3209" spans="4:7">
      <c r="D3209" s="15"/>
      <c r="E3209" s="15"/>
      <c r="G3209" s="15">
        <f t="shared" si="61"/>
        <v>0</v>
      </c>
    </row>
    <row r="3210" spans="4:7">
      <c r="D3210" s="15"/>
      <c r="E3210" s="15"/>
      <c r="G3210" s="15">
        <f t="shared" si="61"/>
        <v>0</v>
      </c>
    </row>
    <row r="3211" spans="4:7">
      <c r="D3211" s="15"/>
      <c r="E3211" s="15"/>
      <c r="G3211" s="15">
        <f t="shared" si="61"/>
        <v>0</v>
      </c>
    </row>
    <row r="3212" spans="4:7">
      <c r="D3212" s="15"/>
      <c r="E3212" s="15"/>
      <c r="G3212" s="15">
        <f t="shared" ref="G3212:G3275" si="62">+D3212-E3212</f>
        <v>0</v>
      </c>
    </row>
    <row r="3213" spans="4:7">
      <c r="D3213" s="15"/>
      <c r="E3213" s="15"/>
      <c r="G3213" s="15">
        <f t="shared" si="62"/>
        <v>0</v>
      </c>
    </row>
    <row r="3214" spans="4:7">
      <c r="D3214" s="15"/>
      <c r="E3214" s="15"/>
      <c r="G3214" s="15">
        <f t="shared" si="62"/>
        <v>0</v>
      </c>
    </row>
    <row r="3215" spans="4:7">
      <c r="D3215" s="15"/>
      <c r="E3215" s="15"/>
      <c r="G3215" s="15">
        <f t="shared" si="62"/>
        <v>0</v>
      </c>
    </row>
    <row r="3216" spans="4:7">
      <c r="D3216" s="15"/>
      <c r="E3216" s="15"/>
      <c r="G3216" s="15">
        <f t="shared" si="62"/>
        <v>0</v>
      </c>
    </row>
    <row r="3217" spans="4:7">
      <c r="D3217" s="15"/>
      <c r="E3217" s="15"/>
      <c r="G3217" s="15">
        <f t="shared" si="62"/>
        <v>0</v>
      </c>
    </row>
    <row r="3218" spans="4:7">
      <c r="D3218" s="15"/>
      <c r="E3218" s="15"/>
      <c r="G3218" s="15">
        <f t="shared" si="62"/>
        <v>0</v>
      </c>
    </row>
    <row r="3219" spans="4:7">
      <c r="D3219" s="15"/>
      <c r="E3219" s="15"/>
      <c r="G3219" s="15">
        <f t="shared" si="62"/>
        <v>0</v>
      </c>
    </row>
    <row r="3220" spans="4:7">
      <c r="D3220" s="15"/>
      <c r="E3220" s="15"/>
      <c r="G3220" s="15">
        <f t="shared" si="62"/>
        <v>0</v>
      </c>
    </row>
    <row r="3221" spans="4:7">
      <c r="D3221" s="15"/>
      <c r="E3221" s="15"/>
      <c r="G3221" s="15">
        <f t="shared" si="62"/>
        <v>0</v>
      </c>
    </row>
    <row r="3222" spans="4:7">
      <c r="D3222" s="15"/>
      <c r="E3222" s="15"/>
      <c r="G3222" s="15">
        <f t="shared" si="62"/>
        <v>0</v>
      </c>
    </row>
    <row r="3223" spans="4:7">
      <c r="D3223" s="15"/>
      <c r="E3223" s="15"/>
      <c r="G3223" s="15">
        <f t="shared" si="62"/>
        <v>0</v>
      </c>
    </row>
    <row r="3224" spans="4:7">
      <c r="D3224" s="15"/>
      <c r="E3224" s="15"/>
      <c r="G3224" s="15">
        <f t="shared" si="62"/>
        <v>0</v>
      </c>
    </row>
    <row r="3225" spans="4:7">
      <c r="D3225" s="15"/>
      <c r="E3225" s="15"/>
      <c r="G3225" s="15">
        <f t="shared" si="62"/>
        <v>0</v>
      </c>
    </row>
    <row r="3226" spans="4:7">
      <c r="D3226" s="15"/>
      <c r="E3226" s="15"/>
      <c r="G3226" s="15">
        <f t="shared" si="62"/>
        <v>0</v>
      </c>
    </row>
    <row r="3227" spans="4:7">
      <c r="D3227" s="15"/>
      <c r="E3227" s="15"/>
      <c r="G3227" s="15">
        <f t="shared" si="62"/>
        <v>0</v>
      </c>
    </row>
    <row r="3228" spans="4:7">
      <c r="D3228" s="15"/>
      <c r="E3228" s="15"/>
      <c r="G3228" s="15">
        <f t="shared" si="62"/>
        <v>0</v>
      </c>
    </row>
    <row r="3229" spans="4:7">
      <c r="D3229" s="15"/>
      <c r="E3229" s="15"/>
      <c r="G3229" s="15">
        <f t="shared" si="62"/>
        <v>0</v>
      </c>
    </row>
    <row r="3230" spans="4:7">
      <c r="D3230" s="15"/>
      <c r="E3230" s="15"/>
      <c r="G3230" s="15">
        <f t="shared" si="62"/>
        <v>0</v>
      </c>
    </row>
    <row r="3231" spans="4:7">
      <c r="D3231" s="15"/>
      <c r="E3231" s="15"/>
      <c r="G3231" s="15">
        <f t="shared" si="62"/>
        <v>0</v>
      </c>
    </row>
    <row r="3232" spans="4:7">
      <c r="D3232" s="15"/>
      <c r="E3232" s="15"/>
      <c r="G3232" s="15">
        <f t="shared" si="62"/>
        <v>0</v>
      </c>
    </row>
    <row r="3233" spans="4:7">
      <c r="D3233" s="15"/>
      <c r="E3233" s="15"/>
      <c r="G3233" s="15">
        <f t="shared" si="62"/>
        <v>0</v>
      </c>
    </row>
    <row r="3234" spans="4:7">
      <c r="D3234" s="15"/>
      <c r="E3234" s="15"/>
      <c r="G3234" s="15">
        <f t="shared" si="62"/>
        <v>0</v>
      </c>
    </row>
    <row r="3235" spans="4:7">
      <c r="D3235" s="15"/>
      <c r="E3235" s="15"/>
      <c r="G3235" s="15">
        <f t="shared" si="62"/>
        <v>0</v>
      </c>
    </row>
    <row r="3236" spans="4:7">
      <c r="D3236" s="15"/>
      <c r="E3236" s="15"/>
      <c r="G3236" s="15">
        <f t="shared" si="62"/>
        <v>0</v>
      </c>
    </row>
    <row r="3237" spans="4:7">
      <c r="D3237" s="15"/>
      <c r="E3237" s="15"/>
      <c r="G3237" s="15">
        <f t="shared" si="62"/>
        <v>0</v>
      </c>
    </row>
    <row r="3238" spans="4:7">
      <c r="D3238" s="15"/>
      <c r="E3238" s="15"/>
      <c r="G3238" s="15">
        <f t="shared" si="62"/>
        <v>0</v>
      </c>
    </row>
    <row r="3239" spans="4:7">
      <c r="D3239" s="15"/>
      <c r="E3239" s="15"/>
      <c r="G3239" s="15">
        <f t="shared" si="62"/>
        <v>0</v>
      </c>
    </row>
    <row r="3240" spans="4:7">
      <c r="D3240" s="15"/>
      <c r="E3240" s="15"/>
      <c r="G3240" s="15">
        <f t="shared" si="62"/>
        <v>0</v>
      </c>
    </row>
    <row r="3241" spans="4:7">
      <c r="D3241" s="15"/>
      <c r="E3241" s="15"/>
      <c r="G3241" s="15">
        <f t="shared" si="62"/>
        <v>0</v>
      </c>
    </row>
    <row r="3242" spans="4:7">
      <c r="D3242" s="15"/>
      <c r="E3242" s="15"/>
      <c r="G3242" s="15">
        <f t="shared" si="62"/>
        <v>0</v>
      </c>
    </row>
    <row r="3243" spans="4:7">
      <c r="D3243" s="15"/>
      <c r="E3243" s="15"/>
      <c r="G3243" s="15">
        <f t="shared" si="62"/>
        <v>0</v>
      </c>
    </row>
    <row r="3244" spans="4:7">
      <c r="D3244" s="15"/>
      <c r="E3244" s="15"/>
      <c r="G3244" s="15">
        <f t="shared" si="62"/>
        <v>0</v>
      </c>
    </row>
    <row r="3245" spans="4:7">
      <c r="D3245" s="15"/>
      <c r="E3245" s="15"/>
      <c r="G3245" s="15">
        <f t="shared" si="62"/>
        <v>0</v>
      </c>
    </row>
    <row r="3246" spans="4:7">
      <c r="D3246" s="15"/>
      <c r="E3246" s="15"/>
      <c r="G3246" s="15">
        <f t="shared" si="62"/>
        <v>0</v>
      </c>
    </row>
    <row r="3247" spans="4:7">
      <c r="D3247" s="15"/>
      <c r="E3247" s="15"/>
      <c r="G3247" s="15">
        <f t="shared" si="62"/>
        <v>0</v>
      </c>
    </row>
    <row r="3248" spans="4:7">
      <c r="D3248" s="15"/>
      <c r="E3248" s="15"/>
      <c r="G3248" s="15">
        <f t="shared" si="62"/>
        <v>0</v>
      </c>
    </row>
    <row r="3249" spans="4:7">
      <c r="D3249" s="15"/>
      <c r="E3249" s="15"/>
      <c r="G3249" s="15">
        <f t="shared" si="62"/>
        <v>0</v>
      </c>
    </row>
    <row r="3250" spans="4:7">
      <c r="D3250" s="15"/>
      <c r="E3250" s="15"/>
      <c r="G3250" s="15">
        <f t="shared" si="62"/>
        <v>0</v>
      </c>
    </row>
    <row r="3251" spans="4:7">
      <c r="D3251" s="15"/>
      <c r="E3251" s="15"/>
      <c r="G3251" s="15">
        <f t="shared" si="62"/>
        <v>0</v>
      </c>
    </row>
    <row r="3252" spans="4:7">
      <c r="D3252" s="15"/>
      <c r="E3252" s="15"/>
      <c r="G3252" s="15">
        <f t="shared" si="62"/>
        <v>0</v>
      </c>
    </row>
    <row r="3253" spans="4:7">
      <c r="D3253" s="15"/>
      <c r="E3253" s="15"/>
      <c r="G3253" s="15">
        <f t="shared" si="62"/>
        <v>0</v>
      </c>
    </row>
    <row r="3254" spans="4:7">
      <c r="D3254" s="15"/>
      <c r="E3254" s="15"/>
      <c r="G3254" s="15">
        <f t="shared" si="62"/>
        <v>0</v>
      </c>
    </row>
    <row r="3255" spans="4:7">
      <c r="D3255" s="15"/>
      <c r="E3255" s="15"/>
      <c r="G3255" s="15">
        <f t="shared" si="62"/>
        <v>0</v>
      </c>
    </row>
    <row r="3256" spans="4:7">
      <c r="D3256" s="15"/>
      <c r="E3256" s="15"/>
      <c r="G3256" s="15">
        <f t="shared" si="62"/>
        <v>0</v>
      </c>
    </row>
    <row r="3257" spans="4:7">
      <c r="D3257" s="15"/>
      <c r="E3257" s="15"/>
      <c r="G3257" s="15">
        <f t="shared" si="62"/>
        <v>0</v>
      </c>
    </row>
    <row r="3258" spans="4:7">
      <c r="D3258" s="15"/>
      <c r="E3258" s="15"/>
      <c r="G3258" s="15">
        <f t="shared" si="62"/>
        <v>0</v>
      </c>
    </row>
    <row r="3259" spans="4:7">
      <c r="D3259" s="15"/>
      <c r="E3259" s="15"/>
      <c r="G3259" s="15">
        <f t="shared" si="62"/>
        <v>0</v>
      </c>
    </row>
    <row r="3260" spans="4:7">
      <c r="D3260" s="15"/>
      <c r="E3260" s="15"/>
      <c r="G3260" s="15">
        <f t="shared" si="62"/>
        <v>0</v>
      </c>
    </row>
    <row r="3261" spans="4:7">
      <c r="D3261" s="15"/>
      <c r="E3261" s="15"/>
      <c r="G3261" s="15">
        <f t="shared" si="62"/>
        <v>0</v>
      </c>
    </row>
    <row r="3262" spans="4:7">
      <c r="D3262" s="15"/>
      <c r="E3262" s="15"/>
      <c r="G3262" s="15">
        <f t="shared" si="62"/>
        <v>0</v>
      </c>
    </row>
    <row r="3263" spans="4:7">
      <c r="D3263" s="15"/>
      <c r="E3263" s="15"/>
      <c r="G3263" s="15">
        <f t="shared" si="62"/>
        <v>0</v>
      </c>
    </row>
    <row r="3264" spans="4:7">
      <c r="D3264" s="15"/>
      <c r="E3264" s="15"/>
      <c r="G3264" s="15">
        <f t="shared" si="62"/>
        <v>0</v>
      </c>
    </row>
    <row r="3265" spans="4:7">
      <c r="D3265" s="15"/>
      <c r="E3265" s="15"/>
      <c r="G3265" s="15">
        <f t="shared" si="62"/>
        <v>0</v>
      </c>
    </row>
    <row r="3266" spans="4:7">
      <c r="D3266" s="15"/>
      <c r="E3266" s="15"/>
      <c r="G3266" s="15">
        <f t="shared" si="62"/>
        <v>0</v>
      </c>
    </row>
    <row r="3267" spans="4:7">
      <c r="D3267" s="15"/>
      <c r="E3267" s="15"/>
      <c r="G3267" s="15">
        <f t="shared" si="62"/>
        <v>0</v>
      </c>
    </row>
    <row r="3268" spans="4:7">
      <c r="D3268" s="15"/>
      <c r="E3268" s="15"/>
      <c r="G3268" s="15">
        <f t="shared" si="62"/>
        <v>0</v>
      </c>
    </row>
    <row r="3269" spans="4:7">
      <c r="D3269" s="15"/>
      <c r="E3269" s="15"/>
      <c r="G3269" s="15">
        <f t="shared" si="62"/>
        <v>0</v>
      </c>
    </row>
    <row r="3270" spans="4:7">
      <c r="D3270" s="15"/>
      <c r="E3270" s="15"/>
      <c r="G3270" s="15">
        <f t="shared" si="62"/>
        <v>0</v>
      </c>
    </row>
    <row r="3271" spans="4:7">
      <c r="D3271" s="15"/>
      <c r="E3271" s="15"/>
      <c r="G3271" s="15">
        <f t="shared" si="62"/>
        <v>0</v>
      </c>
    </row>
    <row r="3272" spans="4:7">
      <c r="D3272" s="15"/>
      <c r="E3272" s="15"/>
      <c r="G3272" s="15">
        <f t="shared" si="62"/>
        <v>0</v>
      </c>
    </row>
    <row r="3273" spans="4:7">
      <c r="D3273" s="15"/>
      <c r="E3273" s="15"/>
      <c r="G3273" s="15">
        <f t="shared" si="62"/>
        <v>0</v>
      </c>
    </row>
    <row r="3274" spans="4:7">
      <c r="D3274" s="15"/>
      <c r="E3274" s="15"/>
      <c r="G3274" s="15">
        <f t="shared" si="62"/>
        <v>0</v>
      </c>
    </row>
    <row r="3275" spans="4:7">
      <c r="D3275" s="15"/>
      <c r="E3275" s="15"/>
      <c r="G3275" s="15">
        <f t="shared" si="62"/>
        <v>0</v>
      </c>
    </row>
    <row r="3276" spans="4:7">
      <c r="D3276" s="15"/>
      <c r="E3276" s="15"/>
      <c r="G3276" s="15">
        <f t="shared" ref="G3276:G3339" si="63">+D3276-E3276</f>
        <v>0</v>
      </c>
    </row>
    <row r="3277" spans="4:7">
      <c r="D3277" s="15"/>
      <c r="E3277" s="15"/>
      <c r="G3277" s="15">
        <f t="shared" si="63"/>
        <v>0</v>
      </c>
    </row>
    <row r="3278" spans="4:7">
      <c r="D3278" s="15"/>
      <c r="E3278" s="15"/>
      <c r="G3278" s="15">
        <f t="shared" si="63"/>
        <v>0</v>
      </c>
    </row>
    <row r="3279" spans="4:7">
      <c r="D3279" s="15"/>
      <c r="E3279" s="15"/>
      <c r="G3279" s="15">
        <f t="shared" si="63"/>
        <v>0</v>
      </c>
    </row>
    <row r="3280" spans="4:7">
      <c r="D3280" s="15"/>
      <c r="E3280" s="15"/>
      <c r="G3280" s="15">
        <f t="shared" si="63"/>
        <v>0</v>
      </c>
    </row>
    <row r="3281" spans="4:7">
      <c r="D3281" s="15"/>
      <c r="E3281" s="15"/>
      <c r="G3281" s="15">
        <f t="shared" si="63"/>
        <v>0</v>
      </c>
    </row>
    <row r="3282" spans="4:7">
      <c r="D3282" s="15"/>
      <c r="E3282" s="15"/>
      <c r="G3282" s="15">
        <f t="shared" si="63"/>
        <v>0</v>
      </c>
    </row>
    <row r="3283" spans="4:7">
      <c r="D3283" s="15"/>
      <c r="E3283" s="15"/>
      <c r="G3283" s="15">
        <f t="shared" si="63"/>
        <v>0</v>
      </c>
    </row>
    <row r="3284" spans="4:7">
      <c r="D3284" s="15"/>
      <c r="E3284" s="15"/>
      <c r="G3284" s="15">
        <f t="shared" si="63"/>
        <v>0</v>
      </c>
    </row>
    <row r="3285" spans="4:7">
      <c r="D3285" s="15"/>
      <c r="E3285" s="15"/>
      <c r="G3285" s="15">
        <f t="shared" si="63"/>
        <v>0</v>
      </c>
    </row>
    <row r="3286" spans="4:7">
      <c r="D3286" s="15"/>
      <c r="E3286" s="15"/>
      <c r="G3286" s="15">
        <f t="shared" si="63"/>
        <v>0</v>
      </c>
    </row>
    <row r="3287" spans="4:7">
      <c r="D3287" s="15"/>
      <c r="E3287" s="15"/>
      <c r="G3287" s="15">
        <f t="shared" si="63"/>
        <v>0</v>
      </c>
    </row>
    <row r="3288" spans="4:7">
      <c r="D3288" s="15"/>
      <c r="E3288" s="15"/>
      <c r="G3288" s="15">
        <f t="shared" si="63"/>
        <v>0</v>
      </c>
    </row>
    <row r="3289" spans="4:7">
      <c r="D3289" s="15"/>
      <c r="E3289" s="15"/>
      <c r="G3289" s="15">
        <f t="shared" si="63"/>
        <v>0</v>
      </c>
    </row>
    <row r="3290" spans="4:7">
      <c r="D3290" s="15"/>
      <c r="E3290" s="15"/>
      <c r="G3290" s="15">
        <f t="shared" si="63"/>
        <v>0</v>
      </c>
    </row>
    <row r="3291" spans="4:7">
      <c r="D3291" s="15"/>
      <c r="E3291" s="15"/>
      <c r="G3291" s="15">
        <f t="shared" si="63"/>
        <v>0</v>
      </c>
    </row>
    <row r="3292" spans="4:7">
      <c r="D3292" s="15"/>
      <c r="E3292" s="15"/>
      <c r="G3292" s="15">
        <f t="shared" si="63"/>
        <v>0</v>
      </c>
    </row>
    <row r="3293" spans="4:7">
      <c r="D3293" s="15"/>
      <c r="E3293" s="15"/>
      <c r="G3293" s="15">
        <f t="shared" si="63"/>
        <v>0</v>
      </c>
    </row>
    <row r="3294" spans="4:7">
      <c r="D3294" s="15"/>
      <c r="E3294" s="15"/>
      <c r="G3294" s="15">
        <f t="shared" si="63"/>
        <v>0</v>
      </c>
    </row>
    <row r="3295" spans="4:7">
      <c r="D3295" s="15"/>
      <c r="E3295" s="15"/>
      <c r="G3295" s="15">
        <f t="shared" si="63"/>
        <v>0</v>
      </c>
    </row>
    <row r="3296" spans="4:7">
      <c r="D3296" s="15"/>
      <c r="E3296" s="15"/>
      <c r="G3296" s="15">
        <f t="shared" si="63"/>
        <v>0</v>
      </c>
    </row>
    <row r="3297" spans="4:7">
      <c r="D3297" s="15"/>
      <c r="E3297" s="15"/>
      <c r="G3297" s="15">
        <f t="shared" si="63"/>
        <v>0</v>
      </c>
    </row>
    <row r="3298" spans="4:7">
      <c r="D3298" s="15"/>
      <c r="E3298" s="15"/>
      <c r="G3298" s="15">
        <f t="shared" si="63"/>
        <v>0</v>
      </c>
    </row>
    <row r="3299" spans="4:7">
      <c r="D3299" s="15"/>
      <c r="E3299" s="15"/>
      <c r="G3299" s="15">
        <f t="shared" si="63"/>
        <v>0</v>
      </c>
    </row>
    <row r="3300" spans="4:7">
      <c r="D3300" s="15"/>
      <c r="E3300" s="15"/>
      <c r="G3300" s="15">
        <f t="shared" si="63"/>
        <v>0</v>
      </c>
    </row>
    <row r="3301" spans="4:7">
      <c r="D3301" s="15"/>
      <c r="E3301" s="15"/>
      <c r="G3301" s="15">
        <f t="shared" si="63"/>
        <v>0</v>
      </c>
    </row>
    <row r="3302" spans="4:7">
      <c r="D3302" s="15"/>
      <c r="E3302" s="15"/>
      <c r="G3302" s="15">
        <f t="shared" si="63"/>
        <v>0</v>
      </c>
    </row>
    <row r="3303" spans="4:7">
      <c r="D3303" s="15"/>
      <c r="E3303" s="15"/>
      <c r="G3303" s="15">
        <f t="shared" si="63"/>
        <v>0</v>
      </c>
    </row>
    <row r="3304" spans="4:7">
      <c r="D3304" s="15"/>
      <c r="E3304" s="15"/>
      <c r="G3304" s="15">
        <f t="shared" si="63"/>
        <v>0</v>
      </c>
    </row>
    <row r="3305" spans="4:7">
      <c r="D3305" s="15"/>
      <c r="E3305" s="15"/>
      <c r="G3305" s="15">
        <f t="shared" si="63"/>
        <v>0</v>
      </c>
    </row>
    <row r="3306" spans="4:7">
      <c r="D3306" s="15"/>
      <c r="E3306" s="15"/>
      <c r="G3306" s="15">
        <f t="shared" si="63"/>
        <v>0</v>
      </c>
    </row>
    <row r="3307" spans="4:7">
      <c r="D3307" s="15"/>
      <c r="E3307" s="15"/>
      <c r="G3307" s="15">
        <f t="shared" si="63"/>
        <v>0</v>
      </c>
    </row>
    <row r="3308" spans="4:7">
      <c r="D3308" s="15"/>
      <c r="E3308" s="15"/>
      <c r="G3308" s="15">
        <f t="shared" si="63"/>
        <v>0</v>
      </c>
    </row>
    <row r="3309" spans="4:7">
      <c r="D3309" s="15"/>
      <c r="E3309" s="15"/>
      <c r="G3309" s="15">
        <f t="shared" si="63"/>
        <v>0</v>
      </c>
    </row>
    <row r="3310" spans="4:7">
      <c r="D3310" s="15"/>
      <c r="E3310" s="15"/>
      <c r="G3310" s="15">
        <f t="shared" si="63"/>
        <v>0</v>
      </c>
    </row>
    <row r="3311" spans="4:7">
      <c r="D3311" s="15"/>
      <c r="E3311" s="15"/>
      <c r="G3311" s="15">
        <f t="shared" si="63"/>
        <v>0</v>
      </c>
    </row>
    <row r="3312" spans="4:7">
      <c r="D3312" s="15"/>
      <c r="E3312" s="15"/>
      <c r="G3312" s="15">
        <f t="shared" si="63"/>
        <v>0</v>
      </c>
    </row>
    <row r="3313" spans="4:7">
      <c r="D3313" s="15"/>
      <c r="E3313" s="15"/>
      <c r="G3313" s="15">
        <f t="shared" si="63"/>
        <v>0</v>
      </c>
    </row>
    <row r="3314" spans="4:7">
      <c r="D3314" s="15"/>
      <c r="E3314" s="15"/>
      <c r="G3314" s="15">
        <f t="shared" si="63"/>
        <v>0</v>
      </c>
    </row>
    <row r="3315" spans="4:7">
      <c r="D3315" s="15"/>
      <c r="E3315" s="15"/>
      <c r="G3315" s="15">
        <f t="shared" si="63"/>
        <v>0</v>
      </c>
    </row>
    <row r="3316" spans="4:7">
      <c r="D3316" s="15"/>
      <c r="E3316" s="15"/>
      <c r="G3316" s="15">
        <f t="shared" si="63"/>
        <v>0</v>
      </c>
    </row>
    <row r="3317" spans="4:7">
      <c r="D3317" s="15"/>
      <c r="E3317" s="15"/>
      <c r="G3317" s="15">
        <f t="shared" si="63"/>
        <v>0</v>
      </c>
    </row>
    <row r="3318" spans="4:7">
      <c r="D3318" s="15"/>
      <c r="E3318" s="15"/>
      <c r="G3318" s="15">
        <f t="shared" si="63"/>
        <v>0</v>
      </c>
    </row>
    <row r="3319" spans="4:7">
      <c r="D3319" s="15"/>
      <c r="E3319" s="15"/>
      <c r="G3319" s="15">
        <f t="shared" si="63"/>
        <v>0</v>
      </c>
    </row>
    <row r="3320" spans="4:7">
      <c r="D3320" s="15"/>
      <c r="E3320" s="15"/>
      <c r="G3320" s="15">
        <f t="shared" si="63"/>
        <v>0</v>
      </c>
    </row>
    <row r="3321" spans="4:7">
      <c r="D3321" s="15"/>
      <c r="E3321" s="15"/>
      <c r="G3321" s="15">
        <f t="shared" si="63"/>
        <v>0</v>
      </c>
    </row>
    <row r="3322" spans="4:7">
      <c r="D3322" s="15"/>
      <c r="E3322" s="15"/>
      <c r="G3322" s="15">
        <f t="shared" si="63"/>
        <v>0</v>
      </c>
    </row>
    <row r="3323" spans="4:7">
      <c r="D3323" s="15"/>
      <c r="E3323" s="15"/>
      <c r="G3323" s="15">
        <f t="shared" si="63"/>
        <v>0</v>
      </c>
    </row>
    <row r="3324" spans="4:7">
      <c r="D3324" s="15"/>
      <c r="E3324" s="15"/>
      <c r="G3324" s="15">
        <f t="shared" si="63"/>
        <v>0</v>
      </c>
    </row>
    <row r="3325" spans="4:7">
      <c r="D3325" s="15"/>
      <c r="E3325" s="15"/>
      <c r="G3325" s="15">
        <f t="shared" si="63"/>
        <v>0</v>
      </c>
    </row>
    <row r="3326" spans="4:7">
      <c r="D3326" s="15"/>
      <c r="E3326" s="15"/>
      <c r="G3326" s="15">
        <f t="shared" si="63"/>
        <v>0</v>
      </c>
    </row>
    <row r="3327" spans="4:7">
      <c r="D3327" s="15"/>
      <c r="E3327" s="15"/>
      <c r="G3327" s="15">
        <f t="shared" si="63"/>
        <v>0</v>
      </c>
    </row>
    <row r="3328" spans="4:7">
      <c r="D3328" s="15"/>
      <c r="E3328" s="15"/>
      <c r="G3328" s="15">
        <f t="shared" si="63"/>
        <v>0</v>
      </c>
    </row>
    <row r="3329" spans="4:7">
      <c r="D3329" s="15"/>
      <c r="E3329" s="15"/>
      <c r="G3329" s="15">
        <f t="shared" si="63"/>
        <v>0</v>
      </c>
    </row>
    <row r="3330" spans="4:7">
      <c r="D3330" s="15"/>
      <c r="E3330" s="15"/>
      <c r="G3330" s="15">
        <f t="shared" si="63"/>
        <v>0</v>
      </c>
    </row>
    <row r="3331" spans="4:7">
      <c r="D3331" s="15"/>
      <c r="E3331" s="15"/>
      <c r="G3331" s="15">
        <f t="shared" si="63"/>
        <v>0</v>
      </c>
    </row>
    <row r="3332" spans="4:7">
      <c r="D3332" s="15"/>
      <c r="E3332" s="15"/>
      <c r="G3332" s="15">
        <f t="shared" si="63"/>
        <v>0</v>
      </c>
    </row>
    <row r="3333" spans="4:7">
      <c r="D3333" s="15"/>
      <c r="E3333" s="15"/>
      <c r="G3333" s="15">
        <f t="shared" si="63"/>
        <v>0</v>
      </c>
    </row>
    <row r="3334" spans="4:7">
      <c r="D3334" s="15"/>
      <c r="E3334" s="15"/>
      <c r="G3334" s="15">
        <f t="shared" si="63"/>
        <v>0</v>
      </c>
    </row>
    <row r="3335" spans="4:7">
      <c r="D3335" s="15"/>
      <c r="E3335" s="15"/>
      <c r="G3335" s="15">
        <f t="shared" si="63"/>
        <v>0</v>
      </c>
    </row>
    <row r="3336" spans="4:7">
      <c r="D3336" s="15"/>
      <c r="E3336" s="15"/>
      <c r="G3336" s="15">
        <f t="shared" si="63"/>
        <v>0</v>
      </c>
    </row>
    <row r="3337" spans="4:7">
      <c r="D3337" s="15"/>
      <c r="E3337" s="15"/>
      <c r="G3337" s="15">
        <f t="shared" si="63"/>
        <v>0</v>
      </c>
    </row>
    <row r="3338" spans="4:7">
      <c r="D3338" s="15"/>
      <c r="E3338" s="15"/>
      <c r="G3338" s="15">
        <f t="shared" si="63"/>
        <v>0</v>
      </c>
    </row>
    <row r="3339" spans="4:7">
      <c r="D3339" s="15"/>
      <c r="E3339" s="15"/>
      <c r="G3339" s="15">
        <f t="shared" si="63"/>
        <v>0</v>
      </c>
    </row>
    <row r="3340" spans="4:7">
      <c r="D3340" s="15"/>
      <c r="E3340" s="15"/>
      <c r="G3340" s="15">
        <f t="shared" ref="G3340:G3403" si="64">+D3340-E3340</f>
        <v>0</v>
      </c>
    </row>
    <row r="3341" spans="4:7">
      <c r="D3341" s="15"/>
      <c r="E3341" s="15"/>
      <c r="G3341" s="15">
        <f t="shared" si="64"/>
        <v>0</v>
      </c>
    </row>
    <row r="3342" spans="4:7">
      <c r="D3342" s="15"/>
      <c r="E3342" s="15"/>
      <c r="G3342" s="15">
        <f t="shared" si="64"/>
        <v>0</v>
      </c>
    </row>
    <row r="3343" spans="4:7">
      <c r="D3343" s="15"/>
      <c r="E3343" s="15"/>
      <c r="G3343" s="15">
        <f t="shared" si="64"/>
        <v>0</v>
      </c>
    </row>
    <row r="3344" spans="4:7">
      <c r="D3344" s="15"/>
      <c r="E3344" s="15"/>
      <c r="G3344" s="15">
        <f t="shared" si="64"/>
        <v>0</v>
      </c>
    </row>
    <row r="3345" spans="4:7">
      <c r="D3345" s="15"/>
      <c r="E3345" s="15"/>
      <c r="G3345" s="15">
        <f t="shared" si="64"/>
        <v>0</v>
      </c>
    </row>
    <row r="3346" spans="4:7">
      <c r="D3346" s="15"/>
      <c r="E3346" s="15"/>
      <c r="G3346" s="15">
        <f t="shared" si="64"/>
        <v>0</v>
      </c>
    </row>
    <row r="3347" spans="4:7">
      <c r="D3347" s="15"/>
      <c r="E3347" s="15"/>
      <c r="G3347" s="15">
        <f t="shared" si="64"/>
        <v>0</v>
      </c>
    </row>
    <row r="3348" spans="4:7">
      <c r="D3348" s="15"/>
      <c r="E3348" s="15"/>
      <c r="G3348" s="15">
        <f t="shared" si="64"/>
        <v>0</v>
      </c>
    </row>
    <row r="3349" spans="4:7">
      <c r="D3349" s="15"/>
      <c r="E3349" s="15"/>
      <c r="G3349" s="15">
        <f t="shared" si="64"/>
        <v>0</v>
      </c>
    </row>
    <row r="3350" spans="4:7">
      <c r="D3350" s="15"/>
      <c r="E3350" s="15"/>
      <c r="G3350" s="15">
        <f t="shared" si="64"/>
        <v>0</v>
      </c>
    </row>
    <row r="3351" spans="4:7">
      <c r="D3351" s="15"/>
      <c r="E3351" s="15"/>
      <c r="G3351" s="15">
        <f t="shared" si="64"/>
        <v>0</v>
      </c>
    </row>
    <row r="3352" spans="4:7">
      <c r="D3352" s="15"/>
      <c r="E3352" s="15"/>
      <c r="G3352" s="15">
        <f t="shared" si="64"/>
        <v>0</v>
      </c>
    </row>
    <row r="3353" spans="4:7">
      <c r="D3353" s="15"/>
      <c r="E3353" s="15"/>
      <c r="G3353" s="15">
        <f t="shared" si="64"/>
        <v>0</v>
      </c>
    </row>
    <row r="3354" spans="4:7">
      <c r="D3354" s="15"/>
      <c r="E3354" s="15"/>
      <c r="G3354" s="15">
        <f t="shared" si="64"/>
        <v>0</v>
      </c>
    </row>
    <row r="3355" spans="4:7">
      <c r="D3355" s="15"/>
      <c r="E3355" s="15"/>
      <c r="G3355" s="15">
        <f t="shared" si="64"/>
        <v>0</v>
      </c>
    </row>
    <row r="3356" spans="4:7">
      <c r="D3356" s="15"/>
      <c r="E3356" s="15"/>
      <c r="G3356" s="15">
        <f t="shared" si="64"/>
        <v>0</v>
      </c>
    </row>
    <row r="3357" spans="4:7">
      <c r="D3357" s="15"/>
      <c r="E3357" s="15"/>
      <c r="G3357" s="15">
        <f t="shared" si="64"/>
        <v>0</v>
      </c>
    </row>
    <row r="3358" spans="4:7">
      <c r="D3358" s="15"/>
      <c r="E3358" s="15"/>
      <c r="G3358" s="15">
        <f t="shared" si="64"/>
        <v>0</v>
      </c>
    </row>
    <row r="3359" spans="4:7">
      <c r="D3359" s="15"/>
      <c r="E3359" s="15"/>
      <c r="G3359" s="15">
        <f t="shared" si="64"/>
        <v>0</v>
      </c>
    </row>
    <row r="3360" spans="4:7">
      <c r="D3360" s="15"/>
      <c r="E3360" s="15"/>
      <c r="G3360" s="15">
        <f t="shared" si="64"/>
        <v>0</v>
      </c>
    </row>
    <row r="3361" spans="4:7">
      <c r="D3361" s="15"/>
      <c r="E3361" s="15"/>
      <c r="G3361" s="15">
        <f t="shared" si="64"/>
        <v>0</v>
      </c>
    </row>
    <row r="3362" spans="4:7">
      <c r="D3362" s="15"/>
      <c r="E3362" s="15"/>
      <c r="G3362" s="15">
        <f t="shared" si="64"/>
        <v>0</v>
      </c>
    </row>
    <row r="3363" spans="4:7">
      <c r="D3363" s="15"/>
      <c r="E3363" s="15"/>
      <c r="G3363" s="15">
        <f t="shared" si="64"/>
        <v>0</v>
      </c>
    </row>
    <row r="3364" spans="4:7">
      <c r="D3364" s="15"/>
      <c r="E3364" s="15"/>
      <c r="G3364" s="15">
        <f t="shared" si="64"/>
        <v>0</v>
      </c>
    </row>
    <row r="3365" spans="4:7">
      <c r="D3365" s="15"/>
      <c r="E3365" s="15"/>
      <c r="G3365" s="15">
        <f t="shared" si="64"/>
        <v>0</v>
      </c>
    </row>
    <row r="3366" spans="4:7">
      <c r="D3366" s="15"/>
      <c r="E3366" s="15"/>
      <c r="G3366" s="15">
        <f t="shared" si="64"/>
        <v>0</v>
      </c>
    </row>
    <row r="3367" spans="4:7">
      <c r="D3367" s="15"/>
      <c r="E3367" s="15"/>
      <c r="G3367" s="15">
        <f t="shared" si="64"/>
        <v>0</v>
      </c>
    </row>
    <row r="3368" spans="4:7">
      <c r="D3368" s="15"/>
      <c r="E3368" s="15"/>
      <c r="G3368" s="15">
        <f t="shared" si="64"/>
        <v>0</v>
      </c>
    </row>
    <row r="3369" spans="4:7">
      <c r="D3369" s="15"/>
      <c r="E3369" s="15"/>
      <c r="G3369" s="15">
        <f t="shared" si="64"/>
        <v>0</v>
      </c>
    </row>
    <row r="3370" spans="4:7">
      <c r="D3370" s="15"/>
      <c r="E3370" s="15"/>
      <c r="G3370" s="15">
        <f t="shared" si="64"/>
        <v>0</v>
      </c>
    </row>
    <row r="3371" spans="4:7">
      <c r="D3371" s="15"/>
      <c r="E3371" s="15"/>
      <c r="G3371" s="15">
        <f t="shared" si="64"/>
        <v>0</v>
      </c>
    </row>
    <row r="3372" spans="4:7">
      <c r="D3372" s="15"/>
      <c r="E3372" s="15"/>
      <c r="G3372" s="15">
        <f t="shared" si="64"/>
        <v>0</v>
      </c>
    </row>
    <row r="3373" spans="4:7">
      <c r="D3373" s="15"/>
      <c r="E3373" s="15"/>
      <c r="G3373" s="15">
        <f t="shared" si="64"/>
        <v>0</v>
      </c>
    </row>
    <row r="3374" spans="4:7">
      <c r="D3374" s="15"/>
      <c r="E3374" s="15"/>
      <c r="G3374" s="15">
        <f t="shared" si="64"/>
        <v>0</v>
      </c>
    </row>
    <row r="3375" spans="4:7">
      <c r="D3375" s="15"/>
      <c r="E3375" s="15"/>
      <c r="G3375" s="15">
        <f t="shared" si="64"/>
        <v>0</v>
      </c>
    </row>
    <row r="3376" spans="4:7">
      <c r="D3376" s="15"/>
      <c r="E3376" s="15"/>
      <c r="G3376" s="15">
        <f t="shared" si="64"/>
        <v>0</v>
      </c>
    </row>
    <row r="3377" spans="4:7">
      <c r="D3377" s="15"/>
      <c r="E3377" s="15"/>
      <c r="G3377" s="15">
        <f t="shared" si="64"/>
        <v>0</v>
      </c>
    </row>
    <row r="3378" spans="4:7">
      <c r="D3378" s="15"/>
      <c r="E3378" s="15"/>
      <c r="G3378" s="15">
        <f t="shared" si="64"/>
        <v>0</v>
      </c>
    </row>
    <row r="3379" spans="4:7">
      <c r="D3379" s="15"/>
      <c r="E3379" s="15"/>
      <c r="G3379" s="15">
        <f t="shared" si="64"/>
        <v>0</v>
      </c>
    </row>
    <row r="3380" spans="4:7">
      <c r="D3380" s="15"/>
      <c r="E3380" s="15"/>
      <c r="G3380" s="15">
        <f t="shared" si="64"/>
        <v>0</v>
      </c>
    </row>
    <row r="3381" spans="4:7">
      <c r="D3381" s="15"/>
      <c r="E3381" s="15"/>
      <c r="G3381" s="15">
        <f t="shared" si="64"/>
        <v>0</v>
      </c>
    </row>
    <row r="3382" spans="4:7">
      <c r="D3382" s="15"/>
      <c r="E3382" s="15"/>
      <c r="G3382" s="15">
        <f t="shared" si="64"/>
        <v>0</v>
      </c>
    </row>
    <row r="3383" spans="4:7">
      <c r="D3383" s="15"/>
      <c r="E3383" s="15"/>
      <c r="G3383" s="15">
        <f t="shared" si="64"/>
        <v>0</v>
      </c>
    </row>
    <row r="3384" spans="4:7">
      <c r="D3384" s="15"/>
      <c r="E3384" s="15"/>
      <c r="G3384" s="15">
        <f t="shared" si="64"/>
        <v>0</v>
      </c>
    </row>
    <row r="3385" spans="4:7">
      <c r="D3385" s="15"/>
      <c r="E3385" s="15"/>
      <c r="G3385" s="15">
        <f t="shared" si="64"/>
        <v>0</v>
      </c>
    </row>
    <row r="3386" spans="4:7">
      <c r="D3386" s="15"/>
      <c r="E3386" s="15"/>
      <c r="G3386" s="15">
        <f t="shared" si="64"/>
        <v>0</v>
      </c>
    </row>
    <row r="3387" spans="4:7">
      <c r="D3387" s="15"/>
      <c r="E3387" s="15"/>
      <c r="G3387" s="15">
        <f t="shared" si="64"/>
        <v>0</v>
      </c>
    </row>
    <row r="3388" spans="4:7">
      <c r="D3388" s="15"/>
      <c r="E3388" s="15"/>
      <c r="G3388" s="15">
        <f t="shared" si="64"/>
        <v>0</v>
      </c>
    </row>
    <row r="3389" spans="4:7">
      <c r="D3389" s="15"/>
      <c r="E3389" s="15"/>
      <c r="G3389" s="15">
        <f t="shared" si="64"/>
        <v>0</v>
      </c>
    </row>
    <row r="3390" spans="4:7">
      <c r="D3390" s="15"/>
      <c r="E3390" s="15"/>
      <c r="G3390" s="15">
        <f t="shared" si="64"/>
        <v>0</v>
      </c>
    </row>
    <row r="3391" spans="4:7">
      <c r="D3391" s="15"/>
      <c r="E3391" s="15"/>
      <c r="G3391" s="15">
        <f t="shared" si="64"/>
        <v>0</v>
      </c>
    </row>
    <row r="3392" spans="4:7">
      <c r="D3392" s="15"/>
      <c r="E3392" s="15"/>
      <c r="G3392" s="15">
        <f t="shared" si="64"/>
        <v>0</v>
      </c>
    </row>
    <row r="3393" spans="4:7">
      <c r="D3393" s="15"/>
      <c r="E3393" s="15"/>
      <c r="G3393" s="15">
        <f t="shared" si="64"/>
        <v>0</v>
      </c>
    </row>
    <row r="3394" spans="4:7">
      <c r="D3394" s="15"/>
      <c r="E3394" s="15"/>
      <c r="G3394" s="15">
        <f t="shared" si="64"/>
        <v>0</v>
      </c>
    </row>
    <row r="3395" spans="4:7">
      <c r="D3395" s="15"/>
      <c r="E3395" s="15"/>
      <c r="G3395" s="15">
        <f t="shared" si="64"/>
        <v>0</v>
      </c>
    </row>
    <row r="3396" spans="4:7">
      <c r="D3396" s="15"/>
      <c r="E3396" s="15"/>
      <c r="G3396" s="15">
        <f t="shared" si="64"/>
        <v>0</v>
      </c>
    </row>
    <row r="3397" spans="4:7">
      <c r="D3397" s="15"/>
      <c r="E3397" s="15"/>
      <c r="G3397" s="15">
        <f t="shared" si="64"/>
        <v>0</v>
      </c>
    </row>
    <row r="3398" spans="4:7">
      <c r="D3398" s="15"/>
      <c r="E3398" s="15"/>
      <c r="G3398" s="15">
        <f t="shared" si="64"/>
        <v>0</v>
      </c>
    </row>
    <row r="3399" spans="4:7">
      <c r="D3399" s="15"/>
      <c r="E3399" s="15"/>
      <c r="G3399" s="15">
        <f t="shared" si="64"/>
        <v>0</v>
      </c>
    </row>
    <row r="3400" spans="4:7">
      <c r="D3400" s="15"/>
      <c r="E3400" s="15"/>
      <c r="G3400" s="15">
        <f t="shared" si="64"/>
        <v>0</v>
      </c>
    </row>
    <row r="3401" spans="4:7">
      <c r="D3401" s="15"/>
      <c r="E3401" s="15"/>
      <c r="G3401" s="15">
        <f t="shared" si="64"/>
        <v>0</v>
      </c>
    </row>
    <row r="3402" spans="4:7">
      <c r="D3402" s="15"/>
      <c r="E3402" s="15"/>
      <c r="G3402" s="15">
        <f t="shared" si="64"/>
        <v>0</v>
      </c>
    </row>
    <row r="3403" spans="4:7">
      <c r="D3403" s="15"/>
      <c r="E3403" s="15"/>
      <c r="G3403" s="15">
        <f t="shared" si="64"/>
        <v>0</v>
      </c>
    </row>
    <row r="3404" spans="4:7">
      <c r="D3404" s="15"/>
      <c r="E3404" s="15"/>
      <c r="G3404" s="15">
        <f t="shared" ref="G3404:G3467" si="65">+D3404-E3404</f>
        <v>0</v>
      </c>
    </row>
    <row r="3405" spans="4:7">
      <c r="D3405" s="15"/>
      <c r="E3405" s="15"/>
      <c r="G3405" s="15">
        <f t="shared" si="65"/>
        <v>0</v>
      </c>
    </row>
    <row r="3406" spans="4:7">
      <c r="D3406" s="15"/>
      <c r="E3406" s="15"/>
      <c r="G3406" s="15">
        <f t="shared" si="65"/>
        <v>0</v>
      </c>
    </row>
    <row r="3407" spans="4:7">
      <c r="D3407" s="15"/>
      <c r="E3407" s="15"/>
      <c r="G3407" s="15">
        <f t="shared" si="65"/>
        <v>0</v>
      </c>
    </row>
    <row r="3408" spans="4:7">
      <c r="D3408" s="15"/>
      <c r="E3408" s="15"/>
      <c r="G3408" s="15">
        <f t="shared" si="65"/>
        <v>0</v>
      </c>
    </row>
    <row r="3409" spans="4:7">
      <c r="D3409" s="15"/>
      <c r="E3409" s="15"/>
      <c r="G3409" s="15">
        <f t="shared" si="65"/>
        <v>0</v>
      </c>
    </row>
    <row r="3410" spans="4:7">
      <c r="D3410" s="15"/>
      <c r="E3410" s="15"/>
      <c r="G3410" s="15">
        <f t="shared" si="65"/>
        <v>0</v>
      </c>
    </row>
    <row r="3411" spans="4:7">
      <c r="D3411" s="15"/>
      <c r="E3411" s="15"/>
      <c r="G3411" s="15">
        <f t="shared" si="65"/>
        <v>0</v>
      </c>
    </row>
    <row r="3412" spans="4:7">
      <c r="D3412" s="15"/>
      <c r="E3412" s="15"/>
      <c r="G3412" s="15">
        <f t="shared" si="65"/>
        <v>0</v>
      </c>
    </row>
    <row r="3413" spans="4:7">
      <c r="D3413" s="15"/>
      <c r="E3413" s="15"/>
      <c r="G3413" s="15">
        <f t="shared" si="65"/>
        <v>0</v>
      </c>
    </row>
    <row r="3414" spans="4:7">
      <c r="D3414" s="15"/>
      <c r="E3414" s="15"/>
      <c r="G3414" s="15">
        <f t="shared" si="65"/>
        <v>0</v>
      </c>
    </row>
    <row r="3415" spans="4:7">
      <c r="D3415" s="15"/>
      <c r="E3415" s="15"/>
      <c r="G3415" s="15">
        <f t="shared" si="65"/>
        <v>0</v>
      </c>
    </row>
    <row r="3416" spans="4:7">
      <c r="D3416" s="15"/>
      <c r="E3416" s="15"/>
      <c r="G3416" s="15">
        <f t="shared" si="65"/>
        <v>0</v>
      </c>
    </row>
    <row r="3417" spans="4:7">
      <c r="D3417" s="15"/>
      <c r="E3417" s="15"/>
      <c r="G3417" s="15">
        <f t="shared" si="65"/>
        <v>0</v>
      </c>
    </row>
    <row r="3418" spans="4:7">
      <c r="D3418" s="15"/>
      <c r="E3418" s="15"/>
      <c r="G3418" s="15">
        <f t="shared" si="65"/>
        <v>0</v>
      </c>
    </row>
    <row r="3419" spans="4:7">
      <c r="D3419" s="15"/>
      <c r="E3419" s="15"/>
      <c r="G3419" s="15">
        <f t="shared" si="65"/>
        <v>0</v>
      </c>
    </row>
    <row r="3420" spans="4:7">
      <c r="D3420" s="15"/>
      <c r="E3420" s="15"/>
      <c r="G3420" s="15">
        <f t="shared" si="65"/>
        <v>0</v>
      </c>
    </row>
    <row r="3421" spans="4:7">
      <c r="D3421" s="15"/>
      <c r="E3421" s="15"/>
      <c r="G3421" s="15">
        <f t="shared" si="65"/>
        <v>0</v>
      </c>
    </row>
    <row r="3422" spans="4:7">
      <c r="D3422" s="15"/>
      <c r="E3422" s="15"/>
      <c r="G3422" s="15">
        <f t="shared" si="65"/>
        <v>0</v>
      </c>
    </row>
    <row r="3423" spans="4:7">
      <c r="D3423" s="15"/>
      <c r="E3423" s="15"/>
      <c r="G3423" s="15">
        <f t="shared" si="65"/>
        <v>0</v>
      </c>
    </row>
    <row r="3424" spans="4:7">
      <c r="D3424" s="15"/>
      <c r="E3424" s="15"/>
      <c r="G3424" s="15">
        <f t="shared" si="65"/>
        <v>0</v>
      </c>
    </row>
    <row r="3425" spans="4:7">
      <c r="D3425" s="15"/>
      <c r="E3425" s="15"/>
      <c r="G3425" s="15">
        <f t="shared" si="65"/>
        <v>0</v>
      </c>
    </row>
    <row r="3426" spans="4:7">
      <c r="D3426" s="15"/>
      <c r="E3426" s="15"/>
      <c r="G3426" s="15">
        <f t="shared" si="65"/>
        <v>0</v>
      </c>
    </row>
    <row r="3427" spans="4:7">
      <c r="D3427" s="15"/>
      <c r="E3427" s="15"/>
      <c r="G3427" s="15">
        <f t="shared" si="65"/>
        <v>0</v>
      </c>
    </row>
    <row r="3428" spans="4:7">
      <c r="D3428" s="15"/>
      <c r="E3428" s="15"/>
      <c r="G3428" s="15">
        <f t="shared" si="65"/>
        <v>0</v>
      </c>
    </row>
    <row r="3429" spans="4:7">
      <c r="D3429" s="15"/>
      <c r="E3429" s="15"/>
      <c r="G3429" s="15">
        <f t="shared" si="65"/>
        <v>0</v>
      </c>
    </row>
    <row r="3430" spans="4:7">
      <c r="D3430" s="15"/>
      <c r="E3430" s="15"/>
      <c r="G3430" s="15">
        <f t="shared" si="65"/>
        <v>0</v>
      </c>
    </row>
    <row r="3431" spans="4:7">
      <c r="D3431" s="15"/>
      <c r="E3431" s="15"/>
      <c r="G3431" s="15">
        <f t="shared" si="65"/>
        <v>0</v>
      </c>
    </row>
    <row r="3432" spans="4:7">
      <c r="D3432" s="15"/>
      <c r="E3432" s="15"/>
      <c r="G3432" s="15">
        <f t="shared" si="65"/>
        <v>0</v>
      </c>
    </row>
    <row r="3433" spans="4:7">
      <c r="D3433" s="15"/>
      <c r="E3433" s="15"/>
      <c r="G3433" s="15">
        <f t="shared" si="65"/>
        <v>0</v>
      </c>
    </row>
    <row r="3434" spans="4:7">
      <c r="D3434" s="15"/>
      <c r="E3434" s="15"/>
      <c r="G3434" s="15">
        <f t="shared" si="65"/>
        <v>0</v>
      </c>
    </row>
    <row r="3435" spans="4:7">
      <c r="D3435" s="15"/>
      <c r="E3435" s="15"/>
      <c r="G3435" s="15">
        <f t="shared" si="65"/>
        <v>0</v>
      </c>
    </row>
    <row r="3436" spans="4:7">
      <c r="D3436" s="15"/>
      <c r="E3436" s="15"/>
      <c r="G3436" s="15">
        <f t="shared" si="65"/>
        <v>0</v>
      </c>
    </row>
    <row r="3437" spans="4:7">
      <c r="D3437" s="15"/>
      <c r="E3437" s="15"/>
      <c r="G3437" s="15">
        <f t="shared" si="65"/>
        <v>0</v>
      </c>
    </row>
    <row r="3438" spans="4:7">
      <c r="D3438" s="15"/>
      <c r="E3438" s="15"/>
      <c r="G3438" s="15">
        <f t="shared" si="65"/>
        <v>0</v>
      </c>
    </row>
    <row r="3439" spans="4:7">
      <c r="D3439" s="15"/>
      <c r="E3439" s="15"/>
      <c r="G3439" s="15">
        <f t="shared" si="65"/>
        <v>0</v>
      </c>
    </row>
    <row r="3440" spans="4:7">
      <c r="D3440" s="15"/>
      <c r="E3440" s="15"/>
      <c r="G3440" s="15">
        <f t="shared" si="65"/>
        <v>0</v>
      </c>
    </row>
    <row r="3441" spans="4:7">
      <c r="D3441" s="15"/>
      <c r="E3441" s="15"/>
      <c r="G3441" s="15">
        <f t="shared" si="65"/>
        <v>0</v>
      </c>
    </row>
    <row r="3442" spans="4:7">
      <c r="D3442" s="15"/>
      <c r="E3442" s="15"/>
      <c r="G3442" s="15">
        <f t="shared" si="65"/>
        <v>0</v>
      </c>
    </row>
    <row r="3443" spans="4:7">
      <c r="D3443" s="15"/>
      <c r="E3443" s="15"/>
      <c r="G3443" s="15">
        <f t="shared" si="65"/>
        <v>0</v>
      </c>
    </row>
    <row r="3444" spans="4:7">
      <c r="D3444" s="15"/>
      <c r="E3444" s="15"/>
      <c r="G3444" s="15">
        <f t="shared" si="65"/>
        <v>0</v>
      </c>
    </row>
    <row r="3445" spans="4:7">
      <c r="D3445" s="15"/>
      <c r="E3445" s="15"/>
      <c r="G3445" s="15">
        <f t="shared" si="65"/>
        <v>0</v>
      </c>
    </row>
    <row r="3446" spans="4:7">
      <c r="D3446" s="15"/>
      <c r="E3446" s="15"/>
      <c r="G3446" s="15">
        <f t="shared" si="65"/>
        <v>0</v>
      </c>
    </row>
    <row r="3447" spans="4:7">
      <c r="D3447" s="15"/>
      <c r="E3447" s="15"/>
      <c r="G3447" s="15">
        <f t="shared" si="65"/>
        <v>0</v>
      </c>
    </row>
    <row r="3448" spans="4:7">
      <c r="D3448" s="15"/>
      <c r="E3448" s="15"/>
      <c r="G3448" s="15">
        <f t="shared" si="65"/>
        <v>0</v>
      </c>
    </row>
    <row r="3449" spans="4:7">
      <c r="D3449" s="15"/>
      <c r="E3449" s="15"/>
      <c r="G3449" s="15">
        <f t="shared" si="65"/>
        <v>0</v>
      </c>
    </row>
    <row r="3450" spans="4:7">
      <c r="D3450" s="15"/>
      <c r="E3450" s="15"/>
      <c r="G3450" s="15">
        <f t="shared" si="65"/>
        <v>0</v>
      </c>
    </row>
    <row r="3451" spans="4:7">
      <c r="D3451" s="15"/>
      <c r="E3451" s="15"/>
      <c r="G3451" s="15">
        <f t="shared" si="65"/>
        <v>0</v>
      </c>
    </row>
    <row r="3452" spans="4:7">
      <c r="D3452" s="15"/>
      <c r="E3452" s="15"/>
      <c r="G3452" s="15">
        <f t="shared" si="65"/>
        <v>0</v>
      </c>
    </row>
    <row r="3453" spans="4:7">
      <c r="D3453" s="15"/>
      <c r="E3453" s="15"/>
      <c r="G3453" s="15">
        <f t="shared" si="65"/>
        <v>0</v>
      </c>
    </row>
    <row r="3454" spans="4:7">
      <c r="D3454" s="15"/>
      <c r="E3454" s="15"/>
      <c r="G3454" s="15">
        <f t="shared" si="65"/>
        <v>0</v>
      </c>
    </row>
    <row r="3455" spans="4:7">
      <c r="D3455" s="15"/>
      <c r="E3455" s="15"/>
      <c r="G3455" s="15">
        <f t="shared" si="65"/>
        <v>0</v>
      </c>
    </row>
    <row r="3456" spans="4:7">
      <c r="D3456" s="15"/>
      <c r="E3456" s="15"/>
      <c r="G3456" s="15">
        <f t="shared" si="65"/>
        <v>0</v>
      </c>
    </row>
    <row r="3457" spans="4:7">
      <c r="D3457" s="15"/>
      <c r="E3457" s="15"/>
      <c r="G3457" s="15">
        <f t="shared" si="65"/>
        <v>0</v>
      </c>
    </row>
    <row r="3458" spans="4:7">
      <c r="D3458" s="15"/>
      <c r="E3458" s="15"/>
      <c r="G3458" s="15">
        <f t="shared" si="65"/>
        <v>0</v>
      </c>
    </row>
    <row r="3459" spans="4:7">
      <c r="D3459" s="15"/>
      <c r="E3459" s="15"/>
      <c r="G3459" s="15">
        <f t="shared" si="65"/>
        <v>0</v>
      </c>
    </row>
    <row r="3460" spans="4:7">
      <c r="D3460" s="15"/>
      <c r="E3460" s="15"/>
      <c r="G3460" s="15">
        <f t="shared" si="65"/>
        <v>0</v>
      </c>
    </row>
    <row r="3461" spans="4:7">
      <c r="D3461" s="15"/>
      <c r="E3461" s="15"/>
      <c r="G3461" s="15">
        <f t="shared" si="65"/>
        <v>0</v>
      </c>
    </row>
    <row r="3462" spans="4:7">
      <c r="D3462" s="15"/>
      <c r="E3462" s="15"/>
      <c r="G3462" s="15">
        <f t="shared" si="65"/>
        <v>0</v>
      </c>
    </row>
    <row r="3463" spans="4:7">
      <c r="D3463" s="15"/>
      <c r="E3463" s="15"/>
      <c r="G3463" s="15">
        <f t="shared" si="65"/>
        <v>0</v>
      </c>
    </row>
    <row r="3464" spans="4:7">
      <c r="D3464" s="15"/>
      <c r="E3464" s="15"/>
      <c r="G3464" s="15">
        <f t="shared" si="65"/>
        <v>0</v>
      </c>
    </row>
    <row r="3465" spans="4:7">
      <c r="D3465" s="15"/>
      <c r="E3465" s="15"/>
      <c r="G3465" s="15">
        <f t="shared" si="65"/>
        <v>0</v>
      </c>
    </row>
    <row r="3466" spans="4:7">
      <c r="D3466" s="15"/>
      <c r="E3466" s="15"/>
      <c r="G3466" s="15">
        <f t="shared" si="65"/>
        <v>0</v>
      </c>
    </row>
    <row r="3467" spans="4:7">
      <c r="D3467" s="15"/>
      <c r="E3467" s="15"/>
      <c r="G3467" s="15">
        <f t="shared" si="65"/>
        <v>0</v>
      </c>
    </row>
    <row r="3468" spans="4:7">
      <c r="D3468" s="15"/>
      <c r="E3468" s="15"/>
      <c r="G3468" s="15">
        <f t="shared" ref="G3468:G3531" si="66">+D3468-E3468</f>
        <v>0</v>
      </c>
    </row>
    <row r="3469" spans="4:7">
      <c r="D3469" s="15"/>
      <c r="E3469" s="15"/>
      <c r="G3469" s="15">
        <f t="shared" si="66"/>
        <v>0</v>
      </c>
    </row>
    <row r="3470" spans="4:7">
      <c r="D3470" s="15"/>
      <c r="E3470" s="15"/>
      <c r="G3470" s="15">
        <f t="shared" si="66"/>
        <v>0</v>
      </c>
    </row>
    <row r="3471" spans="4:7">
      <c r="D3471" s="15"/>
      <c r="E3471" s="15"/>
      <c r="G3471" s="15">
        <f t="shared" si="66"/>
        <v>0</v>
      </c>
    </row>
    <row r="3472" spans="4:7">
      <c r="D3472" s="15"/>
      <c r="E3472" s="15"/>
      <c r="G3472" s="15">
        <f t="shared" si="66"/>
        <v>0</v>
      </c>
    </row>
    <row r="3473" spans="4:7">
      <c r="D3473" s="15"/>
      <c r="E3473" s="15"/>
      <c r="G3473" s="15">
        <f t="shared" si="66"/>
        <v>0</v>
      </c>
    </row>
    <row r="3474" spans="4:7">
      <c r="D3474" s="15"/>
      <c r="E3474" s="15"/>
      <c r="G3474" s="15">
        <f t="shared" si="66"/>
        <v>0</v>
      </c>
    </row>
    <row r="3475" spans="4:7">
      <c r="D3475" s="15"/>
      <c r="E3475" s="15"/>
      <c r="G3475" s="15">
        <f t="shared" si="66"/>
        <v>0</v>
      </c>
    </row>
    <row r="3476" spans="4:7">
      <c r="D3476" s="15"/>
      <c r="E3476" s="15"/>
      <c r="G3476" s="15">
        <f t="shared" si="66"/>
        <v>0</v>
      </c>
    </row>
    <row r="3477" spans="4:7">
      <c r="D3477" s="15"/>
      <c r="E3477" s="15"/>
      <c r="G3477" s="15">
        <f t="shared" si="66"/>
        <v>0</v>
      </c>
    </row>
    <row r="3478" spans="4:7">
      <c r="D3478" s="15"/>
      <c r="E3478" s="15"/>
      <c r="G3478" s="15">
        <f t="shared" si="66"/>
        <v>0</v>
      </c>
    </row>
    <row r="3479" spans="4:7">
      <c r="D3479" s="15"/>
      <c r="E3479" s="15"/>
      <c r="G3479" s="15">
        <f t="shared" si="66"/>
        <v>0</v>
      </c>
    </row>
    <row r="3480" spans="4:7">
      <c r="D3480" s="15"/>
      <c r="E3480" s="15"/>
      <c r="G3480" s="15">
        <f t="shared" si="66"/>
        <v>0</v>
      </c>
    </row>
    <row r="3481" spans="4:7">
      <c r="D3481" s="15"/>
      <c r="E3481" s="15"/>
      <c r="G3481" s="15">
        <f t="shared" si="66"/>
        <v>0</v>
      </c>
    </row>
    <row r="3482" spans="4:7">
      <c r="D3482" s="15"/>
      <c r="E3482" s="15"/>
      <c r="G3482" s="15">
        <f t="shared" si="66"/>
        <v>0</v>
      </c>
    </row>
    <row r="3483" spans="4:7">
      <c r="D3483" s="15"/>
      <c r="E3483" s="15"/>
      <c r="G3483" s="15">
        <f t="shared" si="66"/>
        <v>0</v>
      </c>
    </row>
    <row r="3484" spans="4:7">
      <c r="D3484" s="15"/>
      <c r="E3484" s="15"/>
      <c r="G3484" s="15">
        <f t="shared" si="66"/>
        <v>0</v>
      </c>
    </row>
    <row r="3485" spans="4:7">
      <c r="D3485" s="15"/>
      <c r="E3485" s="15"/>
      <c r="G3485" s="15">
        <f t="shared" si="66"/>
        <v>0</v>
      </c>
    </row>
    <row r="3486" spans="4:7">
      <c r="D3486" s="15"/>
      <c r="E3486" s="15"/>
      <c r="G3486" s="15">
        <f t="shared" si="66"/>
        <v>0</v>
      </c>
    </row>
    <row r="3487" spans="4:7">
      <c r="D3487" s="15"/>
      <c r="E3487" s="15"/>
      <c r="G3487" s="15">
        <f t="shared" si="66"/>
        <v>0</v>
      </c>
    </row>
    <row r="3488" spans="4:7">
      <c r="D3488" s="15"/>
      <c r="E3488" s="15"/>
      <c r="G3488" s="15">
        <f t="shared" si="66"/>
        <v>0</v>
      </c>
    </row>
    <row r="3489" spans="4:7">
      <c r="D3489" s="15"/>
      <c r="E3489" s="15"/>
      <c r="G3489" s="15">
        <f t="shared" si="66"/>
        <v>0</v>
      </c>
    </row>
    <row r="3490" spans="4:7">
      <c r="D3490" s="15"/>
      <c r="E3490" s="15"/>
      <c r="G3490" s="15">
        <f t="shared" si="66"/>
        <v>0</v>
      </c>
    </row>
    <row r="3491" spans="4:7">
      <c r="D3491" s="15"/>
      <c r="E3491" s="15"/>
      <c r="G3491" s="15">
        <f t="shared" si="66"/>
        <v>0</v>
      </c>
    </row>
    <row r="3492" spans="4:7">
      <c r="D3492" s="15"/>
      <c r="E3492" s="15"/>
      <c r="G3492" s="15">
        <f t="shared" si="66"/>
        <v>0</v>
      </c>
    </row>
    <row r="3493" spans="4:7">
      <c r="D3493" s="15"/>
      <c r="E3493" s="15"/>
      <c r="G3493" s="15">
        <f t="shared" si="66"/>
        <v>0</v>
      </c>
    </row>
    <row r="3494" spans="4:7">
      <c r="D3494" s="15"/>
      <c r="E3494" s="15"/>
      <c r="G3494" s="15">
        <f t="shared" si="66"/>
        <v>0</v>
      </c>
    </row>
    <row r="3495" spans="4:7">
      <c r="D3495" s="15"/>
      <c r="E3495" s="15"/>
      <c r="G3495" s="15">
        <f t="shared" si="66"/>
        <v>0</v>
      </c>
    </row>
    <row r="3496" spans="4:7">
      <c r="D3496" s="15"/>
      <c r="E3496" s="15"/>
      <c r="G3496" s="15">
        <f t="shared" si="66"/>
        <v>0</v>
      </c>
    </row>
    <row r="3497" spans="4:7">
      <c r="D3497" s="15"/>
      <c r="E3497" s="15"/>
      <c r="G3497" s="15">
        <f t="shared" si="66"/>
        <v>0</v>
      </c>
    </row>
    <row r="3498" spans="4:7">
      <c r="D3498" s="15"/>
      <c r="E3498" s="15"/>
      <c r="G3498" s="15">
        <f t="shared" si="66"/>
        <v>0</v>
      </c>
    </row>
    <row r="3499" spans="4:7">
      <c r="D3499" s="15"/>
      <c r="E3499" s="15"/>
      <c r="G3499" s="15">
        <f t="shared" si="66"/>
        <v>0</v>
      </c>
    </row>
    <row r="3500" spans="4:7">
      <c r="D3500" s="15"/>
      <c r="E3500" s="15"/>
      <c r="G3500" s="15">
        <f t="shared" si="66"/>
        <v>0</v>
      </c>
    </row>
    <row r="3501" spans="4:7">
      <c r="D3501" s="15"/>
      <c r="E3501" s="15"/>
      <c r="G3501" s="15">
        <f t="shared" si="66"/>
        <v>0</v>
      </c>
    </row>
    <row r="3502" spans="4:7">
      <c r="D3502" s="15"/>
      <c r="E3502" s="15"/>
      <c r="G3502" s="15">
        <f t="shared" si="66"/>
        <v>0</v>
      </c>
    </row>
    <row r="3503" spans="4:7">
      <c r="D3503" s="15"/>
      <c r="E3503" s="15"/>
      <c r="G3503" s="15">
        <f t="shared" si="66"/>
        <v>0</v>
      </c>
    </row>
    <row r="3504" spans="4:7">
      <c r="D3504" s="15"/>
      <c r="E3504" s="15"/>
      <c r="G3504" s="15">
        <f t="shared" si="66"/>
        <v>0</v>
      </c>
    </row>
    <row r="3505" spans="4:7">
      <c r="D3505" s="15"/>
      <c r="E3505" s="15"/>
      <c r="G3505" s="15">
        <f t="shared" si="66"/>
        <v>0</v>
      </c>
    </row>
    <row r="3506" spans="4:7">
      <c r="D3506" s="15"/>
      <c r="E3506" s="15"/>
      <c r="G3506" s="15">
        <f t="shared" si="66"/>
        <v>0</v>
      </c>
    </row>
    <row r="3507" spans="4:7">
      <c r="D3507" s="15"/>
      <c r="E3507" s="15"/>
      <c r="G3507" s="15">
        <f t="shared" si="66"/>
        <v>0</v>
      </c>
    </row>
    <row r="3508" spans="4:7">
      <c r="D3508" s="15"/>
      <c r="E3508" s="15"/>
      <c r="G3508" s="15">
        <f t="shared" si="66"/>
        <v>0</v>
      </c>
    </row>
    <row r="3509" spans="4:7">
      <c r="D3509" s="15"/>
      <c r="E3509" s="15"/>
      <c r="G3509" s="15">
        <f t="shared" si="66"/>
        <v>0</v>
      </c>
    </row>
    <row r="3510" spans="4:7">
      <c r="D3510" s="15"/>
      <c r="E3510" s="15"/>
      <c r="G3510" s="15">
        <f t="shared" si="66"/>
        <v>0</v>
      </c>
    </row>
    <row r="3511" spans="4:7">
      <c r="D3511" s="15"/>
      <c r="E3511" s="15"/>
      <c r="G3511" s="15">
        <f t="shared" si="66"/>
        <v>0</v>
      </c>
    </row>
    <row r="3512" spans="4:7">
      <c r="D3512" s="15"/>
      <c r="E3512" s="15"/>
      <c r="G3512" s="15">
        <f t="shared" si="66"/>
        <v>0</v>
      </c>
    </row>
    <row r="3513" spans="4:7">
      <c r="D3513" s="15"/>
      <c r="E3513" s="15"/>
      <c r="G3513" s="15">
        <f t="shared" si="66"/>
        <v>0</v>
      </c>
    </row>
    <row r="3514" spans="4:7">
      <c r="D3514" s="15"/>
      <c r="E3514" s="15"/>
      <c r="G3514" s="15">
        <f t="shared" si="66"/>
        <v>0</v>
      </c>
    </row>
    <row r="3515" spans="4:7">
      <c r="D3515" s="15"/>
      <c r="E3515" s="15"/>
      <c r="G3515" s="15">
        <f t="shared" si="66"/>
        <v>0</v>
      </c>
    </row>
    <row r="3516" spans="4:7">
      <c r="D3516" s="15"/>
      <c r="E3516" s="15"/>
      <c r="G3516" s="15">
        <f t="shared" si="66"/>
        <v>0</v>
      </c>
    </row>
    <row r="3517" spans="4:7">
      <c r="D3517" s="15"/>
      <c r="E3517" s="15"/>
      <c r="G3517" s="15">
        <f t="shared" si="66"/>
        <v>0</v>
      </c>
    </row>
    <row r="3518" spans="4:7">
      <c r="D3518" s="15"/>
      <c r="E3518" s="15"/>
      <c r="G3518" s="15">
        <f t="shared" si="66"/>
        <v>0</v>
      </c>
    </row>
    <row r="3519" spans="4:7">
      <c r="D3519" s="15"/>
      <c r="E3519" s="15"/>
      <c r="G3519" s="15">
        <f t="shared" si="66"/>
        <v>0</v>
      </c>
    </row>
    <row r="3520" spans="4:7">
      <c r="D3520" s="15"/>
      <c r="E3520" s="15"/>
      <c r="G3520" s="15">
        <f t="shared" si="66"/>
        <v>0</v>
      </c>
    </row>
    <row r="3521" spans="4:7">
      <c r="D3521" s="15"/>
      <c r="E3521" s="15"/>
      <c r="G3521" s="15">
        <f t="shared" si="66"/>
        <v>0</v>
      </c>
    </row>
    <row r="3522" spans="4:7">
      <c r="D3522" s="15"/>
      <c r="E3522" s="15"/>
      <c r="G3522" s="15">
        <f t="shared" si="66"/>
        <v>0</v>
      </c>
    </row>
    <row r="3523" spans="4:7">
      <c r="D3523" s="15"/>
      <c r="E3523" s="15"/>
      <c r="G3523" s="15">
        <f t="shared" si="66"/>
        <v>0</v>
      </c>
    </row>
    <row r="3524" spans="4:7">
      <c r="D3524" s="15"/>
      <c r="E3524" s="15"/>
      <c r="G3524" s="15">
        <f t="shared" si="66"/>
        <v>0</v>
      </c>
    </row>
    <row r="3525" spans="4:7">
      <c r="D3525" s="15"/>
      <c r="E3525" s="15"/>
      <c r="G3525" s="15">
        <f t="shared" si="66"/>
        <v>0</v>
      </c>
    </row>
    <row r="3526" spans="4:7">
      <c r="D3526" s="15"/>
      <c r="E3526" s="15"/>
      <c r="G3526" s="15">
        <f t="shared" si="66"/>
        <v>0</v>
      </c>
    </row>
    <row r="3527" spans="4:7">
      <c r="D3527" s="15"/>
      <c r="E3527" s="15"/>
      <c r="G3527" s="15">
        <f t="shared" si="66"/>
        <v>0</v>
      </c>
    </row>
    <row r="3528" spans="4:7">
      <c r="D3528" s="15"/>
      <c r="E3528" s="15"/>
      <c r="G3528" s="15">
        <f t="shared" si="66"/>
        <v>0</v>
      </c>
    </row>
    <row r="3529" spans="4:7">
      <c r="D3529" s="15"/>
      <c r="E3529" s="15"/>
      <c r="G3529" s="15">
        <f t="shared" si="66"/>
        <v>0</v>
      </c>
    </row>
    <row r="3530" spans="4:7">
      <c r="D3530" s="15"/>
      <c r="E3530" s="15"/>
      <c r="G3530" s="15">
        <f t="shared" si="66"/>
        <v>0</v>
      </c>
    </row>
    <row r="3531" spans="4:7">
      <c r="D3531" s="15"/>
      <c r="E3531" s="15"/>
      <c r="G3531" s="15">
        <f t="shared" si="66"/>
        <v>0</v>
      </c>
    </row>
    <row r="3532" spans="4:7">
      <c r="D3532" s="15"/>
      <c r="E3532" s="15"/>
      <c r="G3532" s="15">
        <f t="shared" ref="G3532:G3595" si="67">+D3532-E3532</f>
        <v>0</v>
      </c>
    </row>
    <row r="3533" spans="4:7">
      <c r="D3533" s="15"/>
      <c r="E3533" s="15"/>
      <c r="G3533" s="15">
        <f t="shared" si="67"/>
        <v>0</v>
      </c>
    </row>
    <row r="3534" spans="4:7">
      <c r="D3534" s="15"/>
      <c r="E3534" s="15"/>
      <c r="G3534" s="15">
        <f t="shared" si="67"/>
        <v>0</v>
      </c>
    </row>
    <row r="3535" spans="4:7">
      <c r="D3535" s="15"/>
      <c r="E3535" s="15"/>
      <c r="G3535" s="15">
        <f t="shared" si="67"/>
        <v>0</v>
      </c>
    </row>
    <row r="3536" spans="4:7">
      <c r="D3536" s="15"/>
      <c r="E3536" s="15"/>
      <c r="G3536" s="15">
        <f t="shared" si="67"/>
        <v>0</v>
      </c>
    </row>
    <row r="3537" spans="4:7">
      <c r="D3537" s="15"/>
      <c r="E3537" s="15"/>
      <c r="G3537" s="15">
        <f t="shared" si="67"/>
        <v>0</v>
      </c>
    </row>
    <row r="3538" spans="4:7">
      <c r="D3538" s="15"/>
      <c r="E3538" s="15"/>
      <c r="G3538" s="15">
        <f t="shared" si="67"/>
        <v>0</v>
      </c>
    </row>
    <row r="3539" spans="4:7">
      <c r="D3539" s="15"/>
      <c r="E3539" s="15"/>
      <c r="G3539" s="15">
        <f t="shared" si="67"/>
        <v>0</v>
      </c>
    </row>
    <row r="3540" spans="4:7">
      <c r="D3540" s="15"/>
      <c r="E3540" s="15"/>
      <c r="G3540" s="15">
        <f t="shared" si="67"/>
        <v>0</v>
      </c>
    </row>
    <row r="3541" spans="4:7">
      <c r="D3541" s="15"/>
      <c r="E3541" s="15"/>
      <c r="G3541" s="15">
        <f t="shared" si="67"/>
        <v>0</v>
      </c>
    </row>
    <row r="3542" spans="4:7">
      <c r="D3542" s="15"/>
      <c r="E3542" s="15"/>
      <c r="G3542" s="15">
        <f t="shared" si="67"/>
        <v>0</v>
      </c>
    </row>
    <row r="3543" spans="4:7">
      <c r="D3543" s="15"/>
      <c r="E3543" s="15"/>
      <c r="G3543" s="15">
        <f t="shared" si="67"/>
        <v>0</v>
      </c>
    </row>
    <row r="3544" spans="4:7">
      <c r="D3544" s="15"/>
      <c r="E3544" s="15"/>
      <c r="G3544" s="15">
        <f t="shared" si="67"/>
        <v>0</v>
      </c>
    </row>
    <row r="3545" spans="4:7">
      <c r="D3545" s="15"/>
      <c r="E3545" s="15"/>
      <c r="G3545" s="15">
        <f t="shared" si="67"/>
        <v>0</v>
      </c>
    </row>
    <row r="3546" spans="4:7">
      <c r="D3546" s="15"/>
      <c r="E3546" s="15"/>
      <c r="G3546" s="15">
        <f t="shared" si="67"/>
        <v>0</v>
      </c>
    </row>
    <row r="3547" spans="4:7">
      <c r="D3547" s="15"/>
      <c r="E3547" s="15"/>
      <c r="G3547" s="15">
        <f t="shared" si="67"/>
        <v>0</v>
      </c>
    </row>
    <row r="3548" spans="4:7">
      <c r="D3548" s="15"/>
      <c r="E3548" s="15"/>
      <c r="G3548" s="15">
        <f t="shared" si="67"/>
        <v>0</v>
      </c>
    </row>
    <row r="3549" spans="4:7">
      <c r="D3549" s="15"/>
      <c r="E3549" s="15"/>
      <c r="G3549" s="15">
        <f t="shared" si="67"/>
        <v>0</v>
      </c>
    </row>
    <row r="3550" spans="4:7">
      <c r="D3550" s="15"/>
      <c r="E3550" s="15"/>
      <c r="G3550" s="15">
        <f t="shared" si="67"/>
        <v>0</v>
      </c>
    </row>
    <row r="3551" spans="4:7">
      <c r="D3551" s="15"/>
      <c r="E3551" s="15"/>
      <c r="G3551" s="15">
        <f t="shared" si="67"/>
        <v>0</v>
      </c>
    </row>
    <row r="3552" spans="4:7">
      <c r="D3552" s="15"/>
      <c r="E3552" s="15"/>
      <c r="G3552" s="15">
        <f t="shared" si="67"/>
        <v>0</v>
      </c>
    </row>
    <row r="3553" spans="4:7">
      <c r="D3553" s="15"/>
      <c r="E3553" s="15"/>
      <c r="G3553" s="15">
        <f t="shared" si="67"/>
        <v>0</v>
      </c>
    </row>
    <row r="3554" spans="4:7">
      <c r="D3554" s="15"/>
      <c r="E3554" s="15"/>
      <c r="G3554" s="15">
        <f t="shared" si="67"/>
        <v>0</v>
      </c>
    </row>
    <row r="3555" spans="4:7">
      <c r="D3555" s="15"/>
      <c r="E3555" s="15"/>
      <c r="G3555" s="15">
        <f t="shared" si="67"/>
        <v>0</v>
      </c>
    </row>
    <row r="3556" spans="4:7">
      <c r="D3556" s="15"/>
      <c r="E3556" s="15"/>
      <c r="G3556" s="15">
        <f t="shared" si="67"/>
        <v>0</v>
      </c>
    </row>
    <row r="3557" spans="4:7">
      <c r="D3557" s="15"/>
      <c r="E3557" s="15"/>
      <c r="G3557" s="15">
        <f t="shared" si="67"/>
        <v>0</v>
      </c>
    </row>
    <row r="3558" spans="4:7">
      <c r="D3558" s="15"/>
      <c r="E3558" s="15"/>
      <c r="G3558" s="15">
        <f t="shared" si="67"/>
        <v>0</v>
      </c>
    </row>
    <row r="3559" spans="4:7">
      <c r="D3559" s="15"/>
      <c r="E3559" s="15"/>
      <c r="G3559" s="15">
        <f t="shared" si="67"/>
        <v>0</v>
      </c>
    </row>
    <row r="3560" spans="4:7">
      <c r="D3560" s="15"/>
      <c r="E3560" s="15"/>
      <c r="G3560" s="15">
        <f t="shared" si="67"/>
        <v>0</v>
      </c>
    </row>
    <row r="3561" spans="4:7">
      <c r="D3561" s="15"/>
      <c r="E3561" s="15"/>
      <c r="G3561" s="15">
        <f t="shared" si="67"/>
        <v>0</v>
      </c>
    </row>
    <row r="3562" spans="4:7">
      <c r="D3562" s="15"/>
      <c r="E3562" s="15"/>
      <c r="G3562" s="15">
        <f t="shared" si="67"/>
        <v>0</v>
      </c>
    </row>
    <row r="3563" spans="4:7">
      <c r="D3563" s="15"/>
      <c r="E3563" s="15"/>
      <c r="G3563" s="15">
        <f t="shared" si="67"/>
        <v>0</v>
      </c>
    </row>
    <row r="3564" spans="4:7">
      <c r="D3564" s="15"/>
      <c r="E3564" s="15"/>
      <c r="G3564" s="15">
        <f t="shared" si="67"/>
        <v>0</v>
      </c>
    </row>
    <row r="3565" spans="4:7">
      <c r="D3565" s="15"/>
      <c r="E3565" s="15"/>
      <c r="G3565" s="15">
        <f t="shared" si="67"/>
        <v>0</v>
      </c>
    </row>
    <row r="3566" spans="4:7">
      <c r="D3566" s="15"/>
      <c r="E3566" s="15"/>
      <c r="G3566" s="15">
        <f t="shared" si="67"/>
        <v>0</v>
      </c>
    </row>
    <row r="3567" spans="4:7">
      <c r="D3567" s="15"/>
      <c r="E3567" s="15"/>
      <c r="G3567" s="15">
        <f t="shared" si="67"/>
        <v>0</v>
      </c>
    </row>
    <row r="3568" spans="4:7">
      <c r="D3568" s="15"/>
      <c r="E3568" s="15"/>
      <c r="G3568" s="15">
        <f t="shared" si="67"/>
        <v>0</v>
      </c>
    </row>
    <row r="3569" spans="4:7">
      <c r="D3569" s="15"/>
      <c r="E3569" s="15"/>
      <c r="G3569" s="15">
        <f t="shared" si="67"/>
        <v>0</v>
      </c>
    </row>
    <row r="3570" spans="4:7">
      <c r="D3570" s="15"/>
      <c r="E3570" s="15"/>
      <c r="G3570" s="15">
        <f t="shared" si="67"/>
        <v>0</v>
      </c>
    </row>
    <row r="3571" spans="4:7">
      <c r="D3571" s="15"/>
      <c r="E3571" s="15"/>
      <c r="G3571" s="15">
        <f t="shared" si="67"/>
        <v>0</v>
      </c>
    </row>
    <row r="3572" spans="4:7">
      <c r="D3572" s="15"/>
      <c r="E3572" s="15"/>
      <c r="G3572" s="15">
        <f t="shared" si="67"/>
        <v>0</v>
      </c>
    </row>
    <row r="3573" spans="4:7">
      <c r="D3573" s="15"/>
      <c r="E3573" s="15"/>
      <c r="G3573" s="15">
        <f t="shared" si="67"/>
        <v>0</v>
      </c>
    </row>
    <row r="3574" spans="4:7">
      <c r="D3574" s="15"/>
      <c r="E3574" s="15"/>
      <c r="G3574" s="15">
        <f t="shared" si="67"/>
        <v>0</v>
      </c>
    </row>
    <row r="3575" spans="4:7">
      <c r="D3575" s="15"/>
      <c r="E3575" s="15"/>
      <c r="G3575" s="15">
        <f t="shared" si="67"/>
        <v>0</v>
      </c>
    </row>
    <row r="3576" spans="4:7">
      <c r="D3576" s="15"/>
      <c r="E3576" s="15"/>
      <c r="G3576" s="15">
        <f t="shared" si="67"/>
        <v>0</v>
      </c>
    </row>
    <row r="3577" spans="4:7">
      <c r="D3577" s="15"/>
      <c r="E3577" s="15"/>
      <c r="G3577" s="15">
        <f t="shared" si="67"/>
        <v>0</v>
      </c>
    </row>
    <row r="3578" spans="4:7">
      <c r="D3578" s="15"/>
      <c r="E3578" s="15"/>
      <c r="G3578" s="15">
        <f t="shared" si="67"/>
        <v>0</v>
      </c>
    </row>
    <row r="3579" spans="4:7">
      <c r="D3579" s="15"/>
      <c r="E3579" s="15"/>
      <c r="G3579" s="15">
        <f t="shared" si="67"/>
        <v>0</v>
      </c>
    </row>
    <row r="3580" spans="4:7">
      <c r="D3580" s="15"/>
      <c r="E3580" s="15"/>
      <c r="G3580" s="15">
        <f t="shared" si="67"/>
        <v>0</v>
      </c>
    </row>
    <row r="3581" spans="4:7">
      <c r="D3581" s="15"/>
      <c r="E3581" s="15"/>
      <c r="G3581" s="15">
        <f t="shared" si="67"/>
        <v>0</v>
      </c>
    </row>
    <row r="3582" spans="4:7">
      <c r="D3582" s="15"/>
      <c r="E3582" s="15"/>
      <c r="G3582" s="15">
        <f t="shared" si="67"/>
        <v>0</v>
      </c>
    </row>
    <row r="3583" spans="4:7">
      <c r="D3583" s="15"/>
      <c r="E3583" s="15"/>
      <c r="G3583" s="15">
        <f t="shared" si="67"/>
        <v>0</v>
      </c>
    </row>
    <row r="3584" spans="4:7">
      <c r="D3584" s="15"/>
      <c r="E3584" s="15"/>
      <c r="G3584" s="15">
        <f t="shared" si="67"/>
        <v>0</v>
      </c>
    </row>
    <row r="3585" spans="4:7">
      <c r="D3585" s="15"/>
      <c r="E3585" s="15"/>
      <c r="G3585" s="15">
        <f t="shared" si="67"/>
        <v>0</v>
      </c>
    </row>
    <row r="3586" spans="4:7">
      <c r="D3586" s="15"/>
      <c r="E3586" s="15"/>
      <c r="G3586" s="15">
        <f t="shared" si="67"/>
        <v>0</v>
      </c>
    </row>
    <row r="3587" spans="4:7">
      <c r="D3587" s="15"/>
      <c r="E3587" s="15"/>
      <c r="G3587" s="15">
        <f t="shared" si="67"/>
        <v>0</v>
      </c>
    </row>
    <row r="3588" spans="4:7">
      <c r="D3588" s="15"/>
      <c r="E3588" s="15"/>
      <c r="G3588" s="15">
        <f t="shared" si="67"/>
        <v>0</v>
      </c>
    </row>
    <row r="3589" spans="4:7">
      <c r="D3589" s="15"/>
      <c r="E3589" s="15"/>
      <c r="G3589" s="15">
        <f t="shared" si="67"/>
        <v>0</v>
      </c>
    </row>
    <row r="3590" spans="4:7">
      <c r="D3590" s="15"/>
      <c r="E3590" s="15"/>
      <c r="G3590" s="15">
        <f t="shared" si="67"/>
        <v>0</v>
      </c>
    </row>
    <row r="3591" spans="4:7">
      <c r="D3591" s="15"/>
      <c r="E3591" s="15"/>
      <c r="G3591" s="15">
        <f t="shared" si="67"/>
        <v>0</v>
      </c>
    </row>
    <row r="3592" spans="4:7">
      <c r="D3592" s="15"/>
      <c r="E3592" s="15"/>
      <c r="G3592" s="15">
        <f t="shared" si="67"/>
        <v>0</v>
      </c>
    </row>
    <row r="3593" spans="4:7">
      <c r="D3593" s="15"/>
      <c r="E3593" s="15"/>
      <c r="G3593" s="15">
        <f t="shared" si="67"/>
        <v>0</v>
      </c>
    </row>
    <row r="3594" spans="4:7">
      <c r="D3594" s="15"/>
      <c r="E3594" s="15"/>
      <c r="G3594" s="15">
        <f t="shared" si="67"/>
        <v>0</v>
      </c>
    </row>
    <row r="3595" spans="4:7">
      <c r="D3595" s="15"/>
      <c r="E3595" s="15"/>
      <c r="G3595" s="15">
        <f t="shared" si="67"/>
        <v>0</v>
      </c>
    </row>
    <row r="3596" spans="4:7">
      <c r="D3596" s="15"/>
      <c r="E3596" s="15"/>
      <c r="G3596" s="15">
        <f t="shared" ref="G3596:G3659" si="68">+D3596-E3596</f>
        <v>0</v>
      </c>
    </row>
    <row r="3597" spans="4:7">
      <c r="D3597" s="15"/>
      <c r="E3597" s="15"/>
      <c r="G3597" s="15">
        <f t="shared" si="68"/>
        <v>0</v>
      </c>
    </row>
    <row r="3598" spans="4:7">
      <c r="D3598" s="15"/>
      <c r="E3598" s="15"/>
      <c r="G3598" s="15">
        <f t="shared" si="68"/>
        <v>0</v>
      </c>
    </row>
    <row r="3599" spans="4:7">
      <c r="D3599" s="15"/>
      <c r="E3599" s="15"/>
      <c r="G3599" s="15">
        <f t="shared" si="68"/>
        <v>0</v>
      </c>
    </row>
    <row r="3600" spans="4:7">
      <c r="D3600" s="15"/>
      <c r="E3600" s="15"/>
      <c r="G3600" s="15">
        <f t="shared" si="68"/>
        <v>0</v>
      </c>
    </row>
    <row r="3601" spans="4:7">
      <c r="D3601" s="15"/>
      <c r="E3601" s="15"/>
      <c r="G3601" s="15">
        <f t="shared" si="68"/>
        <v>0</v>
      </c>
    </row>
    <row r="3602" spans="4:7">
      <c r="D3602" s="15"/>
      <c r="E3602" s="15"/>
      <c r="G3602" s="15">
        <f t="shared" si="68"/>
        <v>0</v>
      </c>
    </row>
    <row r="3603" spans="4:7">
      <c r="D3603" s="15"/>
      <c r="E3603" s="15"/>
      <c r="G3603" s="15">
        <f t="shared" si="68"/>
        <v>0</v>
      </c>
    </row>
    <row r="3604" spans="4:7">
      <c r="D3604" s="15"/>
      <c r="E3604" s="15"/>
      <c r="G3604" s="15">
        <f t="shared" si="68"/>
        <v>0</v>
      </c>
    </row>
    <row r="3605" spans="4:7">
      <c r="D3605" s="15"/>
      <c r="E3605" s="15"/>
      <c r="G3605" s="15">
        <f t="shared" si="68"/>
        <v>0</v>
      </c>
    </row>
    <row r="3606" spans="4:7">
      <c r="D3606" s="15"/>
      <c r="E3606" s="15"/>
      <c r="G3606" s="15">
        <f t="shared" si="68"/>
        <v>0</v>
      </c>
    </row>
    <row r="3607" spans="4:7">
      <c r="D3607" s="15"/>
      <c r="E3607" s="15"/>
      <c r="G3607" s="15">
        <f t="shared" si="68"/>
        <v>0</v>
      </c>
    </row>
    <row r="3608" spans="4:7">
      <c r="D3608" s="15"/>
      <c r="E3608" s="15"/>
      <c r="G3608" s="15">
        <f t="shared" si="68"/>
        <v>0</v>
      </c>
    </row>
    <row r="3609" spans="4:7">
      <c r="D3609" s="15"/>
      <c r="E3609" s="15"/>
      <c r="G3609" s="15">
        <f t="shared" si="68"/>
        <v>0</v>
      </c>
    </row>
    <row r="3610" spans="4:7">
      <c r="D3610" s="15"/>
      <c r="E3610" s="15"/>
      <c r="G3610" s="15">
        <f t="shared" si="68"/>
        <v>0</v>
      </c>
    </row>
    <row r="3611" spans="4:7">
      <c r="D3611" s="15"/>
      <c r="E3611" s="15"/>
      <c r="G3611" s="15">
        <f t="shared" si="68"/>
        <v>0</v>
      </c>
    </row>
    <row r="3612" spans="4:7">
      <c r="D3612" s="15"/>
      <c r="E3612" s="15"/>
      <c r="G3612" s="15">
        <f t="shared" si="68"/>
        <v>0</v>
      </c>
    </row>
    <row r="3613" spans="4:7">
      <c r="D3613" s="15"/>
      <c r="E3613" s="15"/>
      <c r="G3613" s="15">
        <f t="shared" si="68"/>
        <v>0</v>
      </c>
    </row>
    <row r="3614" spans="4:7">
      <c r="D3614" s="15"/>
      <c r="E3614" s="15"/>
      <c r="G3614" s="15">
        <f t="shared" si="68"/>
        <v>0</v>
      </c>
    </row>
    <row r="3615" spans="4:7">
      <c r="D3615" s="15"/>
      <c r="E3615" s="15"/>
      <c r="G3615" s="15">
        <f t="shared" si="68"/>
        <v>0</v>
      </c>
    </row>
    <row r="3616" spans="4:7">
      <c r="D3616" s="15"/>
      <c r="E3616" s="15"/>
      <c r="G3616" s="15">
        <f t="shared" si="68"/>
        <v>0</v>
      </c>
    </row>
    <row r="3617" spans="4:7">
      <c r="D3617" s="15"/>
      <c r="E3617" s="15"/>
      <c r="G3617" s="15">
        <f t="shared" si="68"/>
        <v>0</v>
      </c>
    </row>
    <row r="3618" spans="4:7">
      <c r="D3618" s="15"/>
      <c r="E3618" s="15"/>
      <c r="G3618" s="15">
        <f t="shared" si="68"/>
        <v>0</v>
      </c>
    </row>
    <row r="3619" spans="4:7">
      <c r="D3619" s="15"/>
      <c r="E3619" s="15"/>
      <c r="G3619" s="15">
        <f t="shared" si="68"/>
        <v>0</v>
      </c>
    </row>
    <row r="3620" spans="4:7">
      <c r="D3620" s="15"/>
      <c r="E3620" s="15"/>
      <c r="G3620" s="15">
        <f t="shared" si="68"/>
        <v>0</v>
      </c>
    </row>
    <row r="3621" spans="4:7">
      <c r="D3621" s="15"/>
      <c r="E3621" s="15"/>
      <c r="G3621" s="15">
        <f t="shared" si="68"/>
        <v>0</v>
      </c>
    </row>
    <row r="3622" spans="4:7">
      <c r="D3622" s="15"/>
      <c r="E3622" s="15"/>
      <c r="G3622" s="15">
        <f t="shared" si="68"/>
        <v>0</v>
      </c>
    </row>
    <row r="3623" spans="4:7">
      <c r="D3623" s="15"/>
      <c r="E3623" s="15"/>
      <c r="G3623" s="15">
        <f t="shared" si="68"/>
        <v>0</v>
      </c>
    </row>
    <row r="3624" spans="4:7">
      <c r="D3624" s="15"/>
      <c r="E3624" s="15"/>
      <c r="G3624" s="15">
        <f t="shared" si="68"/>
        <v>0</v>
      </c>
    </row>
    <row r="3625" spans="4:7">
      <c r="D3625" s="15"/>
      <c r="E3625" s="15"/>
      <c r="G3625" s="15">
        <f t="shared" si="68"/>
        <v>0</v>
      </c>
    </row>
    <row r="3626" spans="4:7">
      <c r="D3626" s="15"/>
      <c r="E3626" s="15"/>
      <c r="G3626" s="15">
        <f t="shared" si="68"/>
        <v>0</v>
      </c>
    </row>
    <row r="3627" spans="4:7">
      <c r="D3627" s="15"/>
      <c r="E3627" s="15"/>
      <c r="G3627" s="15">
        <f t="shared" si="68"/>
        <v>0</v>
      </c>
    </row>
    <row r="3628" spans="4:7">
      <c r="D3628" s="15"/>
      <c r="E3628" s="15"/>
      <c r="G3628" s="15">
        <f t="shared" si="68"/>
        <v>0</v>
      </c>
    </row>
    <row r="3629" spans="4:7">
      <c r="D3629" s="15"/>
      <c r="E3629" s="15"/>
      <c r="G3629" s="15">
        <f t="shared" si="68"/>
        <v>0</v>
      </c>
    </row>
    <row r="3630" spans="4:7">
      <c r="D3630" s="15"/>
      <c r="E3630" s="15"/>
      <c r="G3630" s="15">
        <f t="shared" si="68"/>
        <v>0</v>
      </c>
    </row>
    <row r="3631" spans="4:7">
      <c r="D3631" s="15"/>
      <c r="E3631" s="15"/>
      <c r="G3631" s="15">
        <f t="shared" si="68"/>
        <v>0</v>
      </c>
    </row>
    <row r="3632" spans="4:7">
      <c r="D3632" s="15"/>
      <c r="E3632" s="15"/>
      <c r="G3632" s="15">
        <f t="shared" si="68"/>
        <v>0</v>
      </c>
    </row>
    <row r="3633" spans="4:7">
      <c r="D3633" s="15"/>
      <c r="E3633" s="15"/>
      <c r="G3633" s="15">
        <f t="shared" si="68"/>
        <v>0</v>
      </c>
    </row>
    <row r="3634" spans="4:7">
      <c r="D3634" s="15"/>
      <c r="E3634" s="15"/>
      <c r="G3634" s="15">
        <f t="shared" si="68"/>
        <v>0</v>
      </c>
    </row>
    <row r="3635" spans="4:7">
      <c r="D3635" s="15"/>
      <c r="E3635" s="15"/>
      <c r="G3635" s="15">
        <f t="shared" si="68"/>
        <v>0</v>
      </c>
    </row>
    <row r="3636" spans="4:7">
      <c r="D3636" s="15"/>
      <c r="E3636" s="15"/>
      <c r="G3636" s="15">
        <f t="shared" si="68"/>
        <v>0</v>
      </c>
    </row>
    <row r="3637" spans="4:7">
      <c r="D3637" s="15"/>
      <c r="E3637" s="15"/>
      <c r="G3637" s="15">
        <f t="shared" si="68"/>
        <v>0</v>
      </c>
    </row>
    <row r="3638" spans="4:7">
      <c r="D3638" s="15"/>
      <c r="E3638" s="15"/>
      <c r="G3638" s="15">
        <f t="shared" si="68"/>
        <v>0</v>
      </c>
    </row>
    <row r="3639" spans="4:7">
      <c r="D3639" s="15"/>
      <c r="E3639" s="15"/>
      <c r="G3639" s="15">
        <f t="shared" si="68"/>
        <v>0</v>
      </c>
    </row>
    <row r="3640" spans="4:7">
      <c r="D3640" s="15"/>
      <c r="E3640" s="15"/>
      <c r="G3640" s="15">
        <f t="shared" si="68"/>
        <v>0</v>
      </c>
    </row>
    <row r="3641" spans="4:7">
      <c r="D3641" s="15"/>
      <c r="E3641" s="15"/>
      <c r="G3641" s="15">
        <f t="shared" si="68"/>
        <v>0</v>
      </c>
    </row>
    <row r="3642" spans="4:7">
      <c r="D3642" s="15"/>
      <c r="E3642" s="15"/>
      <c r="G3642" s="15">
        <f t="shared" si="68"/>
        <v>0</v>
      </c>
    </row>
    <row r="3643" spans="4:7">
      <c r="D3643" s="15"/>
      <c r="E3643" s="15"/>
      <c r="G3643" s="15">
        <f t="shared" si="68"/>
        <v>0</v>
      </c>
    </row>
    <row r="3644" spans="4:7">
      <c r="D3644" s="15"/>
      <c r="E3644" s="15"/>
      <c r="G3644" s="15">
        <f t="shared" si="68"/>
        <v>0</v>
      </c>
    </row>
    <row r="3645" spans="4:7">
      <c r="D3645" s="15"/>
      <c r="E3645" s="15"/>
      <c r="G3645" s="15">
        <f t="shared" si="68"/>
        <v>0</v>
      </c>
    </row>
    <row r="3646" spans="4:7">
      <c r="D3646" s="15"/>
      <c r="E3646" s="15"/>
      <c r="G3646" s="15">
        <f t="shared" si="68"/>
        <v>0</v>
      </c>
    </row>
    <row r="3647" spans="4:7">
      <c r="D3647" s="15"/>
      <c r="E3647" s="15"/>
      <c r="G3647" s="15">
        <f t="shared" si="68"/>
        <v>0</v>
      </c>
    </row>
    <row r="3648" spans="4:7">
      <c r="D3648" s="15"/>
      <c r="E3648" s="15"/>
      <c r="G3648" s="15">
        <f t="shared" si="68"/>
        <v>0</v>
      </c>
    </row>
    <row r="3649" spans="4:7">
      <c r="D3649" s="15"/>
      <c r="E3649" s="15"/>
      <c r="G3649" s="15">
        <f t="shared" si="68"/>
        <v>0</v>
      </c>
    </row>
    <row r="3650" spans="4:7">
      <c r="D3650" s="15"/>
      <c r="E3650" s="15"/>
      <c r="G3650" s="15">
        <f t="shared" si="68"/>
        <v>0</v>
      </c>
    </row>
    <row r="3651" spans="4:7">
      <c r="D3651" s="15"/>
      <c r="E3651" s="15"/>
      <c r="G3651" s="15">
        <f t="shared" si="68"/>
        <v>0</v>
      </c>
    </row>
    <row r="3652" spans="4:7">
      <c r="D3652" s="15"/>
      <c r="E3652" s="15"/>
      <c r="G3652" s="15">
        <f t="shared" si="68"/>
        <v>0</v>
      </c>
    </row>
    <row r="3653" spans="4:7">
      <c r="D3653" s="15"/>
      <c r="E3653" s="15"/>
      <c r="G3653" s="15">
        <f t="shared" si="68"/>
        <v>0</v>
      </c>
    </row>
    <row r="3654" spans="4:7">
      <c r="D3654" s="15"/>
      <c r="E3654" s="15"/>
      <c r="G3654" s="15">
        <f t="shared" si="68"/>
        <v>0</v>
      </c>
    </row>
    <row r="3655" spans="4:7">
      <c r="D3655" s="15"/>
      <c r="E3655" s="15"/>
      <c r="G3655" s="15">
        <f t="shared" si="68"/>
        <v>0</v>
      </c>
    </row>
    <row r="3656" spans="4:7">
      <c r="D3656" s="15"/>
      <c r="E3656" s="15"/>
      <c r="G3656" s="15">
        <f t="shared" si="68"/>
        <v>0</v>
      </c>
    </row>
    <row r="3657" spans="4:7">
      <c r="D3657" s="15"/>
      <c r="E3657" s="15"/>
      <c r="G3657" s="15">
        <f t="shared" si="68"/>
        <v>0</v>
      </c>
    </row>
    <row r="3658" spans="4:7">
      <c r="D3658" s="15"/>
      <c r="E3658" s="15"/>
      <c r="G3658" s="15">
        <f t="shared" si="68"/>
        <v>0</v>
      </c>
    </row>
    <row r="3659" spans="4:7">
      <c r="D3659" s="15"/>
      <c r="E3659" s="15"/>
      <c r="G3659" s="15">
        <f t="shared" si="68"/>
        <v>0</v>
      </c>
    </row>
    <row r="3660" spans="4:7">
      <c r="D3660" s="15"/>
      <c r="E3660" s="15"/>
      <c r="G3660" s="15">
        <f>+D3660-E3660</f>
        <v>0</v>
      </c>
    </row>
    <row r="3661" spans="4:7">
      <c r="D3661" s="15"/>
      <c r="E3661" s="15"/>
      <c r="G3661" s="15">
        <f>+D3661-E3661</f>
        <v>0</v>
      </c>
    </row>
    <row r="3662" spans="4:7">
      <c r="D3662" s="15"/>
      <c r="E3662" s="15"/>
      <c r="G3662" s="15">
        <f>+D3662-E3662</f>
        <v>0</v>
      </c>
    </row>
    <row r="3663" spans="4:7">
      <c r="D3663" s="15"/>
      <c r="E3663" s="15"/>
      <c r="G3663" s="15">
        <f>+D3663-E3663</f>
        <v>0</v>
      </c>
    </row>
    <row r="3664" spans="4:7">
      <c r="D3664" s="15"/>
      <c r="E3664" s="15"/>
      <c r="G3664" s="15">
        <f>+D3664-E3664</f>
        <v>0</v>
      </c>
    </row>
    <row r="3665" spans="4:7">
      <c r="D3665" s="15"/>
      <c r="E3665" s="15"/>
      <c r="G3665" s="15"/>
    </row>
    <row r="3666" spans="4:7">
      <c r="D3666" s="15"/>
      <c r="E3666" s="15"/>
      <c r="G3666" s="15"/>
    </row>
    <row r="3667" spans="4:7">
      <c r="D3667" s="15"/>
      <c r="E3667" s="15"/>
      <c r="G3667" s="15"/>
    </row>
    <row r="3668" spans="4:7">
      <c r="D3668" s="15"/>
      <c r="E3668" s="15"/>
      <c r="G3668" s="15"/>
    </row>
    <row r="3669" spans="4:7">
      <c r="D3669" s="15"/>
      <c r="E3669" s="15"/>
      <c r="G3669" s="15"/>
    </row>
    <row r="3670" spans="4:7">
      <c r="D3670" s="15"/>
      <c r="E3670" s="15"/>
      <c r="G3670" s="15"/>
    </row>
    <row r="3671" spans="4:7">
      <c r="D3671" s="15"/>
      <c r="E3671" s="15"/>
      <c r="G3671" s="15"/>
    </row>
    <row r="3672" spans="4:7">
      <c r="D3672" s="15"/>
      <c r="E3672" s="15"/>
      <c r="G3672" s="15"/>
    </row>
    <row r="3673" spans="4:7">
      <c r="D3673" s="15"/>
      <c r="E3673" s="15"/>
      <c r="G3673" s="15"/>
    </row>
    <row r="3674" spans="4:7">
      <c r="D3674" s="15"/>
      <c r="E3674" s="15"/>
      <c r="G3674" s="15"/>
    </row>
    <row r="3675" spans="4:7">
      <c r="D3675" s="15"/>
      <c r="E3675" s="15"/>
      <c r="G3675" s="15"/>
    </row>
    <row r="3676" spans="4:7">
      <c r="D3676" s="15"/>
      <c r="E3676" s="15"/>
      <c r="G3676" s="15"/>
    </row>
    <row r="3677" spans="4:7">
      <c r="D3677" s="15"/>
      <c r="E3677" s="15"/>
      <c r="G3677" s="15"/>
    </row>
    <row r="3678" spans="4:7">
      <c r="D3678" s="15"/>
      <c r="E3678" s="15"/>
      <c r="G3678" s="15"/>
    </row>
    <row r="3679" spans="4:7">
      <c r="D3679" s="15"/>
      <c r="E3679" s="15"/>
      <c r="G3679" s="15"/>
    </row>
    <row r="3680" spans="4:7">
      <c r="D3680" s="15"/>
      <c r="E3680" s="15"/>
      <c r="G3680" s="15"/>
    </row>
    <row r="3681" spans="4:7">
      <c r="D3681" s="15"/>
      <c r="E3681" s="15"/>
      <c r="G3681" s="15"/>
    </row>
    <row r="3682" spans="4:7">
      <c r="D3682" s="15"/>
      <c r="E3682" s="15"/>
      <c r="G3682" s="15"/>
    </row>
    <row r="3683" spans="4:7">
      <c r="D3683" s="15"/>
      <c r="E3683" s="15"/>
      <c r="G3683" s="15"/>
    </row>
    <row r="3684" spans="4:7">
      <c r="G3684">
        <f t="shared" ref="G3684:G3747" si="69">+D3684-E3684</f>
        <v>0</v>
      </c>
    </row>
    <row r="3685" spans="4:7">
      <c r="G3685">
        <f t="shared" si="69"/>
        <v>0</v>
      </c>
    </row>
    <row r="3686" spans="4:7">
      <c r="G3686">
        <f t="shared" si="69"/>
        <v>0</v>
      </c>
    </row>
    <row r="3687" spans="4:7">
      <c r="G3687">
        <f t="shared" si="69"/>
        <v>0</v>
      </c>
    </row>
    <row r="3688" spans="4:7">
      <c r="G3688">
        <f t="shared" si="69"/>
        <v>0</v>
      </c>
    </row>
    <row r="3689" spans="4:7">
      <c r="G3689">
        <f t="shared" si="69"/>
        <v>0</v>
      </c>
    </row>
    <row r="3690" spans="4:7">
      <c r="G3690">
        <f t="shared" si="69"/>
        <v>0</v>
      </c>
    </row>
    <row r="3691" spans="4:7">
      <c r="G3691">
        <f t="shared" si="69"/>
        <v>0</v>
      </c>
    </row>
    <row r="3692" spans="4:7">
      <c r="G3692">
        <f t="shared" si="69"/>
        <v>0</v>
      </c>
    </row>
    <row r="3693" spans="4:7">
      <c r="G3693">
        <f t="shared" si="69"/>
        <v>0</v>
      </c>
    </row>
    <row r="3694" spans="4:7">
      <c r="G3694">
        <f t="shared" si="69"/>
        <v>0</v>
      </c>
    </row>
    <row r="3695" spans="4:7">
      <c r="G3695">
        <f t="shared" si="69"/>
        <v>0</v>
      </c>
    </row>
    <row r="3696" spans="4:7">
      <c r="G3696">
        <f t="shared" si="69"/>
        <v>0</v>
      </c>
    </row>
    <row r="3697" spans="7:7">
      <c r="G3697">
        <f t="shared" si="69"/>
        <v>0</v>
      </c>
    </row>
    <row r="3698" spans="7:7">
      <c r="G3698">
        <f t="shared" si="69"/>
        <v>0</v>
      </c>
    </row>
    <row r="3699" spans="7:7">
      <c r="G3699">
        <f t="shared" si="69"/>
        <v>0</v>
      </c>
    </row>
    <row r="3700" spans="7:7">
      <c r="G3700">
        <f t="shared" si="69"/>
        <v>0</v>
      </c>
    </row>
    <row r="3701" spans="7:7">
      <c r="G3701">
        <f t="shared" si="69"/>
        <v>0</v>
      </c>
    </row>
    <row r="3702" spans="7:7">
      <c r="G3702">
        <f t="shared" si="69"/>
        <v>0</v>
      </c>
    </row>
    <row r="3703" spans="7:7">
      <c r="G3703">
        <f t="shared" si="69"/>
        <v>0</v>
      </c>
    </row>
    <row r="3704" spans="7:7">
      <c r="G3704">
        <f t="shared" si="69"/>
        <v>0</v>
      </c>
    </row>
    <row r="3705" spans="7:7">
      <c r="G3705">
        <f t="shared" si="69"/>
        <v>0</v>
      </c>
    </row>
    <row r="3706" spans="7:7">
      <c r="G3706">
        <f t="shared" si="69"/>
        <v>0</v>
      </c>
    </row>
    <row r="3707" spans="7:7">
      <c r="G3707">
        <f t="shared" si="69"/>
        <v>0</v>
      </c>
    </row>
    <row r="3708" spans="7:7">
      <c r="G3708">
        <f t="shared" si="69"/>
        <v>0</v>
      </c>
    </row>
    <row r="3709" spans="7:7">
      <c r="G3709">
        <f t="shared" si="69"/>
        <v>0</v>
      </c>
    </row>
    <row r="3710" spans="7:7">
      <c r="G3710">
        <f t="shared" si="69"/>
        <v>0</v>
      </c>
    </row>
    <row r="3711" spans="7:7">
      <c r="G3711">
        <f t="shared" si="69"/>
        <v>0</v>
      </c>
    </row>
    <row r="3712" spans="7:7">
      <c r="G3712">
        <f t="shared" si="69"/>
        <v>0</v>
      </c>
    </row>
    <row r="3713" spans="7:7">
      <c r="G3713">
        <f t="shared" si="69"/>
        <v>0</v>
      </c>
    </row>
    <row r="3714" spans="7:7">
      <c r="G3714">
        <f t="shared" si="69"/>
        <v>0</v>
      </c>
    </row>
    <row r="3715" spans="7:7">
      <c r="G3715">
        <f t="shared" si="69"/>
        <v>0</v>
      </c>
    </row>
    <row r="3716" spans="7:7">
      <c r="G3716">
        <f t="shared" si="69"/>
        <v>0</v>
      </c>
    </row>
    <row r="3717" spans="7:7">
      <c r="G3717">
        <f t="shared" si="69"/>
        <v>0</v>
      </c>
    </row>
    <row r="3718" spans="7:7">
      <c r="G3718">
        <f t="shared" si="69"/>
        <v>0</v>
      </c>
    </row>
    <row r="3719" spans="7:7">
      <c r="G3719">
        <f t="shared" si="69"/>
        <v>0</v>
      </c>
    </row>
    <row r="3720" spans="7:7">
      <c r="G3720">
        <f t="shared" si="69"/>
        <v>0</v>
      </c>
    </row>
    <row r="3721" spans="7:7">
      <c r="G3721">
        <f t="shared" si="69"/>
        <v>0</v>
      </c>
    </row>
    <row r="3722" spans="7:7">
      <c r="G3722">
        <f t="shared" si="69"/>
        <v>0</v>
      </c>
    </row>
    <row r="3723" spans="7:7">
      <c r="G3723">
        <f t="shared" si="69"/>
        <v>0</v>
      </c>
    </row>
    <row r="3724" spans="7:7">
      <c r="G3724">
        <f t="shared" si="69"/>
        <v>0</v>
      </c>
    </row>
    <row r="3725" spans="7:7">
      <c r="G3725">
        <f t="shared" si="69"/>
        <v>0</v>
      </c>
    </row>
    <row r="3726" spans="7:7">
      <c r="G3726">
        <f t="shared" si="69"/>
        <v>0</v>
      </c>
    </row>
    <row r="3727" spans="7:7">
      <c r="G3727">
        <f t="shared" si="69"/>
        <v>0</v>
      </c>
    </row>
    <row r="3728" spans="7:7">
      <c r="G3728">
        <f t="shared" si="69"/>
        <v>0</v>
      </c>
    </row>
    <row r="3729" spans="7:7">
      <c r="G3729">
        <f t="shared" si="69"/>
        <v>0</v>
      </c>
    </row>
    <row r="3730" spans="7:7">
      <c r="G3730">
        <f t="shared" si="69"/>
        <v>0</v>
      </c>
    </row>
    <row r="3731" spans="7:7">
      <c r="G3731">
        <f t="shared" si="69"/>
        <v>0</v>
      </c>
    </row>
    <row r="3732" spans="7:7">
      <c r="G3732">
        <f t="shared" si="69"/>
        <v>0</v>
      </c>
    </row>
    <row r="3733" spans="7:7">
      <c r="G3733">
        <f t="shared" si="69"/>
        <v>0</v>
      </c>
    </row>
    <row r="3734" spans="7:7">
      <c r="G3734">
        <f t="shared" si="69"/>
        <v>0</v>
      </c>
    </row>
    <row r="3735" spans="7:7">
      <c r="G3735">
        <f t="shared" si="69"/>
        <v>0</v>
      </c>
    </row>
    <row r="3736" spans="7:7">
      <c r="G3736">
        <f t="shared" si="69"/>
        <v>0</v>
      </c>
    </row>
    <row r="3737" spans="7:7">
      <c r="G3737">
        <f t="shared" si="69"/>
        <v>0</v>
      </c>
    </row>
    <row r="3738" spans="7:7">
      <c r="G3738">
        <f t="shared" si="69"/>
        <v>0</v>
      </c>
    </row>
    <row r="3739" spans="7:7">
      <c r="G3739">
        <f t="shared" si="69"/>
        <v>0</v>
      </c>
    </row>
    <row r="3740" spans="7:7">
      <c r="G3740">
        <f t="shared" si="69"/>
        <v>0</v>
      </c>
    </row>
    <row r="3741" spans="7:7">
      <c r="G3741">
        <f t="shared" si="69"/>
        <v>0</v>
      </c>
    </row>
    <row r="3742" spans="7:7">
      <c r="G3742">
        <f t="shared" si="69"/>
        <v>0</v>
      </c>
    </row>
    <row r="3743" spans="7:7">
      <c r="G3743">
        <f t="shared" si="69"/>
        <v>0</v>
      </c>
    </row>
    <row r="3744" spans="7:7">
      <c r="G3744">
        <f t="shared" si="69"/>
        <v>0</v>
      </c>
    </row>
    <row r="3745" spans="7:7">
      <c r="G3745">
        <f t="shared" si="69"/>
        <v>0</v>
      </c>
    </row>
    <row r="3746" spans="7:7">
      <c r="G3746">
        <f t="shared" si="69"/>
        <v>0</v>
      </c>
    </row>
    <row r="3747" spans="7:7">
      <c r="G3747">
        <f t="shared" si="69"/>
        <v>0</v>
      </c>
    </row>
    <row r="3748" spans="7:7">
      <c r="G3748">
        <f t="shared" ref="G3748:G3811" si="70">+D3748-E3748</f>
        <v>0</v>
      </c>
    </row>
    <row r="3749" spans="7:7">
      <c r="G3749">
        <f t="shared" si="70"/>
        <v>0</v>
      </c>
    </row>
    <row r="3750" spans="7:7">
      <c r="G3750">
        <f t="shared" si="70"/>
        <v>0</v>
      </c>
    </row>
    <row r="3751" spans="7:7">
      <c r="G3751">
        <f t="shared" si="70"/>
        <v>0</v>
      </c>
    </row>
    <row r="3752" spans="7:7">
      <c r="G3752">
        <f t="shared" si="70"/>
        <v>0</v>
      </c>
    </row>
    <row r="3753" spans="7:7">
      <c r="G3753">
        <f t="shared" si="70"/>
        <v>0</v>
      </c>
    </row>
    <row r="3754" spans="7:7">
      <c r="G3754">
        <f t="shared" si="70"/>
        <v>0</v>
      </c>
    </row>
    <row r="3755" spans="7:7">
      <c r="G3755">
        <f t="shared" si="70"/>
        <v>0</v>
      </c>
    </row>
    <row r="3756" spans="7:7">
      <c r="G3756">
        <f t="shared" si="70"/>
        <v>0</v>
      </c>
    </row>
    <row r="3757" spans="7:7">
      <c r="G3757">
        <f t="shared" si="70"/>
        <v>0</v>
      </c>
    </row>
    <row r="3758" spans="7:7">
      <c r="G3758">
        <f t="shared" si="70"/>
        <v>0</v>
      </c>
    </row>
    <row r="3759" spans="7:7">
      <c r="G3759">
        <f t="shared" si="70"/>
        <v>0</v>
      </c>
    </row>
    <row r="3760" spans="7:7">
      <c r="G3760">
        <f t="shared" si="70"/>
        <v>0</v>
      </c>
    </row>
    <row r="3761" spans="7:7">
      <c r="G3761">
        <f t="shared" si="70"/>
        <v>0</v>
      </c>
    </row>
    <row r="3762" spans="7:7">
      <c r="G3762">
        <f t="shared" si="70"/>
        <v>0</v>
      </c>
    </row>
    <row r="3763" spans="7:7">
      <c r="G3763">
        <f t="shared" si="70"/>
        <v>0</v>
      </c>
    </row>
    <row r="3764" spans="7:7">
      <c r="G3764">
        <f t="shared" si="70"/>
        <v>0</v>
      </c>
    </row>
    <row r="3765" spans="7:7">
      <c r="G3765">
        <f t="shared" si="70"/>
        <v>0</v>
      </c>
    </row>
    <row r="3766" spans="7:7">
      <c r="G3766">
        <f t="shared" si="70"/>
        <v>0</v>
      </c>
    </row>
    <row r="3767" spans="7:7">
      <c r="G3767">
        <f t="shared" si="70"/>
        <v>0</v>
      </c>
    </row>
    <row r="3768" spans="7:7">
      <c r="G3768">
        <f t="shared" si="70"/>
        <v>0</v>
      </c>
    </row>
    <row r="3769" spans="7:7">
      <c r="G3769">
        <f t="shared" si="70"/>
        <v>0</v>
      </c>
    </row>
    <row r="3770" spans="7:7">
      <c r="G3770">
        <f t="shared" si="70"/>
        <v>0</v>
      </c>
    </row>
    <row r="3771" spans="7:7">
      <c r="G3771">
        <f t="shared" si="70"/>
        <v>0</v>
      </c>
    </row>
    <row r="3772" spans="7:7">
      <c r="G3772">
        <f t="shared" si="70"/>
        <v>0</v>
      </c>
    </row>
    <row r="3773" spans="7:7">
      <c r="G3773">
        <f t="shared" si="70"/>
        <v>0</v>
      </c>
    </row>
    <row r="3774" spans="7:7">
      <c r="G3774">
        <f t="shared" si="70"/>
        <v>0</v>
      </c>
    </row>
    <row r="3775" spans="7:7">
      <c r="G3775">
        <f t="shared" si="70"/>
        <v>0</v>
      </c>
    </row>
    <row r="3776" spans="7:7">
      <c r="G3776">
        <f t="shared" si="70"/>
        <v>0</v>
      </c>
    </row>
    <row r="3777" spans="7:7">
      <c r="G3777">
        <f t="shared" si="70"/>
        <v>0</v>
      </c>
    </row>
    <row r="3778" spans="7:7">
      <c r="G3778">
        <f t="shared" si="70"/>
        <v>0</v>
      </c>
    </row>
    <row r="3779" spans="7:7">
      <c r="G3779">
        <f t="shared" si="70"/>
        <v>0</v>
      </c>
    </row>
    <row r="3780" spans="7:7">
      <c r="G3780">
        <f t="shared" si="70"/>
        <v>0</v>
      </c>
    </row>
    <row r="3781" spans="7:7">
      <c r="G3781">
        <f t="shared" si="70"/>
        <v>0</v>
      </c>
    </row>
    <row r="3782" spans="7:7">
      <c r="G3782">
        <f t="shared" si="70"/>
        <v>0</v>
      </c>
    </row>
    <row r="3783" spans="7:7">
      <c r="G3783">
        <f t="shared" si="70"/>
        <v>0</v>
      </c>
    </row>
    <row r="3784" spans="7:7">
      <c r="G3784">
        <f t="shared" si="70"/>
        <v>0</v>
      </c>
    </row>
    <row r="3785" spans="7:7">
      <c r="G3785">
        <f t="shared" si="70"/>
        <v>0</v>
      </c>
    </row>
    <row r="3786" spans="7:7">
      <c r="G3786">
        <f t="shared" si="70"/>
        <v>0</v>
      </c>
    </row>
    <row r="3787" spans="7:7">
      <c r="G3787">
        <f t="shared" si="70"/>
        <v>0</v>
      </c>
    </row>
    <row r="3788" spans="7:7">
      <c r="G3788">
        <f t="shared" si="70"/>
        <v>0</v>
      </c>
    </row>
    <row r="3789" spans="7:7">
      <c r="G3789">
        <f t="shared" si="70"/>
        <v>0</v>
      </c>
    </row>
    <row r="3790" spans="7:7">
      <c r="G3790">
        <f t="shared" si="70"/>
        <v>0</v>
      </c>
    </row>
    <row r="3791" spans="7:7">
      <c r="G3791">
        <f t="shared" si="70"/>
        <v>0</v>
      </c>
    </row>
    <row r="3792" spans="7:7">
      <c r="G3792">
        <f t="shared" si="70"/>
        <v>0</v>
      </c>
    </row>
    <row r="3793" spans="7:7">
      <c r="G3793">
        <f t="shared" si="70"/>
        <v>0</v>
      </c>
    </row>
    <row r="3794" spans="7:7">
      <c r="G3794">
        <f t="shared" si="70"/>
        <v>0</v>
      </c>
    </row>
    <row r="3795" spans="7:7">
      <c r="G3795">
        <f t="shared" si="70"/>
        <v>0</v>
      </c>
    </row>
    <row r="3796" spans="7:7">
      <c r="G3796">
        <f t="shared" si="70"/>
        <v>0</v>
      </c>
    </row>
    <row r="3797" spans="7:7">
      <c r="G3797">
        <f t="shared" si="70"/>
        <v>0</v>
      </c>
    </row>
    <row r="3798" spans="7:7">
      <c r="G3798">
        <f t="shared" si="70"/>
        <v>0</v>
      </c>
    </row>
    <row r="3799" spans="7:7">
      <c r="G3799">
        <f t="shared" si="70"/>
        <v>0</v>
      </c>
    </row>
    <row r="3800" spans="7:7">
      <c r="G3800">
        <f t="shared" si="70"/>
        <v>0</v>
      </c>
    </row>
    <row r="3801" spans="7:7">
      <c r="G3801">
        <f t="shared" si="70"/>
        <v>0</v>
      </c>
    </row>
    <row r="3802" spans="7:7">
      <c r="G3802">
        <f t="shared" si="70"/>
        <v>0</v>
      </c>
    </row>
    <row r="3803" spans="7:7">
      <c r="G3803">
        <f t="shared" si="70"/>
        <v>0</v>
      </c>
    </row>
    <row r="3804" spans="7:7">
      <c r="G3804">
        <f t="shared" si="70"/>
        <v>0</v>
      </c>
    </row>
    <row r="3805" spans="7:7">
      <c r="G3805">
        <f t="shared" si="70"/>
        <v>0</v>
      </c>
    </row>
    <row r="3806" spans="7:7">
      <c r="G3806">
        <f t="shared" si="70"/>
        <v>0</v>
      </c>
    </row>
    <row r="3807" spans="7:7">
      <c r="G3807">
        <f t="shared" si="70"/>
        <v>0</v>
      </c>
    </row>
    <row r="3808" spans="7:7">
      <c r="G3808">
        <f t="shared" si="70"/>
        <v>0</v>
      </c>
    </row>
    <row r="3809" spans="7:7">
      <c r="G3809">
        <f t="shared" si="70"/>
        <v>0</v>
      </c>
    </row>
    <row r="3810" spans="7:7">
      <c r="G3810">
        <f t="shared" si="70"/>
        <v>0</v>
      </c>
    </row>
    <row r="3811" spans="7:7">
      <c r="G3811">
        <f t="shared" si="70"/>
        <v>0</v>
      </c>
    </row>
    <row r="3812" spans="7:7">
      <c r="G3812">
        <f t="shared" ref="G3812:G3875" si="71">+D3812-E3812</f>
        <v>0</v>
      </c>
    </row>
    <row r="3813" spans="7:7">
      <c r="G3813">
        <f t="shared" si="71"/>
        <v>0</v>
      </c>
    </row>
    <row r="3814" spans="7:7">
      <c r="G3814">
        <f t="shared" si="71"/>
        <v>0</v>
      </c>
    </row>
    <row r="3815" spans="7:7">
      <c r="G3815">
        <f t="shared" si="71"/>
        <v>0</v>
      </c>
    </row>
    <row r="3816" spans="7:7">
      <c r="G3816">
        <f t="shared" si="71"/>
        <v>0</v>
      </c>
    </row>
    <row r="3817" spans="7:7">
      <c r="G3817">
        <f t="shared" si="71"/>
        <v>0</v>
      </c>
    </row>
    <row r="3818" spans="7:7">
      <c r="G3818">
        <f t="shared" si="71"/>
        <v>0</v>
      </c>
    </row>
    <row r="3819" spans="7:7">
      <c r="G3819">
        <f t="shared" si="71"/>
        <v>0</v>
      </c>
    </row>
    <row r="3820" spans="7:7">
      <c r="G3820">
        <f t="shared" si="71"/>
        <v>0</v>
      </c>
    </row>
    <row r="3821" spans="7:7">
      <c r="G3821">
        <f t="shared" si="71"/>
        <v>0</v>
      </c>
    </row>
    <row r="3822" spans="7:7">
      <c r="G3822">
        <f t="shared" si="71"/>
        <v>0</v>
      </c>
    </row>
    <row r="3823" spans="7:7">
      <c r="G3823">
        <f t="shared" si="71"/>
        <v>0</v>
      </c>
    </row>
    <row r="3824" spans="7:7">
      <c r="G3824">
        <f t="shared" si="71"/>
        <v>0</v>
      </c>
    </row>
    <row r="3825" spans="7:7">
      <c r="G3825">
        <f t="shared" si="71"/>
        <v>0</v>
      </c>
    </row>
    <row r="3826" spans="7:7">
      <c r="G3826">
        <f t="shared" si="71"/>
        <v>0</v>
      </c>
    </row>
    <row r="3827" spans="7:7">
      <c r="G3827">
        <f t="shared" si="71"/>
        <v>0</v>
      </c>
    </row>
    <row r="3828" spans="7:7">
      <c r="G3828">
        <f t="shared" si="71"/>
        <v>0</v>
      </c>
    </row>
    <row r="3829" spans="7:7">
      <c r="G3829">
        <f t="shared" si="71"/>
        <v>0</v>
      </c>
    </row>
    <row r="3830" spans="7:7">
      <c r="G3830">
        <f t="shared" si="71"/>
        <v>0</v>
      </c>
    </row>
    <row r="3831" spans="7:7">
      <c r="G3831">
        <f t="shared" si="71"/>
        <v>0</v>
      </c>
    </row>
    <row r="3832" spans="7:7">
      <c r="G3832">
        <f t="shared" si="71"/>
        <v>0</v>
      </c>
    </row>
    <row r="3833" spans="7:7">
      <c r="G3833">
        <f t="shared" si="71"/>
        <v>0</v>
      </c>
    </row>
    <row r="3834" spans="7:7">
      <c r="G3834">
        <f t="shared" si="71"/>
        <v>0</v>
      </c>
    </row>
    <row r="3835" spans="7:7">
      <c r="G3835">
        <f t="shared" si="71"/>
        <v>0</v>
      </c>
    </row>
    <row r="3836" spans="7:7">
      <c r="G3836">
        <f t="shared" si="71"/>
        <v>0</v>
      </c>
    </row>
    <row r="3837" spans="7:7">
      <c r="G3837">
        <f t="shared" si="71"/>
        <v>0</v>
      </c>
    </row>
    <row r="3838" spans="7:7">
      <c r="G3838">
        <f t="shared" si="71"/>
        <v>0</v>
      </c>
    </row>
    <row r="3839" spans="7:7">
      <c r="G3839">
        <f t="shared" si="71"/>
        <v>0</v>
      </c>
    </row>
    <row r="3840" spans="7:7">
      <c r="G3840">
        <f t="shared" si="71"/>
        <v>0</v>
      </c>
    </row>
    <row r="3841" spans="7:7">
      <c r="G3841">
        <f t="shared" si="71"/>
        <v>0</v>
      </c>
    </row>
    <row r="3842" spans="7:7">
      <c r="G3842">
        <f t="shared" si="71"/>
        <v>0</v>
      </c>
    </row>
    <row r="3843" spans="7:7">
      <c r="G3843">
        <f t="shared" si="71"/>
        <v>0</v>
      </c>
    </row>
    <row r="3844" spans="7:7">
      <c r="G3844">
        <f t="shared" si="71"/>
        <v>0</v>
      </c>
    </row>
    <row r="3845" spans="7:7">
      <c r="G3845">
        <f t="shared" si="71"/>
        <v>0</v>
      </c>
    </row>
    <row r="3846" spans="7:7">
      <c r="G3846">
        <f t="shared" si="71"/>
        <v>0</v>
      </c>
    </row>
    <row r="3847" spans="7:7">
      <c r="G3847">
        <f t="shared" si="71"/>
        <v>0</v>
      </c>
    </row>
    <row r="3848" spans="7:7">
      <c r="G3848">
        <f t="shared" si="71"/>
        <v>0</v>
      </c>
    </row>
    <row r="3849" spans="7:7">
      <c r="G3849">
        <f t="shared" si="71"/>
        <v>0</v>
      </c>
    </row>
    <row r="3850" spans="7:7">
      <c r="G3850">
        <f t="shared" si="71"/>
        <v>0</v>
      </c>
    </row>
    <row r="3851" spans="7:7">
      <c r="G3851">
        <f t="shared" si="71"/>
        <v>0</v>
      </c>
    </row>
    <row r="3852" spans="7:7">
      <c r="G3852">
        <f t="shared" si="71"/>
        <v>0</v>
      </c>
    </row>
    <row r="3853" spans="7:7">
      <c r="G3853">
        <f t="shared" si="71"/>
        <v>0</v>
      </c>
    </row>
    <row r="3854" spans="7:7">
      <c r="G3854">
        <f t="shared" si="71"/>
        <v>0</v>
      </c>
    </row>
    <row r="3855" spans="7:7">
      <c r="G3855">
        <f t="shared" si="71"/>
        <v>0</v>
      </c>
    </row>
    <row r="3856" spans="7:7">
      <c r="G3856">
        <f t="shared" si="71"/>
        <v>0</v>
      </c>
    </row>
    <row r="3857" spans="7:7">
      <c r="G3857">
        <f t="shared" si="71"/>
        <v>0</v>
      </c>
    </row>
    <row r="3858" spans="7:7">
      <c r="G3858">
        <f t="shared" si="71"/>
        <v>0</v>
      </c>
    </row>
    <row r="3859" spans="7:7">
      <c r="G3859">
        <f t="shared" si="71"/>
        <v>0</v>
      </c>
    </row>
    <row r="3860" spans="7:7">
      <c r="G3860">
        <f t="shared" si="71"/>
        <v>0</v>
      </c>
    </row>
    <row r="3861" spans="7:7">
      <c r="G3861">
        <f t="shared" si="71"/>
        <v>0</v>
      </c>
    </row>
    <row r="3862" spans="7:7">
      <c r="G3862">
        <f t="shared" si="71"/>
        <v>0</v>
      </c>
    </row>
    <row r="3863" spans="7:7">
      <c r="G3863">
        <f t="shared" si="71"/>
        <v>0</v>
      </c>
    </row>
    <row r="3864" spans="7:7">
      <c r="G3864">
        <f t="shared" si="71"/>
        <v>0</v>
      </c>
    </row>
    <row r="3865" spans="7:7">
      <c r="G3865">
        <f t="shared" si="71"/>
        <v>0</v>
      </c>
    </row>
    <row r="3866" spans="7:7">
      <c r="G3866">
        <f t="shared" si="71"/>
        <v>0</v>
      </c>
    </row>
    <row r="3867" spans="7:7">
      <c r="G3867">
        <f t="shared" si="71"/>
        <v>0</v>
      </c>
    </row>
    <row r="3868" spans="7:7">
      <c r="G3868">
        <f t="shared" si="71"/>
        <v>0</v>
      </c>
    </row>
    <row r="3869" spans="7:7">
      <c r="G3869">
        <f t="shared" si="71"/>
        <v>0</v>
      </c>
    </row>
    <row r="3870" spans="7:7">
      <c r="G3870">
        <f t="shared" si="71"/>
        <v>0</v>
      </c>
    </row>
    <row r="3871" spans="7:7">
      <c r="G3871">
        <f t="shared" si="71"/>
        <v>0</v>
      </c>
    </row>
    <row r="3872" spans="7:7">
      <c r="G3872">
        <f t="shared" si="71"/>
        <v>0</v>
      </c>
    </row>
    <row r="3873" spans="7:7">
      <c r="G3873">
        <f t="shared" si="71"/>
        <v>0</v>
      </c>
    </row>
    <row r="3874" spans="7:7">
      <c r="G3874">
        <f t="shared" si="71"/>
        <v>0</v>
      </c>
    </row>
    <row r="3875" spans="7:7">
      <c r="G3875">
        <f t="shared" si="71"/>
        <v>0</v>
      </c>
    </row>
    <row r="3876" spans="7:7">
      <c r="G3876">
        <f t="shared" ref="G3876:G3939" si="72">+D3876-E3876</f>
        <v>0</v>
      </c>
    </row>
    <row r="3877" spans="7:7">
      <c r="G3877">
        <f t="shared" si="72"/>
        <v>0</v>
      </c>
    </row>
    <row r="3878" spans="7:7">
      <c r="G3878">
        <f t="shared" si="72"/>
        <v>0</v>
      </c>
    </row>
    <row r="3879" spans="7:7">
      <c r="G3879">
        <f t="shared" si="72"/>
        <v>0</v>
      </c>
    </row>
    <row r="3880" spans="7:7">
      <c r="G3880">
        <f t="shared" si="72"/>
        <v>0</v>
      </c>
    </row>
    <row r="3881" spans="7:7">
      <c r="G3881">
        <f t="shared" si="72"/>
        <v>0</v>
      </c>
    </row>
    <row r="3882" spans="7:7">
      <c r="G3882">
        <f t="shared" si="72"/>
        <v>0</v>
      </c>
    </row>
    <row r="3883" spans="7:7">
      <c r="G3883">
        <f t="shared" si="72"/>
        <v>0</v>
      </c>
    </row>
    <row r="3884" spans="7:7">
      <c r="G3884">
        <f t="shared" si="72"/>
        <v>0</v>
      </c>
    </row>
    <row r="3885" spans="7:7">
      <c r="G3885">
        <f t="shared" si="72"/>
        <v>0</v>
      </c>
    </row>
    <row r="3886" spans="7:7">
      <c r="G3886">
        <f t="shared" si="72"/>
        <v>0</v>
      </c>
    </row>
    <row r="3887" spans="7:7">
      <c r="G3887">
        <f t="shared" si="72"/>
        <v>0</v>
      </c>
    </row>
    <row r="3888" spans="7:7">
      <c r="G3888">
        <f t="shared" si="72"/>
        <v>0</v>
      </c>
    </row>
    <row r="3889" spans="7:7">
      <c r="G3889">
        <f t="shared" si="72"/>
        <v>0</v>
      </c>
    </row>
    <row r="3890" spans="7:7">
      <c r="G3890">
        <f t="shared" si="72"/>
        <v>0</v>
      </c>
    </row>
    <row r="3891" spans="7:7">
      <c r="G3891">
        <f t="shared" si="72"/>
        <v>0</v>
      </c>
    </row>
    <row r="3892" spans="7:7">
      <c r="G3892">
        <f t="shared" si="72"/>
        <v>0</v>
      </c>
    </row>
    <row r="3893" spans="7:7">
      <c r="G3893">
        <f t="shared" si="72"/>
        <v>0</v>
      </c>
    </row>
    <row r="3894" spans="7:7">
      <c r="G3894">
        <f t="shared" si="72"/>
        <v>0</v>
      </c>
    </row>
    <row r="3895" spans="7:7">
      <c r="G3895">
        <f t="shared" si="72"/>
        <v>0</v>
      </c>
    </row>
    <row r="3896" spans="7:7">
      <c r="G3896">
        <f t="shared" si="72"/>
        <v>0</v>
      </c>
    </row>
    <row r="3897" spans="7:7">
      <c r="G3897">
        <f t="shared" si="72"/>
        <v>0</v>
      </c>
    </row>
    <row r="3898" spans="7:7">
      <c r="G3898">
        <f t="shared" si="72"/>
        <v>0</v>
      </c>
    </row>
    <row r="3899" spans="7:7">
      <c r="G3899">
        <f t="shared" si="72"/>
        <v>0</v>
      </c>
    </row>
    <row r="3900" spans="7:7">
      <c r="G3900">
        <f t="shared" si="72"/>
        <v>0</v>
      </c>
    </row>
    <row r="3901" spans="7:7">
      <c r="G3901">
        <f t="shared" si="72"/>
        <v>0</v>
      </c>
    </row>
    <row r="3902" spans="7:7">
      <c r="G3902">
        <f t="shared" si="72"/>
        <v>0</v>
      </c>
    </row>
    <row r="3903" spans="7:7">
      <c r="G3903">
        <f t="shared" si="72"/>
        <v>0</v>
      </c>
    </row>
    <row r="3904" spans="7:7">
      <c r="G3904">
        <f t="shared" si="72"/>
        <v>0</v>
      </c>
    </row>
    <row r="3905" spans="7:7">
      <c r="G3905">
        <f t="shared" si="72"/>
        <v>0</v>
      </c>
    </row>
    <row r="3906" spans="7:7">
      <c r="G3906">
        <f t="shared" si="72"/>
        <v>0</v>
      </c>
    </row>
    <row r="3907" spans="7:7">
      <c r="G3907">
        <f t="shared" si="72"/>
        <v>0</v>
      </c>
    </row>
    <row r="3908" spans="7:7">
      <c r="G3908">
        <f t="shared" si="72"/>
        <v>0</v>
      </c>
    </row>
    <row r="3909" spans="7:7">
      <c r="G3909">
        <f t="shared" si="72"/>
        <v>0</v>
      </c>
    </row>
    <row r="3910" spans="7:7">
      <c r="G3910">
        <f t="shared" si="72"/>
        <v>0</v>
      </c>
    </row>
    <row r="3911" spans="7:7">
      <c r="G3911">
        <f t="shared" si="72"/>
        <v>0</v>
      </c>
    </row>
    <row r="3912" spans="7:7">
      <c r="G3912">
        <f t="shared" si="72"/>
        <v>0</v>
      </c>
    </row>
    <row r="3913" spans="7:7">
      <c r="G3913">
        <f t="shared" si="72"/>
        <v>0</v>
      </c>
    </row>
    <row r="3914" spans="7:7">
      <c r="G3914">
        <f t="shared" si="72"/>
        <v>0</v>
      </c>
    </row>
    <row r="3915" spans="7:7">
      <c r="G3915">
        <f t="shared" si="72"/>
        <v>0</v>
      </c>
    </row>
    <row r="3916" spans="7:7">
      <c r="G3916">
        <f t="shared" si="72"/>
        <v>0</v>
      </c>
    </row>
    <row r="3917" spans="7:7">
      <c r="G3917">
        <f t="shared" si="72"/>
        <v>0</v>
      </c>
    </row>
    <row r="3918" spans="7:7">
      <c r="G3918">
        <f t="shared" si="72"/>
        <v>0</v>
      </c>
    </row>
    <row r="3919" spans="7:7">
      <c r="G3919">
        <f t="shared" si="72"/>
        <v>0</v>
      </c>
    </row>
    <row r="3920" spans="7:7">
      <c r="G3920">
        <f t="shared" si="72"/>
        <v>0</v>
      </c>
    </row>
    <row r="3921" spans="7:7">
      <c r="G3921">
        <f t="shared" si="72"/>
        <v>0</v>
      </c>
    </row>
    <row r="3922" spans="7:7">
      <c r="G3922">
        <f t="shared" si="72"/>
        <v>0</v>
      </c>
    </row>
    <row r="3923" spans="7:7">
      <c r="G3923">
        <f t="shared" si="72"/>
        <v>0</v>
      </c>
    </row>
    <row r="3924" spans="7:7">
      <c r="G3924">
        <f t="shared" si="72"/>
        <v>0</v>
      </c>
    </row>
    <row r="3925" spans="7:7">
      <c r="G3925">
        <f t="shared" si="72"/>
        <v>0</v>
      </c>
    </row>
    <row r="3926" spans="7:7">
      <c r="G3926">
        <f t="shared" si="72"/>
        <v>0</v>
      </c>
    </row>
    <row r="3927" spans="7:7">
      <c r="G3927">
        <f t="shared" si="72"/>
        <v>0</v>
      </c>
    </row>
    <row r="3928" spans="7:7">
      <c r="G3928">
        <f t="shared" si="72"/>
        <v>0</v>
      </c>
    </row>
    <row r="3929" spans="7:7">
      <c r="G3929">
        <f t="shared" si="72"/>
        <v>0</v>
      </c>
    </row>
    <row r="3930" spans="7:7">
      <c r="G3930">
        <f t="shared" si="72"/>
        <v>0</v>
      </c>
    </row>
    <row r="3931" spans="7:7">
      <c r="G3931">
        <f t="shared" si="72"/>
        <v>0</v>
      </c>
    </row>
    <row r="3932" spans="7:7">
      <c r="G3932">
        <f t="shared" si="72"/>
        <v>0</v>
      </c>
    </row>
    <row r="3933" spans="7:7">
      <c r="G3933">
        <f t="shared" si="72"/>
        <v>0</v>
      </c>
    </row>
    <row r="3934" spans="7:7">
      <c r="G3934">
        <f t="shared" si="72"/>
        <v>0</v>
      </c>
    </row>
    <row r="3935" spans="7:7">
      <c r="G3935">
        <f t="shared" si="72"/>
        <v>0</v>
      </c>
    </row>
    <row r="3936" spans="7:7">
      <c r="G3936">
        <f t="shared" si="72"/>
        <v>0</v>
      </c>
    </row>
    <row r="3937" spans="7:7">
      <c r="G3937">
        <f t="shared" si="72"/>
        <v>0</v>
      </c>
    </row>
    <row r="3938" spans="7:7">
      <c r="G3938">
        <f t="shared" si="72"/>
        <v>0</v>
      </c>
    </row>
    <row r="3939" spans="7:7">
      <c r="G3939">
        <f t="shared" si="72"/>
        <v>0</v>
      </c>
    </row>
    <row r="3940" spans="7:7">
      <c r="G3940">
        <f t="shared" ref="G3940:G4003" si="73">+D3940-E3940</f>
        <v>0</v>
      </c>
    </row>
    <row r="3941" spans="7:7">
      <c r="G3941">
        <f t="shared" si="73"/>
        <v>0</v>
      </c>
    </row>
    <row r="3942" spans="7:7">
      <c r="G3942">
        <f t="shared" si="73"/>
        <v>0</v>
      </c>
    </row>
    <row r="3943" spans="7:7">
      <c r="G3943">
        <f t="shared" si="73"/>
        <v>0</v>
      </c>
    </row>
    <row r="3944" spans="7:7">
      <c r="G3944">
        <f t="shared" si="73"/>
        <v>0</v>
      </c>
    </row>
    <row r="3945" spans="7:7">
      <c r="G3945">
        <f t="shared" si="73"/>
        <v>0</v>
      </c>
    </row>
    <row r="3946" spans="7:7">
      <c r="G3946">
        <f t="shared" si="73"/>
        <v>0</v>
      </c>
    </row>
    <row r="3947" spans="7:7">
      <c r="G3947">
        <f t="shared" si="73"/>
        <v>0</v>
      </c>
    </row>
    <row r="3948" spans="7:7">
      <c r="G3948">
        <f t="shared" si="73"/>
        <v>0</v>
      </c>
    </row>
    <row r="3949" spans="7:7">
      <c r="G3949">
        <f t="shared" si="73"/>
        <v>0</v>
      </c>
    </row>
    <row r="3950" spans="7:7">
      <c r="G3950">
        <f t="shared" si="73"/>
        <v>0</v>
      </c>
    </row>
    <row r="3951" spans="7:7">
      <c r="G3951">
        <f t="shared" si="73"/>
        <v>0</v>
      </c>
    </row>
    <row r="3952" spans="7:7">
      <c r="G3952">
        <f t="shared" si="73"/>
        <v>0</v>
      </c>
    </row>
    <row r="3953" spans="7:7">
      <c r="G3953">
        <f t="shared" si="73"/>
        <v>0</v>
      </c>
    </row>
    <row r="3954" spans="7:7">
      <c r="G3954">
        <f t="shared" si="73"/>
        <v>0</v>
      </c>
    </row>
    <row r="3955" spans="7:7">
      <c r="G3955">
        <f t="shared" si="73"/>
        <v>0</v>
      </c>
    </row>
    <row r="3956" spans="7:7">
      <c r="G3956">
        <f t="shared" si="73"/>
        <v>0</v>
      </c>
    </row>
    <row r="3957" spans="7:7">
      <c r="G3957">
        <f t="shared" si="73"/>
        <v>0</v>
      </c>
    </row>
    <row r="3958" spans="7:7">
      <c r="G3958">
        <f t="shared" si="73"/>
        <v>0</v>
      </c>
    </row>
    <row r="3959" spans="7:7">
      <c r="G3959">
        <f t="shared" si="73"/>
        <v>0</v>
      </c>
    </row>
    <row r="3960" spans="7:7">
      <c r="G3960">
        <f t="shared" si="73"/>
        <v>0</v>
      </c>
    </row>
    <row r="3961" spans="7:7">
      <c r="G3961">
        <f t="shared" si="73"/>
        <v>0</v>
      </c>
    </row>
    <row r="3962" spans="7:7">
      <c r="G3962">
        <f t="shared" si="73"/>
        <v>0</v>
      </c>
    </row>
    <row r="3963" spans="7:7">
      <c r="G3963">
        <f t="shared" si="73"/>
        <v>0</v>
      </c>
    </row>
    <row r="3964" spans="7:7">
      <c r="G3964">
        <f t="shared" si="73"/>
        <v>0</v>
      </c>
    </row>
    <row r="3965" spans="7:7">
      <c r="G3965">
        <f t="shared" si="73"/>
        <v>0</v>
      </c>
    </row>
    <row r="3966" spans="7:7">
      <c r="G3966">
        <f t="shared" si="73"/>
        <v>0</v>
      </c>
    </row>
    <row r="3967" spans="7:7">
      <c r="G3967">
        <f t="shared" si="73"/>
        <v>0</v>
      </c>
    </row>
    <row r="3968" spans="7:7">
      <c r="G3968">
        <f t="shared" si="73"/>
        <v>0</v>
      </c>
    </row>
    <row r="3969" spans="7:7">
      <c r="G3969">
        <f t="shared" si="73"/>
        <v>0</v>
      </c>
    </row>
    <row r="3970" spans="7:7">
      <c r="G3970">
        <f t="shared" si="73"/>
        <v>0</v>
      </c>
    </row>
    <row r="3971" spans="7:7">
      <c r="G3971">
        <f t="shared" si="73"/>
        <v>0</v>
      </c>
    </row>
    <row r="3972" spans="7:7">
      <c r="G3972">
        <f t="shared" si="73"/>
        <v>0</v>
      </c>
    </row>
    <row r="3973" spans="7:7">
      <c r="G3973">
        <f t="shared" si="73"/>
        <v>0</v>
      </c>
    </row>
    <row r="3974" spans="7:7">
      <c r="G3974">
        <f t="shared" si="73"/>
        <v>0</v>
      </c>
    </row>
    <row r="3975" spans="7:7">
      <c r="G3975">
        <f t="shared" si="73"/>
        <v>0</v>
      </c>
    </row>
    <row r="3976" spans="7:7">
      <c r="G3976">
        <f t="shared" si="73"/>
        <v>0</v>
      </c>
    </row>
    <row r="3977" spans="7:7">
      <c r="G3977">
        <f t="shared" si="73"/>
        <v>0</v>
      </c>
    </row>
    <row r="3978" spans="7:7">
      <c r="G3978">
        <f t="shared" si="73"/>
        <v>0</v>
      </c>
    </row>
    <row r="3979" spans="7:7">
      <c r="G3979">
        <f t="shared" si="73"/>
        <v>0</v>
      </c>
    </row>
    <row r="3980" spans="7:7">
      <c r="G3980">
        <f t="shared" si="73"/>
        <v>0</v>
      </c>
    </row>
    <row r="3981" spans="7:7">
      <c r="G3981">
        <f t="shared" si="73"/>
        <v>0</v>
      </c>
    </row>
    <row r="3982" spans="7:7">
      <c r="G3982">
        <f t="shared" si="73"/>
        <v>0</v>
      </c>
    </row>
    <row r="3983" spans="7:7">
      <c r="G3983">
        <f t="shared" si="73"/>
        <v>0</v>
      </c>
    </row>
    <row r="3984" spans="7:7">
      <c r="G3984">
        <f t="shared" si="73"/>
        <v>0</v>
      </c>
    </row>
    <row r="3985" spans="7:7">
      <c r="G3985">
        <f t="shared" si="73"/>
        <v>0</v>
      </c>
    </row>
    <row r="3986" spans="7:7">
      <c r="G3986">
        <f t="shared" si="73"/>
        <v>0</v>
      </c>
    </row>
    <row r="3987" spans="7:7">
      <c r="G3987">
        <f t="shared" si="73"/>
        <v>0</v>
      </c>
    </row>
    <row r="3988" spans="7:7">
      <c r="G3988">
        <f t="shared" si="73"/>
        <v>0</v>
      </c>
    </row>
    <row r="3989" spans="7:7">
      <c r="G3989">
        <f t="shared" si="73"/>
        <v>0</v>
      </c>
    </row>
    <row r="3990" spans="7:7">
      <c r="G3990">
        <f t="shared" si="73"/>
        <v>0</v>
      </c>
    </row>
    <row r="3991" spans="7:7">
      <c r="G3991">
        <f t="shared" si="73"/>
        <v>0</v>
      </c>
    </row>
    <row r="3992" spans="7:7">
      <c r="G3992">
        <f t="shared" si="73"/>
        <v>0</v>
      </c>
    </row>
    <row r="3993" spans="7:7">
      <c r="G3993">
        <f t="shared" si="73"/>
        <v>0</v>
      </c>
    </row>
    <row r="3994" spans="7:7">
      <c r="G3994">
        <f t="shared" si="73"/>
        <v>0</v>
      </c>
    </row>
    <row r="3995" spans="7:7">
      <c r="G3995">
        <f t="shared" si="73"/>
        <v>0</v>
      </c>
    </row>
    <row r="3996" spans="7:7">
      <c r="G3996">
        <f t="shared" si="73"/>
        <v>0</v>
      </c>
    </row>
    <row r="3997" spans="7:7">
      <c r="G3997">
        <f t="shared" si="73"/>
        <v>0</v>
      </c>
    </row>
    <row r="3998" spans="7:7">
      <c r="G3998">
        <f t="shared" si="73"/>
        <v>0</v>
      </c>
    </row>
    <row r="3999" spans="7:7">
      <c r="G3999">
        <f t="shared" si="73"/>
        <v>0</v>
      </c>
    </row>
    <row r="4000" spans="7:7">
      <c r="G4000">
        <f t="shared" si="73"/>
        <v>0</v>
      </c>
    </row>
    <row r="4001" spans="7:7">
      <c r="G4001">
        <f t="shared" si="73"/>
        <v>0</v>
      </c>
    </row>
    <row r="4002" spans="7:7">
      <c r="G4002">
        <f t="shared" si="73"/>
        <v>0</v>
      </c>
    </row>
    <row r="4003" spans="7:7">
      <c r="G4003">
        <f t="shared" si="73"/>
        <v>0</v>
      </c>
    </row>
    <row r="4004" spans="7:7">
      <c r="G4004">
        <f t="shared" ref="G4004:G4067" si="74">+D4004-E4004</f>
        <v>0</v>
      </c>
    </row>
    <row r="4005" spans="7:7">
      <c r="G4005">
        <f t="shared" si="74"/>
        <v>0</v>
      </c>
    </row>
    <row r="4006" spans="7:7">
      <c r="G4006">
        <f t="shared" si="74"/>
        <v>0</v>
      </c>
    </row>
    <row r="4007" spans="7:7">
      <c r="G4007">
        <f t="shared" si="74"/>
        <v>0</v>
      </c>
    </row>
    <row r="4008" spans="7:7">
      <c r="G4008">
        <f t="shared" si="74"/>
        <v>0</v>
      </c>
    </row>
    <row r="4009" spans="7:7">
      <c r="G4009">
        <f t="shared" si="74"/>
        <v>0</v>
      </c>
    </row>
    <row r="4010" spans="7:7">
      <c r="G4010">
        <f t="shared" si="74"/>
        <v>0</v>
      </c>
    </row>
    <row r="4011" spans="7:7">
      <c r="G4011">
        <f t="shared" si="74"/>
        <v>0</v>
      </c>
    </row>
    <row r="4012" spans="7:7">
      <c r="G4012">
        <f t="shared" si="74"/>
        <v>0</v>
      </c>
    </row>
    <row r="4013" spans="7:7">
      <c r="G4013">
        <f t="shared" si="74"/>
        <v>0</v>
      </c>
    </row>
    <row r="4014" spans="7:7">
      <c r="G4014">
        <f t="shared" si="74"/>
        <v>0</v>
      </c>
    </row>
    <row r="4015" spans="7:7">
      <c r="G4015">
        <f t="shared" si="74"/>
        <v>0</v>
      </c>
    </row>
    <row r="4016" spans="7:7">
      <c r="G4016">
        <f t="shared" si="74"/>
        <v>0</v>
      </c>
    </row>
    <row r="4017" spans="7:7">
      <c r="G4017">
        <f t="shared" si="74"/>
        <v>0</v>
      </c>
    </row>
    <row r="4018" spans="7:7">
      <c r="G4018">
        <f t="shared" si="74"/>
        <v>0</v>
      </c>
    </row>
    <row r="4019" spans="7:7">
      <c r="G4019">
        <f t="shared" si="74"/>
        <v>0</v>
      </c>
    </row>
    <row r="4020" spans="7:7">
      <c r="G4020">
        <f t="shared" si="74"/>
        <v>0</v>
      </c>
    </row>
    <row r="4021" spans="7:7">
      <c r="G4021">
        <f t="shared" si="74"/>
        <v>0</v>
      </c>
    </row>
    <row r="4022" spans="7:7">
      <c r="G4022">
        <f t="shared" si="74"/>
        <v>0</v>
      </c>
    </row>
    <row r="4023" spans="7:7">
      <c r="G4023">
        <f t="shared" si="74"/>
        <v>0</v>
      </c>
    </row>
    <row r="4024" spans="7:7">
      <c r="G4024">
        <f t="shared" si="74"/>
        <v>0</v>
      </c>
    </row>
    <row r="4025" spans="7:7">
      <c r="G4025">
        <f t="shared" si="74"/>
        <v>0</v>
      </c>
    </row>
    <row r="4026" spans="7:7">
      <c r="G4026">
        <f t="shared" si="74"/>
        <v>0</v>
      </c>
    </row>
    <row r="4027" spans="7:7">
      <c r="G4027">
        <f t="shared" si="74"/>
        <v>0</v>
      </c>
    </row>
    <row r="4028" spans="7:7">
      <c r="G4028">
        <f t="shared" si="74"/>
        <v>0</v>
      </c>
    </row>
    <row r="4029" spans="7:7">
      <c r="G4029">
        <f t="shared" si="74"/>
        <v>0</v>
      </c>
    </row>
    <row r="4030" spans="7:7">
      <c r="G4030">
        <f t="shared" si="74"/>
        <v>0</v>
      </c>
    </row>
    <row r="4031" spans="7:7">
      <c r="G4031">
        <f t="shared" si="74"/>
        <v>0</v>
      </c>
    </row>
    <row r="4032" spans="7:7">
      <c r="G4032">
        <f t="shared" si="74"/>
        <v>0</v>
      </c>
    </row>
    <row r="4033" spans="7:7">
      <c r="G4033">
        <f t="shared" si="74"/>
        <v>0</v>
      </c>
    </row>
    <row r="4034" spans="7:7">
      <c r="G4034">
        <f t="shared" si="74"/>
        <v>0</v>
      </c>
    </row>
    <row r="4035" spans="7:7">
      <c r="G4035">
        <f t="shared" si="74"/>
        <v>0</v>
      </c>
    </row>
    <row r="4036" spans="7:7">
      <c r="G4036">
        <f t="shared" si="74"/>
        <v>0</v>
      </c>
    </row>
    <row r="4037" spans="7:7">
      <c r="G4037">
        <f t="shared" si="74"/>
        <v>0</v>
      </c>
    </row>
    <row r="4038" spans="7:7">
      <c r="G4038">
        <f t="shared" si="74"/>
        <v>0</v>
      </c>
    </row>
    <row r="4039" spans="7:7">
      <c r="G4039">
        <f t="shared" si="74"/>
        <v>0</v>
      </c>
    </row>
    <row r="4040" spans="7:7">
      <c r="G4040">
        <f t="shared" si="74"/>
        <v>0</v>
      </c>
    </row>
    <row r="4041" spans="7:7">
      <c r="G4041">
        <f t="shared" si="74"/>
        <v>0</v>
      </c>
    </row>
    <row r="4042" spans="7:7">
      <c r="G4042">
        <f t="shared" si="74"/>
        <v>0</v>
      </c>
    </row>
    <row r="4043" spans="7:7">
      <c r="G4043">
        <f t="shared" si="74"/>
        <v>0</v>
      </c>
    </row>
    <row r="4044" spans="7:7">
      <c r="G4044">
        <f t="shared" si="74"/>
        <v>0</v>
      </c>
    </row>
    <row r="4045" spans="7:7">
      <c r="G4045">
        <f t="shared" si="74"/>
        <v>0</v>
      </c>
    </row>
    <row r="4046" spans="7:7">
      <c r="G4046">
        <f t="shared" si="74"/>
        <v>0</v>
      </c>
    </row>
    <row r="4047" spans="7:7">
      <c r="G4047">
        <f t="shared" si="74"/>
        <v>0</v>
      </c>
    </row>
    <row r="4048" spans="7:7">
      <c r="G4048">
        <f t="shared" si="74"/>
        <v>0</v>
      </c>
    </row>
    <row r="4049" spans="7:7">
      <c r="G4049">
        <f t="shared" si="74"/>
        <v>0</v>
      </c>
    </row>
    <row r="4050" spans="7:7">
      <c r="G4050">
        <f t="shared" si="74"/>
        <v>0</v>
      </c>
    </row>
    <row r="4051" spans="7:7">
      <c r="G4051">
        <f t="shared" si="74"/>
        <v>0</v>
      </c>
    </row>
    <row r="4052" spans="7:7">
      <c r="G4052">
        <f t="shared" si="74"/>
        <v>0</v>
      </c>
    </row>
    <row r="4053" spans="7:7">
      <c r="G4053">
        <f t="shared" si="74"/>
        <v>0</v>
      </c>
    </row>
    <row r="4054" spans="7:7">
      <c r="G4054">
        <f t="shared" si="74"/>
        <v>0</v>
      </c>
    </row>
    <row r="4055" spans="7:7">
      <c r="G4055">
        <f t="shared" si="74"/>
        <v>0</v>
      </c>
    </row>
    <row r="4056" spans="7:7">
      <c r="G4056">
        <f t="shared" si="74"/>
        <v>0</v>
      </c>
    </row>
    <row r="4057" spans="7:7">
      <c r="G4057">
        <f t="shared" si="74"/>
        <v>0</v>
      </c>
    </row>
    <row r="4058" spans="7:7">
      <c r="G4058">
        <f t="shared" si="74"/>
        <v>0</v>
      </c>
    </row>
    <row r="4059" spans="7:7">
      <c r="G4059">
        <f t="shared" si="74"/>
        <v>0</v>
      </c>
    </row>
    <row r="4060" spans="7:7">
      <c r="G4060">
        <f t="shared" si="74"/>
        <v>0</v>
      </c>
    </row>
    <row r="4061" spans="7:7">
      <c r="G4061">
        <f t="shared" si="74"/>
        <v>0</v>
      </c>
    </row>
    <row r="4062" spans="7:7">
      <c r="G4062">
        <f t="shared" si="74"/>
        <v>0</v>
      </c>
    </row>
    <row r="4063" spans="7:7">
      <c r="G4063">
        <f t="shared" si="74"/>
        <v>0</v>
      </c>
    </row>
    <row r="4064" spans="7:7">
      <c r="G4064">
        <f t="shared" si="74"/>
        <v>0</v>
      </c>
    </row>
    <row r="4065" spans="7:7">
      <c r="G4065">
        <f t="shared" si="74"/>
        <v>0</v>
      </c>
    </row>
    <row r="4066" spans="7:7">
      <c r="G4066">
        <f t="shared" si="74"/>
        <v>0</v>
      </c>
    </row>
    <row r="4067" spans="7:7">
      <c r="G4067">
        <f t="shared" si="74"/>
        <v>0</v>
      </c>
    </row>
    <row r="4068" spans="7:7">
      <c r="G4068">
        <f t="shared" ref="G4068:G4131" si="75">+D4068-E4068</f>
        <v>0</v>
      </c>
    </row>
    <row r="4069" spans="7:7">
      <c r="G4069">
        <f t="shared" si="75"/>
        <v>0</v>
      </c>
    </row>
    <row r="4070" spans="7:7">
      <c r="G4070">
        <f t="shared" si="75"/>
        <v>0</v>
      </c>
    </row>
    <row r="4071" spans="7:7">
      <c r="G4071">
        <f t="shared" si="75"/>
        <v>0</v>
      </c>
    </row>
    <row r="4072" spans="7:7">
      <c r="G4072">
        <f t="shared" si="75"/>
        <v>0</v>
      </c>
    </row>
    <row r="4073" spans="7:7">
      <c r="G4073">
        <f t="shared" si="75"/>
        <v>0</v>
      </c>
    </row>
    <row r="4074" spans="7:7">
      <c r="G4074">
        <f t="shared" si="75"/>
        <v>0</v>
      </c>
    </row>
    <row r="4075" spans="7:7">
      <c r="G4075">
        <f t="shared" si="75"/>
        <v>0</v>
      </c>
    </row>
    <row r="4076" spans="7:7">
      <c r="G4076">
        <f t="shared" si="75"/>
        <v>0</v>
      </c>
    </row>
    <row r="4077" spans="7:7">
      <c r="G4077">
        <f t="shared" si="75"/>
        <v>0</v>
      </c>
    </row>
    <row r="4078" spans="7:7">
      <c r="G4078">
        <f t="shared" si="75"/>
        <v>0</v>
      </c>
    </row>
    <row r="4079" spans="7:7">
      <c r="G4079">
        <f t="shared" si="75"/>
        <v>0</v>
      </c>
    </row>
    <row r="4080" spans="7:7">
      <c r="G4080">
        <f t="shared" si="75"/>
        <v>0</v>
      </c>
    </row>
    <row r="4081" spans="7:7">
      <c r="G4081">
        <f t="shared" si="75"/>
        <v>0</v>
      </c>
    </row>
    <row r="4082" spans="7:7">
      <c r="G4082">
        <f t="shared" si="75"/>
        <v>0</v>
      </c>
    </row>
    <row r="4083" spans="7:7">
      <c r="G4083">
        <f t="shared" si="75"/>
        <v>0</v>
      </c>
    </row>
    <row r="4084" spans="7:7">
      <c r="G4084">
        <f t="shared" si="75"/>
        <v>0</v>
      </c>
    </row>
    <row r="4085" spans="7:7">
      <c r="G4085">
        <f t="shared" si="75"/>
        <v>0</v>
      </c>
    </row>
    <row r="4086" spans="7:7">
      <c r="G4086">
        <f t="shared" si="75"/>
        <v>0</v>
      </c>
    </row>
    <row r="4087" spans="7:7">
      <c r="G4087">
        <f t="shared" si="75"/>
        <v>0</v>
      </c>
    </row>
    <row r="4088" spans="7:7">
      <c r="G4088">
        <f t="shared" si="75"/>
        <v>0</v>
      </c>
    </row>
    <row r="4089" spans="7:7">
      <c r="G4089">
        <f t="shared" si="75"/>
        <v>0</v>
      </c>
    </row>
    <row r="4090" spans="7:7">
      <c r="G4090">
        <f t="shared" si="75"/>
        <v>0</v>
      </c>
    </row>
    <row r="4091" spans="7:7">
      <c r="G4091">
        <f t="shared" si="75"/>
        <v>0</v>
      </c>
    </row>
    <row r="4092" spans="7:7">
      <c r="G4092">
        <f t="shared" si="75"/>
        <v>0</v>
      </c>
    </row>
    <row r="4093" spans="7:7">
      <c r="G4093">
        <f t="shared" si="75"/>
        <v>0</v>
      </c>
    </row>
    <row r="4094" spans="7:7">
      <c r="G4094">
        <f t="shared" si="75"/>
        <v>0</v>
      </c>
    </row>
    <row r="4095" spans="7:7">
      <c r="G4095">
        <f t="shared" si="75"/>
        <v>0</v>
      </c>
    </row>
    <row r="4096" spans="7:7">
      <c r="G4096">
        <f t="shared" si="75"/>
        <v>0</v>
      </c>
    </row>
    <row r="4097" spans="7:7">
      <c r="G4097">
        <f t="shared" si="75"/>
        <v>0</v>
      </c>
    </row>
    <row r="4098" spans="7:7">
      <c r="G4098">
        <f t="shared" si="75"/>
        <v>0</v>
      </c>
    </row>
    <row r="4099" spans="7:7">
      <c r="G4099">
        <f t="shared" si="75"/>
        <v>0</v>
      </c>
    </row>
    <row r="4100" spans="7:7">
      <c r="G4100">
        <f t="shared" si="75"/>
        <v>0</v>
      </c>
    </row>
    <row r="4101" spans="7:7">
      <c r="G4101">
        <f t="shared" si="75"/>
        <v>0</v>
      </c>
    </row>
    <row r="4102" spans="7:7">
      <c r="G4102">
        <f t="shared" si="75"/>
        <v>0</v>
      </c>
    </row>
    <row r="4103" spans="7:7">
      <c r="G4103">
        <f t="shared" si="75"/>
        <v>0</v>
      </c>
    </row>
    <row r="4104" spans="7:7">
      <c r="G4104">
        <f t="shared" si="75"/>
        <v>0</v>
      </c>
    </row>
    <row r="4105" spans="7:7">
      <c r="G4105">
        <f t="shared" si="75"/>
        <v>0</v>
      </c>
    </row>
    <row r="4106" spans="7:7">
      <c r="G4106">
        <f t="shared" si="75"/>
        <v>0</v>
      </c>
    </row>
    <row r="4107" spans="7:7">
      <c r="G4107">
        <f t="shared" si="75"/>
        <v>0</v>
      </c>
    </row>
    <row r="4108" spans="7:7">
      <c r="G4108">
        <f t="shared" si="75"/>
        <v>0</v>
      </c>
    </row>
    <row r="4109" spans="7:7">
      <c r="G4109">
        <f t="shared" si="75"/>
        <v>0</v>
      </c>
    </row>
    <row r="4110" spans="7:7">
      <c r="G4110">
        <f t="shared" si="75"/>
        <v>0</v>
      </c>
    </row>
    <row r="4111" spans="7:7">
      <c r="G4111">
        <f t="shared" si="75"/>
        <v>0</v>
      </c>
    </row>
    <row r="4112" spans="7:7">
      <c r="G4112">
        <f t="shared" si="75"/>
        <v>0</v>
      </c>
    </row>
    <row r="4113" spans="7:7">
      <c r="G4113">
        <f t="shared" si="75"/>
        <v>0</v>
      </c>
    </row>
    <row r="4114" spans="7:7">
      <c r="G4114">
        <f t="shared" si="75"/>
        <v>0</v>
      </c>
    </row>
    <row r="4115" spans="7:7">
      <c r="G4115">
        <f t="shared" si="75"/>
        <v>0</v>
      </c>
    </row>
    <row r="4116" spans="7:7">
      <c r="G4116">
        <f t="shared" si="75"/>
        <v>0</v>
      </c>
    </row>
    <row r="4117" spans="7:7">
      <c r="G4117">
        <f t="shared" si="75"/>
        <v>0</v>
      </c>
    </row>
    <row r="4118" spans="7:7">
      <c r="G4118">
        <f t="shared" si="75"/>
        <v>0</v>
      </c>
    </row>
    <row r="4119" spans="7:7">
      <c r="G4119">
        <f t="shared" si="75"/>
        <v>0</v>
      </c>
    </row>
    <row r="4120" spans="7:7">
      <c r="G4120">
        <f t="shared" si="75"/>
        <v>0</v>
      </c>
    </row>
    <row r="4121" spans="7:7">
      <c r="G4121">
        <f t="shared" si="75"/>
        <v>0</v>
      </c>
    </row>
    <row r="4122" spans="7:7">
      <c r="G4122">
        <f t="shared" si="75"/>
        <v>0</v>
      </c>
    </row>
    <row r="4123" spans="7:7">
      <c r="G4123">
        <f t="shared" si="75"/>
        <v>0</v>
      </c>
    </row>
    <row r="4124" spans="7:7">
      <c r="G4124">
        <f t="shared" si="75"/>
        <v>0</v>
      </c>
    </row>
    <row r="4125" spans="7:7">
      <c r="G4125">
        <f t="shared" si="75"/>
        <v>0</v>
      </c>
    </row>
    <row r="4126" spans="7:7">
      <c r="G4126">
        <f t="shared" si="75"/>
        <v>0</v>
      </c>
    </row>
    <row r="4127" spans="7:7">
      <c r="G4127">
        <f t="shared" si="75"/>
        <v>0</v>
      </c>
    </row>
    <row r="4128" spans="7:7">
      <c r="G4128">
        <f t="shared" si="75"/>
        <v>0</v>
      </c>
    </row>
    <row r="4129" spans="7:7">
      <c r="G4129">
        <f t="shared" si="75"/>
        <v>0</v>
      </c>
    </row>
    <row r="4130" spans="7:7">
      <c r="G4130">
        <f t="shared" si="75"/>
        <v>0</v>
      </c>
    </row>
    <row r="4131" spans="7:7">
      <c r="G4131">
        <f t="shared" si="75"/>
        <v>0</v>
      </c>
    </row>
    <row r="4132" spans="7:7">
      <c r="G4132">
        <f t="shared" ref="G4132:G4195" si="76">+D4132-E4132</f>
        <v>0</v>
      </c>
    </row>
    <row r="4133" spans="7:7">
      <c r="G4133">
        <f t="shared" si="76"/>
        <v>0</v>
      </c>
    </row>
    <row r="4134" spans="7:7">
      <c r="G4134">
        <f t="shared" si="76"/>
        <v>0</v>
      </c>
    </row>
    <row r="4135" spans="7:7">
      <c r="G4135">
        <f t="shared" si="76"/>
        <v>0</v>
      </c>
    </row>
    <row r="4136" spans="7:7">
      <c r="G4136">
        <f t="shared" si="76"/>
        <v>0</v>
      </c>
    </row>
    <row r="4137" spans="7:7">
      <c r="G4137">
        <f t="shared" si="76"/>
        <v>0</v>
      </c>
    </row>
    <row r="4138" spans="7:7">
      <c r="G4138">
        <f t="shared" si="76"/>
        <v>0</v>
      </c>
    </row>
    <row r="4139" spans="7:7">
      <c r="G4139">
        <f t="shared" si="76"/>
        <v>0</v>
      </c>
    </row>
    <row r="4140" spans="7:7">
      <c r="G4140">
        <f t="shared" si="76"/>
        <v>0</v>
      </c>
    </row>
    <row r="4141" spans="7:7">
      <c r="G4141">
        <f t="shared" si="76"/>
        <v>0</v>
      </c>
    </row>
    <row r="4142" spans="7:7">
      <c r="G4142">
        <f t="shared" si="76"/>
        <v>0</v>
      </c>
    </row>
    <row r="4143" spans="7:7">
      <c r="G4143">
        <f t="shared" si="76"/>
        <v>0</v>
      </c>
    </row>
    <row r="4144" spans="7:7">
      <c r="G4144">
        <f t="shared" si="76"/>
        <v>0</v>
      </c>
    </row>
    <row r="4145" spans="7:7">
      <c r="G4145">
        <f t="shared" si="76"/>
        <v>0</v>
      </c>
    </row>
    <row r="4146" spans="7:7">
      <c r="G4146">
        <f t="shared" si="76"/>
        <v>0</v>
      </c>
    </row>
    <row r="4147" spans="7:7">
      <c r="G4147">
        <f t="shared" si="76"/>
        <v>0</v>
      </c>
    </row>
    <row r="4148" spans="7:7">
      <c r="G4148">
        <f t="shared" si="76"/>
        <v>0</v>
      </c>
    </row>
    <row r="4149" spans="7:7">
      <c r="G4149">
        <f t="shared" si="76"/>
        <v>0</v>
      </c>
    </row>
    <row r="4150" spans="7:7">
      <c r="G4150">
        <f t="shared" si="76"/>
        <v>0</v>
      </c>
    </row>
    <row r="4151" spans="7:7">
      <c r="G4151">
        <f t="shared" si="76"/>
        <v>0</v>
      </c>
    </row>
    <row r="4152" spans="7:7">
      <c r="G4152">
        <f t="shared" si="76"/>
        <v>0</v>
      </c>
    </row>
    <row r="4153" spans="7:7">
      <c r="G4153">
        <f t="shared" si="76"/>
        <v>0</v>
      </c>
    </row>
    <row r="4154" spans="7:7">
      <c r="G4154">
        <f t="shared" si="76"/>
        <v>0</v>
      </c>
    </row>
    <row r="4155" spans="7:7">
      <c r="G4155">
        <f t="shared" si="76"/>
        <v>0</v>
      </c>
    </row>
    <row r="4156" spans="7:7">
      <c r="G4156">
        <f t="shared" si="76"/>
        <v>0</v>
      </c>
    </row>
    <row r="4157" spans="7:7">
      <c r="G4157">
        <f t="shared" si="76"/>
        <v>0</v>
      </c>
    </row>
    <row r="4158" spans="7:7">
      <c r="G4158">
        <f t="shared" si="76"/>
        <v>0</v>
      </c>
    </row>
    <row r="4159" spans="7:7">
      <c r="G4159">
        <f t="shared" si="76"/>
        <v>0</v>
      </c>
    </row>
    <row r="4160" spans="7:7">
      <c r="G4160">
        <f t="shared" si="76"/>
        <v>0</v>
      </c>
    </row>
    <row r="4161" spans="7:7">
      <c r="G4161">
        <f t="shared" si="76"/>
        <v>0</v>
      </c>
    </row>
    <row r="4162" spans="7:7">
      <c r="G4162">
        <f t="shared" si="76"/>
        <v>0</v>
      </c>
    </row>
    <row r="4163" spans="7:7">
      <c r="G4163">
        <f t="shared" si="76"/>
        <v>0</v>
      </c>
    </row>
    <row r="4164" spans="7:7">
      <c r="G4164">
        <f t="shared" si="76"/>
        <v>0</v>
      </c>
    </row>
    <row r="4165" spans="7:7">
      <c r="G4165">
        <f t="shared" si="76"/>
        <v>0</v>
      </c>
    </row>
    <row r="4166" spans="7:7">
      <c r="G4166">
        <f t="shared" si="76"/>
        <v>0</v>
      </c>
    </row>
    <row r="4167" spans="7:7">
      <c r="G4167">
        <f t="shared" si="76"/>
        <v>0</v>
      </c>
    </row>
    <row r="4168" spans="7:7">
      <c r="G4168">
        <f t="shared" si="76"/>
        <v>0</v>
      </c>
    </row>
    <row r="4169" spans="7:7">
      <c r="G4169">
        <f t="shared" si="76"/>
        <v>0</v>
      </c>
    </row>
    <row r="4170" spans="7:7">
      <c r="G4170">
        <f t="shared" si="76"/>
        <v>0</v>
      </c>
    </row>
    <row r="4171" spans="7:7">
      <c r="G4171">
        <f t="shared" si="76"/>
        <v>0</v>
      </c>
    </row>
    <row r="4172" spans="7:7">
      <c r="G4172">
        <f t="shared" si="76"/>
        <v>0</v>
      </c>
    </row>
    <row r="4173" spans="7:7">
      <c r="G4173">
        <f t="shared" si="76"/>
        <v>0</v>
      </c>
    </row>
    <row r="4174" spans="7:7">
      <c r="G4174">
        <f t="shared" si="76"/>
        <v>0</v>
      </c>
    </row>
    <row r="4175" spans="7:7">
      <c r="G4175">
        <f t="shared" si="76"/>
        <v>0</v>
      </c>
    </row>
    <row r="4176" spans="7:7">
      <c r="G4176">
        <f t="shared" si="76"/>
        <v>0</v>
      </c>
    </row>
    <row r="4177" spans="7:7">
      <c r="G4177">
        <f t="shared" si="76"/>
        <v>0</v>
      </c>
    </row>
    <row r="4178" spans="7:7">
      <c r="G4178">
        <f t="shared" si="76"/>
        <v>0</v>
      </c>
    </row>
    <row r="4179" spans="7:7">
      <c r="G4179">
        <f t="shared" si="76"/>
        <v>0</v>
      </c>
    </row>
    <row r="4180" spans="7:7">
      <c r="G4180">
        <f t="shared" si="76"/>
        <v>0</v>
      </c>
    </row>
    <row r="4181" spans="7:7">
      <c r="G4181">
        <f t="shared" si="76"/>
        <v>0</v>
      </c>
    </row>
    <row r="4182" spans="7:7">
      <c r="G4182">
        <f t="shared" si="76"/>
        <v>0</v>
      </c>
    </row>
    <row r="4183" spans="7:7">
      <c r="G4183">
        <f t="shared" si="76"/>
        <v>0</v>
      </c>
    </row>
    <row r="4184" spans="7:7">
      <c r="G4184">
        <f t="shared" si="76"/>
        <v>0</v>
      </c>
    </row>
    <row r="4185" spans="7:7">
      <c r="G4185">
        <f t="shared" si="76"/>
        <v>0</v>
      </c>
    </row>
    <row r="4186" spans="7:7">
      <c r="G4186">
        <f t="shared" si="76"/>
        <v>0</v>
      </c>
    </row>
    <row r="4187" spans="7:7">
      <c r="G4187">
        <f t="shared" si="76"/>
        <v>0</v>
      </c>
    </row>
    <row r="4188" spans="7:7">
      <c r="G4188">
        <f t="shared" si="76"/>
        <v>0</v>
      </c>
    </row>
    <row r="4189" spans="7:7">
      <c r="G4189">
        <f t="shared" si="76"/>
        <v>0</v>
      </c>
    </row>
    <row r="4190" spans="7:7">
      <c r="G4190">
        <f t="shared" si="76"/>
        <v>0</v>
      </c>
    </row>
    <row r="4191" spans="7:7">
      <c r="G4191">
        <f t="shared" si="76"/>
        <v>0</v>
      </c>
    </row>
    <row r="4192" spans="7:7">
      <c r="G4192">
        <f t="shared" si="76"/>
        <v>0</v>
      </c>
    </row>
    <row r="4193" spans="7:7">
      <c r="G4193">
        <f t="shared" si="76"/>
        <v>0</v>
      </c>
    </row>
    <row r="4194" spans="7:7">
      <c r="G4194">
        <f t="shared" si="76"/>
        <v>0</v>
      </c>
    </row>
    <row r="4195" spans="7:7">
      <c r="G4195">
        <f t="shared" si="76"/>
        <v>0</v>
      </c>
    </row>
    <row r="4196" spans="7:7">
      <c r="G4196">
        <f t="shared" ref="G4196:G4259" si="77">+D4196-E4196</f>
        <v>0</v>
      </c>
    </row>
    <row r="4197" spans="7:7">
      <c r="G4197">
        <f t="shared" si="77"/>
        <v>0</v>
      </c>
    </row>
    <row r="4198" spans="7:7">
      <c r="G4198">
        <f t="shared" si="77"/>
        <v>0</v>
      </c>
    </row>
    <row r="4199" spans="7:7">
      <c r="G4199">
        <f t="shared" si="77"/>
        <v>0</v>
      </c>
    </row>
    <row r="4200" spans="7:7">
      <c r="G4200">
        <f t="shared" si="77"/>
        <v>0</v>
      </c>
    </row>
    <row r="4201" spans="7:7">
      <c r="G4201">
        <f t="shared" si="77"/>
        <v>0</v>
      </c>
    </row>
    <row r="4202" spans="7:7">
      <c r="G4202">
        <f t="shared" si="77"/>
        <v>0</v>
      </c>
    </row>
    <row r="4203" spans="7:7">
      <c r="G4203">
        <f t="shared" si="77"/>
        <v>0</v>
      </c>
    </row>
    <row r="4204" spans="7:7">
      <c r="G4204">
        <f t="shared" si="77"/>
        <v>0</v>
      </c>
    </row>
    <row r="4205" spans="7:7">
      <c r="G4205">
        <f t="shared" si="77"/>
        <v>0</v>
      </c>
    </row>
    <row r="4206" spans="7:7">
      <c r="G4206">
        <f t="shared" si="77"/>
        <v>0</v>
      </c>
    </row>
    <row r="4207" spans="7:7">
      <c r="G4207">
        <f t="shared" si="77"/>
        <v>0</v>
      </c>
    </row>
    <row r="4208" spans="7:7">
      <c r="G4208">
        <f t="shared" si="77"/>
        <v>0</v>
      </c>
    </row>
    <row r="4209" spans="7:7">
      <c r="G4209">
        <f t="shared" si="77"/>
        <v>0</v>
      </c>
    </row>
    <row r="4210" spans="7:7">
      <c r="G4210">
        <f t="shared" si="77"/>
        <v>0</v>
      </c>
    </row>
    <row r="4211" spans="7:7">
      <c r="G4211">
        <f t="shared" si="77"/>
        <v>0</v>
      </c>
    </row>
    <row r="4212" spans="7:7">
      <c r="G4212">
        <f t="shared" si="77"/>
        <v>0</v>
      </c>
    </row>
    <row r="4213" spans="7:7">
      <c r="G4213">
        <f t="shared" si="77"/>
        <v>0</v>
      </c>
    </row>
    <row r="4214" spans="7:7">
      <c r="G4214">
        <f t="shared" si="77"/>
        <v>0</v>
      </c>
    </row>
    <row r="4215" spans="7:7">
      <c r="G4215">
        <f t="shared" si="77"/>
        <v>0</v>
      </c>
    </row>
    <row r="4216" spans="7:7">
      <c r="G4216">
        <f t="shared" si="77"/>
        <v>0</v>
      </c>
    </row>
    <row r="4217" spans="7:7">
      <c r="G4217">
        <f t="shared" si="77"/>
        <v>0</v>
      </c>
    </row>
    <row r="4218" spans="7:7">
      <c r="G4218">
        <f t="shared" si="77"/>
        <v>0</v>
      </c>
    </row>
    <row r="4219" spans="7:7">
      <c r="G4219">
        <f t="shared" si="77"/>
        <v>0</v>
      </c>
    </row>
    <row r="4220" spans="7:7">
      <c r="G4220">
        <f t="shared" si="77"/>
        <v>0</v>
      </c>
    </row>
    <row r="4221" spans="7:7">
      <c r="G4221">
        <f t="shared" si="77"/>
        <v>0</v>
      </c>
    </row>
    <row r="4222" spans="7:7">
      <c r="G4222">
        <f t="shared" si="77"/>
        <v>0</v>
      </c>
    </row>
    <row r="4223" spans="7:7">
      <c r="G4223">
        <f t="shared" si="77"/>
        <v>0</v>
      </c>
    </row>
    <row r="4224" spans="7:7">
      <c r="G4224">
        <f t="shared" si="77"/>
        <v>0</v>
      </c>
    </row>
    <row r="4225" spans="7:7">
      <c r="G4225">
        <f t="shared" si="77"/>
        <v>0</v>
      </c>
    </row>
    <row r="4226" spans="7:7">
      <c r="G4226">
        <f t="shared" si="77"/>
        <v>0</v>
      </c>
    </row>
    <row r="4227" spans="7:7">
      <c r="G4227">
        <f t="shared" si="77"/>
        <v>0</v>
      </c>
    </row>
    <row r="4228" spans="7:7">
      <c r="G4228">
        <f t="shared" si="77"/>
        <v>0</v>
      </c>
    </row>
    <row r="4229" spans="7:7">
      <c r="G4229">
        <f t="shared" si="77"/>
        <v>0</v>
      </c>
    </row>
    <row r="4230" spans="7:7">
      <c r="G4230">
        <f t="shared" si="77"/>
        <v>0</v>
      </c>
    </row>
    <row r="4231" spans="7:7">
      <c r="G4231">
        <f t="shared" si="77"/>
        <v>0</v>
      </c>
    </row>
    <row r="4232" spans="7:7">
      <c r="G4232">
        <f t="shared" si="77"/>
        <v>0</v>
      </c>
    </row>
    <row r="4233" spans="7:7">
      <c r="G4233">
        <f t="shared" si="77"/>
        <v>0</v>
      </c>
    </row>
    <row r="4234" spans="7:7">
      <c r="G4234">
        <f t="shared" si="77"/>
        <v>0</v>
      </c>
    </row>
    <row r="4235" spans="7:7">
      <c r="G4235">
        <f t="shared" si="77"/>
        <v>0</v>
      </c>
    </row>
    <row r="4236" spans="7:7">
      <c r="G4236">
        <f t="shared" si="77"/>
        <v>0</v>
      </c>
    </row>
    <row r="4237" spans="7:7">
      <c r="G4237">
        <f t="shared" si="77"/>
        <v>0</v>
      </c>
    </row>
    <row r="4238" spans="7:7">
      <c r="G4238">
        <f t="shared" si="77"/>
        <v>0</v>
      </c>
    </row>
    <row r="4239" spans="7:7">
      <c r="G4239">
        <f t="shared" si="77"/>
        <v>0</v>
      </c>
    </row>
    <row r="4240" spans="7:7">
      <c r="G4240">
        <f t="shared" si="77"/>
        <v>0</v>
      </c>
    </row>
    <row r="4241" spans="7:7">
      <c r="G4241">
        <f t="shared" si="77"/>
        <v>0</v>
      </c>
    </row>
    <row r="4242" spans="7:7">
      <c r="G4242">
        <f t="shared" si="77"/>
        <v>0</v>
      </c>
    </row>
    <row r="4243" spans="7:7">
      <c r="G4243">
        <f t="shared" si="77"/>
        <v>0</v>
      </c>
    </row>
    <row r="4244" spans="7:7">
      <c r="G4244">
        <f t="shared" si="77"/>
        <v>0</v>
      </c>
    </row>
    <row r="4245" spans="7:7">
      <c r="G4245">
        <f t="shared" si="77"/>
        <v>0</v>
      </c>
    </row>
    <row r="4246" spans="7:7">
      <c r="G4246">
        <f t="shared" si="77"/>
        <v>0</v>
      </c>
    </row>
    <row r="4247" spans="7:7">
      <c r="G4247">
        <f t="shared" si="77"/>
        <v>0</v>
      </c>
    </row>
    <row r="4248" spans="7:7">
      <c r="G4248">
        <f t="shared" si="77"/>
        <v>0</v>
      </c>
    </row>
    <row r="4249" spans="7:7">
      <c r="G4249">
        <f t="shared" si="77"/>
        <v>0</v>
      </c>
    </row>
    <row r="4250" spans="7:7">
      <c r="G4250">
        <f t="shared" si="77"/>
        <v>0</v>
      </c>
    </row>
    <row r="4251" spans="7:7">
      <c r="G4251">
        <f t="shared" si="77"/>
        <v>0</v>
      </c>
    </row>
    <row r="4252" spans="7:7">
      <c r="G4252">
        <f t="shared" si="77"/>
        <v>0</v>
      </c>
    </row>
    <row r="4253" spans="7:7">
      <c r="G4253">
        <f t="shared" si="77"/>
        <v>0</v>
      </c>
    </row>
    <row r="4254" spans="7:7">
      <c r="G4254">
        <f t="shared" si="77"/>
        <v>0</v>
      </c>
    </row>
    <row r="4255" spans="7:7">
      <c r="G4255">
        <f t="shared" si="77"/>
        <v>0</v>
      </c>
    </row>
    <row r="4256" spans="7:7">
      <c r="G4256">
        <f t="shared" si="77"/>
        <v>0</v>
      </c>
    </row>
    <row r="4257" spans="7:7">
      <c r="G4257">
        <f t="shared" si="77"/>
        <v>0</v>
      </c>
    </row>
    <row r="4258" spans="7:7">
      <c r="G4258">
        <f t="shared" si="77"/>
        <v>0</v>
      </c>
    </row>
    <row r="4259" spans="7:7">
      <c r="G4259">
        <f t="shared" si="77"/>
        <v>0</v>
      </c>
    </row>
    <row r="4260" spans="7:7">
      <c r="G4260">
        <f t="shared" ref="G4260:G4323" si="78">+D4260-E4260</f>
        <v>0</v>
      </c>
    </row>
    <row r="4261" spans="7:7">
      <c r="G4261">
        <f t="shared" si="78"/>
        <v>0</v>
      </c>
    </row>
    <row r="4262" spans="7:7">
      <c r="G4262">
        <f t="shared" si="78"/>
        <v>0</v>
      </c>
    </row>
    <row r="4263" spans="7:7">
      <c r="G4263">
        <f t="shared" si="78"/>
        <v>0</v>
      </c>
    </row>
    <row r="4264" spans="7:7">
      <c r="G4264">
        <f t="shared" si="78"/>
        <v>0</v>
      </c>
    </row>
    <row r="4265" spans="7:7">
      <c r="G4265">
        <f t="shared" si="78"/>
        <v>0</v>
      </c>
    </row>
    <row r="4266" spans="7:7">
      <c r="G4266">
        <f t="shared" si="78"/>
        <v>0</v>
      </c>
    </row>
    <row r="4267" spans="7:7">
      <c r="G4267">
        <f t="shared" si="78"/>
        <v>0</v>
      </c>
    </row>
    <row r="4268" spans="7:7">
      <c r="G4268">
        <f t="shared" si="78"/>
        <v>0</v>
      </c>
    </row>
    <row r="4269" spans="7:7">
      <c r="G4269">
        <f t="shared" si="78"/>
        <v>0</v>
      </c>
    </row>
    <row r="4270" spans="7:7">
      <c r="G4270">
        <f t="shared" si="78"/>
        <v>0</v>
      </c>
    </row>
    <row r="4271" spans="7:7">
      <c r="G4271">
        <f t="shared" si="78"/>
        <v>0</v>
      </c>
    </row>
    <row r="4272" spans="7:7">
      <c r="G4272">
        <f t="shared" si="78"/>
        <v>0</v>
      </c>
    </row>
    <row r="4273" spans="7:7">
      <c r="G4273">
        <f t="shared" si="78"/>
        <v>0</v>
      </c>
    </row>
    <row r="4274" spans="7:7">
      <c r="G4274">
        <f t="shared" si="78"/>
        <v>0</v>
      </c>
    </row>
    <row r="4275" spans="7:7">
      <c r="G4275">
        <f t="shared" si="78"/>
        <v>0</v>
      </c>
    </row>
    <row r="4276" spans="7:7">
      <c r="G4276">
        <f t="shared" si="78"/>
        <v>0</v>
      </c>
    </row>
    <row r="4277" spans="7:7">
      <c r="G4277">
        <f t="shared" si="78"/>
        <v>0</v>
      </c>
    </row>
    <row r="4278" spans="7:7">
      <c r="G4278">
        <f t="shared" si="78"/>
        <v>0</v>
      </c>
    </row>
    <row r="4279" spans="7:7">
      <c r="G4279">
        <f t="shared" si="78"/>
        <v>0</v>
      </c>
    </row>
    <row r="4280" spans="7:7">
      <c r="G4280">
        <f t="shared" si="78"/>
        <v>0</v>
      </c>
    </row>
    <row r="4281" spans="7:7">
      <c r="G4281">
        <f t="shared" si="78"/>
        <v>0</v>
      </c>
    </row>
    <row r="4282" spans="7:7">
      <c r="G4282">
        <f t="shared" si="78"/>
        <v>0</v>
      </c>
    </row>
    <row r="4283" spans="7:7">
      <c r="G4283">
        <f t="shared" si="78"/>
        <v>0</v>
      </c>
    </row>
    <row r="4284" spans="7:7">
      <c r="G4284">
        <f t="shared" si="78"/>
        <v>0</v>
      </c>
    </row>
    <row r="4285" spans="7:7">
      <c r="G4285">
        <f t="shared" si="78"/>
        <v>0</v>
      </c>
    </row>
    <row r="4286" spans="7:7">
      <c r="G4286">
        <f t="shared" si="78"/>
        <v>0</v>
      </c>
    </row>
    <row r="4287" spans="7:7">
      <c r="G4287">
        <f t="shared" si="78"/>
        <v>0</v>
      </c>
    </row>
    <row r="4288" spans="7:7">
      <c r="G4288">
        <f t="shared" si="78"/>
        <v>0</v>
      </c>
    </row>
    <row r="4289" spans="7:7">
      <c r="G4289">
        <f t="shared" si="78"/>
        <v>0</v>
      </c>
    </row>
    <row r="4290" spans="7:7">
      <c r="G4290">
        <f t="shared" si="78"/>
        <v>0</v>
      </c>
    </row>
    <row r="4291" spans="7:7">
      <c r="G4291">
        <f t="shared" si="78"/>
        <v>0</v>
      </c>
    </row>
    <row r="4292" spans="7:7">
      <c r="G4292">
        <f t="shared" si="78"/>
        <v>0</v>
      </c>
    </row>
    <row r="4293" spans="7:7">
      <c r="G4293">
        <f t="shared" si="78"/>
        <v>0</v>
      </c>
    </row>
    <row r="4294" spans="7:7">
      <c r="G4294">
        <f t="shared" si="78"/>
        <v>0</v>
      </c>
    </row>
    <row r="4295" spans="7:7">
      <c r="G4295">
        <f t="shared" si="78"/>
        <v>0</v>
      </c>
    </row>
    <row r="4296" spans="7:7">
      <c r="G4296">
        <f t="shared" si="78"/>
        <v>0</v>
      </c>
    </row>
    <row r="4297" spans="7:7">
      <c r="G4297">
        <f t="shared" si="78"/>
        <v>0</v>
      </c>
    </row>
    <row r="4298" spans="7:7">
      <c r="G4298">
        <f t="shared" si="78"/>
        <v>0</v>
      </c>
    </row>
    <row r="4299" spans="7:7">
      <c r="G4299">
        <f t="shared" si="78"/>
        <v>0</v>
      </c>
    </row>
    <row r="4300" spans="7:7">
      <c r="G4300">
        <f t="shared" si="78"/>
        <v>0</v>
      </c>
    </row>
    <row r="4301" spans="7:7">
      <c r="G4301">
        <f t="shared" si="78"/>
        <v>0</v>
      </c>
    </row>
    <row r="4302" spans="7:7">
      <c r="G4302">
        <f t="shared" si="78"/>
        <v>0</v>
      </c>
    </row>
    <row r="4303" spans="7:7">
      <c r="G4303">
        <f t="shared" si="78"/>
        <v>0</v>
      </c>
    </row>
    <row r="4304" spans="7:7">
      <c r="G4304">
        <f t="shared" si="78"/>
        <v>0</v>
      </c>
    </row>
    <row r="4305" spans="7:7">
      <c r="G4305">
        <f t="shared" si="78"/>
        <v>0</v>
      </c>
    </row>
    <row r="4306" spans="7:7">
      <c r="G4306">
        <f t="shared" si="78"/>
        <v>0</v>
      </c>
    </row>
    <row r="4307" spans="7:7">
      <c r="G4307">
        <f t="shared" si="78"/>
        <v>0</v>
      </c>
    </row>
    <row r="4308" spans="7:7">
      <c r="G4308">
        <f t="shared" si="78"/>
        <v>0</v>
      </c>
    </row>
    <row r="4309" spans="7:7">
      <c r="G4309">
        <f t="shared" si="78"/>
        <v>0</v>
      </c>
    </row>
    <row r="4310" spans="7:7">
      <c r="G4310">
        <f t="shared" si="78"/>
        <v>0</v>
      </c>
    </row>
    <row r="4311" spans="7:7">
      <c r="G4311">
        <f t="shared" si="78"/>
        <v>0</v>
      </c>
    </row>
    <row r="4312" spans="7:7">
      <c r="G4312">
        <f t="shared" si="78"/>
        <v>0</v>
      </c>
    </row>
    <row r="4313" spans="7:7">
      <c r="G4313">
        <f t="shared" si="78"/>
        <v>0</v>
      </c>
    </row>
    <row r="4314" spans="7:7">
      <c r="G4314">
        <f t="shared" si="78"/>
        <v>0</v>
      </c>
    </row>
    <row r="4315" spans="7:7">
      <c r="G4315">
        <f t="shared" si="78"/>
        <v>0</v>
      </c>
    </row>
    <row r="4316" spans="7:7">
      <c r="G4316">
        <f t="shared" si="78"/>
        <v>0</v>
      </c>
    </row>
    <row r="4317" spans="7:7">
      <c r="G4317">
        <f t="shared" si="78"/>
        <v>0</v>
      </c>
    </row>
    <row r="4318" spans="7:7">
      <c r="G4318">
        <f t="shared" si="78"/>
        <v>0</v>
      </c>
    </row>
    <row r="4319" spans="7:7">
      <c r="G4319">
        <f t="shared" si="78"/>
        <v>0</v>
      </c>
    </row>
    <row r="4320" spans="7:7">
      <c r="G4320">
        <f t="shared" si="78"/>
        <v>0</v>
      </c>
    </row>
    <row r="4321" spans="7:7">
      <c r="G4321">
        <f t="shared" si="78"/>
        <v>0</v>
      </c>
    </row>
    <row r="4322" spans="7:7">
      <c r="G4322">
        <f t="shared" si="78"/>
        <v>0</v>
      </c>
    </row>
    <row r="4323" spans="7:7">
      <c r="G4323">
        <f t="shared" si="78"/>
        <v>0</v>
      </c>
    </row>
    <row r="4324" spans="7:7">
      <c r="G4324">
        <f t="shared" ref="G4324:G4387" si="79">+D4324-E4324</f>
        <v>0</v>
      </c>
    </row>
    <row r="4325" spans="7:7">
      <c r="G4325">
        <f t="shared" si="79"/>
        <v>0</v>
      </c>
    </row>
    <row r="4326" spans="7:7">
      <c r="G4326">
        <f t="shared" si="79"/>
        <v>0</v>
      </c>
    </row>
    <row r="4327" spans="7:7">
      <c r="G4327">
        <f t="shared" si="79"/>
        <v>0</v>
      </c>
    </row>
    <row r="4328" spans="7:7">
      <c r="G4328">
        <f t="shared" si="79"/>
        <v>0</v>
      </c>
    </row>
    <row r="4329" spans="7:7">
      <c r="G4329">
        <f t="shared" si="79"/>
        <v>0</v>
      </c>
    </row>
    <row r="4330" spans="7:7">
      <c r="G4330">
        <f t="shared" si="79"/>
        <v>0</v>
      </c>
    </row>
    <row r="4331" spans="7:7">
      <c r="G4331">
        <f t="shared" si="79"/>
        <v>0</v>
      </c>
    </row>
    <row r="4332" spans="7:7">
      <c r="G4332">
        <f t="shared" si="79"/>
        <v>0</v>
      </c>
    </row>
    <row r="4333" spans="7:7">
      <c r="G4333">
        <f t="shared" si="79"/>
        <v>0</v>
      </c>
    </row>
    <row r="4334" spans="7:7">
      <c r="G4334">
        <f t="shared" si="79"/>
        <v>0</v>
      </c>
    </row>
    <row r="4335" spans="7:7">
      <c r="G4335">
        <f t="shared" si="79"/>
        <v>0</v>
      </c>
    </row>
    <row r="4336" spans="7:7">
      <c r="G4336">
        <f t="shared" si="79"/>
        <v>0</v>
      </c>
    </row>
    <row r="4337" spans="7:7">
      <c r="G4337">
        <f t="shared" si="79"/>
        <v>0</v>
      </c>
    </row>
    <row r="4338" spans="7:7">
      <c r="G4338">
        <f t="shared" si="79"/>
        <v>0</v>
      </c>
    </row>
    <row r="4339" spans="7:7">
      <c r="G4339">
        <f t="shared" si="79"/>
        <v>0</v>
      </c>
    </row>
    <row r="4340" spans="7:7">
      <c r="G4340">
        <f t="shared" si="79"/>
        <v>0</v>
      </c>
    </row>
    <row r="4341" spans="7:7">
      <c r="G4341">
        <f t="shared" si="79"/>
        <v>0</v>
      </c>
    </row>
    <row r="4342" spans="7:7">
      <c r="G4342">
        <f t="shared" si="79"/>
        <v>0</v>
      </c>
    </row>
    <row r="4343" spans="7:7">
      <c r="G4343">
        <f t="shared" si="79"/>
        <v>0</v>
      </c>
    </row>
    <row r="4344" spans="7:7">
      <c r="G4344">
        <f t="shared" si="79"/>
        <v>0</v>
      </c>
    </row>
    <row r="4345" spans="7:7">
      <c r="G4345">
        <f t="shared" si="79"/>
        <v>0</v>
      </c>
    </row>
    <row r="4346" spans="7:7">
      <c r="G4346">
        <f t="shared" si="79"/>
        <v>0</v>
      </c>
    </row>
    <row r="4347" spans="7:7">
      <c r="G4347">
        <f t="shared" si="79"/>
        <v>0</v>
      </c>
    </row>
    <row r="4348" spans="7:7">
      <c r="G4348">
        <f t="shared" si="79"/>
        <v>0</v>
      </c>
    </row>
    <row r="4349" spans="7:7">
      <c r="G4349">
        <f t="shared" si="79"/>
        <v>0</v>
      </c>
    </row>
    <row r="4350" spans="7:7">
      <c r="G4350">
        <f t="shared" si="79"/>
        <v>0</v>
      </c>
    </row>
    <row r="4351" spans="7:7">
      <c r="G4351">
        <f t="shared" si="79"/>
        <v>0</v>
      </c>
    </row>
    <row r="4352" spans="7:7">
      <c r="G4352">
        <f t="shared" si="79"/>
        <v>0</v>
      </c>
    </row>
    <row r="4353" spans="7:7">
      <c r="G4353">
        <f t="shared" si="79"/>
        <v>0</v>
      </c>
    </row>
    <row r="4354" spans="7:7">
      <c r="G4354">
        <f t="shared" si="79"/>
        <v>0</v>
      </c>
    </row>
    <row r="4355" spans="7:7">
      <c r="G4355">
        <f t="shared" si="79"/>
        <v>0</v>
      </c>
    </row>
    <row r="4356" spans="7:7">
      <c r="G4356">
        <f t="shared" si="79"/>
        <v>0</v>
      </c>
    </row>
    <row r="4357" spans="7:7">
      <c r="G4357">
        <f t="shared" si="79"/>
        <v>0</v>
      </c>
    </row>
    <row r="4358" spans="7:7">
      <c r="G4358">
        <f t="shared" si="79"/>
        <v>0</v>
      </c>
    </row>
    <row r="4359" spans="7:7">
      <c r="G4359">
        <f t="shared" si="79"/>
        <v>0</v>
      </c>
    </row>
    <row r="4360" spans="7:7">
      <c r="G4360">
        <f t="shared" si="79"/>
        <v>0</v>
      </c>
    </row>
    <row r="4361" spans="7:7">
      <c r="G4361">
        <f t="shared" si="79"/>
        <v>0</v>
      </c>
    </row>
    <row r="4362" spans="7:7">
      <c r="G4362">
        <f t="shared" si="79"/>
        <v>0</v>
      </c>
    </row>
    <row r="4363" spans="7:7">
      <c r="G4363">
        <f t="shared" si="79"/>
        <v>0</v>
      </c>
    </row>
    <row r="4364" spans="7:7">
      <c r="G4364">
        <f t="shared" si="79"/>
        <v>0</v>
      </c>
    </row>
    <row r="4365" spans="7:7">
      <c r="G4365">
        <f t="shared" si="79"/>
        <v>0</v>
      </c>
    </row>
    <row r="4366" spans="7:7">
      <c r="G4366">
        <f t="shared" si="79"/>
        <v>0</v>
      </c>
    </row>
    <row r="4367" spans="7:7">
      <c r="G4367">
        <f t="shared" si="79"/>
        <v>0</v>
      </c>
    </row>
    <row r="4368" spans="7:7">
      <c r="G4368">
        <f t="shared" si="79"/>
        <v>0</v>
      </c>
    </row>
    <row r="4369" spans="7:7">
      <c r="G4369">
        <f t="shared" si="79"/>
        <v>0</v>
      </c>
    </row>
    <row r="4370" spans="7:7">
      <c r="G4370">
        <f t="shared" si="79"/>
        <v>0</v>
      </c>
    </row>
    <row r="4371" spans="7:7">
      <c r="G4371">
        <f t="shared" si="79"/>
        <v>0</v>
      </c>
    </row>
    <row r="4372" spans="7:7">
      <c r="G4372">
        <f t="shared" si="79"/>
        <v>0</v>
      </c>
    </row>
    <row r="4373" spans="7:7">
      <c r="G4373">
        <f t="shared" si="79"/>
        <v>0</v>
      </c>
    </row>
    <row r="4374" spans="7:7">
      <c r="G4374">
        <f t="shared" si="79"/>
        <v>0</v>
      </c>
    </row>
    <row r="4375" spans="7:7">
      <c r="G4375">
        <f t="shared" si="79"/>
        <v>0</v>
      </c>
    </row>
    <row r="4376" spans="7:7">
      <c r="G4376">
        <f t="shared" si="79"/>
        <v>0</v>
      </c>
    </row>
    <row r="4377" spans="7:7">
      <c r="G4377">
        <f t="shared" si="79"/>
        <v>0</v>
      </c>
    </row>
    <row r="4378" spans="7:7">
      <c r="G4378">
        <f t="shared" si="79"/>
        <v>0</v>
      </c>
    </row>
    <row r="4379" spans="7:7">
      <c r="G4379">
        <f t="shared" si="79"/>
        <v>0</v>
      </c>
    </row>
    <row r="4380" spans="7:7">
      <c r="G4380">
        <f t="shared" si="79"/>
        <v>0</v>
      </c>
    </row>
    <row r="4381" spans="7:7">
      <c r="G4381">
        <f t="shared" si="79"/>
        <v>0</v>
      </c>
    </row>
    <row r="4382" spans="7:7">
      <c r="G4382">
        <f t="shared" si="79"/>
        <v>0</v>
      </c>
    </row>
    <row r="4383" spans="7:7">
      <c r="G4383">
        <f t="shared" si="79"/>
        <v>0</v>
      </c>
    </row>
    <row r="4384" spans="7:7">
      <c r="G4384">
        <f t="shared" si="79"/>
        <v>0</v>
      </c>
    </row>
    <row r="4385" spans="7:7">
      <c r="G4385">
        <f t="shared" si="79"/>
        <v>0</v>
      </c>
    </row>
    <row r="4386" spans="7:7">
      <c r="G4386">
        <f t="shared" si="79"/>
        <v>0</v>
      </c>
    </row>
    <row r="4387" spans="7:7">
      <c r="G4387">
        <f t="shared" si="79"/>
        <v>0</v>
      </c>
    </row>
    <row r="4388" spans="7:7">
      <c r="G4388">
        <f t="shared" ref="G4388:G4450" si="80">+D4388-E4388</f>
        <v>0</v>
      </c>
    </row>
    <row r="4389" spans="7:7">
      <c r="G4389">
        <f t="shared" si="80"/>
        <v>0</v>
      </c>
    </row>
    <row r="4390" spans="7:7">
      <c r="G4390">
        <f t="shared" si="80"/>
        <v>0</v>
      </c>
    </row>
    <row r="4391" spans="7:7">
      <c r="G4391">
        <f t="shared" si="80"/>
        <v>0</v>
      </c>
    </row>
    <row r="4392" spans="7:7">
      <c r="G4392">
        <f t="shared" si="80"/>
        <v>0</v>
      </c>
    </row>
    <row r="4393" spans="7:7">
      <c r="G4393">
        <f t="shared" si="80"/>
        <v>0</v>
      </c>
    </row>
    <row r="4394" spans="7:7">
      <c r="G4394">
        <f t="shared" si="80"/>
        <v>0</v>
      </c>
    </row>
    <row r="4395" spans="7:7">
      <c r="G4395">
        <f t="shared" si="80"/>
        <v>0</v>
      </c>
    </row>
    <row r="4396" spans="7:7">
      <c r="G4396">
        <f t="shared" si="80"/>
        <v>0</v>
      </c>
    </row>
    <row r="4397" spans="7:7">
      <c r="G4397">
        <f t="shared" si="80"/>
        <v>0</v>
      </c>
    </row>
    <row r="4398" spans="7:7">
      <c r="G4398">
        <f t="shared" si="80"/>
        <v>0</v>
      </c>
    </row>
    <row r="4399" spans="7:7">
      <c r="G4399">
        <f t="shared" si="80"/>
        <v>0</v>
      </c>
    </row>
    <row r="4400" spans="7:7">
      <c r="G4400">
        <f t="shared" si="80"/>
        <v>0</v>
      </c>
    </row>
    <row r="4401" spans="7:7">
      <c r="G4401">
        <f t="shared" si="80"/>
        <v>0</v>
      </c>
    </row>
    <row r="4402" spans="7:7">
      <c r="G4402">
        <f t="shared" si="80"/>
        <v>0</v>
      </c>
    </row>
    <row r="4403" spans="7:7">
      <c r="G4403">
        <f t="shared" si="80"/>
        <v>0</v>
      </c>
    </row>
    <row r="4404" spans="7:7">
      <c r="G4404">
        <f t="shared" si="80"/>
        <v>0</v>
      </c>
    </row>
    <row r="4405" spans="7:7">
      <c r="G4405">
        <f t="shared" si="80"/>
        <v>0</v>
      </c>
    </row>
    <row r="4406" spans="7:7">
      <c r="G4406">
        <f t="shared" si="80"/>
        <v>0</v>
      </c>
    </row>
    <row r="4407" spans="7:7">
      <c r="G4407">
        <f t="shared" si="80"/>
        <v>0</v>
      </c>
    </row>
    <row r="4408" spans="7:7">
      <c r="G4408">
        <f t="shared" si="80"/>
        <v>0</v>
      </c>
    </row>
    <row r="4409" spans="7:7">
      <c r="G4409">
        <f t="shared" si="80"/>
        <v>0</v>
      </c>
    </row>
    <row r="4410" spans="7:7">
      <c r="G4410">
        <f t="shared" si="80"/>
        <v>0</v>
      </c>
    </row>
    <row r="4411" spans="7:7">
      <c r="G4411">
        <f t="shared" si="80"/>
        <v>0</v>
      </c>
    </row>
    <row r="4412" spans="7:7">
      <c r="G4412">
        <f t="shared" si="80"/>
        <v>0</v>
      </c>
    </row>
    <row r="4413" spans="7:7">
      <c r="G4413">
        <f t="shared" si="80"/>
        <v>0</v>
      </c>
    </row>
    <row r="4414" spans="7:7">
      <c r="G4414">
        <f t="shared" si="80"/>
        <v>0</v>
      </c>
    </row>
    <row r="4415" spans="7:7">
      <c r="G4415">
        <f t="shared" si="80"/>
        <v>0</v>
      </c>
    </row>
    <row r="4416" spans="7:7">
      <c r="G4416">
        <f t="shared" si="80"/>
        <v>0</v>
      </c>
    </row>
    <row r="4417" spans="7:7">
      <c r="G4417">
        <f t="shared" si="80"/>
        <v>0</v>
      </c>
    </row>
    <row r="4418" spans="7:7">
      <c r="G4418">
        <f t="shared" si="80"/>
        <v>0</v>
      </c>
    </row>
    <row r="4419" spans="7:7">
      <c r="G4419">
        <f t="shared" si="80"/>
        <v>0</v>
      </c>
    </row>
    <row r="4420" spans="7:7">
      <c r="G4420">
        <f t="shared" si="80"/>
        <v>0</v>
      </c>
    </row>
    <row r="4421" spans="7:7">
      <c r="G4421">
        <f t="shared" si="80"/>
        <v>0</v>
      </c>
    </row>
    <row r="4422" spans="7:7">
      <c r="G4422">
        <f t="shared" si="80"/>
        <v>0</v>
      </c>
    </row>
    <row r="4423" spans="7:7">
      <c r="G4423">
        <f t="shared" si="80"/>
        <v>0</v>
      </c>
    </row>
    <row r="4424" spans="7:7">
      <c r="G4424">
        <f t="shared" si="80"/>
        <v>0</v>
      </c>
    </row>
    <row r="4425" spans="7:7">
      <c r="G4425">
        <f t="shared" si="80"/>
        <v>0</v>
      </c>
    </row>
    <row r="4426" spans="7:7">
      <c r="G4426">
        <f t="shared" si="80"/>
        <v>0</v>
      </c>
    </row>
    <row r="4427" spans="7:7">
      <c r="G4427">
        <f t="shared" si="80"/>
        <v>0</v>
      </c>
    </row>
    <row r="4428" spans="7:7">
      <c r="G4428">
        <f t="shared" si="80"/>
        <v>0</v>
      </c>
    </row>
    <row r="4429" spans="7:7">
      <c r="G4429">
        <f t="shared" si="80"/>
        <v>0</v>
      </c>
    </row>
    <row r="4430" spans="7:7">
      <c r="G4430">
        <f t="shared" si="80"/>
        <v>0</v>
      </c>
    </row>
    <row r="4431" spans="7:7">
      <c r="G4431">
        <f t="shared" si="80"/>
        <v>0</v>
      </c>
    </row>
    <row r="4432" spans="7:7">
      <c r="G4432">
        <f t="shared" si="80"/>
        <v>0</v>
      </c>
    </row>
    <row r="4433" spans="7:7">
      <c r="G4433">
        <f t="shared" si="80"/>
        <v>0</v>
      </c>
    </row>
    <row r="4434" spans="7:7">
      <c r="G4434">
        <f t="shared" si="80"/>
        <v>0</v>
      </c>
    </row>
    <row r="4435" spans="7:7">
      <c r="G4435">
        <f t="shared" si="80"/>
        <v>0</v>
      </c>
    </row>
    <row r="4436" spans="7:7">
      <c r="G4436">
        <f t="shared" si="80"/>
        <v>0</v>
      </c>
    </row>
    <row r="4437" spans="7:7">
      <c r="G4437">
        <f t="shared" si="80"/>
        <v>0</v>
      </c>
    </row>
    <row r="4438" spans="7:7">
      <c r="G4438">
        <f t="shared" si="80"/>
        <v>0</v>
      </c>
    </row>
    <row r="4439" spans="7:7">
      <c r="G4439">
        <f t="shared" si="80"/>
        <v>0</v>
      </c>
    </row>
    <row r="4440" spans="7:7">
      <c r="G4440">
        <f t="shared" si="80"/>
        <v>0</v>
      </c>
    </row>
    <row r="4441" spans="7:7">
      <c r="G4441">
        <f t="shared" si="80"/>
        <v>0</v>
      </c>
    </row>
    <row r="4442" spans="7:7">
      <c r="G4442">
        <f t="shared" si="80"/>
        <v>0</v>
      </c>
    </row>
    <row r="4443" spans="7:7">
      <c r="G4443">
        <f t="shared" si="80"/>
        <v>0</v>
      </c>
    </row>
    <row r="4444" spans="7:7">
      <c r="G4444">
        <f t="shared" si="80"/>
        <v>0</v>
      </c>
    </row>
    <row r="4445" spans="7:7">
      <c r="G4445">
        <f t="shared" si="80"/>
        <v>0</v>
      </c>
    </row>
    <row r="4446" spans="7:7">
      <c r="G4446">
        <f t="shared" si="80"/>
        <v>0</v>
      </c>
    </row>
    <row r="4447" spans="7:7">
      <c r="G4447">
        <f t="shared" si="80"/>
        <v>0</v>
      </c>
    </row>
    <row r="4448" spans="7:7">
      <c r="G4448">
        <f t="shared" si="80"/>
        <v>0</v>
      </c>
    </row>
    <row r="4449" spans="7:7">
      <c r="G4449">
        <f t="shared" si="80"/>
        <v>0</v>
      </c>
    </row>
    <row r="4450" spans="7:7">
      <c r="G4450">
        <f t="shared" si="80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8"/>
  <dimension ref="A1:AG857"/>
  <sheetViews>
    <sheetView topLeftCell="A667" zoomScaleNormal="100" workbookViewId="0">
      <selection activeCell="P691" sqref="P691"/>
    </sheetView>
  </sheetViews>
  <sheetFormatPr defaultRowHeight="5.65" customHeight="1"/>
  <cols>
    <col min="1" max="1" width="5.85546875" style="6" customWidth="1"/>
    <col min="2" max="2" width="6.7109375" style="6" customWidth="1"/>
    <col min="3" max="3" width="9.28515625" style="6" bestFit="1" customWidth="1"/>
    <col min="4" max="4" width="11.28515625" style="6" bestFit="1" customWidth="1"/>
    <col min="5" max="5" width="67" style="171" customWidth="1"/>
    <col min="6" max="6" width="6.28515625" style="6" hidden="1" customWidth="1"/>
    <col min="7" max="7" width="27.42578125" style="6" hidden="1" customWidth="1"/>
    <col min="8" max="8" width="5.5703125" style="6" hidden="1" customWidth="1"/>
    <col min="9" max="9" width="6.7109375" style="6" hidden="1" customWidth="1"/>
    <col min="10" max="10" width="67.42578125" style="6" hidden="1" customWidth="1"/>
    <col min="11" max="11" width="140.85546875" style="6" hidden="1" customWidth="1"/>
    <col min="12" max="12" width="76" style="6" hidden="1" customWidth="1"/>
    <col min="13" max="14" width="13.5703125" style="6" bestFit="1" customWidth="1"/>
    <col min="15" max="15" width="14.140625" style="6" customWidth="1"/>
    <col min="16" max="17" width="13.5703125" style="6" bestFit="1" customWidth="1"/>
    <col min="18" max="18" width="14.140625" style="6" customWidth="1"/>
    <col min="19" max="19" width="8.42578125" style="6" bestFit="1" customWidth="1"/>
    <col min="20" max="21" width="9.5703125" style="6" bestFit="1" customWidth="1"/>
    <col min="22" max="22" width="8.42578125" style="6" bestFit="1" customWidth="1"/>
    <col min="23" max="23" width="9.5703125" style="6" bestFit="1" customWidth="1"/>
    <col min="24" max="24" width="9.5703125" style="6" customWidth="1"/>
    <col min="25" max="25" width="8.42578125" style="6" bestFit="1" customWidth="1"/>
    <col min="26" max="27" width="9.5703125" style="6" bestFit="1" customWidth="1"/>
    <col min="28" max="28" width="8.42578125" style="6" hidden="1" customWidth="1"/>
    <col min="29" max="29" width="9.5703125" style="6" hidden="1" customWidth="1"/>
    <col min="30" max="30" width="9.5703125" style="6" bestFit="1" customWidth="1"/>
    <col min="31" max="16384" width="9.140625" style="6"/>
  </cols>
  <sheetData>
    <row r="1" spans="1:33" ht="12.75">
      <c r="A1" s="4">
        <v>1</v>
      </c>
      <c r="B1" s="4">
        <v>2</v>
      </c>
      <c r="C1" s="4">
        <v>3</v>
      </c>
      <c r="D1" s="4">
        <v>4</v>
      </c>
      <c r="E1" s="169" t="s">
        <v>198</v>
      </c>
      <c r="F1" s="4" t="s">
        <v>199</v>
      </c>
      <c r="G1" s="4" t="s">
        <v>200</v>
      </c>
      <c r="H1" s="4" t="s">
        <v>201</v>
      </c>
      <c r="I1" s="4" t="s">
        <v>202</v>
      </c>
      <c r="J1" s="4" t="s">
        <v>204</v>
      </c>
      <c r="K1" s="4" t="s">
        <v>203</v>
      </c>
      <c r="L1" s="4" t="s">
        <v>205</v>
      </c>
      <c r="M1" s="5" t="s">
        <v>206</v>
      </c>
      <c r="N1" s="5" t="s">
        <v>207</v>
      </c>
      <c r="O1" s="5" t="s">
        <v>208</v>
      </c>
      <c r="P1" s="5" t="s">
        <v>209</v>
      </c>
      <c r="Q1" s="5" t="s">
        <v>210</v>
      </c>
      <c r="R1" s="5" t="s">
        <v>211</v>
      </c>
      <c r="S1" s="5" t="s">
        <v>212</v>
      </c>
      <c r="T1" s="5" t="s">
        <v>213</v>
      </c>
      <c r="U1" s="5" t="s">
        <v>214</v>
      </c>
      <c r="V1" s="5" t="s">
        <v>773</v>
      </c>
      <c r="W1" s="5" t="s">
        <v>774</v>
      </c>
      <c r="X1" s="5" t="s">
        <v>775</v>
      </c>
      <c r="Y1" s="5" t="s">
        <v>776</v>
      </c>
      <c r="Z1" s="5" t="s">
        <v>777</v>
      </c>
      <c r="AA1" s="5" t="s">
        <v>778</v>
      </c>
      <c r="AB1" s="5" t="s">
        <v>779</v>
      </c>
      <c r="AC1" s="5" t="s">
        <v>780</v>
      </c>
      <c r="AD1" s="5" t="s">
        <v>781</v>
      </c>
      <c r="AE1" s="5"/>
      <c r="AF1" s="5"/>
      <c r="AG1" s="5"/>
    </row>
    <row r="2" spans="1:33" ht="12.75">
      <c r="A2" s="7">
        <v>10</v>
      </c>
      <c r="B2" s="7">
        <v>1001</v>
      </c>
      <c r="C2" s="7">
        <v>100101</v>
      </c>
      <c r="D2" s="7">
        <v>10010101</v>
      </c>
      <c r="E2" s="170" t="s">
        <v>327</v>
      </c>
      <c r="F2" s="7">
        <v>3</v>
      </c>
      <c r="G2" s="8" t="s">
        <v>328</v>
      </c>
      <c r="H2" s="8" t="s">
        <v>329</v>
      </c>
      <c r="I2" s="8" t="s">
        <v>329</v>
      </c>
      <c r="J2" s="8" t="s">
        <v>330</v>
      </c>
      <c r="K2" s="8" t="s">
        <v>327</v>
      </c>
      <c r="L2" s="8" t="s">
        <v>327</v>
      </c>
      <c r="M2" s="6">
        <f>SUMIF(SaldoAnno1!A$12:A$4902,D2,SaldoAnno1!D$12:D$4902)</f>
        <v>0</v>
      </c>
      <c r="N2" s="6">
        <f>SUMIF(SaldoAnno1!A$12:A$4902,D2,SaldoAnno1!E$12:E$4902)</f>
        <v>0</v>
      </c>
      <c r="O2" s="6">
        <f>SUMIF(SaldoAnno1!A$12:A$4902,D2,SaldoAnno1!G$12:G$4902)</f>
        <v>0</v>
      </c>
      <c r="P2" s="6">
        <f>SUMIF(SaldoAnno2!A$12:A$5000,D2,SaldoAnno2!D$12:D$5000)</f>
        <v>0</v>
      </c>
      <c r="Q2" s="6">
        <f>SUMIF(SaldoAnno2!A$12:A$5000,D2,SaldoAnno2!E$12:E$5000)</f>
        <v>0</v>
      </c>
      <c r="R2" s="6">
        <f>SUMIF(SaldoAnno2!A$12:A$5000,D2,SaldoAnno2!G$12:G$5000)</f>
        <v>0</v>
      </c>
      <c r="S2" s="6">
        <f>SUMIF(SaldoAnno3!A$12:A$5000,D2,SaldoAnno3!D$12:G$5000)</f>
        <v>0</v>
      </c>
      <c r="T2" s="6">
        <f>SUMIF(SaldoAnno3!A$12:A$5000,D2,SaldoAnno3!E$12:H$5000)</f>
        <v>0</v>
      </c>
      <c r="U2" s="6">
        <f>SUMIF(SaldoAnno3!A$12:A$5000,D2,SaldoAnno3!G$12:G$5000)</f>
        <v>0</v>
      </c>
      <c r="V2" s="6">
        <f>SUMIF(SaldoAnno4!A$12:A$4602,$D2,SaldoAnno4!D$12:D$4602)</f>
        <v>0</v>
      </c>
      <c r="W2" s="6">
        <f>SUMIF(SaldoAnno4!A$12:A$4602,$D2,SaldoAnno4!E$12:E$4602)</f>
        <v>0</v>
      </c>
      <c r="X2" s="6">
        <f>SUMIF(SaldoAnno4!A$12:A$4602,$D2,SaldoAnno4!G$12:G$4602)</f>
        <v>0</v>
      </c>
      <c r="Y2" s="6">
        <f>SUMIF(SaldoAnno5!A$12:A$4602,$D2,SaldoAnno5!D$12:D$4602)</f>
        <v>0</v>
      </c>
      <c r="Z2" s="6">
        <f>SUMIF(SaldoAnno5!A$12:A$4602,$D2,SaldoAnno5!E$12:E$4602)</f>
        <v>0</v>
      </c>
      <c r="AA2" s="6">
        <f>SUMIF(SaldoAnno5!A$12:A$4602,$D2,SaldoAnno5!G$12:G$4602)</f>
        <v>0</v>
      </c>
      <c r="AB2" s="6">
        <f>SUMIF(SaldoAnno6!A$12:A$5000,$D2,SaldoAnno6!D$12:D$5000)</f>
        <v>0</v>
      </c>
      <c r="AC2" s="6">
        <f>SUMIF(SaldoAnno6!A$12:A$5000,$D2,SaldoAnno6!E$12:E$5000)</f>
        <v>0</v>
      </c>
      <c r="AD2" s="6">
        <f>SUMIF(SaldoAnno6!A$12:A$5000,$D2,SaldoAnno6!G$12:G$5000)</f>
        <v>0</v>
      </c>
    </row>
    <row r="3" spans="1:33" ht="12.75">
      <c r="A3" s="7">
        <v>10</v>
      </c>
      <c r="B3" s="7">
        <v>1002</v>
      </c>
      <c r="C3" s="7">
        <v>100201</v>
      </c>
      <c r="D3" s="7">
        <v>10020101</v>
      </c>
      <c r="E3" s="170" t="s">
        <v>331</v>
      </c>
      <c r="F3" s="7">
        <v>3</v>
      </c>
      <c r="G3" s="8" t="s">
        <v>328</v>
      </c>
      <c r="H3" s="8" t="s">
        <v>329</v>
      </c>
      <c r="I3" s="8" t="s">
        <v>329</v>
      </c>
      <c r="J3" s="8" t="s">
        <v>330</v>
      </c>
      <c r="K3" s="8" t="s">
        <v>331</v>
      </c>
      <c r="L3" s="8" t="s">
        <v>331</v>
      </c>
      <c r="M3" s="6">
        <f>SUMIF(SaldoAnno1!A$12:A$4902,D3,SaldoAnno1!D$12:D$4902)</f>
        <v>29414.84</v>
      </c>
      <c r="N3" s="6">
        <f>SUMIF(SaldoAnno1!A$12:A$4902,D3,SaldoAnno1!E$12:E$4902)</f>
        <v>0</v>
      </c>
      <c r="O3" s="6">
        <f>SUMIF(SaldoAnno1!A$12:A$4902,D3,SaldoAnno1!G$12:G$4902)</f>
        <v>29414.84</v>
      </c>
      <c r="P3" s="6">
        <f>SUMIF(SaldoAnno2!A$12:A$5000,D3,SaldoAnno2!D$12:D$5000)</f>
        <v>29414.84</v>
      </c>
      <c r="Q3" s="6">
        <f>SUMIF(SaldoAnno2!A$12:A$5000,D3,SaldoAnno2!E$12:E$5000)</f>
        <v>0</v>
      </c>
      <c r="R3" s="6">
        <f>SUMIF(SaldoAnno2!A$12:A$5000,D3,SaldoAnno2!G$12:G$5000)</f>
        <v>29414.84</v>
      </c>
      <c r="S3" s="6">
        <f>SUMIF(SaldoAnno3!A$12:A$5000,D3,SaldoAnno3!D$12:G$5000)</f>
        <v>29414.84</v>
      </c>
      <c r="T3" s="6">
        <f>SUMIF(SaldoAnno3!A$12:A$5000,D3,SaldoAnno3!E$12:H$5000)</f>
        <v>0</v>
      </c>
      <c r="U3" s="6">
        <f>SUMIF(SaldoAnno3!A$12:A$5000,D3,SaldoAnno3!G$12:G$5000)</f>
        <v>29414.84</v>
      </c>
      <c r="V3" s="6">
        <f>SUMIF(SaldoAnno4!A$12:A$4602,$D3,SaldoAnno4!D$12:D$4602)</f>
        <v>0</v>
      </c>
      <c r="W3" s="6">
        <f>SUMIF(SaldoAnno4!A$12:A$4602,$D3,SaldoAnno4!E$12:E$4602)</f>
        <v>0</v>
      </c>
      <c r="X3" s="6">
        <f>SUMIF(SaldoAnno4!A$12:A$4602,$D3,SaldoAnno4!G$12:G$4602)</f>
        <v>0</v>
      </c>
      <c r="Y3" s="6">
        <f>SUMIF(SaldoAnno5!A$12:A$4602,$D3,SaldoAnno5!D$12:D$4602)</f>
        <v>416121.67</v>
      </c>
      <c r="Z3" s="6">
        <f>SUMIF(SaldoAnno5!A$12:A$4602,$D3,SaldoAnno5!E$12:E$4602)</f>
        <v>0</v>
      </c>
      <c r="AA3" s="6">
        <f>SUMIF(SaldoAnno5!A$12:A$4602,$D3,SaldoAnno5!G$12:G$4602)</f>
        <v>416121.67</v>
      </c>
      <c r="AB3" s="6">
        <f>SUMIF(SaldoAnno6!A$12:A$5000,$D3,SaldoAnno6!D$12:D$5000)</f>
        <v>0</v>
      </c>
      <c r="AC3" s="6">
        <f>SUMIF(SaldoAnno6!A$12:A$5000,$D3,SaldoAnno6!E$12:E$5000)</f>
        <v>386706.83</v>
      </c>
      <c r="AD3" s="6">
        <f>SUMIF(SaldoAnno6!A$12:A$5000,$D3,SaldoAnno6!G$12:G$5000)</f>
        <v>-386706.83</v>
      </c>
    </row>
    <row r="4" spans="1:33" ht="12.75">
      <c r="A4" s="7">
        <v>10</v>
      </c>
      <c r="B4" s="7">
        <v>1003</v>
      </c>
      <c r="C4" s="7">
        <v>100301</v>
      </c>
      <c r="D4" s="7">
        <v>10030101</v>
      </c>
      <c r="E4" s="170" t="s">
        <v>332</v>
      </c>
      <c r="F4" s="7">
        <v>3</v>
      </c>
      <c r="G4" s="8" t="s">
        <v>328</v>
      </c>
      <c r="H4" s="8" t="s">
        <v>329</v>
      </c>
      <c r="I4" s="8" t="s">
        <v>329</v>
      </c>
      <c r="J4" s="8" t="s">
        <v>330</v>
      </c>
      <c r="K4" s="8" t="s">
        <v>332</v>
      </c>
      <c r="L4" s="8" t="s">
        <v>332</v>
      </c>
      <c r="M4" s="6">
        <f>SUMIF(SaldoAnno1!A$12:A$4902,D4,SaldoAnno1!D$12:D$4902)</f>
        <v>0</v>
      </c>
      <c r="N4" s="6">
        <f>SUMIF(SaldoAnno1!A$12:A$4902,D4,SaldoAnno1!E$12:E$4902)</f>
        <v>0</v>
      </c>
      <c r="O4" s="6">
        <f>SUMIF(SaldoAnno1!A$12:A$4902,D4,SaldoAnno1!G$12:G$4902)</f>
        <v>0</v>
      </c>
      <c r="P4" s="6">
        <f>SUMIF(SaldoAnno2!A$12:A$5000,D4,SaldoAnno2!D$12:D$5000)</f>
        <v>0</v>
      </c>
      <c r="Q4" s="6">
        <f>SUMIF(SaldoAnno2!A$12:A$5000,D4,SaldoAnno2!E$12:E$5000)</f>
        <v>0</v>
      </c>
      <c r="R4" s="6">
        <f>SUMIF(SaldoAnno2!A$12:A$5000,D4,SaldoAnno2!G$12:G$5000)</f>
        <v>0</v>
      </c>
      <c r="S4" s="6">
        <f>SUMIF(SaldoAnno3!A$12:A$5000,D4,SaldoAnno3!D$12:G$5000)</f>
        <v>0</v>
      </c>
      <c r="T4" s="6">
        <f>SUMIF(SaldoAnno3!A$12:A$5000,D4,SaldoAnno3!E$12:H$5000)</f>
        <v>0</v>
      </c>
      <c r="U4" s="6">
        <f>SUMIF(SaldoAnno3!A$12:A$5000,D4,SaldoAnno3!G$12:G$5000)</f>
        <v>0</v>
      </c>
      <c r="V4" s="6">
        <f>SUMIF(SaldoAnno4!A$12:A$4602,$D4,SaldoAnno4!D$12:D$4602)</f>
        <v>0</v>
      </c>
      <c r="W4" s="6">
        <f>SUMIF(SaldoAnno4!A$12:A$4602,$D4,SaldoAnno4!E$12:E$4602)</f>
        <v>0</v>
      </c>
      <c r="X4" s="6">
        <f>SUMIF(SaldoAnno4!A$12:A$4602,$D4,SaldoAnno4!G$12:G$4602)</f>
        <v>0</v>
      </c>
      <c r="Y4" s="6">
        <f>SUMIF(SaldoAnno5!A$12:A$4602,$D4,SaldoAnno5!D$12:D$4602)</f>
        <v>0</v>
      </c>
      <c r="Z4" s="6">
        <f>SUMIF(SaldoAnno5!A$12:A$4602,$D4,SaldoAnno5!E$12:E$4602)</f>
        <v>0</v>
      </c>
      <c r="AA4" s="6">
        <f>SUMIF(SaldoAnno5!A$12:A$4602,$D4,SaldoAnno5!G$12:G$4602)</f>
        <v>0</v>
      </c>
      <c r="AB4" s="6">
        <f>SUMIF(SaldoAnno6!A$12:A$5000,$D4,SaldoAnno6!D$12:D$5000)</f>
        <v>0</v>
      </c>
      <c r="AC4" s="6">
        <f>SUMIF(SaldoAnno6!A$12:A$5000,$D4,SaldoAnno6!E$12:E$5000)</f>
        <v>0</v>
      </c>
      <c r="AD4" s="6">
        <f>SUMIF(SaldoAnno6!A$12:A$5000,$D4,SaldoAnno6!G$12:G$5000)</f>
        <v>0</v>
      </c>
    </row>
    <row r="5" spans="1:33" ht="12.75">
      <c r="A5" s="7">
        <v>11</v>
      </c>
      <c r="B5" s="7">
        <v>1101</v>
      </c>
      <c r="C5" s="7">
        <v>110101</v>
      </c>
      <c r="D5" s="7">
        <v>11010101</v>
      </c>
      <c r="E5" s="170" t="s">
        <v>333</v>
      </c>
      <c r="F5" s="7">
        <v>3</v>
      </c>
      <c r="G5" s="8" t="s">
        <v>328</v>
      </c>
      <c r="H5" s="8" t="s">
        <v>329</v>
      </c>
      <c r="I5" s="8" t="s">
        <v>329</v>
      </c>
      <c r="J5" s="8" t="s">
        <v>685</v>
      </c>
      <c r="K5" s="8" t="s">
        <v>333</v>
      </c>
      <c r="L5" s="8" t="s">
        <v>334</v>
      </c>
      <c r="M5" s="6">
        <f>SUMIF(SaldoAnno1!A$12:A$4902,D5,SaldoAnno1!D$12:D$4902)</f>
        <v>123406.1</v>
      </c>
      <c r="N5" s="6">
        <f>SUMIF(SaldoAnno1!A$12:A$4902,D5,SaldoAnno1!E$12:E$4902)</f>
        <v>123406.1</v>
      </c>
      <c r="O5" s="6">
        <f>SUMIF(SaldoAnno1!A$12:A$4902,D5,SaldoAnno1!G$12:G$4902)</f>
        <v>0</v>
      </c>
      <c r="P5" s="6">
        <f>SUMIF(SaldoAnno2!A$12:A$5000,D5,SaldoAnno2!D$12:D$5000)</f>
        <v>0</v>
      </c>
      <c r="Q5" s="6">
        <f>SUMIF(SaldoAnno2!A$12:A$5000,D5,SaldoAnno2!E$12:E$5000)</f>
        <v>0</v>
      </c>
      <c r="R5" s="6">
        <f>SUMIF(SaldoAnno2!A$12:A$5000,D5,SaldoAnno2!G$12:G$5000)</f>
        <v>0</v>
      </c>
      <c r="S5" s="6">
        <f>SUMIF(SaldoAnno3!A$12:A$5000,D5,SaldoAnno3!D$12:G$5000)</f>
        <v>0</v>
      </c>
      <c r="T5" s="6">
        <f>SUMIF(SaldoAnno3!A$12:A$5000,D5,SaldoAnno3!E$12:H$5000)</f>
        <v>0</v>
      </c>
      <c r="U5" s="6">
        <f>SUMIF(SaldoAnno3!A$12:A$5000,D5,SaldoAnno3!G$12:G$5000)</f>
        <v>0</v>
      </c>
      <c r="V5" s="6">
        <f>SUMIF(SaldoAnno4!A$12:A$4602,$D5,SaldoAnno4!D$12:D$4602)</f>
        <v>0</v>
      </c>
      <c r="W5" s="6">
        <f>SUMIF(SaldoAnno4!A$12:A$4602,$D5,SaldoAnno4!E$12:E$4602)</f>
        <v>0</v>
      </c>
      <c r="X5" s="6">
        <f>SUMIF(SaldoAnno4!A$12:A$4602,$D5,SaldoAnno4!G$12:G$4602)</f>
        <v>0</v>
      </c>
      <c r="Y5" s="6">
        <f>SUMIF(SaldoAnno5!A$12:A$4602,$D5,SaldoAnno5!D$12:D$4602)</f>
        <v>0</v>
      </c>
      <c r="Z5" s="6">
        <f>SUMIF(SaldoAnno5!A$12:A$4602,$D5,SaldoAnno5!E$12:E$4602)</f>
        <v>0</v>
      </c>
      <c r="AA5" s="6">
        <f>SUMIF(SaldoAnno5!A$12:A$4602,$D5,SaldoAnno5!G$12:G$4602)</f>
        <v>0</v>
      </c>
      <c r="AB5" s="6">
        <f>SUMIF(SaldoAnno6!A$12:A$5000,$D5,SaldoAnno6!D$12:D$5000)</f>
        <v>0</v>
      </c>
      <c r="AC5" s="6">
        <f>SUMIF(SaldoAnno6!A$12:A$5000,$D5,SaldoAnno6!E$12:E$5000)</f>
        <v>0</v>
      </c>
      <c r="AD5" s="6">
        <f>SUMIF(SaldoAnno6!A$12:A$5000,$D5,SaldoAnno6!G$12:G$5000)</f>
        <v>0</v>
      </c>
    </row>
    <row r="6" spans="1:33" ht="12.75">
      <c r="A6" s="7">
        <v>11</v>
      </c>
      <c r="B6" s="7">
        <v>1101</v>
      </c>
      <c r="C6" s="7">
        <v>110101</v>
      </c>
      <c r="D6" s="7">
        <v>11010151</v>
      </c>
      <c r="E6" s="170" t="s">
        <v>335</v>
      </c>
      <c r="F6" s="7">
        <v>4</v>
      </c>
      <c r="G6" s="8" t="s">
        <v>336</v>
      </c>
      <c r="H6" s="8" t="s">
        <v>329</v>
      </c>
      <c r="I6" s="8" t="s">
        <v>329</v>
      </c>
      <c r="J6" s="8" t="s">
        <v>685</v>
      </c>
      <c r="K6" s="8" t="s">
        <v>333</v>
      </c>
      <c r="L6" s="8" t="s">
        <v>334</v>
      </c>
      <c r="M6" s="6">
        <f>SUMIF(SaldoAnno1!A$12:A$4902,D6,SaldoAnno1!D$12:D$4902)</f>
        <v>123406.1</v>
      </c>
      <c r="N6" s="6">
        <f>SUMIF(SaldoAnno1!A$12:A$4902,D6,SaldoAnno1!E$12:E$4902)</f>
        <v>123406.1</v>
      </c>
      <c r="O6" s="6">
        <f>SUMIF(SaldoAnno1!A$12:A$4902,D6,SaldoAnno1!G$12:G$4902)</f>
        <v>0</v>
      </c>
      <c r="P6" s="6">
        <f>SUMIF(SaldoAnno2!A$12:A$5000,D6,SaldoAnno2!D$12:D$5000)</f>
        <v>0</v>
      </c>
      <c r="Q6" s="6">
        <f>SUMIF(SaldoAnno2!A$12:A$5000,D6,SaldoAnno2!E$12:E$5000)</f>
        <v>0</v>
      </c>
      <c r="R6" s="6">
        <f>SUMIF(SaldoAnno2!A$12:A$5000,D6,SaldoAnno2!G$12:G$5000)</f>
        <v>0</v>
      </c>
      <c r="S6" s="6">
        <f>SUMIF(SaldoAnno3!A$12:A$5000,D6,SaldoAnno3!D$12:G$5000)</f>
        <v>0</v>
      </c>
      <c r="T6" s="6">
        <f>SUMIF(SaldoAnno3!A$12:A$5000,D6,SaldoAnno3!E$12:H$5000)</f>
        <v>0</v>
      </c>
      <c r="U6" s="6">
        <f>SUMIF(SaldoAnno3!A$12:A$5000,D6,SaldoAnno3!G$12:G$5000)</f>
        <v>0</v>
      </c>
      <c r="V6" s="6">
        <f>SUMIF(SaldoAnno4!A$12:A$4602,$D6,SaldoAnno4!D$12:D$4602)</f>
        <v>0</v>
      </c>
      <c r="W6" s="6">
        <f>SUMIF(SaldoAnno4!A$12:A$4602,$D6,SaldoAnno4!E$12:E$4602)</f>
        <v>0</v>
      </c>
      <c r="X6" s="6">
        <f>SUMIF(SaldoAnno4!A$12:A$4602,$D6,SaldoAnno4!G$12:G$4602)</f>
        <v>0</v>
      </c>
      <c r="Y6" s="6">
        <f>SUMIF(SaldoAnno5!A$12:A$4602,$D6,SaldoAnno5!D$12:D$4602)</f>
        <v>0</v>
      </c>
      <c r="Z6" s="6">
        <f>SUMIF(SaldoAnno5!A$12:A$4602,$D6,SaldoAnno5!E$12:E$4602)</f>
        <v>0</v>
      </c>
      <c r="AA6" s="6">
        <f>SUMIF(SaldoAnno5!A$12:A$4602,$D6,SaldoAnno5!G$12:G$4602)</f>
        <v>0</v>
      </c>
      <c r="AB6" s="6">
        <f>SUMIF(SaldoAnno6!A$12:A$5000,$D6,SaldoAnno6!D$12:D$5000)</f>
        <v>0</v>
      </c>
      <c r="AC6" s="6">
        <f>SUMIF(SaldoAnno6!A$12:A$5000,$D6,SaldoAnno6!E$12:E$5000)</f>
        <v>0</v>
      </c>
      <c r="AD6" s="6">
        <f>SUMIF(SaldoAnno6!A$12:A$5000,$D6,SaldoAnno6!G$12:G$5000)</f>
        <v>0</v>
      </c>
    </row>
    <row r="7" spans="1:33" ht="12.75">
      <c r="A7" s="7">
        <v>11</v>
      </c>
      <c r="B7" s="7">
        <v>1101</v>
      </c>
      <c r="C7" s="7">
        <v>110102</v>
      </c>
      <c r="D7" s="7">
        <v>11010201</v>
      </c>
      <c r="E7" s="170" t="s">
        <v>1560</v>
      </c>
      <c r="F7" s="7">
        <v>3</v>
      </c>
      <c r="G7" s="8" t="s">
        <v>328</v>
      </c>
      <c r="H7" s="8" t="s">
        <v>329</v>
      </c>
      <c r="I7" s="8" t="s">
        <v>329</v>
      </c>
      <c r="J7" s="8" t="s">
        <v>685</v>
      </c>
      <c r="K7" s="8" t="s">
        <v>337</v>
      </c>
      <c r="L7" s="8" t="s">
        <v>334</v>
      </c>
      <c r="M7" s="6">
        <f>SUMIF(SaldoAnno1!A$12:A$4902,D7,SaldoAnno1!D$12:D$4902)</f>
        <v>0</v>
      </c>
      <c r="N7" s="6">
        <f>SUMIF(SaldoAnno1!A$12:A$4902,D7,SaldoAnno1!E$12:E$4902)</f>
        <v>0</v>
      </c>
      <c r="O7" s="6">
        <f>SUMIF(SaldoAnno1!A$12:A$4902,D7,SaldoAnno1!G$12:G$4902)</f>
        <v>0</v>
      </c>
      <c r="P7" s="6">
        <f>SUMIF(SaldoAnno2!A$12:A$5000,D7,SaldoAnno2!D$12:D$5000)</f>
        <v>0</v>
      </c>
      <c r="Q7" s="6">
        <f>SUMIF(SaldoAnno2!A$12:A$5000,D7,SaldoAnno2!E$12:E$5000)</f>
        <v>0</v>
      </c>
      <c r="R7" s="6">
        <f>SUMIF(SaldoAnno2!A$12:A$5000,D7,SaldoAnno2!G$12:G$5000)</f>
        <v>0</v>
      </c>
      <c r="S7" s="6">
        <f>SUMIF(SaldoAnno3!A$12:A$5000,D7,SaldoAnno3!D$12:G$5000)</f>
        <v>0</v>
      </c>
      <c r="T7" s="6">
        <f>SUMIF(SaldoAnno3!A$12:A$5000,D7,SaldoAnno3!E$12:H$5000)</f>
        <v>0</v>
      </c>
      <c r="U7" s="6">
        <f>SUMIF(SaldoAnno3!A$12:A$5000,D7,SaldoAnno3!G$12:G$5000)</f>
        <v>0</v>
      </c>
      <c r="V7" s="6">
        <f>SUMIF(SaldoAnno4!A$12:A$4602,$D7,SaldoAnno4!D$12:D$4602)</f>
        <v>0</v>
      </c>
      <c r="W7" s="6">
        <f>SUMIF(SaldoAnno4!A$12:A$4602,$D7,SaldoAnno4!E$12:E$4602)</f>
        <v>0</v>
      </c>
      <c r="X7" s="6">
        <f>SUMIF(SaldoAnno4!A$12:A$4602,$D7,SaldoAnno4!G$12:G$4602)</f>
        <v>0</v>
      </c>
      <c r="Y7" s="6">
        <f>SUMIF(SaldoAnno5!A$12:A$4602,$D7,SaldoAnno5!D$12:D$4602)</f>
        <v>0</v>
      </c>
      <c r="Z7" s="6">
        <f>SUMIF(SaldoAnno5!A$12:A$4602,$D7,SaldoAnno5!E$12:E$4602)</f>
        <v>0</v>
      </c>
      <c r="AA7" s="6">
        <f>SUMIF(SaldoAnno5!A$12:A$4602,$D7,SaldoAnno5!G$12:G$4602)</f>
        <v>0</v>
      </c>
      <c r="AB7" s="6">
        <f>SUMIF(SaldoAnno6!A$12:A$5000,$D7,SaldoAnno6!D$12:D$5000)</f>
        <v>0</v>
      </c>
      <c r="AC7" s="6">
        <f>SUMIF(SaldoAnno6!A$12:A$5000,$D7,SaldoAnno6!E$12:E$5000)</f>
        <v>0</v>
      </c>
      <c r="AD7" s="6">
        <f>SUMIF(SaldoAnno6!A$12:A$5000,$D7,SaldoAnno6!G$12:G$5000)</f>
        <v>0</v>
      </c>
    </row>
    <row r="8" spans="1:33" ht="12.75">
      <c r="A8" s="7">
        <v>11</v>
      </c>
      <c r="B8" s="7">
        <v>1101</v>
      </c>
      <c r="C8" s="7">
        <v>110102</v>
      </c>
      <c r="D8" s="7">
        <v>11010202</v>
      </c>
      <c r="E8" s="170" t="s">
        <v>260</v>
      </c>
      <c r="F8" s="7">
        <v>3</v>
      </c>
      <c r="G8" s="8" t="s">
        <v>328</v>
      </c>
      <c r="H8" s="8" t="s">
        <v>329</v>
      </c>
      <c r="I8" s="8" t="s">
        <v>329</v>
      </c>
      <c r="J8" s="8" t="s">
        <v>685</v>
      </c>
      <c r="K8" s="8" t="s">
        <v>337</v>
      </c>
      <c r="L8" s="8" t="s">
        <v>334</v>
      </c>
      <c r="M8" s="6">
        <f>SUMIF(SaldoAnno1!A$12:A$4902,D8,SaldoAnno1!D$12:D$4902)</f>
        <v>0</v>
      </c>
      <c r="N8" s="6">
        <f>SUMIF(SaldoAnno1!A$12:A$4902,D8,SaldoAnno1!E$12:E$4902)</f>
        <v>0</v>
      </c>
      <c r="O8" s="6">
        <f>SUMIF(SaldoAnno1!A$12:A$4902,D8,SaldoAnno1!G$12:G$4902)</f>
        <v>0</v>
      </c>
      <c r="P8" s="6">
        <f>SUMIF(SaldoAnno2!A$12:A$5000,D8,SaldoAnno2!D$12:D$5000)</f>
        <v>0</v>
      </c>
      <c r="Q8" s="6">
        <f>SUMIF(SaldoAnno2!A$12:A$5000,D8,SaldoAnno2!E$12:E$5000)</f>
        <v>0</v>
      </c>
      <c r="R8" s="6">
        <f>SUMIF(SaldoAnno2!A$12:A$5000,D8,SaldoAnno2!G$12:G$5000)</f>
        <v>0</v>
      </c>
      <c r="S8" s="6">
        <f>SUMIF(SaldoAnno3!A$12:A$5000,D8,SaldoAnno3!D$12:G$5000)</f>
        <v>0</v>
      </c>
      <c r="T8" s="6">
        <f>SUMIF(SaldoAnno3!A$12:A$5000,D8,SaldoAnno3!E$12:H$5000)</f>
        <v>0</v>
      </c>
      <c r="U8" s="6">
        <f>SUMIF(SaldoAnno3!A$12:A$5000,D8,SaldoAnno3!G$12:G$5000)</f>
        <v>0</v>
      </c>
      <c r="V8" s="6">
        <f>SUMIF(SaldoAnno4!A$12:A$4602,$D8,SaldoAnno4!D$12:D$4602)</f>
        <v>0</v>
      </c>
      <c r="W8" s="6">
        <f>SUMIF(SaldoAnno4!A$12:A$4602,$D8,SaldoAnno4!E$12:E$4602)</f>
        <v>0</v>
      </c>
      <c r="X8" s="6">
        <f>SUMIF(SaldoAnno4!A$12:A$4602,$D8,SaldoAnno4!G$12:G$4602)</f>
        <v>0</v>
      </c>
      <c r="Y8" s="6">
        <f>SUMIF(SaldoAnno5!A$12:A$4602,$D8,SaldoAnno5!D$12:D$4602)</f>
        <v>0</v>
      </c>
      <c r="Z8" s="6">
        <f>SUMIF(SaldoAnno5!A$12:A$4602,$D8,SaldoAnno5!E$12:E$4602)</f>
        <v>0</v>
      </c>
      <c r="AA8" s="6">
        <f>SUMIF(SaldoAnno5!A$12:A$4602,$D8,SaldoAnno5!G$12:G$4602)</f>
        <v>0</v>
      </c>
      <c r="AB8" s="6">
        <f>SUMIF(SaldoAnno6!A$12:A$5000,$D8,SaldoAnno6!D$12:D$5000)</f>
        <v>0</v>
      </c>
      <c r="AC8" s="6">
        <f>SUMIF(SaldoAnno6!A$12:A$5000,$D8,SaldoAnno6!E$12:E$5000)</f>
        <v>0</v>
      </c>
      <c r="AD8" s="6">
        <f>SUMIF(SaldoAnno6!A$12:A$5000,$D8,SaldoAnno6!G$12:G$5000)</f>
        <v>0</v>
      </c>
    </row>
    <row r="9" spans="1:33" ht="12.75">
      <c r="A9" s="7">
        <v>11</v>
      </c>
      <c r="B9" s="7">
        <v>1101</v>
      </c>
      <c r="C9" s="7">
        <v>110102</v>
      </c>
      <c r="D9" s="7">
        <v>11010251</v>
      </c>
      <c r="E9" s="170" t="s">
        <v>1561</v>
      </c>
      <c r="F9" s="7">
        <v>4</v>
      </c>
      <c r="G9" s="8" t="s">
        <v>336</v>
      </c>
      <c r="H9" s="8" t="s">
        <v>329</v>
      </c>
      <c r="I9" s="8" t="s">
        <v>329</v>
      </c>
      <c r="J9" s="8" t="s">
        <v>685</v>
      </c>
      <c r="K9" s="8" t="s">
        <v>337</v>
      </c>
      <c r="L9" s="8" t="s">
        <v>334</v>
      </c>
      <c r="M9" s="6">
        <f>SUMIF(SaldoAnno1!A$12:A$4902,D9,SaldoAnno1!D$12:D$4902)</f>
        <v>0</v>
      </c>
      <c r="N9" s="6">
        <f>SUMIF(SaldoAnno1!A$12:A$4902,D9,SaldoAnno1!E$12:E$4902)</f>
        <v>0</v>
      </c>
      <c r="O9" s="6">
        <f>SUMIF(SaldoAnno1!A$12:A$4902,D9,SaldoAnno1!G$12:G$4902)</f>
        <v>0</v>
      </c>
      <c r="P9" s="6">
        <f>SUMIF(SaldoAnno2!A$12:A$5000,D9,SaldoAnno2!D$12:D$5000)</f>
        <v>0</v>
      </c>
      <c r="Q9" s="6">
        <f>SUMIF(SaldoAnno2!A$12:A$5000,D9,SaldoAnno2!E$12:E$5000)</f>
        <v>0</v>
      </c>
      <c r="R9" s="6">
        <f>SUMIF(SaldoAnno2!A$12:A$5000,D9,SaldoAnno2!G$12:G$5000)</f>
        <v>0</v>
      </c>
      <c r="S9" s="6">
        <f>SUMIF(SaldoAnno3!A$12:A$5000,D9,SaldoAnno3!D$12:G$5000)</f>
        <v>0</v>
      </c>
      <c r="T9" s="6">
        <f>SUMIF(SaldoAnno3!A$12:A$5000,D9,SaldoAnno3!E$12:H$5000)</f>
        <v>0</v>
      </c>
      <c r="U9" s="6">
        <f>SUMIF(SaldoAnno3!A$12:A$5000,D9,SaldoAnno3!G$12:G$5000)</f>
        <v>0</v>
      </c>
      <c r="V9" s="6">
        <f>SUMIF(SaldoAnno4!A$12:A$4602,$D9,SaldoAnno4!D$12:D$4602)</f>
        <v>0</v>
      </c>
      <c r="W9" s="6">
        <f>SUMIF(SaldoAnno4!A$12:A$4602,$D9,SaldoAnno4!E$12:E$4602)</f>
        <v>0</v>
      </c>
      <c r="X9" s="6">
        <f>SUMIF(SaldoAnno4!A$12:A$4602,$D9,SaldoAnno4!G$12:G$4602)</f>
        <v>0</v>
      </c>
      <c r="Y9" s="6">
        <f>SUMIF(SaldoAnno5!A$12:A$4602,$D9,SaldoAnno5!D$12:D$4602)</f>
        <v>0</v>
      </c>
      <c r="Z9" s="6">
        <f>SUMIF(SaldoAnno5!A$12:A$4602,$D9,SaldoAnno5!E$12:E$4602)</f>
        <v>0</v>
      </c>
      <c r="AA9" s="6">
        <f>SUMIF(SaldoAnno5!A$12:A$4602,$D9,SaldoAnno5!G$12:G$4602)</f>
        <v>0</v>
      </c>
      <c r="AB9" s="6">
        <f>SUMIF(SaldoAnno6!A$12:A$5000,$D9,SaldoAnno6!D$12:D$5000)</f>
        <v>0</v>
      </c>
      <c r="AC9" s="6">
        <f>SUMIF(SaldoAnno6!A$12:A$5000,$D9,SaldoAnno6!E$12:E$5000)</f>
        <v>0</v>
      </c>
      <c r="AD9" s="6">
        <f>SUMIF(SaldoAnno6!A$12:A$5000,$D9,SaldoAnno6!G$12:G$5000)</f>
        <v>0</v>
      </c>
    </row>
    <row r="10" spans="1:33" ht="12.75">
      <c r="A10" s="7">
        <v>11</v>
      </c>
      <c r="B10" s="7">
        <v>1101</v>
      </c>
      <c r="C10" s="7">
        <v>110102</v>
      </c>
      <c r="D10" s="7">
        <v>11010252</v>
      </c>
      <c r="E10" s="170" t="s">
        <v>1562</v>
      </c>
      <c r="F10" s="7">
        <v>4</v>
      </c>
      <c r="G10" s="8" t="s">
        <v>336</v>
      </c>
      <c r="H10" s="8" t="s">
        <v>329</v>
      </c>
      <c r="I10" s="8" t="s">
        <v>329</v>
      </c>
      <c r="J10" s="8" t="s">
        <v>685</v>
      </c>
      <c r="K10" s="8" t="s">
        <v>337</v>
      </c>
      <c r="L10" s="8" t="s">
        <v>334</v>
      </c>
      <c r="M10" s="6">
        <f>SUMIF(SaldoAnno1!A$12:A$4902,D10,SaldoAnno1!D$12:D$4902)</f>
        <v>0</v>
      </c>
      <c r="N10" s="6">
        <f>SUMIF(SaldoAnno1!A$12:A$4902,D10,SaldoAnno1!E$12:E$4902)</f>
        <v>0</v>
      </c>
      <c r="O10" s="6">
        <f>SUMIF(SaldoAnno1!A$12:A$4902,D10,SaldoAnno1!G$12:G$4902)</f>
        <v>0</v>
      </c>
      <c r="P10" s="6">
        <f>SUMIF(SaldoAnno2!A$12:A$5000,D10,SaldoAnno2!D$12:D$5000)</f>
        <v>0</v>
      </c>
      <c r="Q10" s="6">
        <f>SUMIF(SaldoAnno2!A$12:A$5000,D10,SaldoAnno2!E$12:E$5000)</f>
        <v>0</v>
      </c>
      <c r="R10" s="6">
        <f>SUMIF(SaldoAnno2!A$12:A$5000,D10,SaldoAnno2!G$12:G$5000)</f>
        <v>0</v>
      </c>
      <c r="S10" s="6">
        <f>SUMIF(SaldoAnno3!A$12:A$5000,D10,SaldoAnno3!D$12:G$5000)</f>
        <v>0</v>
      </c>
      <c r="T10" s="6">
        <f>SUMIF(SaldoAnno3!A$12:A$5000,D10,SaldoAnno3!E$12:H$5000)</f>
        <v>0</v>
      </c>
      <c r="U10" s="6">
        <f>SUMIF(SaldoAnno3!A$12:A$5000,D10,SaldoAnno3!G$12:G$5000)</f>
        <v>0</v>
      </c>
      <c r="V10" s="6">
        <f>SUMIF(SaldoAnno4!A$12:A$4602,$D10,SaldoAnno4!D$12:D$4602)</f>
        <v>0</v>
      </c>
      <c r="W10" s="6">
        <f>SUMIF(SaldoAnno4!A$12:A$4602,$D10,SaldoAnno4!E$12:E$4602)</f>
        <v>0</v>
      </c>
      <c r="X10" s="6">
        <f>SUMIF(SaldoAnno4!A$12:A$4602,$D10,SaldoAnno4!G$12:G$4602)</f>
        <v>0</v>
      </c>
      <c r="Y10" s="6">
        <f>SUMIF(SaldoAnno5!A$12:A$4602,$D10,SaldoAnno5!D$12:D$4602)</f>
        <v>0</v>
      </c>
      <c r="Z10" s="6">
        <f>SUMIF(SaldoAnno5!A$12:A$4602,$D10,SaldoAnno5!E$12:E$4602)</f>
        <v>0</v>
      </c>
      <c r="AA10" s="6">
        <f>SUMIF(SaldoAnno5!A$12:A$4602,$D10,SaldoAnno5!G$12:G$4602)</f>
        <v>0</v>
      </c>
      <c r="AB10" s="6">
        <f>SUMIF(SaldoAnno6!A$12:A$5000,$D10,SaldoAnno6!D$12:D$5000)</f>
        <v>0</v>
      </c>
      <c r="AC10" s="6">
        <f>SUMIF(SaldoAnno6!A$12:A$5000,$D10,SaldoAnno6!E$12:E$5000)</f>
        <v>0</v>
      </c>
      <c r="AD10" s="6">
        <f>SUMIF(SaldoAnno6!A$12:A$5000,$D10,SaldoAnno6!G$12:G$5000)</f>
        <v>0</v>
      </c>
    </row>
    <row r="11" spans="1:33" ht="25.5">
      <c r="A11" s="7">
        <v>11</v>
      </c>
      <c r="B11" s="7">
        <v>1101</v>
      </c>
      <c r="C11" s="7">
        <v>110103</v>
      </c>
      <c r="D11" s="7">
        <v>11010301</v>
      </c>
      <c r="E11" s="170" t="s">
        <v>338</v>
      </c>
      <c r="F11" s="7">
        <v>3</v>
      </c>
      <c r="G11" s="8" t="s">
        <v>328</v>
      </c>
      <c r="H11" s="8" t="s">
        <v>329</v>
      </c>
      <c r="I11" s="8" t="s">
        <v>329</v>
      </c>
      <c r="J11" s="8" t="s">
        <v>685</v>
      </c>
      <c r="K11" s="8" t="s">
        <v>338</v>
      </c>
      <c r="L11" s="8" t="s">
        <v>334</v>
      </c>
      <c r="M11" s="6">
        <f>SUMIF(SaldoAnno1!A$12:A$4902,D11,SaldoAnno1!D$12:D$4902)</f>
        <v>850114.5</v>
      </c>
      <c r="N11" s="6">
        <f>SUMIF(SaldoAnno1!A$12:A$4902,D11,SaldoAnno1!E$12:E$4902)</f>
        <v>0</v>
      </c>
      <c r="O11" s="6">
        <f>SUMIF(SaldoAnno1!A$12:A$4902,D11,SaldoAnno1!G$12:G$4902)</f>
        <v>850114.5</v>
      </c>
      <c r="P11" s="6">
        <f>SUMIF(SaldoAnno2!A$12:A$5000,D11,SaldoAnno2!D$12:D$5000)</f>
        <v>940579.94</v>
      </c>
      <c r="Q11" s="6">
        <f>SUMIF(SaldoAnno2!A$12:A$5000,D11,SaldoAnno2!E$12:E$5000)</f>
        <v>0</v>
      </c>
      <c r="R11" s="6">
        <f>SUMIF(SaldoAnno2!A$12:A$5000,D11,SaldoAnno2!G$12:G$5000)</f>
        <v>940579.94</v>
      </c>
      <c r="S11" s="6">
        <f>SUMIF(SaldoAnno3!A$12:A$5000,D11,SaldoAnno3!D$12:G$5000)</f>
        <v>1228016.1599999999</v>
      </c>
      <c r="T11" s="6">
        <f>SUMIF(SaldoAnno3!A$12:A$5000,D11,SaldoAnno3!E$12:H$5000)</f>
        <v>0</v>
      </c>
      <c r="U11" s="6">
        <f>SUMIF(SaldoAnno3!A$12:A$5000,D11,SaldoAnno3!G$12:G$5000)</f>
        <v>1228016.1599999999</v>
      </c>
      <c r="V11" s="6">
        <f>SUMIF(SaldoAnno4!A$12:A$4602,$D11,SaldoAnno4!D$12:D$4602)</f>
        <v>0</v>
      </c>
      <c r="W11" s="6">
        <f>SUMIF(SaldoAnno4!A$12:A$4602,$D11,SaldoAnno4!E$12:E$4602)</f>
        <v>0</v>
      </c>
      <c r="X11" s="6">
        <f>SUMIF(SaldoAnno4!A$12:A$4602,$D11,SaldoAnno4!G$12:G$4602)</f>
        <v>0</v>
      </c>
      <c r="Y11" s="6">
        <f>SUMIF(SaldoAnno5!A$12:A$4602,$D11,SaldoAnno5!D$12:D$4602)</f>
        <v>1328747.8899999999</v>
      </c>
      <c r="Z11" s="6">
        <f>SUMIF(SaldoAnno5!A$12:A$4602,$D11,SaldoAnno5!E$12:E$4602)</f>
        <v>0</v>
      </c>
      <c r="AA11" s="6">
        <f>SUMIF(SaldoAnno5!A$12:A$4602,$D11,SaldoAnno5!G$12:G$4602)</f>
        <v>1328747.8899999999</v>
      </c>
      <c r="AB11" s="6">
        <f>SUMIF(SaldoAnno6!A$12:A$5000,$D11,SaldoAnno6!D$12:D$5000)</f>
        <v>0</v>
      </c>
      <c r="AC11" s="6">
        <f>SUMIF(SaldoAnno6!A$12:A$5000,$D11,SaldoAnno6!E$12:E$5000)</f>
        <v>0</v>
      </c>
      <c r="AD11" s="6">
        <f>SUMIF(SaldoAnno6!A$12:A$5000,$D11,SaldoAnno6!G$12:G$5000)</f>
        <v>0</v>
      </c>
    </row>
    <row r="12" spans="1:33" ht="12.75">
      <c r="A12" s="7">
        <v>11</v>
      </c>
      <c r="B12" s="7">
        <v>1101</v>
      </c>
      <c r="C12" s="7">
        <v>110103</v>
      </c>
      <c r="D12" s="7">
        <v>11010302</v>
      </c>
      <c r="E12" s="170" t="s">
        <v>339</v>
      </c>
      <c r="F12" s="7">
        <v>3</v>
      </c>
      <c r="G12" s="8" t="s">
        <v>328</v>
      </c>
      <c r="H12" s="8" t="s">
        <v>329</v>
      </c>
      <c r="I12" s="8" t="s">
        <v>329</v>
      </c>
      <c r="J12" s="8" t="s">
        <v>685</v>
      </c>
      <c r="K12" s="8" t="s">
        <v>338</v>
      </c>
      <c r="L12" s="8" t="s">
        <v>334</v>
      </c>
      <c r="M12" s="6">
        <f>SUMIF(SaldoAnno1!A$12:A$4902,D12,SaldoAnno1!D$12:D$4902)</f>
        <v>0</v>
      </c>
      <c r="N12" s="6">
        <f>SUMIF(SaldoAnno1!A$12:A$4902,D12,SaldoAnno1!E$12:E$4902)</f>
        <v>0</v>
      </c>
      <c r="O12" s="6">
        <f>SUMIF(SaldoAnno1!A$12:A$4902,D12,SaldoAnno1!G$12:G$4902)</f>
        <v>0</v>
      </c>
      <c r="P12" s="6">
        <f>SUMIF(SaldoAnno2!A$12:A$5000,D12,SaldoAnno2!D$12:D$5000)</f>
        <v>0</v>
      </c>
      <c r="Q12" s="6">
        <f>SUMIF(SaldoAnno2!A$12:A$5000,D12,SaldoAnno2!E$12:E$5000)</f>
        <v>0</v>
      </c>
      <c r="R12" s="6">
        <f>SUMIF(SaldoAnno2!A$12:A$5000,D12,SaldoAnno2!G$12:G$5000)</f>
        <v>0</v>
      </c>
      <c r="S12" s="6">
        <f>SUMIF(SaldoAnno3!A$12:A$5000,D12,SaldoAnno3!D$12:G$5000)</f>
        <v>0</v>
      </c>
      <c r="T12" s="6">
        <f>SUMIF(SaldoAnno3!A$12:A$5000,D12,SaldoAnno3!E$12:H$5000)</f>
        <v>0</v>
      </c>
      <c r="U12" s="6">
        <f>SUMIF(SaldoAnno3!A$12:A$5000,D12,SaldoAnno3!G$12:G$5000)</f>
        <v>0</v>
      </c>
      <c r="V12" s="6">
        <f>SUMIF(SaldoAnno4!A$12:A$4602,$D12,SaldoAnno4!D$12:D$4602)</f>
        <v>0</v>
      </c>
      <c r="W12" s="6">
        <f>SUMIF(SaldoAnno4!A$12:A$4602,$D12,SaldoAnno4!E$12:E$4602)</f>
        <v>0</v>
      </c>
      <c r="X12" s="6">
        <f>SUMIF(SaldoAnno4!A$12:A$4602,$D12,SaldoAnno4!G$12:G$4602)</f>
        <v>0</v>
      </c>
      <c r="Y12" s="6">
        <f>SUMIF(SaldoAnno5!A$12:A$4602,$D12,SaldoAnno5!D$12:D$4602)</f>
        <v>0</v>
      </c>
      <c r="Z12" s="6">
        <f>SUMIF(SaldoAnno5!A$12:A$4602,$D12,SaldoAnno5!E$12:E$4602)</f>
        <v>0</v>
      </c>
      <c r="AA12" s="6">
        <f>SUMIF(SaldoAnno5!A$12:A$4602,$D12,SaldoAnno5!G$12:G$4602)</f>
        <v>0</v>
      </c>
      <c r="AB12" s="6">
        <f>SUMIF(SaldoAnno6!A$12:A$5000,$D12,SaldoAnno6!D$12:D$5000)</f>
        <v>0</v>
      </c>
      <c r="AC12" s="6">
        <f>SUMIF(SaldoAnno6!A$12:A$5000,$D12,SaldoAnno6!E$12:E$5000)</f>
        <v>0</v>
      </c>
      <c r="AD12" s="6">
        <f>SUMIF(SaldoAnno6!A$12:A$5000,$D12,SaldoAnno6!G$12:G$5000)</f>
        <v>0</v>
      </c>
    </row>
    <row r="13" spans="1:33" ht="25.5">
      <c r="A13" s="7">
        <v>11</v>
      </c>
      <c r="B13" s="7">
        <v>1101</v>
      </c>
      <c r="C13" s="7">
        <v>110103</v>
      </c>
      <c r="D13" s="7">
        <v>11010351</v>
      </c>
      <c r="E13" s="170" t="s">
        <v>340</v>
      </c>
      <c r="F13" s="7">
        <v>4</v>
      </c>
      <c r="G13" s="8" t="s">
        <v>336</v>
      </c>
      <c r="H13" s="8" t="s">
        <v>329</v>
      </c>
      <c r="I13" s="8" t="s">
        <v>329</v>
      </c>
      <c r="J13" s="8" t="s">
        <v>685</v>
      </c>
      <c r="K13" s="8" t="s">
        <v>338</v>
      </c>
      <c r="L13" s="8" t="s">
        <v>334</v>
      </c>
      <c r="M13" s="6">
        <f>SUMIF(SaldoAnno1!A$12:A$4902,D13,SaldoAnno1!D$12:D$4902)</f>
        <v>0</v>
      </c>
      <c r="N13" s="6">
        <f>SUMIF(SaldoAnno1!A$12:A$4902,D13,SaldoAnno1!E$12:E$4902)</f>
        <v>726010.08</v>
      </c>
      <c r="O13" s="6">
        <f>SUMIF(SaldoAnno1!A$12:A$4902,D13,SaldoAnno1!G$12:G$4902)</f>
        <v>-726010.08</v>
      </c>
      <c r="P13" s="6">
        <f>SUMIF(SaldoAnno2!A$12:A$5000,D13,SaldoAnno2!D$12:D$5000)</f>
        <v>0</v>
      </c>
      <c r="Q13" s="6">
        <f>SUMIF(SaldoAnno2!A$12:A$5000,D13,SaldoAnno2!E$12:E$5000)</f>
        <v>761811.07</v>
      </c>
      <c r="R13" s="6">
        <f>SUMIF(SaldoAnno2!A$12:A$5000,D13,SaldoAnno2!G$12:G$5000)</f>
        <v>-761811.07</v>
      </c>
      <c r="S13" s="6">
        <f>SUMIF(SaldoAnno3!A$12:A$5000,D13,SaldoAnno3!D$12:G$5000)</f>
        <v>0</v>
      </c>
      <c r="T13" s="6">
        <f>SUMIF(SaldoAnno3!A$12:A$5000,D13,SaldoAnno3!E$12:H$5000)</f>
        <v>835149.29</v>
      </c>
      <c r="U13" s="6">
        <f>SUMIF(SaldoAnno3!A$12:A$5000,D13,SaldoAnno3!G$12:G$5000)</f>
        <v>-835149.29</v>
      </c>
      <c r="V13" s="6">
        <f>SUMIF(SaldoAnno4!A$12:A$4602,$D13,SaldoAnno4!D$12:D$4602)</f>
        <v>0</v>
      </c>
      <c r="W13" s="6">
        <f>SUMIF(SaldoAnno4!A$12:A$4602,$D13,SaldoAnno4!E$12:E$4602)</f>
        <v>0</v>
      </c>
      <c r="X13" s="6">
        <f>SUMIF(SaldoAnno4!A$12:A$4602,$D13,SaldoAnno4!G$12:G$4602)</f>
        <v>0</v>
      </c>
      <c r="Y13" s="6">
        <f>SUMIF(SaldoAnno5!A$12:A$4602,$D13,SaldoAnno5!D$12:D$4602)</f>
        <v>0</v>
      </c>
      <c r="Z13" s="6">
        <f>SUMIF(SaldoAnno5!A$12:A$4602,$D13,SaldoAnno5!E$12:E$4602)</f>
        <v>928417.37</v>
      </c>
      <c r="AA13" s="6">
        <f>SUMIF(SaldoAnno5!A$12:A$4602,$D13,SaldoAnno5!G$12:G$4602)</f>
        <v>-928417.37</v>
      </c>
      <c r="AB13" s="6">
        <f>SUMIF(SaldoAnno6!A$12:A$5000,$D13,SaldoAnno6!D$12:D$5000)</f>
        <v>0</v>
      </c>
      <c r="AC13" s="6">
        <f>SUMIF(SaldoAnno6!A$12:A$5000,$D13,SaldoAnno6!E$12:E$5000)</f>
        <v>0</v>
      </c>
      <c r="AD13" s="6">
        <f>SUMIF(SaldoAnno6!A$12:A$5000,$D13,SaldoAnno6!G$12:G$5000)</f>
        <v>0</v>
      </c>
    </row>
    <row r="14" spans="1:33" ht="12.75">
      <c r="A14" s="7">
        <v>11</v>
      </c>
      <c r="B14" s="7">
        <v>1101</v>
      </c>
      <c r="C14" s="7">
        <v>110103</v>
      </c>
      <c r="D14" s="7">
        <v>11010352</v>
      </c>
      <c r="E14" s="170" t="s">
        <v>341</v>
      </c>
      <c r="F14" s="7">
        <v>4</v>
      </c>
      <c r="G14" s="8" t="s">
        <v>336</v>
      </c>
      <c r="H14" s="8" t="s">
        <v>329</v>
      </c>
      <c r="I14" s="8" t="s">
        <v>329</v>
      </c>
      <c r="J14" s="8" t="s">
        <v>685</v>
      </c>
      <c r="K14" s="8" t="s">
        <v>338</v>
      </c>
      <c r="L14" s="8" t="s">
        <v>334</v>
      </c>
      <c r="M14" s="6">
        <f>SUMIF(SaldoAnno1!A$12:A$4902,D14,SaldoAnno1!D$12:D$4902)</f>
        <v>0</v>
      </c>
      <c r="N14" s="6">
        <f>SUMIF(SaldoAnno1!A$12:A$4902,D14,SaldoAnno1!E$12:E$4902)</f>
        <v>0</v>
      </c>
      <c r="O14" s="6">
        <f>SUMIF(SaldoAnno1!A$12:A$4902,D14,SaldoAnno1!G$12:G$4902)</f>
        <v>0</v>
      </c>
      <c r="P14" s="6">
        <f>SUMIF(SaldoAnno2!A$12:A$5000,D14,SaldoAnno2!D$12:D$5000)</f>
        <v>0</v>
      </c>
      <c r="Q14" s="6">
        <f>SUMIF(SaldoAnno2!A$12:A$5000,D14,SaldoAnno2!E$12:E$5000)</f>
        <v>0</v>
      </c>
      <c r="R14" s="6">
        <f>SUMIF(SaldoAnno2!A$12:A$5000,D14,SaldoAnno2!G$12:G$5000)</f>
        <v>0</v>
      </c>
      <c r="S14" s="6">
        <f>SUMIF(SaldoAnno3!A$12:A$5000,D14,SaldoAnno3!D$12:G$5000)</f>
        <v>0</v>
      </c>
      <c r="T14" s="6">
        <f>SUMIF(SaldoAnno3!A$12:A$5000,D14,SaldoAnno3!E$12:H$5000)</f>
        <v>0</v>
      </c>
      <c r="U14" s="6">
        <f>SUMIF(SaldoAnno3!A$12:A$5000,D14,SaldoAnno3!G$12:G$5000)</f>
        <v>0</v>
      </c>
      <c r="V14" s="6">
        <f>SUMIF(SaldoAnno4!A$12:A$4602,$D14,SaldoAnno4!D$12:D$4602)</f>
        <v>0</v>
      </c>
      <c r="W14" s="6">
        <f>SUMIF(SaldoAnno4!A$12:A$4602,$D14,SaldoAnno4!E$12:E$4602)</f>
        <v>0</v>
      </c>
      <c r="X14" s="6">
        <f>SUMIF(SaldoAnno4!A$12:A$4602,$D14,SaldoAnno4!G$12:G$4602)</f>
        <v>0</v>
      </c>
      <c r="Y14" s="6">
        <f>SUMIF(SaldoAnno5!A$12:A$4602,$D14,SaldoAnno5!D$12:D$4602)</f>
        <v>0</v>
      </c>
      <c r="Z14" s="6">
        <f>SUMIF(SaldoAnno5!A$12:A$4602,$D14,SaldoAnno5!E$12:E$4602)</f>
        <v>0</v>
      </c>
      <c r="AA14" s="6">
        <f>SUMIF(SaldoAnno5!A$12:A$4602,$D14,SaldoAnno5!G$12:G$4602)</f>
        <v>0</v>
      </c>
      <c r="AB14" s="6">
        <f>SUMIF(SaldoAnno6!A$12:A$5000,$D14,SaldoAnno6!D$12:D$5000)</f>
        <v>0</v>
      </c>
      <c r="AC14" s="6">
        <f>SUMIF(SaldoAnno6!A$12:A$5000,$D14,SaldoAnno6!E$12:E$5000)</f>
        <v>0</v>
      </c>
      <c r="AD14" s="6">
        <f>SUMIF(SaldoAnno6!A$12:A$5000,$D14,SaldoAnno6!G$12:G$5000)</f>
        <v>0</v>
      </c>
    </row>
    <row r="15" spans="1:33" ht="12.75">
      <c r="A15" s="7">
        <v>11</v>
      </c>
      <c r="B15" s="7">
        <v>1101</v>
      </c>
      <c r="C15" s="7">
        <v>110104</v>
      </c>
      <c r="D15" s="7">
        <v>11010401</v>
      </c>
      <c r="E15" s="170" t="s">
        <v>342</v>
      </c>
      <c r="F15" s="7">
        <v>3</v>
      </c>
      <c r="G15" s="8" t="s">
        <v>328</v>
      </c>
      <c r="H15" s="8" t="s">
        <v>329</v>
      </c>
      <c r="I15" s="8" t="s">
        <v>329</v>
      </c>
      <c r="J15" s="8" t="s">
        <v>685</v>
      </c>
      <c r="K15" s="8" t="s">
        <v>342</v>
      </c>
      <c r="L15" s="8" t="s">
        <v>334</v>
      </c>
      <c r="M15" s="6">
        <f>SUMIF(SaldoAnno1!A$12:A$4902,D15,SaldoAnno1!D$12:D$4902)</f>
        <v>0</v>
      </c>
      <c r="N15" s="6">
        <f>SUMIF(SaldoAnno1!A$12:A$4902,D15,SaldoAnno1!E$12:E$4902)</f>
        <v>0</v>
      </c>
      <c r="O15" s="6">
        <f>SUMIF(SaldoAnno1!A$12:A$4902,D15,SaldoAnno1!G$12:G$4902)</f>
        <v>0</v>
      </c>
      <c r="P15" s="6">
        <f>SUMIF(SaldoAnno2!A$12:A$5000,D15,SaldoAnno2!D$12:D$5000)</f>
        <v>0</v>
      </c>
      <c r="Q15" s="6">
        <f>SUMIF(SaldoAnno2!A$12:A$5000,D15,SaldoAnno2!E$12:E$5000)</f>
        <v>0</v>
      </c>
      <c r="R15" s="6">
        <f>SUMIF(SaldoAnno2!A$12:A$5000,D15,SaldoAnno2!G$12:G$5000)</f>
        <v>0</v>
      </c>
      <c r="S15" s="6">
        <f>SUMIF(SaldoAnno3!A$12:A$5000,D15,SaldoAnno3!D$12:G$5000)</f>
        <v>0</v>
      </c>
      <c r="T15" s="6">
        <f>SUMIF(SaldoAnno3!A$12:A$5000,D15,SaldoAnno3!E$12:H$5000)</f>
        <v>0</v>
      </c>
      <c r="U15" s="6">
        <f>SUMIF(SaldoAnno3!A$12:A$5000,D15,SaldoAnno3!G$12:G$5000)</f>
        <v>0</v>
      </c>
      <c r="V15" s="6">
        <f>SUMIF(SaldoAnno4!A$12:A$4602,$D15,SaldoAnno4!D$12:D$4602)</f>
        <v>0</v>
      </c>
      <c r="W15" s="6">
        <f>SUMIF(SaldoAnno4!A$12:A$4602,$D15,SaldoAnno4!E$12:E$4602)</f>
        <v>0</v>
      </c>
      <c r="X15" s="6">
        <f>SUMIF(SaldoAnno4!A$12:A$4602,$D15,SaldoAnno4!G$12:G$4602)</f>
        <v>0</v>
      </c>
      <c r="Y15" s="6">
        <f>SUMIF(SaldoAnno5!A$12:A$4602,$D15,SaldoAnno5!D$12:D$4602)</f>
        <v>0</v>
      </c>
      <c r="Z15" s="6">
        <f>SUMIF(SaldoAnno5!A$12:A$4602,$D15,SaldoAnno5!E$12:E$4602)</f>
        <v>0</v>
      </c>
      <c r="AA15" s="6">
        <f>SUMIF(SaldoAnno5!A$12:A$4602,$D15,SaldoAnno5!G$12:G$4602)</f>
        <v>0</v>
      </c>
      <c r="AB15" s="6">
        <f>SUMIF(SaldoAnno6!A$12:A$5000,$D15,SaldoAnno6!D$12:D$5000)</f>
        <v>0</v>
      </c>
      <c r="AC15" s="6">
        <f>SUMIF(SaldoAnno6!A$12:A$5000,$D15,SaldoAnno6!E$12:E$5000)</f>
        <v>0</v>
      </c>
      <c r="AD15" s="6">
        <f>SUMIF(SaldoAnno6!A$12:A$5000,$D15,SaldoAnno6!G$12:G$5000)</f>
        <v>0</v>
      </c>
    </row>
    <row r="16" spans="1:33" ht="25.5">
      <c r="A16" s="7">
        <v>11</v>
      </c>
      <c r="B16" s="7">
        <v>1101</v>
      </c>
      <c r="C16" s="7">
        <v>110104</v>
      </c>
      <c r="D16" s="7">
        <v>11010451</v>
      </c>
      <c r="E16" s="170" t="s">
        <v>343</v>
      </c>
      <c r="F16" s="7">
        <v>4</v>
      </c>
      <c r="G16" s="8" t="s">
        <v>336</v>
      </c>
      <c r="H16" s="8" t="s">
        <v>329</v>
      </c>
      <c r="I16" s="8" t="s">
        <v>329</v>
      </c>
      <c r="J16" s="8" t="s">
        <v>685</v>
      </c>
      <c r="K16" s="8" t="s">
        <v>342</v>
      </c>
      <c r="L16" s="8" t="s">
        <v>334</v>
      </c>
      <c r="M16" s="6">
        <f>SUMIF(SaldoAnno1!A$12:A$4902,D16,SaldoAnno1!D$12:D$4902)</f>
        <v>0</v>
      </c>
      <c r="N16" s="6">
        <f>SUMIF(SaldoAnno1!A$12:A$4902,D16,SaldoAnno1!E$12:E$4902)</f>
        <v>0</v>
      </c>
      <c r="O16" s="6">
        <f>SUMIF(SaldoAnno1!A$12:A$4902,D16,SaldoAnno1!G$12:G$4902)</f>
        <v>0</v>
      </c>
      <c r="P16" s="6">
        <f>SUMIF(SaldoAnno2!A$12:A$5000,D16,SaldoAnno2!D$12:D$5000)</f>
        <v>0</v>
      </c>
      <c r="Q16" s="6">
        <f>SUMIF(SaldoAnno2!A$12:A$5000,D16,SaldoAnno2!E$12:E$5000)</f>
        <v>0</v>
      </c>
      <c r="R16" s="6">
        <f>SUMIF(SaldoAnno2!A$12:A$5000,D16,SaldoAnno2!G$12:G$5000)</f>
        <v>0</v>
      </c>
      <c r="S16" s="6">
        <f>SUMIF(SaldoAnno3!A$12:A$5000,D16,SaldoAnno3!D$12:G$5000)</f>
        <v>0</v>
      </c>
      <c r="T16" s="6">
        <f>SUMIF(SaldoAnno3!A$12:A$5000,D16,SaldoAnno3!E$12:H$5000)</f>
        <v>0</v>
      </c>
      <c r="U16" s="6">
        <f>SUMIF(SaldoAnno3!A$12:A$5000,D16,SaldoAnno3!G$12:G$5000)</f>
        <v>0</v>
      </c>
      <c r="V16" s="6">
        <f>SUMIF(SaldoAnno4!A$12:A$4602,$D16,SaldoAnno4!D$12:D$4602)</f>
        <v>0</v>
      </c>
      <c r="W16" s="6">
        <f>SUMIF(SaldoAnno4!A$12:A$4602,$D16,SaldoAnno4!E$12:E$4602)</f>
        <v>0</v>
      </c>
      <c r="X16" s="6">
        <f>SUMIF(SaldoAnno4!A$12:A$4602,$D16,SaldoAnno4!G$12:G$4602)</f>
        <v>0</v>
      </c>
      <c r="Y16" s="6">
        <f>SUMIF(SaldoAnno5!A$12:A$4602,$D16,SaldoAnno5!D$12:D$4602)</f>
        <v>0</v>
      </c>
      <c r="Z16" s="6">
        <f>SUMIF(SaldoAnno5!A$12:A$4602,$D16,SaldoAnno5!E$12:E$4602)</f>
        <v>0</v>
      </c>
      <c r="AA16" s="6">
        <f>SUMIF(SaldoAnno5!A$12:A$4602,$D16,SaldoAnno5!G$12:G$4602)</f>
        <v>0</v>
      </c>
      <c r="AB16" s="6">
        <f>SUMIF(SaldoAnno6!A$12:A$5000,$D16,SaldoAnno6!D$12:D$5000)</f>
        <v>0</v>
      </c>
      <c r="AC16" s="6">
        <f>SUMIF(SaldoAnno6!A$12:A$5000,$D16,SaldoAnno6!E$12:E$5000)</f>
        <v>0</v>
      </c>
      <c r="AD16" s="6">
        <f>SUMIF(SaldoAnno6!A$12:A$5000,$D16,SaldoAnno6!G$12:G$5000)</f>
        <v>0</v>
      </c>
    </row>
    <row r="17" spans="1:30" ht="12.75">
      <c r="A17" s="7">
        <v>11</v>
      </c>
      <c r="B17" s="7">
        <v>1101</v>
      </c>
      <c r="C17" s="7">
        <v>110105</v>
      </c>
      <c r="D17" s="7">
        <v>11010501</v>
      </c>
      <c r="E17" s="170" t="s">
        <v>988</v>
      </c>
      <c r="F17" s="7">
        <v>3</v>
      </c>
      <c r="G17" s="8" t="s">
        <v>328</v>
      </c>
      <c r="H17" s="8" t="s">
        <v>329</v>
      </c>
      <c r="I17" s="8" t="s">
        <v>329</v>
      </c>
      <c r="J17" s="8" t="s">
        <v>685</v>
      </c>
      <c r="K17" s="8" t="s">
        <v>344</v>
      </c>
      <c r="L17" s="8" t="s">
        <v>334</v>
      </c>
      <c r="M17" s="6">
        <f>SUMIF(SaldoAnno1!A$12:A$4902,D17,SaldoAnno1!D$12:D$4902)</f>
        <v>1041.9000000000001</v>
      </c>
      <c r="N17" s="6">
        <f>SUMIF(SaldoAnno1!A$12:A$4902,D17,SaldoAnno1!E$12:E$4902)</f>
        <v>0</v>
      </c>
      <c r="O17" s="6">
        <f>SUMIF(SaldoAnno1!A$12:A$4902,D17,SaldoAnno1!G$12:G$4902)</f>
        <v>1041.9000000000001</v>
      </c>
      <c r="P17" s="6">
        <f>SUMIF(SaldoAnno2!A$12:A$5000,D17,SaldoAnno2!D$12:D$5000)</f>
        <v>1041.9000000000001</v>
      </c>
      <c r="Q17" s="6">
        <f>SUMIF(SaldoAnno2!A$12:A$5000,D17,SaldoAnno2!E$12:E$5000)</f>
        <v>0</v>
      </c>
      <c r="R17" s="6">
        <f>SUMIF(SaldoAnno2!A$12:A$5000,D17,SaldoAnno2!G$12:G$5000)</f>
        <v>1041.9000000000001</v>
      </c>
      <c r="S17" s="6">
        <f>SUMIF(SaldoAnno3!A$12:A$5000,D17,SaldoAnno3!D$12:G$5000)</f>
        <v>1041.9000000000001</v>
      </c>
      <c r="T17" s="6">
        <f>SUMIF(SaldoAnno3!A$12:A$5000,D17,SaldoAnno3!E$12:H$5000)</f>
        <v>0</v>
      </c>
      <c r="U17" s="6">
        <f>SUMIF(SaldoAnno3!A$12:A$5000,D17,SaldoAnno3!G$12:G$5000)</f>
        <v>1041.9000000000001</v>
      </c>
      <c r="V17" s="6">
        <f>SUMIF(SaldoAnno4!A$12:A$4602,$D17,SaldoAnno4!D$12:D$4602)</f>
        <v>0</v>
      </c>
      <c r="W17" s="6">
        <f>SUMIF(SaldoAnno4!A$12:A$4602,$D17,SaldoAnno4!E$12:E$4602)</f>
        <v>0</v>
      </c>
      <c r="X17" s="6">
        <f>SUMIF(SaldoAnno4!A$12:A$4602,$D17,SaldoAnno4!G$12:G$4602)</f>
        <v>0</v>
      </c>
      <c r="Y17" s="6">
        <f>SUMIF(SaldoAnno5!A$12:A$4602,$D17,SaldoAnno5!D$12:D$4602)</f>
        <v>1041.9000000000001</v>
      </c>
      <c r="Z17" s="6">
        <f>SUMIF(SaldoAnno5!A$12:A$4602,$D17,SaldoAnno5!E$12:E$4602)</f>
        <v>0</v>
      </c>
      <c r="AA17" s="6">
        <f>SUMIF(SaldoAnno5!A$12:A$4602,$D17,SaldoAnno5!G$12:G$4602)</f>
        <v>1041.9000000000001</v>
      </c>
      <c r="AB17" s="6">
        <f>SUMIF(SaldoAnno6!A$12:A$5000,$D17,SaldoAnno6!D$12:D$5000)</f>
        <v>0</v>
      </c>
      <c r="AC17" s="6">
        <f>SUMIF(SaldoAnno6!A$12:A$5000,$D17,SaldoAnno6!E$12:E$5000)</f>
        <v>0</v>
      </c>
      <c r="AD17" s="6">
        <f>SUMIF(SaldoAnno6!A$12:A$5000,$D17,SaldoAnno6!G$12:G$5000)</f>
        <v>0</v>
      </c>
    </row>
    <row r="18" spans="1:30" ht="12.75">
      <c r="A18" s="7">
        <v>11</v>
      </c>
      <c r="B18" s="7">
        <v>1101</v>
      </c>
      <c r="C18" s="7">
        <v>110105</v>
      </c>
      <c r="D18" s="7">
        <v>11010502</v>
      </c>
      <c r="E18" s="170" t="s">
        <v>989</v>
      </c>
      <c r="F18" s="7">
        <v>3</v>
      </c>
      <c r="G18" s="8" t="s">
        <v>328</v>
      </c>
      <c r="H18" s="8" t="s">
        <v>329</v>
      </c>
      <c r="I18" s="8" t="s">
        <v>329</v>
      </c>
      <c r="J18" s="8" t="s">
        <v>685</v>
      </c>
      <c r="K18" s="8" t="s">
        <v>344</v>
      </c>
      <c r="L18" s="8" t="s">
        <v>334</v>
      </c>
      <c r="M18" s="6">
        <f>SUMIF(SaldoAnno1!A$12:A$4902,D18,SaldoAnno1!D$12:D$4902)</f>
        <v>0</v>
      </c>
      <c r="N18" s="6">
        <f>SUMIF(SaldoAnno1!A$12:A$4902,D18,SaldoAnno1!E$12:E$4902)</f>
        <v>0</v>
      </c>
      <c r="O18" s="6">
        <f>SUMIF(SaldoAnno1!A$12:A$4902,D18,SaldoAnno1!G$12:G$4902)</f>
        <v>0</v>
      </c>
      <c r="P18" s="6">
        <f>SUMIF(SaldoAnno2!A$12:A$5000,D18,SaldoAnno2!D$12:D$5000)</f>
        <v>0</v>
      </c>
      <c r="Q18" s="6">
        <f>SUMIF(SaldoAnno2!A$12:A$5000,D18,SaldoAnno2!E$12:E$5000)</f>
        <v>0</v>
      </c>
      <c r="R18" s="6">
        <f>SUMIF(SaldoAnno2!A$12:A$5000,D18,SaldoAnno2!G$12:G$5000)</f>
        <v>0</v>
      </c>
      <c r="S18" s="6">
        <f>SUMIF(SaldoAnno3!A$12:A$5000,D18,SaldoAnno3!D$12:G$5000)</f>
        <v>0</v>
      </c>
      <c r="T18" s="6">
        <f>SUMIF(SaldoAnno3!A$12:A$5000,D18,SaldoAnno3!E$12:H$5000)</f>
        <v>0</v>
      </c>
      <c r="U18" s="6">
        <f>SUMIF(SaldoAnno3!A$12:A$5000,D18,SaldoAnno3!G$12:G$5000)</f>
        <v>0</v>
      </c>
      <c r="V18" s="6">
        <f>SUMIF(SaldoAnno4!A$12:A$4602,$D18,SaldoAnno4!D$12:D$4602)</f>
        <v>0</v>
      </c>
      <c r="W18" s="6">
        <f>SUMIF(SaldoAnno4!A$12:A$4602,$D18,SaldoAnno4!E$12:E$4602)</f>
        <v>0</v>
      </c>
      <c r="X18" s="6">
        <f>SUMIF(SaldoAnno4!A$12:A$4602,$D18,SaldoAnno4!G$12:G$4602)</f>
        <v>0</v>
      </c>
      <c r="Y18" s="6">
        <f>SUMIF(SaldoAnno5!A$12:A$4602,$D18,SaldoAnno5!D$12:D$4602)</f>
        <v>0</v>
      </c>
      <c r="Z18" s="6">
        <f>SUMIF(SaldoAnno5!A$12:A$4602,$D18,SaldoAnno5!E$12:E$4602)</f>
        <v>0</v>
      </c>
      <c r="AA18" s="6">
        <f>SUMIF(SaldoAnno5!A$12:A$4602,$D18,SaldoAnno5!G$12:G$4602)</f>
        <v>0</v>
      </c>
      <c r="AB18" s="6">
        <f>SUMIF(SaldoAnno6!A$12:A$5000,$D18,SaldoAnno6!D$12:D$5000)</f>
        <v>0</v>
      </c>
      <c r="AC18" s="6">
        <f>SUMIF(SaldoAnno6!A$12:A$5000,$D18,SaldoAnno6!E$12:E$5000)</f>
        <v>0</v>
      </c>
      <c r="AD18" s="6">
        <f>SUMIF(SaldoAnno6!A$12:A$5000,$D18,SaldoAnno6!G$12:G$5000)</f>
        <v>0</v>
      </c>
    </row>
    <row r="19" spans="1:30" ht="12.75">
      <c r="A19" s="7">
        <v>11</v>
      </c>
      <c r="B19" s="7">
        <v>1101</v>
      </c>
      <c r="C19" s="7">
        <v>110105</v>
      </c>
      <c r="D19" s="7">
        <v>11010503</v>
      </c>
      <c r="E19" s="170" t="s">
        <v>344</v>
      </c>
      <c r="F19" s="7">
        <v>3</v>
      </c>
      <c r="G19" s="8" t="s">
        <v>328</v>
      </c>
      <c r="H19" s="8" t="s">
        <v>329</v>
      </c>
      <c r="I19" s="8" t="s">
        <v>329</v>
      </c>
      <c r="J19" s="8" t="s">
        <v>685</v>
      </c>
      <c r="K19" s="8" t="s">
        <v>344</v>
      </c>
      <c r="L19" s="8" t="s">
        <v>334</v>
      </c>
      <c r="M19" s="6">
        <f>SUMIF(SaldoAnno1!A$12:A$4902,D19,SaldoAnno1!D$12:D$4902)</f>
        <v>7344.68</v>
      </c>
      <c r="N19" s="6">
        <f>SUMIF(SaldoAnno1!A$12:A$4902,D19,SaldoAnno1!E$12:E$4902)</f>
        <v>0</v>
      </c>
      <c r="O19" s="6">
        <f>SUMIF(SaldoAnno1!A$12:A$4902,D19,SaldoAnno1!G$12:G$4902)</f>
        <v>7344.68</v>
      </c>
      <c r="P19" s="6">
        <f>SUMIF(SaldoAnno2!A$12:A$5000,D19,SaldoAnno2!D$12:D$5000)</f>
        <v>7344.68</v>
      </c>
      <c r="Q19" s="6">
        <f>SUMIF(SaldoAnno2!A$12:A$5000,D19,SaldoAnno2!E$12:E$5000)</f>
        <v>0</v>
      </c>
      <c r="R19" s="6">
        <f>SUMIF(SaldoAnno2!A$12:A$5000,D19,SaldoAnno2!G$12:G$5000)</f>
        <v>7344.68</v>
      </c>
      <c r="S19" s="6">
        <f>SUMIF(SaldoAnno3!A$12:A$5000,D19,SaldoAnno3!D$12:G$5000)</f>
        <v>7344.68</v>
      </c>
      <c r="T19" s="6">
        <f>SUMIF(SaldoAnno3!A$12:A$5000,D19,SaldoAnno3!E$12:H$5000)</f>
        <v>0</v>
      </c>
      <c r="U19" s="6">
        <f>SUMIF(SaldoAnno3!A$12:A$5000,D19,SaldoAnno3!G$12:G$5000)</f>
        <v>7344.68</v>
      </c>
      <c r="V19" s="6">
        <f>SUMIF(SaldoAnno4!A$12:A$4602,$D19,SaldoAnno4!D$12:D$4602)</f>
        <v>0</v>
      </c>
      <c r="W19" s="6">
        <f>SUMIF(SaldoAnno4!A$12:A$4602,$D19,SaldoAnno4!E$12:E$4602)</f>
        <v>0</v>
      </c>
      <c r="X19" s="6">
        <f>SUMIF(SaldoAnno4!A$12:A$4602,$D19,SaldoAnno4!G$12:G$4602)</f>
        <v>0</v>
      </c>
      <c r="Y19" s="6">
        <f>SUMIF(SaldoAnno5!A$12:A$4602,$D19,SaldoAnno5!D$12:D$4602)</f>
        <v>7344.68</v>
      </c>
      <c r="Z19" s="6">
        <f>SUMIF(SaldoAnno5!A$12:A$4602,$D19,SaldoAnno5!E$12:E$4602)</f>
        <v>0</v>
      </c>
      <c r="AA19" s="6">
        <f>SUMIF(SaldoAnno5!A$12:A$4602,$D19,SaldoAnno5!G$12:G$4602)</f>
        <v>7344.68</v>
      </c>
      <c r="AB19" s="6">
        <f>SUMIF(SaldoAnno6!A$12:A$5000,$D19,SaldoAnno6!D$12:D$5000)</f>
        <v>0</v>
      </c>
      <c r="AC19" s="6">
        <f>SUMIF(SaldoAnno6!A$12:A$5000,$D19,SaldoAnno6!E$12:E$5000)</f>
        <v>7344.68</v>
      </c>
      <c r="AD19" s="6">
        <f>SUMIF(SaldoAnno6!A$12:A$5000,$D19,SaldoAnno6!G$12:G$5000)</f>
        <v>-7344.68</v>
      </c>
    </row>
    <row r="20" spans="1:30" ht="12.75">
      <c r="A20" s="7">
        <v>11</v>
      </c>
      <c r="B20" s="7">
        <v>1101</v>
      </c>
      <c r="C20" s="7">
        <v>110105</v>
      </c>
      <c r="D20" s="7">
        <v>11010551</v>
      </c>
      <c r="E20" s="170" t="s">
        <v>990</v>
      </c>
      <c r="F20" s="7">
        <v>4</v>
      </c>
      <c r="G20" s="8" t="s">
        <v>336</v>
      </c>
      <c r="H20" s="8" t="s">
        <v>329</v>
      </c>
      <c r="I20" s="8" t="s">
        <v>329</v>
      </c>
      <c r="J20" s="8" t="s">
        <v>685</v>
      </c>
      <c r="K20" s="8" t="s">
        <v>344</v>
      </c>
      <c r="L20" s="8" t="s">
        <v>334</v>
      </c>
      <c r="M20" s="6">
        <f>SUMIF(SaldoAnno1!A$12:A$4902,D20,SaldoAnno1!D$12:D$4902)</f>
        <v>0</v>
      </c>
      <c r="N20" s="6">
        <f>SUMIF(SaldoAnno1!A$12:A$4902,D20,SaldoAnno1!E$12:E$4902)</f>
        <v>1041.9000000000001</v>
      </c>
      <c r="O20" s="6">
        <f>SUMIF(SaldoAnno1!A$12:A$4902,D20,SaldoAnno1!G$12:G$4902)</f>
        <v>-1041.9000000000001</v>
      </c>
      <c r="P20" s="6">
        <f>SUMIF(SaldoAnno2!A$12:A$5000,D20,SaldoAnno2!D$12:D$5000)</f>
        <v>0</v>
      </c>
      <c r="Q20" s="6">
        <f>SUMIF(SaldoAnno2!A$12:A$5000,D20,SaldoAnno2!E$12:E$5000)</f>
        <v>1041.9000000000001</v>
      </c>
      <c r="R20" s="6">
        <f>SUMIF(SaldoAnno2!A$12:A$5000,D20,SaldoAnno2!G$12:G$5000)</f>
        <v>-1041.9000000000001</v>
      </c>
      <c r="S20" s="6">
        <f>SUMIF(SaldoAnno3!A$12:A$5000,D20,SaldoAnno3!D$12:G$5000)</f>
        <v>0</v>
      </c>
      <c r="T20" s="6">
        <f>SUMIF(SaldoAnno3!A$12:A$5000,D20,SaldoAnno3!E$12:H$5000)</f>
        <v>1041.9000000000001</v>
      </c>
      <c r="U20" s="6">
        <f>SUMIF(SaldoAnno3!A$12:A$5000,D20,SaldoAnno3!G$12:G$5000)</f>
        <v>-1041.9000000000001</v>
      </c>
      <c r="V20" s="6">
        <f>SUMIF(SaldoAnno4!A$12:A$4602,$D20,SaldoAnno4!D$12:D$4602)</f>
        <v>0</v>
      </c>
      <c r="W20" s="6">
        <f>SUMIF(SaldoAnno4!A$12:A$4602,$D20,SaldoAnno4!E$12:E$4602)</f>
        <v>0</v>
      </c>
      <c r="X20" s="6">
        <f>SUMIF(SaldoAnno4!A$12:A$4602,$D20,SaldoAnno4!G$12:G$4602)</f>
        <v>0</v>
      </c>
      <c r="Y20" s="6">
        <f>SUMIF(SaldoAnno5!A$12:A$4602,$D20,SaldoAnno5!D$12:D$4602)</f>
        <v>0</v>
      </c>
      <c r="Z20" s="6">
        <f>SUMIF(SaldoAnno5!A$12:A$4602,$D20,SaldoAnno5!E$12:E$4602)</f>
        <v>1041.9000000000001</v>
      </c>
      <c r="AA20" s="6">
        <f>SUMIF(SaldoAnno5!A$12:A$4602,$D20,SaldoAnno5!G$12:G$4602)</f>
        <v>-1041.9000000000001</v>
      </c>
      <c r="AB20" s="6">
        <f>SUMIF(SaldoAnno6!A$12:A$5000,$D20,SaldoAnno6!D$12:D$5000)</f>
        <v>0</v>
      </c>
      <c r="AC20" s="6">
        <f>SUMIF(SaldoAnno6!A$12:A$5000,$D20,SaldoAnno6!E$12:E$5000)</f>
        <v>0</v>
      </c>
      <c r="AD20" s="6">
        <f>SUMIF(SaldoAnno6!A$12:A$5000,$D20,SaldoAnno6!G$12:G$5000)</f>
        <v>0</v>
      </c>
    </row>
    <row r="21" spans="1:30" ht="12.75">
      <c r="A21" s="7">
        <v>11</v>
      </c>
      <c r="B21" s="7">
        <v>1101</v>
      </c>
      <c r="C21" s="7">
        <v>110105</v>
      </c>
      <c r="D21" s="7">
        <v>11010552</v>
      </c>
      <c r="E21" s="170" t="s">
        <v>991</v>
      </c>
      <c r="F21" s="7">
        <v>4</v>
      </c>
      <c r="G21" s="8" t="s">
        <v>336</v>
      </c>
      <c r="H21" s="8" t="s">
        <v>329</v>
      </c>
      <c r="I21" s="8" t="s">
        <v>329</v>
      </c>
      <c r="J21" s="8" t="s">
        <v>685</v>
      </c>
      <c r="K21" s="8" t="s">
        <v>344</v>
      </c>
      <c r="L21" s="8" t="s">
        <v>334</v>
      </c>
      <c r="M21" s="6">
        <f>SUMIF(SaldoAnno1!A$12:A$4902,D21,SaldoAnno1!D$12:D$4902)</f>
        <v>0</v>
      </c>
      <c r="N21" s="6">
        <f>SUMIF(SaldoAnno1!A$12:A$4902,D21,SaldoAnno1!E$12:E$4902)</f>
        <v>0</v>
      </c>
      <c r="O21" s="6">
        <f>SUMIF(SaldoAnno1!A$12:A$4902,D21,SaldoAnno1!G$12:G$4902)</f>
        <v>0</v>
      </c>
      <c r="P21" s="6">
        <f>SUMIF(SaldoAnno2!A$12:A$5000,D21,SaldoAnno2!D$12:D$5000)</f>
        <v>0</v>
      </c>
      <c r="Q21" s="6">
        <f>SUMIF(SaldoAnno2!A$12:A$5000,D21,SaldoAnno2!E$12:E$5000)</f>
        <v>0</v>
      </c>
      <c r="R21" s="6">
        <f>SUMIF(SaldoAnno2!A$12:A$5000,D21,SaldoAnno2!G$12:G$5000)</f>
        <v>0</v>
      </c>
      <c r="S21" s="6">
        <f>SUMIF(SaldoAnno3!A$12:A$5000,D21,SaldoAnno3!D$12:G$5000)</f>
        <v>0</v>
      </c>
      <c r="T21" s="6">
        <f>SUMIF(SaldoAnno3!A$12:A$5000,D21,SaldoAnno3!E$12:H$5000)</f>
        <v>0</v>
      </c>
      <c r="U21" s="6">
        <f>SUMIF(SaldoAnno3!A$12:A$5000,D21,SaldoAnno3!G$12:G$5000)</f>
        <v>0</v>
      </c>
      <c r="V21" s="6">
        <f>SUMIF(SaldoAnno4!A$12:A$4602,$D21,SaldoAnno4!D$12:D$4602)</f>
        <v>0</v>
      </c>
      <c r="W21" s="6">
        <f>SUMIF(SaldoAnno4!A$12:A$4602,$D21,SaldoAnno4!E$12:E$4602)</f>
        <v>0</v>
      </c>
      <c r="X21" s="6">
        <f>SUMIF(SaldoAnno4!A$12:A$4602,$D21,SaldoAnno4!G$12:G$4602)</f>
        <v>0</v>
      </c>
      <c r="Y21" s="6">
        <f>SUMIF(SaldoAnno5!A$12:A$4602,$D21,SaldoAnno5!D$12:D$4602)</f>
        <v>0</v>
      </c>
      <c r="Z21" s="6">
        <f>SUMIF(SaldoAnno5!A$12:A$4602,$D21,SaldoAnno5!E$12:E$4602)</f>
        <v>0</v>
      </c>
      <c r="AA21" s="6">
        <f>SUMIF(SaldoAnno5!A$12:A$4602,$D21,SaldoAnno5!G$12:G$4602)</f>
        <v>0</v>
      </c>
      <c r="AB21" s="6">
        <f>SUMIF(SaldoAnno6!A$12:A$5000,$D21,SaldoAnno6!D$12:D$5000)</f>
        <v>0</v>
      </c>
      <c r="AC21" s="6">
        <f>SUMIF(SaldoAnno6!A$12:A$5000,$D21,SaldoAnno6!E$12:E$5000)</f>
        <v>0</v>
      </c>
      <c r="AD21" s="6">
        <f>SUMIF(SaldoAnno6!A$12:A$5000,$D21,SaldoAnno6!G$12:G$5000)</f>
        <v>0</v>
      </c>
    </row>
    <row r="22" spans="1:30" ht="12.75">
      <c r="A22" s="7">
        <v>11</v>
      </c>
      <c r="B22" s="7">
        <v>1101</v>
      </c>
      <c r="C22" s="7">
        <v>110105</v>
      </c>
      <c r="D22" s="7">
        <v>11010553</v>
      </c>
      <c r="E22" s="170" t="s">
        <v>992</v>
      </c>
      <c r="F22" s="7">
        <v>4</v>
      </c>
      <c r="G22" s="8" t="s">
        <v>336</v>
      </c>
      <c r="H22" s="8" t="s">
        <v>329</v>
      </c>
      <c r="I22" s="8" t="s">
        <v>329</v>
      </c>
      <c r="J22" s="8" t="s">
        <v>685</v>
      </c>
      <c r="K22" s="8" t="s">
        <v>344</v>
      </c>
      <c r="L22" s="8" t="s">
        <v>334</v>
      </c>
      <c r="M22" s="6">
        <f>SUMIF(SaldoAnno1!A$12:A$4902,D22,SaldoAnno1!D$12:D$4902)</f>
        <v>0</v>
      </c>
      <c r="N22" s="6">
        <f>SUMIF(SaldoAnno1!A$12:A$4902,D22,SaldoAnno1!E$12:E$4902)</f>
        <v>7344.68</v>
      </c>
      <c r="O22" s="6">
        <f>SUMIF(SaldoAnno1!A$12:A$4902,D22,SaldoAnno1!G$12:G$4902)</f>
        <v>-7344.68</v>
      </c>
      <c r="P22" s="6">
        <f>SUMIF(SaldoAnno2!A$12:A$5000,D22,SaldoAnno2!D$12:D$5000)</f>
        <v>0</v>
      </c>
      <c r="Q22" s="6">
        <f>SUMIF(SaldoAnno2!A$12:A$5000,D22,SaldoAnno2!E$12:E$5000)</f>
        <v>7344.68</v>
      </c>
      <c r="R22" s="6">
        <f>SUMIF(SaldoAnno2!A$12:A$5000,D22,SaldoAnno2!G$12:G$5000)</f>
        <v>-7344.68</v>
      </c>
      <c r="S22" s="6">
        <f>SUMIF(SaldoAnno3!A$12:A$5000,D22,SaldoAnno3!D$12:G$5000)</f>
        <v>0</v>
      </c>
      <c r="T22" s="6">
        <f>SUMIF(SaldoAnno3!A$12:A$5000,D22,SaldoAnno3!E$12:H$5000)</f>
        <v>7344.68</v>
      </c>
      <c r="U22" s="6">
        <f>SUMIF(SaldoAnno3!A$12:A$5000,D22,SaldoAnno3!G$12:G$5000)</f>
        <v>-7344.68</v>
      </c>
      <c r="V22" s="6">
        <f>SUMIF(SaldoAnno4!A$12:A$4602,$D22,SaldoAnno4!D$12:D$4602)</f>
        <v>0</v>
      </c>
      <c r="W22" s="6">
        <f>SUMIF(SaldoAnno4!A$12:A$4602,$D22,SaldoAnno4!E$12:E$4602)</f>
        <v>0</v>
      </c>
      <c r="X22" s="6">
        <f>SUMIF(SaldoAnno4!A$12:A$4602,$D22,SaldoAnno4!G$12:G$4602)</f>
        <v>0</v>
      </c>
      <c r="Y22" s="6">
        <f>SUMIF(SaldoAnno5!A$12:A$4602,$D22,SaldoAnno5!D$12:D$4602)</f>
        <v>0</v>
      </c>
      <c r="Z22" s="6">
        <f>SUMIF(SaldoAnno5!A$12:A$4602,$D22,SaldoAnno5!E$12:E$4602)</f>
        <v>7344.68</v>
      </c>
      <c r="AA22" s="6">
        <f>SUMIF(SaldoAnno5!A$12:A$4602,$D22,SaldoAnno5!G$12:G$4602)</f>
        <v>-7344.68</v>
      </c>
      <c r="AB22" s="6">
        <f>SUMIF(SaldoAnno6!A$12:A$5000,$D22,SaldoAnno6!D$12:D$5000)</f>
        <v>7344.68</v>
      </c>
      <c r="AC22" s="6">
        <f>SUMIF(SaldoAnno6!A$12:A$5000,$D22,SaldoAnno6!E$12:E$5000)</f>
        <v>0</v>
      </c>
      <c r="AD22" s="6">
        <f>SUMIF(SaldoAnno6!A$12:A$5000,$D22,SaldoAnno6!G$12:G$5000)</f>
        <v>7344.68</v>
      </c>
    </row>
    <row r="23" spans="1:30" ht="12.75">
      <c r="A23" s="7">
        <v>11</v>
      </c>
      <c r="B23" s="7">
        <v>1101</v>
      </c>
      <c r="C23" s="7">
        <v>110106</v>
      </c>
      <c r="D23" s="7">
        <v>11010601</v>
      </c>
      <c r="E23" s="170" t="s">
        <v>30</v>
      </c>
      <c r="F23" s="7">
        <v>3</v>
      </c>
      <c r="G23" s="8" t="s">
        <v>328</v>
      </c>
      <c r="H23" s="8" t="s">
        <v>329</v>
      </c>
      <c r="I23" s="8" t="s">
        <v>329</v>
      </c>
      <c r="J23" s="8" t="s">
        <v>685</v>
      </c>
      <c r="K23" s="8" t="s">
        <v>345</v>
      </c>
      <c r="L23" s="8" t="s">
        <v>334</v>
      </c>
      <c r="M23" s="6">
        <f>SUMIF(SaldoAnno1!A$12:A$4902,D23,SaldoAnno1!D$12:D$4902)</f>
        <v>218961.27</v>
      </c>
      <c r="N23" s="6">
        <f>SUMIF(SaldoAnno1!A$12:A$4902,D23,SaldoAnno1!E$12:E$4902)</f>
        <v>218961.27</v>
      </c>
      <c r="O23" s="6">
        <f>SUMIF(SaldoAnno1!A$12:A$4902,D23,SaldoAnno1!G$12:G$4902)</f>
        <v>0</v>
      </c>
      <c r="P23" s="6">
        <f>SUMIF(SaldoAnno2!A$12:A$5000,D23,SaldoAnno2!D$12:D$5000)</f>
        <v>242314.18</v>
      </c>
      <c r="Q23" s="6">
        <f>SUMIF(SaldoAnno2!A$12:A$5000,D23,SaldoAnno2!E$12:E$5000)</f>
        <v>170639.18</v>
      </c>
      <c r="R23" s="6">
        <f>SUMIF(SaldoAnno2!A$12:A$5000,D23,SaldoAnno2!G$12:G$5000)</f>
        <v>71675</v>
      </c>
      <c r="S23" s="6">
        <f>SUMIF(SaldoAnno3!A$12:A$5000,D23,SaldoAnno3!D$12:G$5000)</f>
        <v>473924.06</v>
      </c>
      <c r="T23" s="6">
        <f>SUMIF(SaldoAnno3!A$12:A$5000,D23,SaldoAnno3!E$12:H$5000)</f>
        <v>468970.86</v>
      </c>
      <c r="U23" s="6">
        <f>SUMIF(SaldoAnno3!A$12:A$5000,D23,SaldoAnno3!G$12:G$5000)</f>
        <v>4953.2000000000116</v>
      </c>
      <c r="V23" s="6">
        <f>SUMIF(SaldoAnno4!A$12:A$4602,$D23,SaldoAnno4!D$12:D$4602)</f>
        <v>0</v>
      </c>
      <c r="W23" s="6">
        <f>SUMIF(SaldoAnno4!A$12:A$4602,$D23,SaldoAnno4!E$12:E$4602)</f>
        <v>0</v>
      </c>
      <c r="X23" s="6">
        <f>SUMIF(SaldoAnno4!A$12:A$4602,$D23,SaldoAnno4!G$12:G$4602)</f>
        <v>0</v>
      </c>
      <c r="Y23" s="6">
        <f>SUMIF(SaldoAnno5!A$12:A$4602,$D23,SaldoAnno5!D$12:D$4602)</f>
        <v>281006.55</v>
      </c>
      <c r="Z23" s="6">
        <f>SUMIF(SaldoAnno5!A$12:A$4602,$D23,SaldoAnno5!E$12:E$4602)</f>
        <v>145220.04999999999</v>
      </c>
      <c r="AA23" s="6">
        <f>SUMIF(SaldoAnno5!A$12:A$4602,$D23,SaldoAnno5!G$12:G$4602)</f>
        <v>135786.5</v>
      </c>
      <c r="AB23" s="6">
        <f>SUMIF(SaldoAnno6!A$12:A$5000,$D23,SaldoAnno6!D$12:D$5000)</f>
        <v>67509.14</v>
      </c>
      <c r="AC23" s="6">
        <f>SUMIF(SaldoAnno6!A$12:A$5000,$D23,SaldoAnno6!E$12:E$5000)</f>
        <v>0</v>
      </c>
      <c r="AD23" s="6">
        <f>SUMIF(SaldoAnno6!A$12:A$5000,$D23,SaldoAnno6!G$12:G$5000)</f>
        <v>67509.14</v>
      </c>
    </row>
    <row r="24" spans="1:30" ht="12.75">
      <c r="A24" s="7">
        <v>11</v>
      </c>
      <c r="B24" s="7">
        <v>1101</v>
      </c>
      <c r="C24" s="7">
        <v>110107</v>
      </c>
      <c r="D24" s="7">
        <v>11010701</v>
      </c>
      <c r="E24" s="170" t="s">
        <v>346</v>
      </c>
      <c r="F24" s="7">
        <v>3</v>
      </c>
      <c r="G24" s="8" t="s">
        <v>328</v>
      </c>
      <c r="H24" s="8" t="s">
        <v>329</v>
      </c>
      <c r="I24" s="8" t="s">
        <v>329</v>
      </c>
      <c r="J24" s="8" t="s">
        <v>685</v>
      </c>
      <c r="K24" s="8" t="s">
        <v>347</v>
      </c>
      <c r="L24" s="8" t="s">
        <v>334</v>
      </c>
      <c r="M24" s="6">
        <f>SUMIF(SaldoAnno1!A$12:A$4902,D24,SaldoAnno1!D$12:D$4902)</f>
        <v>23790.29</v>
      </c>
      <c r="N24" s="6">
        <f>SUMIF(SaldoAnno1!A$12:A$4902,D24,SaldoAnno1!E$12:E$4902)</f>
        <v>23790.29</v>
      </c>
      <c r="O24" s="6">
        <f>SUMIF(SaldoAnno1!A$12:A$4902,D24,SaldoAnno1!G$12:G$4902)</f>
        <v>0</v>
      </c>
      <c r="P24" s="6">
        <f>SUMIF(SaldoAnno2!A$12:A$5000,D24,SaldoAnno2!D$12:D$5000)</f>
        <v>0</v>
      </c>
      <c r="Q24" s="6">
        <f>SUMIF(SaldoAnno2!A$12:A$5000,D24,SaldoAnno2!E$12:E$5000)</f>
        <v>0</v>
      </c>
      <c r="R24" s="6">
        <f>SUMIF(SaldoAnno2!A$12:A$5000,D24,SaldoAnno2!G$12:G$5000)</f>
        <v>0</v>
      </c>
      <c r="S24" s="6">
        <f>SUMIF(SaldoAnno3!A$12:A$5000,D24,SaldoAnno3!D$12:G$5000)</f>
        <v>0</v>
      </c>
      <c r="T24" s="6">
        <f>SUMIF(SaldoAnno3!A$12:A$5000,D24,SaldoAnno3!E$12:H$5000)</f>
        <v>0</v>
      </c>
      <c r="U24" s="6">
        <f>SUMIF(SaldoAnno3!A$12:A$5000,D24,SaldoAnno3!G$12:G$5000)</f>
        <v>0</v>
      </c>
      <c r="V24" s="6">
        <f>SUMIF(SaldoAnno4!A$12:A$4602,$D24,SaldoAnno4!D$12:D$4602)</f>
        <v>0</v>
      </c>
      <c r="W24" s="6">
        <f>SUMIF(SaldoAnno4!A$12:A$4602,$D24,SaldoAnno4!E$12:E$4602)</f>
        <v>0</v>
      </c>
      <c r="X24" s="6">
        <f>SUMIF(SaldoAnno4!A$12:A$4602,$D24,SaldoAnno4!G$12:G$4602)</f>
        <v>0</v>
      </c>
      <c r="Y24" s="6">
        <f>SUMIF(SaldoAnno5!A$12:A$4602,$D24,SaldoAnno5!D$12:D$4602)</f>
        <v>0</v>
      </c>
      <c r="Z24" s="6">
        <f>SUMIF(SaldoAnno5!A$12:A$4602,$D24,SaldoAnno5!E$12:E$4602)</f>
        <v>0</v>
      </c>
      <c r="AA24" s="6">
        <f>SUMIF(SaldoAnno5!A$12:A$4602,$D24,SaldoAnno5!G$12:G$4602)</f>
        <v>0</v>
      </c>
      <c r="AB24" s="6">
        <f>SUMIF(SaldoAnno6!A$12:A$5000,$D24,SaldoAnno6!D$12:D$5000)</f>
        <v>0</v>
      </c>
      <c r="AC24" s="6">
        <f>SUMIF(SaldoAnno6!A$12:A$5000,$D24,SaldoAnno6!E$12:E$5000)</f>
        <v>0</v>
      </c>
      <c r="AD24" s="6">
        <f>SUMIF(SaldoAnno6!A$12:A$5000,$D24,SaldoAnno6!G$12:G$5000)</f>
        <v>0</v>
      </c>
    </row>
    <row r="25" spans="1:30" ht="12.75">
      <c r="A25" s="7">
        <v>11</v>
      </c>
      <c r="B25" s="7">
        <v>1101</v>
      </c>
      <c r="C25" s="7">
        <v>110107</v>
      </c>
      <c r="D25" s="7">
        <v>11010702</v>
      </c>
      <c r="E25" s="170" t="s">
        <v>348</v>
      </c>
      <c r="F25" s="7">
        <v>3</v>
      </c>
      <c r="G25" s="8" t="s">
        <v>328</v>
      </c>
      <c r="H25" s="8" t="s">
        <v>329</v>
      </c>
      <c r="I25" s="8" t="s">
        <v>329</v>
      </c>
      <c r="J25" s="8" t="s">
        <v>685</v>
      </c>
      <c r="K25" s="8" t="s">
        <v>347</v>
      </c>
      <c r="L25" s="8" t="s">
        <v>334</v>
      </c>
      <c r="M25" s="6">
        <f>SUMIF(SaldoAnno1!A$12:A$4902,D25,SaldoAnno1!D$12:D$4902)</f>
        <v>521133.95</v>
      </c>
      <c r="N25" s="6">
        <f>SUMIF(SaldoAnno1!A$12:A$4902,D25,SaldoAnno1!E$12:E$4902)</f>
        <v>0</v>
      </c>
      <c r="O25" s="6">
        <f>SUMIF(SaldoAnno1!A$12:A$4902,D25,SaldoAnno1!G$12:G$4902)</f>
        <v>521133.95</v>
      </c>
      <c r="P25" s="6">
        <f>SUMIF(SaldoAnno2!A$12:A$5000,D25,SaldoAnno2!D$12:D$5000)</f>
        <v>600677.13</v>
      </c>
      <c r="Q25" s="6">
        <f>SUMIF(SaldoAnno2!A$12:A$5000,D25,SaldoAnno2!E$12:E$5000)</f>
        <v>230.56</v>
      </c>
      <c r="R25" s="6">
        <f>SUMIF(SaldoAnno2!A$12:A$5000,D25,SaldoAnno2!G$12:G$5000)</f>
        <v>600446.56999999995</v>
      </c>
      <c r="S25" s="6">
        <f>SUMIF(SaldoAnno3!A$12:A$5000,D25,SaldoAnno3!D$12:G$5000)</f>
        <v>781981.21</v>
      </c>
      <c r="T25" s="6">
        <f>SUMIF(SaldoAnno3!A$12:A$5000,D25,SaldoAnno3!E$12:H$5000)</f>
        <v>0</v>
      </c>
      <c r="U25" s="6">
        <f>SUMIF(SaldoAnno3!A$12:A$5000,D25,SaldoAnno3!G$12:G$5000)</f>
        <v>781981.21</v>
      </c>
      <c r="V25" s="6">
        <f>SUMIF(SaldoAnno4!A$12:A$4602,$D25,SaldoAnno4!D$12:D$4602)</f>
        <v>0</v>
      </c>
      <c r="W25" s="6">
        <f>SUMIF(SaldoAnno4!A$12:A$4602,$D25,SaldoAnno4!E$12:E$4602)</f>
        <v>0</v>
      </c>
      <c r="X25" s="6">
        <f>SUMIF(SaldoAnno4!A$12:A$4602,$D25,SaldoAnno4!G$12:G$4602)</f>
        <v>0</v>
      </c>
      <c r="Y25" s="6">
        <f>SUMIF(SaldoAnno5!A$12:A$4602,$D25,SaldoAnno5!D$12:D$4602)</f>
        <v>826469.53</v>
      </c>
      <c r="Z25" s="6">
        <f>SUMIF(SaldoAnno5!A$12:A$4602,$D25,SaldoAnno5!E$12:E$4602)</f>
        <v>0</v>
      </c>
      <c r="AA25" s="6">
        <f>SUMIF(SaldoAnno5!A$12:A$4602,$D25,SaldoAnno5!G$12:G$4602)</f>
        <v>826469.53</v>
      </c>
      <c r="AB25" s="6">
        <f>SUMIF(SaldoAnno6!A$12:A$5000,$D25,SaldoAnno6!D$12:D$5000)</f>
        <v>0</v>
      </c>
      <c r="AC25" s="6">
        <f>SUMIF(SaldoAnno6!A$12:A$5000,$D25,SaldoAnno6!E$12:E$5000)</f>
        <v>0</v>
      </c>
      <c r="AD25" s="6">
        <f>SUMIF(SaldoAnno6!A$12:A$5000,$D25,SaldoAnno6!G$12:G$5000)</f>
        <v>0</v>
      </c>
    </row>
    <row r="26" spans="1:30" ht="12.75">
      <c r="A26" s="7">
        <v>11</v>
      </c>
      <c r="B26" s="7">
        <v>1101</v>
      </c>
      <c r="C26" s="7">
        <v>110107</v>
      </c>
      <c r="D26" s="7">
        <v>11010708</v>
      </c>
      <c r="E26" s="170" t="s">
        <v>957</v>
      </c>
      <c r="F26" s="7">
        <v>3</v>
      </c>
      <c r="G26" s="8" t="s">
        <v>328</v>
      </c>
      <c r="H26" s="8" t="s">
        <v>329</v>
      </c>
      <c r="I26" s="8" t="s">
        <v>329</v>
      </c>
      <c r="J26" s="8" t="s">
        <v>685</v>
      </c>
      <c r="K26" s="8" t="s">
        <v>347</v>
      </c>
      <c r="L26" s="8" t="s">
        <v>334</v>
      </c>
      <c r="M26" s="6">
        <f>SUMIF(SaldoAnno1!A$12:A$4902,D26,SaldoAnno1!D$12:D$4902)</f>
        <v>16510</v>
      </c>
      <c r="N26" s="6">
        <f>SUMIF(SaldoAnno1!A$12:A$4902,D26,SaldoAnno1!E$12:E$4902)</f>
        <v>0</v>
      </c>
      <c r="O26" s="6">
        <f>SUMIF(SaldoAnno1!A$12:A$4902,D26,SaldoAnno1!G$12:G$4902)</f>
        <v>16510</v>
      </c>
      <c r="P26" s="6">
        <f>SUMIF(SaldoAnno2!A$12:A$5000,D26,SaldoAnno2!D$12:D$5000)</f>
        <v>16510</v>
      </c>
      <c r="Q26" s="6">
        <f>SUMIF(SaldoAnno2!A$12:A$5000,D26,SaldoAnno2!E$12:E$5000)</f>
        <v>0</v>
      </c>
      <c r="R26" s="6">
        <f>SUMIF(SaldoAnno2!A$12:A$5000,D26,SaldoAnno2!G$12:G$5000)</f>
        <v>16510</v>
      </c>
      <c r="S26" s="6">
        <f>SUMIF(SaldoAnno3!A$12:A$5000,D26,SaldoAnno3!D$12:G$5000)</f>
        <v>16510</v>
      </c>
      <c r="T26" s="6">
        <f>SUMIF(SaldoAnno3!A$12:A$5000,D26,SaldoAnno3!E$12:H$5000)</f>
        <v>0</v>
      </c>
      <c r="U26" s="6">
        <f>SUMIF(SaldoAnno3!A$12:A$5000,D26,SaldoAnno3!G$12:G$5000)</f>
        <v>16510</v>
      </c>
      <c r="V26" s="6">
        <f>SUMIF(SaldoAnno4!A$12:A$4602,$D26,SaldoAnno4!D$12:D$4602)</f>
        <v>0</v>
      </c>
      <c r="W26" s="6">
        <f>SUMIF(SaldoAnno4!A$12:A$4602,$D26,SaldoAnno4!E$12:E$4602)</f>
        <v>0</v>
      </c>
      <c r="X26" s="6">
        <f>SUMIF(SaldoAnno4!A$12:A$4602,$D26,SaldoAnno4!G$12:G$4602)</f>
        <v>0</v>
      </c>
      <c r="Y26" s="6">
        <f>SUMIF(SaldoAnno5!A$12:A$4602,$D26,SaldoAnno5!D$12:D$4602)</f>
        <v>16510</v>
      </c>
      <c r="Z26" s="6">
        <f>SUMIF(SaldoAnno5!A$12:A$4602,$D26,SaldoAnno5!E$12:E$4602)</f>
        <v>0</v>
      </c>
      <c r="AA26" s="6">
        <f>SUMIF(SaldoAnno5!A$12:A$4602,$D26,SaldoAnno5!G$12:G$4602)</f>
        <v>16510</v>
      </c>
      <c r="AB26" s="6">
        <f>SUMIF(SaldoAnno6!A$12:A$5000,$D26,SaldoAnno6!D$12:D$5000)</f>
        <v>0</v>
      </c>
      <c r="AC26" s="6">
        <f>SUMIF(SaldoAnno6!A$12:A$5000,$D26,SaldoAnno6!E$12:E$5000)</f>
        <v>0</v>
      </c>
      <c r="AD26" s="6">
        <f>SUMIF(SaldoAnno6!A$12:A$5000,$D26,SaldoAnno6!G$12:G$5000)</f>
        <v>0</v>
      </c>
    </row>
    <row r="27" spans="1:30" ht="12.75">
      <c r="A27" s="7">
        <v>11</v>
      </c>
      <c r="B27" s="7">
        <v>1101</v>
      </c>
      <c r="C27" s="7">
        <v>110107</v>
      </c>
      <c r="D27" s="7">
        <v>11010709</v>
      </c>
      <c r="E27" s="170" t="s">
        <v>347</v>
      </c>
      <c r="F27" s="7">
        <v>3</v>
      </c>
      <c r="G27" s="8" t="s">
        <v>328</v>
      </c>
      <c r="H27" s="8" t="s">
        <v>329</v>
      </c>
      <c r="I27" s="8" t="s">
        <v>329</v>
      </c>
      <c r="J27" s="8" t="s">
        <v>685</v>
      </c>
      <c r="K27" s="8" t="s">
        <v>347</v>
      </c>
      <c r="L27" s="8" t="s">
        <v>334</v>
      </c>
      <c r="M27" s="6">
        <f>SUMIF(SaldoAnno1!A$12:A$4902,D27,SaldoAnno1!D$12:D$4902)</f>
        <v>741969.03</v>
      </c>
      <c r="N27" s="6">
        <f>SUMIF(SaldoAnno1!A$12:A$4902,D27,SaldoAnno1!E$12:E$4902)</f>
        <v>0</v>
      </c>
      <c r="O27" s="6">
        <f>SUMIF(SaldoAnno1!A$12:A$4902,D27,SaldoAnno1!G$12:G$4902)</f>
        <v>741969.03</v>
      </c>
      <c r="P27" s="6">
        <f>SUMIF(SaldoAnno2!A$12:A$5000,D27,SaldoAnno2!D$12:D$5000)</f>
        <v>741969.03</v>
      </c>
      <c r="Q27" s="6">
        <f>SUMIF(SaldoAnno2!A$12:A$5000,D27,SaldoAnno2!E$12:E$5000)</f>
        <v>0</v>
      </c>
      <c r="R27" s="6">
        <f>SUMIF(SaldoAnno2!A$12:A$5000,D27,SaldoAnno2!G$12:G$5000)</f>
        <v>741969.03</v>
      </c>
      <c r="S27" s="6">
        <f>SUMIF(SaldoAnno3!A$12:A$5000,D27,SaldoAnno3!D$12:G$5000)</f>
        <v>741969.03</v>
      </c>
      <c r="T27" s="6">
        <f>SUMIF(SaldoAnno3!A$12:A$5000,D27,SaldoAnno3!E$12:H$5000)</f>
        <v>0</v>
      </c>
      <c r="U27" s="6">
        <f>SUMIF(SaldoAnno3!A$12:A$5000,D27,SaldoAnno3!G$12:G$5000)</f>
        <v>741969.03</v>
      </c>
      <c r="V27" s="6">
        <f>SUMIF(SaldoAnno4!A$12:A$4602,$D27,SaldoAnno4!D$12:D$4602)</f>
        <v>0</v>
      </c>
      <c r="W27" s="6">
        <f>SUMIF(SaldoAnno4!A$12:A$4602,$D27,SaldoAnno4!E$12:E$4602)</f>
        <v>0</v>
      </c>
      <c r="X27" s="6">
        <f>SUMIF(SaldoAnno4!A$12:A$4602,$D27,SaldoAnno4!G$12:G$4602)</f>
        <v>0</v>
      </c>
      <c r="Y27" s="6">
        <f>SUMIF(SaldoAnno5!A$12:A$4602,$D27,SaldoAnno5!D$12:D$4602)</f>
        <v>741969.03</v>
      </c>
      <c r="Z27" s="6">
        <f>SUMIF(SaldoAnno5!A$12:A$4602,$D27,SaldoAnno5!E$12:E$4602)</f>
        <v>0</v>
      </c>
      <c r="AA27" s="6">
        <f>SUMIF(SaldoAnno5!A$12:A$4602,$D27,SaldoAnno5!G$12:G$4602)</f>
        <v>741969.03</v>
      </c>
      <c r="AB27" s="6">
        <f>SUMIF(SaldoAnno6!A$12:A$5000,$D27,SaldoAnno6!D$12:D$5000)</f>
        <v>0</v>
      </c>
      <c r="AC27" s="6">
        <f>SUMIF(SaldoAnno6!A$12:A$5000,$D27,SaldoAnno6!E$12:E$5000)</f>
        <v>0</v>
      </c>
      <c r="AD27" s="6">
        <f>SUMIF(SaldoAnno6!A$12:A$5000,$D27,SaldoAnno6!G$12:G$5000)</f>
        <v>0</v>
      </c>
    </row>
    <row r="28" spans="1:30" ht="12.75">
      <c r="A28" s="7">
        <v>11</v>
      </c>
      <c r="B28" s="7">
        <v>1101</v>
      </c>
      <c r="C28" s="7">
        <v>110107</v>
      </c>
      <c r="D28" s="7">
        <v>11010751</v>
      </c>
      <c r="E28" s="170" t="s">
        <v>349</v>
      </c>
      <c r="F28" s="7">
        <v>4</v>
      </c>
      <c r="G28" s="8" t="s">
        <v>336</v>
      </c>
      <c r="H28" s="8" t="s">
        <v>329</v>
      </c>
      <c r="I28" s="8" t="s">
        <v>329</v>
      </c>
      <c r="J28" s="8" t="s">
        <v>685</v>
      </c>
      <c r="K28" s="8" t="s">
        <v>347</v>
      </c>
      <c r="L28" s="8" t="s">
        <v>334</v>
      </c>
      <c r="M28" s="6">
        <f>SUMIF(SaldoAnno1!A$12:A$4902,D28,SaldoAnno1!D$12:D$4902)</f>
        <v>23790.29</v>
      </c>
      <c r="N28" s="6">
        <f>SUMIF(SaldoAnno1!A$12:A$4902,D28,SaldoAnno1!E$12:E$4902)</f>
        <v>23790.29</v>
      </c>
      <c r="O28" s="6">
        <f>SUMIF(SaldoAnno1!A$12:A$4902,D28,SaldoAnno1!G$12:G$4902)</f>
        <v>0</v>
      </c>
      <c r="P28" s="6">
        <f>SUMIF(SaldoAnno2!A$12:A$5000,D28,SaldoAnno2!D$12:D$5000)</f>
        <v>0</v>
      </c>
      <c r="Q28" s="6">
        <f>SUMIF(SaldoAnno2!A$12:A$5000,D28,SaldoAnno2!E$12:E$5000)</f>
        <v>0</v>
      </c>
      <c r="R28" s="6">
        <f>SUMIF(SaldoAnno2!A$12:A$5000,D28,SaldoAnno2!G$12:G$5000)</f>
        <v>0</v>
      </c>
      <c r="S28" s="6">
        <f>SUMIF(SaldoAnno3!A$12:A$5000,D28,SaldoAnno3!D$12:G$5000)</f>
        <v>0</v>
      </c>
      <c r="T28" s="6">
        <f>SUMIF(SaldoAnno3!A$12:A$5000,D28,SaldoAnno3!E$12:H$5000)</f>
        <v>0</v>
      </c>
      <c r="U28" s="6">
        <f>SUMIF(SaldoAnno3!A$12:A$5000,D28,SaldoAnno3!G$12:G$5000)</f>
        <v>0</v>
      </c>
      <c r="V28" s="6">
        <f>SUMIF(SaldoAnno4!A$12:A$4602,$D28,SaldoAnno4!D$12:D$4602)</f>
        <v>0</v>
      </c>
      <c r="W28" s="6">
        <f>SUMIF(SaldoAnno4!A$12:A$4602,$D28,SaldoAnno4!E$12:E$4602)</f>
        <v>0</v>
      </c>
      <c r="X28" s="6">
        <f>SUMIF(SaldoAnno4!A$12:A$4602,$D28,SaldoAnno4!G$12:G$4602)</f>
        <v>0</v>
      </c>
      <c r="Y28" s="6">
        <f>SUMIF(SaldoAnno5!A$12:A$4602,$D28,SaldoAnno5!D$12:D$4602)</f>
        <v>0</v>
      </c>
      <c r="Z28" s="6">
        <f>SUMIF(SaldoAnno5!A$12:A$4602,$D28,SaldoAnno5!E$12:E$4602)</f>
        <v>0</v>
      </c>
      <c r="AA28" s="6">
        <f>SUMIF(SaldoAnno5!A$12:A$4602,$D28,SaldoAnno5!G$12:G$4602)</f>
        <v>0</v>
      </c>
      <c r="AB28" s="6">
        <f>SUMIF(SaldoAnno6!A$12:A$5000,$D28,SaldoAnno6!D$12:D$5000)</f>
        <v>0</v>
      </c>
      <c r="AC28" s="6">
        <f>SUMIF(SaldoAnno6!A$12:A$5000,$D28,SaldoAnno6!E$12:E$5000)</f>
        <v>0</v>
      </c>
      <c r="AD28" s="6">
        <f>SUMIF(SaldoAnno6!A$12:A$5000,$D28,SaldoAnno6!G$12:G$5000)</f>
        <v>0</v>
      </c>
    </row>
    <row r="29" spans="1:30" ht="12.75">
      <c r="A29" s="7">
        <v>11</v>
      </c>
      <c r="B29" s="7">
        <v>1101</v>
      </c>
      <c r="C29" s="7">
        <v>110107</v>
      </c>
      <c r="D29" s="7">
        <v>11010752</v>
      </c>
      <c r="E29" s="170" t="s">
        <v>350</v>
      </c>
      <c r="F29" s="7">
        <v>4</v>
      </c>
      <c r="G29" s="8" t="s">
        <v>336</v>
      </c>
      <c r="H29" s="8" t="s">
        <v>329</v>
      </c>
      <c r="I29" s="8" t="s">
        <v>329</v>
      </c>
      <c r="J29" s="8" t="s">
        <v>685</v>
      </c>
      <c r="K29" s="8" t="s">
        <v>347</v>
      </c>
      <c r="L29" s="8" t="s">
        <v>334</v>
      </c>
      <c r="M29" s="6">
        <f>SUMIF(SaldoAnno1!A$12:A$4902,D29,SaldoAnno1!D$12:D$4902)</f>
        <v>0</v>
      </c>
      <c r="N29" s="6">
        <f>SUMIF(SaldoAnno1!A$12:A$4902,D29,SaldoAnno1!E$12:E$4902)</f>
        <v>395258.81</v>
      </c>
      <c r="O29" s="6">
        <f>SUMIF(SaldoAnno1!A$12:A$4902,D29,SaldoAnno1!G$12:G$4902)</f>
        <v>-395258.81</v>
      </c>
      <c r="P29" s="6">
        <f>SUMIF(SaldoAnno2!A$12:A$5000,D29,SaldoAnno2!D$12:D$5000)</f>
        <v>0</v>
      </c>
      <c r="Q29" s="6">
        <f>SUMIF(SaldoAnno2!A$12:A$5000,D29,SaldoAnno2!E$12:E$5000)</f>
        <v>440967.03</v>
      </c>
      <c r="R29" s="6">
        <f>SUMIF(SaldoAnno2!A$12:A$5000,D29,SaldoAnno2!G$12:G$5000)</f>
        <v>-440967.03</v>
      </c>
      <c r="S29" s="6">
        <f>SUMIF(SaldoAnno3!A$12:A$5000,D29,SaldoAnno3!D$12:G$5000)</f>
        <v>0</v>
      </c>
      <c r="T29" s="6">
        <f>SUMIF(SaldoAnno3!A$12:A$5000,D29,SaldoAnno3!E$12:H$5000)</f>
        <v>494544.66</v>
      </c>
      <c r="U29" s="6">
        <f>SUMIF(SaldoAnno3!A$12:A$5000,D29,SaldoAnno3!G$12:G$5000)</f>
        <v>-494544.66</v>
      </c>
      <c r="V29" s="6">
        <f>SUMIF(SaldoAnno4!A$12:A$4602,$D29,SaldoAnno4!D$12:D$4602)</f>
        <v>0</v>
      </c>
      <c r="W29" s="6">
        <f>SUMIF(SaldoAnno4!A$12:A$4602,$D29,SaldoAnno4!E$12:E$4602)</f>
        <v>0</v>
      </c>
      <c r="X29" s="6">
        <f>SUMIF(SaldoAnno4!A$12:A$4602,$D29,SaldoAnno4!G$12:G$4602)</f>
        <v>0</v>
      </c>
      <c r="Y29" s="6">
        <f>SUMIF(SaldoAnno5!A$12:A$4602,$D29,SaldoAnno5!D$12:D$4602)</f>
        <v>0</v>
      </c>
      <c r="Z29" s="6">
        <f>SUMIF(SaldoAnno5!A$12:A$4602,$D29,SaldoAnno5!E$12:E$4602)</f>
        <v>579320.71</v>
      </c>
      <c r="AA29" s="6">
        <f>SUMIF(SaldoAnno5!A$12:A$4602,$D29,SaldoAnno5!G$12:G$4602)</f>
        <v>-579320.71</v>
      </c>
      <c r="AB29" s="6">
        <f>SUMIF(SaldoAnno6!A$12:A$5000,$D29,SaldoAnno6!D$12:D$5000)</f>
        <v>0</v>
      </c>
      <c r="AC29" s="6">
        <f>SUMIF(SaldoAnno6!A$12:A$5000,$D29,SaldoAnno6!E$12:E$5000)</f>
        <v>0</v>
      </c>
      <c r="AD29" s="6">
        <f>SUMIF(SaldoAnno6!A$12:A$5000,$D29,SaldoAnno6!G$12:G$5000)</f>
        <v>0</v>
      </c>
    </row>
    <row r="30" spans="1:30" ht="12.75">
      <c r="A30" s="7">
        <v>11</v>
      </c>
      <c r="B30" s="7">
        <v>1101</v>
      </c>
      <c r="C30" s="7">
        <v>110107</v>
      </c>
      <c r="D30" s="7">
        <v>11010758</v>
      </c>
      <c r="E30" s="170" t="s">
        <v>958</v>
      </c>
      <c r="F30" s="7">
        <v>4</v>
      </c>
      <c r="G30" s="8" t="s">
        <v>336</v>
      </c>
      <c r="H30" s="8" t="s">
        <v>329</v>
      </c>
      <c r="I30" s="8" t="s">
        <v>329</v>
      </c>
      <c r="J30" s="8" t="s">
        <v>685</v>
      </c>
      <c r="K30" s="8" t="s">
        <v>347</v>
      </c>
      <c r="L30" s="8" t="s">
        <v>334</v>
      </c>
      <c r="M30" s="6">
        <f>SUMIF(SaldoAnno1!A$12:A$4902,D30,SaldoAnno1!D$12:D$4902)</f>
        <v>0</v>
      </c>
      <c r="N30" s="6">
        <f>SUMIF(SaldoAnno1!A$12:A$4902,D30,SaldoAnno1!E$12:E$4902)</f>
        <v>10053</v>
      </c>
      <c r="O30" s="6">
        <f>SUMIF(SaldoAnno1!A$12:A$4902,D30,SaldoAnno1!G$12:G$4902)</f>
        <v>-10053</v>
      </c>
      <c r="P30" s="6">
        <f>SUMIF(SaldoAnno2!A$12:A$5000,D30,SaldoAnno2!D$12:D$5000)</f>
        <v>0</v>
      </c>
      <c r="Q30" s="6">
        <f>SUMIF(SaldoAnno2!A$12:A$5000,D30,SaldoAnno2!E$12:E$5000)</f>
        <v>10878.5</v>
      </c>
      <c r="R30" s="6">
        <f>SUMIF(SaldoAnno2!A$12:A$5000,D30,SaldoAnno2!G$12:G$5000)</f>
        <v>-10878.5</v>
      </c>
      <c r="S30" s="6">
        <f>SUMIF(SaldoAnno3!A$12:A$5000,D30,SaldoAnno3!D$12:G$5000)</f>
        <v>0</v>
      </c>
      <c r="T30" s="6">
        <f>SUMIF(SaldoAnno3!A$12:A$5000,D30,SaldoAnno3!E$12:H$5000)</f>
        <v>11704</v>
      </c>
      <c r="U30" s="6">
        <f>SUMIF(SaldoAnno3!A$12:A$5000,D30,SaldoAnno3!G$12:G$5000)</f>
        <v>-11704</v>
      </c>
      <c r="V30" s="6">
        <f>SUMIF(SaldoAnno4!A$12:A$4602,$D30,SaldoAnno4!D$12:D$4602)</f>
        <v>0</v>
      </c>
      <c r="W30" s="6">
        <f>SUMIF(SaldoAnno4!A$12:A$4602,$D30,SaldoAnno4!E$12:E$4602)</f>
        <v>0</v>
      </c>
      <c r="X30" s="6">
        <f>SUMIF(SaldoAnno4!A$12:A$4602,$D30,SaldoAnno4!G$12:G$4602)</f>
        <v>0</v>
      </c>
      <c r="Y30" s="6">
        <f>SUMIF(SaldoAnno5!A$12:A$4602,$D30,SaldoAnno5!D$12:D$4602)</f>
        <v>0</v>
      </c>
      <c r="Z30" s="6">
        <f>SUMIF(SaldoAnno5!A$12:A$4602,$D30,SaldoAnno5!E$12:E$4602)</f>
        <v>12529.5</v>
      </c>
      <c r="AA30" s="6">
        <f>SUMIF(SaldoAnno5!A$12:A$4602,$D30,SaldoAnno5!G$12:G$4602)</f>
        <v>-12529.5</v>
      </c>
      <c r="AB30" s="6">
        <f>SUMIF(SaldoAnno6!A$12:A$5000,$D30,SaldoAnno6!D$12:D$5000)</f>
        <v>0</v>
      </c>
      <c r="AC30" s="6">
        <f>SUMIF(SaldoAnno6!A$12:A$5000,$D30,SaldoAnno6!E$12:E$5000)</f>
        <v>0</v>
      </c>
      <c r="AD30" s="6">
        <f>SUMIF(SaldoAnno6!A$12:A$5000,$D30,SaldoAnno6!G$12:G$5000)</f>
        <v>0</v>
      </c>
    </row>
    <row r="31" spans="1:30" ht="12.75">
      <c r="A31" s="7">
        <v>11</v>
      </c>
      <c r="B31" s="7">
        <v>1101</v>
      </c>
      <c r="C31" s="7">
        <v>110107</v>
      </c>
      <c r="D31" s="7">
        <v>11010759</v>
      </c>
      <c r="E31" s="170" t="s">
        <v>351</v>
      </c>
      <c r="F31" s="7">
        <v>4</v>
      </c>
      <c r="G31" s="8" t="s">
        <v>336</v>
      </c>
      <c r="H31" s="8" t="s">
        <v>329</v>
      </c>
      <c r="I31" s="8" t="s">
        <v>329</v>
      </c>
      <c r="J31" s="8" t="s">
        <v>685</v>
      </c>
      <c r="K31" s="8" t="s">
        <v>347</v>
      </c>
      <c r="L31" s="8" t="s">
        <v>334</v>
      </c>
      <c r="M31" s="6">
        <f>SUMIF(SaldoAnno1!A$12:A$4902,D31,SaldoAnno1!D$12:D$4902)</f>
        <v>0</v>
      </c>
      <c r="N31" s="6">
        <f>SUMIF(SaldoAnno1!A$12:A$4902,D31,SaldoAnno1!E$12:E$4902)</f>
        <v>200434.31</v>
      </c>
      <c r="O31" s="6">
        <f>SUMIF(SaldoAnno1!A$12:A$4902,D31,SaldoAnno1!G$12:G$4902)</f>
        <v>-200434.31</v>
      </c>
      <c r="P31" s="6">
        <f>SUMIF(SaldoAnno2!A$12:A$5000,D31,SaldoAnno2!D$12:D$5000)</f>
        <v>0</v>
      </c>
      <c r="Q31" s="6">
        <f>SUMIF(SaldoAnno2!A$12:A$5000,D31,SaldoAnno2!E$12:E$5000)</f>
        <v>327312.73</v>
      </c>
      <c r="R31" s="6">
        <f>SUMIF(SaldoAnno2!A$12:A$5000,D31,SaldoAnno2!G$12:G$5000)</f>
        <v>-327312.73</v>
      </c>
      <c r="S31" s="6">
        <f>SUMIF(SaldoAnno3!A$12:A$5000,D31,SaldoAnno3!D$12:G$5000)</f>
        <v>0</v>
      </c>
      <c r="T31" s="6">
        <f>SUMIF(SaldoAnno3!A$12:A$5000,D31,SaldoAnno3!E$12:H$5000)</f>
        <v>454179.32</v>
      </c>
      <c r="U31" s="6">
        <f>SUMIF(SaldoAnno3!A$12:A$5000,D31,SaldoAnno3!G$12:G$5000)</f>
        <v>-454179.32</v>
      </c>
      <c r="V31" s="6">
        <f>SUMIF(SaldoAnno4!A$12:A$4602,$D31,SaldoAnno4!D$12:D$4602)</f>
        <v>0</v>
      </c>
      <c r="W31" s="6">
        <f>SUMIF(SaldoAnno4!A$12:A$4602,$D31,SaldoAnno4!E$12:E$4602)</f>
        <v>0</v>
      </c>
      <c r="X31" s="6">
        <f>SUMIF(SaldoAnno4!A$12:A$4602,$D31,SaldoAnno4!G$12:G$4602)</f>
        <v>0</v>
      </c>
      <c r="Y31" s="6">
        <f>SUMIF(SaldoAnno5!A$12:A$4602,$D31,SaldoAnno5!D$12:D$4602)</f>
        <v>0</v>
      </c>
      <c r="Z31" s="6">
        <f>SUMIF(SaldoAnno5!A$12:A$4602,$D31,SaldoAnno5!E$12:E$4602)</f>
        <v>573108.31999999995</v>
      </c>
      <c r="AA31" s="6">
        <f>SUMIF(SaldoAnno5!A$12:A$4602,$D31,SaldoAnno5!G$12:G$4602)</f>
        <v>-573108.31999999995</v>
      </c>
      <c r="AB31" s="6">
        <f>SUMIF(SaldoAnno6!A$12:A$5000,$D31,SaldoAnno6!D$12:D$5000)</f>
        <v>0</v>
      </c>
      <c r="AC31" s="6">
        <f>SUMIF(SaldoAnno6!A$12:A$5000,$D31,SaldoAnno6!E$12:E$5000)</f>
        <v>0</v>
      </c>
      <c r="AD31" s="6">
        <f>SUMIF(SaldoAnno6!A$12:A$5000,$D31,SaldoAnno6!G$12:G$5000)</f>
        <v>0</v>
      </c>
    </row>
    <row r="32" spans="1:30" ht="12.75">
      <c r="A32" s="7">
        <v>11</v>
      </c>
      <c r="B32" s="7">
        <v>1102</v>
      </c>
      <c r="C32" s="7">
        <v>110201</v>
      </c>
      <c r="D32" s="7">
        <v>11020101</v>
      </c>
      <c r="E32" s="170" t="s">
        <v>352</v>
      </c>
      <c r="F32" s="7">
        <v>3</v>
      </c>
      <c r="G32" s="8" t="s">
        <v>328</v>
      </c>
      <c r="H32" s="8" t="s">
        <v>329</v>
      </c>
      <c r="I32" s="8" t="s">
        <v>329</v>
      </c>
      <c r="J32" s="8" t="s">
        <v>685</v>
      </c>
      <c r="K32" s="8" t="s">
        <v>352</v>
      </c>
      <c r="L32" s="8" t="s">
        <v>687</v>
      </c>
      <c r="M32" s="6">
        <f>SUMIF(SaldoAnno1!A$12:A$4902,D32,SaldoAnno1!D$12:D$4902)</f>
        <v>4845896.21</v>
      </c>
      <c r="N32" s="6">
        <f>SUMIF(SaldoAnno1!A$12:A$4902,D32,SaldoAnno1!E$12:E$4902)</f>
        <v>0</v>
      </c>
      <c r="O32" s="6">
        <f>SUMIF(SaldoAnno1!A$12:A$4902,D32,SaldoAnno1!G$12:G$4902)</f>
        <v>4845896.21</v>
      </c>
      <c r="P32" s="6">
        <f>SUMIF(SaldoAnno2!A$12:A$5000,D32,SaldoAnno2!D$12:D$5000)</f>
        <v>4845896.21</v>
      </c>
      <c r="Q32" s="6">
        <f>SUMIF(SaldoAnno2!A$12:A$5000,D32,SaldoAnno2!E$12:E$5000)</f>
        <v>0</v>
      </c>
      <c r="R32" s="6">
        <f>SUMIF(SaldoAnno2!A$12:A$5000,D32,SaldoAnno2!G$12:G$5000)</f>
        <v>4845896.21</v>
      </c>
      <c r="S32" s="6">
        <f>SUMIF(SaldoAnno3!A$12:A$5000,D32,SaldoAnno3!D$12:G$5000)</f>
        <v>4845896.21</v>
      </c>
      <c r="T32" s="6">
        <f>SUMIF(SaldoAnno3!A$12:A$5000,D32,SaldoAnno3!E$12:H$5000)</f>
        <v>0</v>
      </c>
      <c r="U32" s="6">
        <f>SUMIF(SaldoAnno3!A$12:A$5000,D32,SaldoAnno3!G$12:G$5000)</f>
        <v>4845896.21</v>
      </c>
      <c r="V32" s="6">
        <f>SUMIF(SaldoAnno4!A$12:A$4602,$D32,SaldoAnno4!D$12:D$4602)</f>
        <v>0</v>
      </c>
      <c r="W32" s="6">
        <f>SUMIF(SaldoAnno4!A$12:A$4602,$D32,SaldoAnno4!E$12:E$4602)</f>
        <v>0</v>
      </c>
      <c r="X32" s="6">
        <f>SUMIF(SaldoAnno4!A$12:A$4602,$D32,SaldoAnno4!G$12:G$4602)</f>
        <v>0</v>
      </c>
      <c r="Y32" s="6">
        <f>SUMIF(SaldoAnno5!A$12:A$4602,$D32,SaldoAnno5!D$12:D$4602)</f>
        <v>4845896.21</v>
      </c>
      <c r="Z32" s="6">
        <f>SUMIF(SaldoAnno5!A$12:A$4602,$D32,SaldoAnno5!E$12:E$4602)</f>
        <v>0</v>
      </c>
      <c r="AA32" s="6">
        <f>SUMIF(SaldoAnno5!A$12:A$4602,$D32,SaldoAnno5!G$12:G$4602)</f>
        <v>4845896.21</v>
      </c>
      <c r="AB32" s="6">
        <f>SUMIF(SaldoAnno6!A$12:A$5000,$D32,SaldoAnno6!D$12:D$5000)</f>
        <v>0</v>
      </c>
      <c r="AC32" s="6">
        <f>SUMIF(SaldoAnno6!A$12:A$5000,$D32,SaldoAnno6!E$12:E$5000)</f>
        <v>0</v>
      </c>
      <c r="AD32" s="6">
        <f>SUMIF(SaldoAnno6!A$12:A$5000,$D32,SaldoAnno6!G$12:G$5000)</f>
        <v>0</v>
      </c>
    </row>
    <row r="33" spans="1:30" ht="12.75">
      <c r="A33" s="7">
        <v>11</v>
      </c>
      <c r="B33" s="7">
        <v>1102</v>
      </c>
      <c r="C33" s="7">
        <v>110202</v>
      </c>
      <c r="D33" s="7">
        <v>11020201</v>
      </c>
      <c r="E33" s="170" t="s">
        <v>353</v>
      </c>
      <c r="F33" s="7">
        <v>3</v>
      </c>
      <c r="G33" s="8" t="s">
        <v>328</v>
      </c>
      <c r="H33" s="8" t="s">
        <v>329</v>
      </c>
      <c r="I33" s="8" t="s">
        <v>329</v>
      </c>
      <c r="J33" s="8" t="s">
        <v>685</v>
      </c>
      <c r="K33" s="8" t="s">
        <v>353</v>
      </c>
      <c r="L33" s="8" t="s">
        <v>687</v>
      </c>
      <c r="M33" s="6">
        <f>SUMIF(SaldoAnno1!A$12:A$4902,D33,SaldoAnno1!D$12:D$4902)</f>
        <v>20360358.66</v>
      </c>
      <c r="N33" s="6">
        <f>SUMIF(SaldoAnno1!A$12:A$4902,D33,SaldoAnno1!E$12:E$4902)</f>
        <v>9034.75</v>
      </c>
      <c r="O33" s="6">
        <f>SUMIF(SaldoAnno1!A$12:A$4902,D33,SaldoAnno1!G$12:G$4902)</f>
        <v>20351323.91</v>
      </c>
      <c r="P33" s="6">
        <f>SUMIF(SaldoAnno2!A$12:A$5000,D33,SaldoAnno2!D$12:D$5000)</f>
        <v>20418894.34</v>
      </c>
      <c r="Q33" s="6">
        <f>SUMIF(SaldoAnno2!A$12:A$5000,D33,SaldoAnno2!E$12:E$5000)</f>
        <v>0</v>
      </c>
      <c r="R33" s="6">
        <f>SUMIF(SaldoAnno2!A$12:A$5000,D33,SaldoAnno2!G$12:G$5000)</f>
        <v>20418894.34</v>
      </c>
      <c r="S33" s="6">
        <f>SUMIF(SaldoAnno3!A$12:A$5000,D33,SaldoAnno3!D$12:G$5000)</f>
        <v>20418894.34</v>
      </c>
      <c r="T33" s="6">
        <f>SUMIF(SaldoAnno3!A$12:A$5000,D33,SaldoAnno3!E$12:H$5000)</f>
        <v>118471.36</v>
      </c>
      <c r="U33" s="6">
        <f>SUMIF(SaldoAnno3!A$12:A$5000,D33,SaldoAnno3!G$12:G$5000)</f>
        <v>20300422.98</v>
      </c>
      <c r="V33" s="6">
        <f>SUMIF(SaldoAnno4!A$12:A$4602,$D33,SaldoAnno4!D$12:D$4602)</f>
        <v>0</v>
      </c>
      <c r="W33" s="6">
        <f>SUMIF(SaldoAnno4!A$12:A$4602,$D33,SaldoAnno4!E$12:E$4602)</f>
        <v>0</v>
      </c>
      <c r="X33" s="6">
        <f>SUMIF(SaldoAnno4!A$12:A$4602,$D33,SaldoAnno4!G$12:G$4602)</f>
        <v>0</v>
      </c>
      <c r="Y33" s="6">
        <f>SUMIF(SaldoAnno5!A$12:A$4602,$D33,SaldoAnno5!D$12:D$4602)</f>
        <v>20329322.98</v>
      </c>
      <c r="Z33" s="6">
        <f>SUMIF(SaldoAnno5!A$12:A$4602,$D33,SaldoAnno5!E$12:E$4602)</f>
        <v>160620</v>
      </c>
      <c r="AA33" s="6">
        <f>SUMIF(SaldoAnno5!A$12:A$4602,$D33,SaldoAnno5!G$12:G$4602)</f>
        <v>20168702.98</v>
      </c>
      <c r="AB33" s="6">
        <f>SUMIF(SaldoAnno6!A$12:A$5000,$D33,SaldoAnno6!D$12:D$5000)</f>
        <v>0</v>
      </c>
      <c r="AC33" s="6">
        <f>SUMIF(SaldoAnno6!A$12:A$5000,$D33,SaldoAnno6!E$12:E$5000)</f>
        <v>0</v>
      </c>
      <c r="AD33" s="6">
        <f>SUMIF(SaldoAnno6!A$12:A$5000,$D33,SaldoAnno6!G$12:G$5000)</f>
        <v>0</v>
      </c>
    </row>
    <row r="34" spans="1:30" ht="12.75">
      <c r="A34" s="7">
        <v>11</v>
      </c>
      <c r="B34" s="7">
        <v>1102</v>
      </c>
      <c r="C34" s="7">
        <v>110203</v>
      </c>
      <c r="D34" s="7">
        <v>11020301</v>
      </c>
      <c r="E34" s="170" t="s">
        <v>354</v>
      </c>
      <c r="F34" s="7">
        <v>3</v>
      </c>
      <c r="G34" s="8" t="s">
        <v>328</v>
      </c>
      <c r="H34" s="8" t="s">
        <v>329</v>
      </c>
      <c r="I34" s="8" t="s">
        <v>329</v>
      </c>
      <c r="J34" s="8" t="s">
        <v>685</v>
      </c>
      <c r="K34" s="8" t="s">
        <v>354</v>
      </c>
      <c r="L34" s="8" t="s">
        <v>687</v>
      </c>
      <c r="M34" s="6">
        <f>SUMIF(SaldoAnno1!A$12:A$4902,D34,SaldoAnno1!D$12:D$4902)</f>
        <v>59696838.899999999</v>
      </c>
      <c r="N34" s="6">
        <f>SUMIF(SaldoAnno1!A$12:A$4902,D34,SaldoAnno1!E$12:E$4902)</f>
        <v>0</v>
      </c>
      <c r="O34" s="6">
        <f>SUMIF(SaldoAnno1!A$12:A$4902,D34,SaldoAnno1!G$12:G$4902)</f>
        <v>59696838.899999999</v>
      </c>
      <c r="P34" s="6">
        <f>SUMIF(SaldoAnno2!A$12:A$5000,D34,SaldoAnno2!D$12:D$5000)</f>
        <v>59894029.460000001</v>
      </c>
      <c r="Q34" s="6">
        <f>SUMIF(SaldoAnno2!A$12:A$5000,D34,SaldoAnno2!E$12:E$5000)</f>
        <v>0</v>
      </c>
      <c r="R34" s="6">
        <f>SUMIF(SaldoAnno2!A$12:A$5000,D34,SaldoAnno2!G$12:G$5000)</f>
        <v>59894029.460000001</v>
      </c>
      <c r="S34" s="6">
        <f>SUMIF(SaldoAnno3!A$12:A$5000,D34,SaldoAnno3!D$12:G$5000)</f>
        <v>60359625.149999999</v>
      </c>
      <c r="T34" s="6">
        <f>SUMIF(SaldoAnno3!A$12:A$5000,D34,SaldoAnno3!E$12:H$5000)</f>
        <v>0</v>
      </c>
      <c r="U34" s="6">
        <f>SUMIF(SaldoAnno3!A$12:A$5000,D34,SaldoAnno3!G$12:G$5000)</f>
        <v>60359625.149999999</v>
      </c>
      <c r="V34" s="6">
        <f>SUMIF(SaldoAnno4!A$12:A$4602,$D34,SaldoAnno4!D$12:D$4602)</f>
        <v>0</v>
      </c>
      <c r="W34" s="6">
        <f>SUMIF(SaldoAnno4!A$12:A$4602,$D34,SaldoAnno4!E$12:E$4602)</f>
        <v>0</v>
      </c>
      <c r="X34" s="6">
        <f>SUMIF(SaldoAnno4!A$12:A$4602,$D34,SaldoAnno4!G$12:G$4602)</f>
        <v>0</v>
      </c>
      <c r="Y34" s="6">
        <f>SUMIF(SaldoAnno5!A$12:A$4602,$D34,SaldoAnno5!D$12:D$4602)</f>
        <v>60730878.149999999</v>
      </c>
      <c r="Z34" s="6">
        <f>SUMIF(SaldoAnno5!A$12:A$4602,$D34,SaldoAnno5!E$12:E$4602)</f>
        <v>0</v>
      </c>
      <c r="AA34" s="6">
        <f>SUMIF(SaldoAnno5!A$12:A$4602,$D34,SaldoAnno5!G$12:G$4602)</f>
        <v>60730878.149999999</v>
      </c>
      <c r="AB34" s="6">
        <f>SUMIF(SaldoAnno6!A$12:A$5000,$D34,SaldoAnno6!D$12:D$5000)</f>
        <v>0</v>
      </c>
      <c r="AC34" s="6">
        <f>SUMIF(SaldoAnno6!A$12:A$5000,$D34,SaldoAnno6!E$12:E$5000)</f>
        <v>0</v>
      </c>
      <c r="AD34" s="6">
        <f>SUMIF(SaldoAnno6!A$12:A$5000,$D34,SaldoAnno6!G$12:G$5000)</f>
        <v>0</v>
      </c>
    </row>
    <row r="35" spans="1:30" ht="25.5">
      <c r="A35" s="7">
        <v>11</v>
      </c>
      <c r="B35" s="7">
        <v>1102</v>
      </c>
      <c r="C35" s="7">
        <v>110203</v>
      </c>
      <c r="D35" s="7">
        <v>11020351</v>
      </c>
      <c r="E35" s="170" t="s">
        <v>355</v>
      </c>
      <c r="F35" s="7">
        <v>4</v>
      </c>
      <c r="G35" s="8" t="s">
        <v>336</v>
      </c>
      <c r="H35" s="8" t="s">
        <v>329</v>
      </c>
      <c r="I35" s="8" t="s">
        <v>329</v>
      </c>
      <c r="J35" s="8" t="s">
        <v>685</v>
      </c>
      <c r="K35" s="8" t="s">
        <v>354</v>
      </c>
      <c r="L35" s="8" t="s">
        <v>687</v>
      </c>
      <c r="M35" s="6">
        <f>SUMIF(SaldoAnno1!A$12:A$4902,D35,SaldoAnno1!D$12:D$4902)</f>
        <v>0</v>
      </c>
      <c r="N35" s="6">
        <f>SUMIF(SaldoAnno1!A$12:A$4902,D35,SaldoAnno1!E$12:E$4902)</f>
        <v>19923157.48</v>
      </c>
      <c r="O35" s="6">
        <f>SUMIF(SaldoAnno1!A$12:A$4902,D35,SaldoAnno1!G$12:G$4902)</f>
        <v>-19923157.48</v>
      </c>
      <c r="P35" s="6">
        <f>SUMIF(SaldoAnno2!A$12:A$5000,D35,SaldoAnno2!D$12:D$5000)</f>
        <v>0</v>
      </c>
      <c r="Q35" s="6">
        <f>SUMIF(SaldoAnno2!A$12:A$5000,D35,SaldoAnno2!E$12:E$5000)</f>
        <v>21678409.52</v>
      </c>
      <c r="R35" s="6">
        <f>SUMIF(SaldoAnno2!A$12:A$5000,D35,SaldoAnno2!G$12:G$5000)</f>
        <v>-21678409.52</v>
      </c>
      <c r="S35" s="6">
        <f>SUMIF(SaldoAnno3!A$12:A$5000,D35,SaldoAnno3!D$12:G$5000)</f>
        <v>0</v>
      </c>
      <c r="T35" s="6">
        <f>SUMIF(SaldoAnno3!A$12:A$5000,D35,SaldoAnno3!E$12:H$5000)</f>
        <v>23459969</v>
      </c>
      <c r="U35" s="6">
        <f>SUMIF(SaldoAnno3!A$12:A$5000,D35,SaldoAnno3!G$12:G$5000)</f>
        <v>-23459969</v>
      </c>
      <c r="V35" s="6">
        <f>SUMIF(SaldoAnno4!A$12:A$4602,$D35,SaldoAnno4!D$12:D$4602)</f>
        <v>0</v>
      </c>
      <c r="W35" s="6">
        <f>SUMIF(SaldoAnno4!A$12:A$4602,$D35,SaldoAnno4!E$12:E$4602)</f>
        <v>0</v>
      </c>
      <c r="X35" s="6">
        <f>SUMIF(SaldoAnno4!A$12:A$4602,$D35,SaldoAnno4!G$12:G$4602)</f>
        <v>0</v>
      </c>
      <c r="Y35" s="6">
        <f>SUMIF(SaldoAnno5!A$12:A$4602,$D35,SaldoAnno5!D$12:D$4602)</f>
        <v>0</v>
      </c>
      <c r="Z35" s="6">
        <f>SUMIF(SaldoAnno5!A$12:A$4602,$D35,SaldoAnno5!E$12:E$4602)</f>
        <v>25236370.5</v>
      </c>
      <c r="AA35" s="6">
        <f>SUMIF(SaldoAnno5!A$12:A$4602,$D35,SaldoAnno5!G$12:G$4602)</f>
        <v>-25236370.5</v>
      </c>
      <c r="AB35" s="6">
        <f>SUMIF(SaldoAnno6!A$12:A$5000,$D35,SaldoAnno6!D$12:D$5000)</f>
        <v>0</v>
      </c>
      <c r="AC35" s="6">
        <f>SUMIF(SaldoAnno6!A$12:A$5000,$D35,SaldoAnno6!E$12:E$5000)</f>
        <v>0</v>
      </c>
      <c r="AD35" s="6">
        <f>SUMIF(SaldoAnno6!A$12:A$5000,$D35,SaldoAnno6!G$12:G$5000)</f>
        <v>0</v>
      </c>
    </row>
    <row r="36" spans="1:30" ht="12.75">
      <c r="A36" s="7">
        <v>11</v>
      </c>
      <c r="B36" s="7">
        <v>1102</v>
      </c>
      <c r="C36" s="7">
        <v>110204</v>
      </c>
      <c r="D36" s="7">
        <v>11020401</v>
      </c>
      <c r="E36" s="170" t="s">
        <v>356</v>
      </c>
      <c r="F36" s="7">
        <v>3</v>
      </c>
      <c r="G36" s="8" t="s">
        <v>328</v>
      </c>
      <c r="H36" s="8" t="s">
        <v>329</v>
      </c>
      <c r="I36" s="8" t="s">
        <v>329</v>
      </c>
      <c r="J36" s="8" t="s">
        <v>685</v>
      </c>
      <c r="K36" s="8" t="s">
        <v>356</v>
      </c>
      <c r="L36" s="8" t="s">
        <v>687</v>
      </c>
      <c r="M36" s="6">
        <f>SUMIF(SaldoAnno1!A$12:A$4902,D36,SaldoAnno1!D$12:D$4902)</f>
        <v>100892584.15000001</v>
      </c>
      <c r="N36" s="6">
        <f>SUMIF(SaldoAnno1!A$12:A$4902,D36,SaldoAnno1!E$12:E$4902)</f>
        <v>60755.12</v>
      </c>
      <c r="O36" s="6">
        <f>SUMIF(SaldoAnno1!A$12:A$4902,D36,SaldoAnno1!G$12:G$4902)</f>
        <v>100831829.03</v>
      </c>
      <c r="P36" s="6">
        <f>SUMIF(SaldoAnno2!A$12:A$5000,D36,SaldoAnno2!D$12:D$5000)</f>
        <v>101584766.92</v>
      </c>
      <c r="Q36" s="6">
        <f>SUMIF(SaldoAnno2!A$12:A$5000,D36,SaldoAnno2!E$12:E$5000)</f>
        <v>3751.89</v>
      </c>
      <c r="R36" s="6">
        <f>SUMIF(SaldoAnno2!A$12:A$5000,D36,SaldoAnno2!G$12:G$5000)</f>
        <v>101581015.03</v>
      </c>
      <c r="S36" s="6">
        <f>SUMIF(SaldoAnno3!A$12:A$5000,D36,SaldoAnno3!D$12:G$5000)</f>
        <v>102002005.92</v>
      </c>
      <c r="T36" s="6">
        <f>SUMIF(SaldoAnno3!A$12:A$5000,D36,SaldoAnno3!E$12:H$5000)</f>
        <v>626375.25</v>
      </c>
      <c r="U36" s="6">
        <f>SUMIF(SaldoAnno3!A$12:A$5000,D36,SaldoAnno3!G$12:G$5000)</f>
        <v>101375630.67</v>
      </c>
      <c r="V36" s="6">
        <f>SUMIF(SaldoAnno4!A$12:A$4602,$D36,SaldoAnno4!D$12:D$4602)</f>
        <v>0</v>
      </c>
      <c r="W36" s="6">
        <f>SUMIF(SaldoAnno4!A$12:A$4602,$D36,SaldoAnno4!E$12:E$4602)</f>
        <v>0</v>
      </c>
      <c r="X36" s="6">
        <f>SUMIF(SaldoAnno4!A$12:A$4602,$D36,SaldoAnno4!G$12:G$4602)</f>
        <v>0</v>
      </c>
      <c r="Y36" s="6">
        <f>SUMIF(SaldoAnno5!A$12:A$4602,$D36,SaldoAnno5!D$12:D$4602)</f>
        <v>101728805.34999999</v>
      </c>
      <c r="Z36" s="6">
        <f>SUMIF(SaldoAnno5!A$12:A$4602,$D36,SaldoAnno5!E$12:E$4602)</f>
        <v>467272.87</v>
      </c>
      <c r="AA36" s="6">
        <f>SUMIF(SaldoAnno5!A$12:A$4602,$D36,SaldoAnno5!G$12:G$4602)</f>
        <v>101261532.47999999</v>
      </c>
      <c r="AB36" s="6">
        <f>SUMIF(SaldoAnno6!A$12:A$5000,$D36,SaldoAnno6!D$12:D$5000)</f>
        <v>0</v>
      </c>
      <c r="AC36" s="6">
        <f>SUMIF(SaldoAnno6!A$12:A$5000,$D36,SaldoAnno6!E$12:E$5000)</f>
        <v>0</v>
      </c>
      <c r="AD36" s="6">
        <f>SUMIF(SaldoAnno6!A$12:A$5000,$D36,SaldoAnno6!G$12:G$5000)</f>
        <v>0</v>
      </c>
    </row>
    <row r="37" spans="1:30" ht="12.75">
      <c r="A37" s="7">
        <v>11</v>
      </c>
      <c r="B37" s="7">
        <v>1102</v>
      </c>
      <c r="C37" s="7">
        <v>110204</v>
      </c>
      <c r="D37" s="7">
        <v>11020451</v>
      </c>
      <c r="E37" s="170" t="s">
        <v>357</v>
      </c>
      <c r="F37" s="7">
        <v>4</v>
      </c>
      <c r="G37" s="8" t="s">
        <v>336</v>
      </c>
      <c r="H37" s="8" t="s">
        <v>329</v>
      </c>
      <c r="I37" s="8" t="s">
        <v>329</v>
      </c>
      <c r="J37" s="8" t="s">
        <v>685</v>
      </c>
      <c r="K37" s="8" t="s">
        <v>356</v>
      </c>
      <c r="L37" s="8" t="s">
        <v>687</v>
      </c>
      <c r="M37" s="6">
        <f>SUMIF(SaldoAnno1!A$12:A$4902,D37,SaldoAnno1!D$12:D$4902)</f>
        <v>20246.53</v>
      </c>
      <c r="N37" s="6">
        <f>SUMIF(SaldoAnno1!A$12:A$4902,D37,SaldoAnno1!E$12:E$4902)</f>
        <v>39323505.590000004</v>
      </c>
      <c r="O37" s="6">
        <f>SUMIF(SaldoAnno1!A$12:A$4902,D37,SaldoAnno1!G$12:G$4902)</f>
        <v>-39303259.060000002</v>
      </c>
      <c r="P37" s="6">
        <f>SUMIF(SaldoAnno2!A$12:A$5000,D37,SaldoAnno2!D$12:D$5000)</f>
        <v>0</v>
      </c>
      <c r="Q37" s="6">
        <f>SUMIF(SaldoAnno2!A$12:A$5000,D37,SaldoAnno2!E$12:E$5000)</f>
        <v>42350138.100000001</v>
      </c>
      <c r="R37" s="6">
        <f>SUMIF(SaldoAnno2!A$12:A$5000,D37,SaldoAnno2!G$12:G$5000)</f>
        <v>-42350138.100000001</v>
      </c>
      <c r="S37" s="6">
        <f>SUMIF(SaldoAnno3!A$12:A$5000,D37,SaldoAnno3!D$12:G$5000)</f>
        <v>299288.68</v>
      </c>
      <c r="T37" s="6">
        <f>SUMIF(SaldoAnno3!A$12:A$5000,D37,SaldoAnno3!E$12:H$5000)</f>
        <v>45414616.659999996</v>
      </c>
      <c r="U37" s="6">
        <f>SUMIF(SaldoAnno3!A$12:A$5000,D37,SaldoAnno3!G$12:G$5000)</f>
        <v>-45115327.979999997</v>
      </c>
      <c r="V37" s="6">
        <f>SUMIF(SaldoAnno4!A$12:A$4602,$D37,SaldoAnno4!D$12:D$4602)</f>
        <v>0</v>
      </c>
      <c r="W37" s="6">
        <f>SUMIF(SaldoAnno4!A$12:A$4602,$D37,SaldoAnno4!E$12:E$4602)</f>
        <v>0</v>
      </c>
      <c r="X37" s="6">
        <f>SUMIF(SaldoAnno4!A$12:A$4602,$D37,SaldoAnno4!G$12:G$4602)</f>
        <v>0</v>
      </c>
      <c r="Y37" s="6">
        <f>SUMIF(SaldoAnno5!A$12:A$4602,$D37,SaldoAnno5!D$12:D$4602)</f>
        <v>209537.96</v>
      </c>
      <c r="Z37" s="6">
        <f>SUMIF(SaldoAnno5!A$12:A$4602,$D37,SaldoAnno5!E$12:E$4602)</f>
        <v>48174919.060000002</v>
      </c>
      <c r="AA37" s="6">
        <f>SUMIF(SaldoAnno5!A$12:A$4602,$D37,SaldoAnno5!G$12:G$4602)</f>
        <v>-47965381.100000001</v>
      </c>
      <c r="AB37" s="6">
        <f>SUMIF(SaldoAnno6!A$12:A$5000,$D37,SaldoAnno6!D$12:D$5000)</f>
        <v>0</v>
      </c>
      <c r="AC37" s="6">
        <f>SUMIF(SaldoAnno6!A$12:A$5000,$D37,SaldoAnno6!E$12:E$5000)</f>
        <v>0</v>
      </c>
      <c r="AD37" s="6">
        <f>SUMIF(SaldoAnno6!A$12:A$5000,$D37,SaldoAnno6!G$12:G$5000)</f>
        <v>0</v>
      </c>
    </row>
    <row r="38" spans="1:30" ht="12.75">
      <c r="A38" s="7">
        <v>11</v>
      </c>
      <c r="B38" s="7">
        <v>1102</v>
      </c>
      <c r="C38" s="7">
        <v>110205</v>
      </c>
      <c r="D38" s="7">
        <v>11020501</v>
      </c>
      <c r="E38" s="170" t="s">
        <v>358</v>
      </c>
      <c r="F38" s="7">
        <v>3</v>
      </c>
      <c r="G38" s="8" t="s">
        <v>328</v>
      </c>
      <c r="H38" s="8" t="s">
        <v>329</v>
      </c>
      <c r="I38" s="8" t="s">
        <v>329</v>
      </c>
      <c r="J38" s="8" t="s">
        <v>685</v>
      </c>
      <c r="K38" s="8" t="s">
        <v>358</v>
      </c>
      <c r="L38" s="8" t="s">
        <v>687</v>
      </c>
      <c r="M38" s="6">
        <f>SUMIF(SaldoAnno1!A$12:A$4902,D38,SaldoAnno1!D$12:D$4902)</f>
        <v>4080844.79</v>
      </c>
      <c r="N38" s="6">
        <f>SUMIF(SaldoAnno1!A$12:A$4902,D38,SaldoAnno1!E$12:E$4902)</f>
        <v>0</v>
      </c>
      <c r="O38" s="6">
        <f>SUMIF(SaldoAnno1!A$12:A$4902,D38,SaldoAnno1!G$12:G$4902)</f>
        <v>4080844.79</v>
      </c>
      <c r="P38" s="6">
        <f>SUMIF(SaldoAnno2!A$12:A$5000,D38,SaldoAnno2!D$12:D$5000)</f>
        <v>4080844.79</v>
      </c>
      <c r="Q38" s="6">
        <f>SUMIF(SaldoAnno2!A$12:A$5000,D38,SaldoAnno2!E$12:E$5000)</f>
        <v>0</v>
      </c>
      <c r="R38" s="6">
        <f>SUMIF(SaldoAnno2!A$12:A$5000,D38,SaldoAnno2!G$12:G$5000)</f>
        <v>4080844.79</v>
      </c>
      <c r="S38" s="6">
        <f>SUMIF(SaldoAnno3!A$12:A$5000,D38,SaldoAnno3!D$12:G$5000)</f>
        <v>4080844.79</v>
      </c>
      <c r="T38" s="6">
        <f>SUMIF(SaldoAnno3!A$12:A$5000,D38,SaldoAnno3!E$12:H$5000)</f>
        <v>0</v>
      </c>
      <c r="U38" s="6">
        <f>SUMIF(SaldoAnno3!A$12:A$5000,D38,SaldoAnno3!G$12:G$5000)</f>
        <v>4080844.79</v>
      </c>
      <c r="V38" s="6">
        <f>SUMIF(SaldoAnno4!A$12:A$4602,$D38,SaldoAnno4!D$12:D$4602)</f>
        <v>0</v>
      </c>
      <c r="W38" s="6">
        <f>SUMIF(SaldoAnno4!A$12:A$4602,$D38,SaldoAnno4!E$12:E$4602)</f>
        <v>0</v>
      </c>
      <c r="X38" s="6">
        <f>SUMIF(SaldoAnno4!A$12:A$4602,$D38,SaldoAnno4!G$12:G$4602)</f>
        <v>0</v>
      </c>
      <c r="Y38" s="6">
        <f>SUMIF(SaldoAnno5!A$12:A$4602,$D38,SaldoAnno5!D$12:D$4602)</f>
        <v>4080844.79</v>
      </c>
      <c r="Z38" s="6">
        <f>SUMIF(SaldoAnno5!A$12:A$4602,$D38,SaldoAnno5!E$12:E$4602)</f>
        <v>0</v>
      </c>
      <c r="AA38" s="6">
        <f>SUMIF(SaldoAnno5!A$12:A$4602,$D38,SaldoAnno5!G$12:G$4602)</f>
        <v>4080844.79</v>
      </c>
      <c r="AB38" s="6">
        <f>SUMIF(SaldoAnno6!A$12:A$5000,$D38,SaldoAnno6!D$12:D$5000)</f>
        <v>0</v>
      </c>
      <c r="AC38" s="6">
        <f>SUMIF(SaldoAnno6!A$12:A$5000,$D38,SaldoAnno6!E$12:E$5000)</f>
        <v>0</v>
      </c>
      <c r="AD38" s="6">
        <f>SUMIF(SaldoAnno6!A$12:A$5000,$D38,SaldoAnno6!G$12:G$5000)</f>
        <v>0</v>
      </c>
    </row>
    <row r="39" spans="1:30" ht="25.5">
      <c r="A39" s="7">
        <v>11</v>
      </c>
      <c r="B39" s="7">
        <v>1102</v>
      </c>
      <c r="C39" s="7">
        <v>110205</v>
      </c>
      <c r="D39" s="7">
        <v>11020551</v>
      </c>
      <c r="E39" s="170" t="s">
        <v>359</v>
      </c>
      <c r="F39" s="7">
        <v>4</v>
      </c>
      <c r="G39" s="8" t="s">
        <v>336</v>
      </c>
      <c r="H39" s="8" t="s">
        <v>329</v>
      </c>
      <c r="I39" s="8" t="s">
        <v>329</v>
      </c>
      <c r="J39" s="8" t="s">
        <v>685</v>
      </c>
      <c r="K39" s="8" t="s">
        <v>358</v>
      </c>
      <c r="L39" s="8" t="s">
        <v>687</v>
      </c>
      <c r="M39" s="6">
        <f>SUMIF(SaldoAnno1!A$12:A$4902,D39,SaldoAnno1!D$12:D$4902)</f>
        <v>0</v>
      </c>
      <c r="N39" s="6">
        <f>SUMIF(SaldoAnno1!A$12:A$4902,D39,SaldoAnno1!E$12:E$4902)</f>
        <v>1233512.24</v>
      </c>
      <c r="O39" s="6">
        <f>SUMIF(SaldoAnno1!A$12:A$4902,D39,SaldoAnno1!G$12:G$4902)</f>
        <v>-1233512.24</v>
      </c>
      <c r="P39" s="6">
        <f>SUMIF(SaldoAnno2!A$12:A$5000,D39,SaldoAnno2!D$12:D$5000)</f>
        <v>0</v>
      </c>
      <c r="Q39" s="6">
        <f>SUMIF(SaldoAnno2!A$12:A$5000,D39,SaldoAnno2!E$12:E$5000)</f>
        <v>1357161.84</v>
      </c>
      <c r="R39" s="6">
        <f>SUMIF(SaldoAnno2!A$12:A$5000,D39,SaldoAnno2!G$12:G$5000)</f>
        <v>-1357161.84</v>
      </c>
      <c r="S39" s="6">
        <f>SUMIF(SaldoAnno3!A$12:A$5000,D39,SaldoAnno3!D$12:G$5000)</f>
        <v>0</v>
      </c>
      <c r="T39" s="6">
        <f>SUMIF(SaldoAnno3!A$12:A$5000,D39,SaldoAnno3!E$12:H$5000)</f>
        <v>1480811.44</v>
      </c>
      <c r="U39" s="6">
        <f>SUMIF(SaldoAnno3!A$12:A$5000,D39,SaldoAnno3!G$12:G$5000)</f>
        <v>-1480811.44</v>
      </c>
      <c r="V39" s="6">
        <f>SUMIF(SaldoAnno4!A$12:A$4602,$D39,SaldoAnno4!D$12:D$4602)</f>
        <v>0</v>
      </c>
      <c r="W39" s="6">
        <f>SUMIF(SaldoAnno4!A$12:A$4602,$D39,SaldoAnno4!E$12:E$4602)</f>
        <v>0</v>
      </c>
      <c r="X39" s="6">
        <f>SUMIF(SaldoAnno4!A$12:A$4602,$D39,SaldoAnno4!G$12:G$4602)</f>
        <v>0</v>
      </c>
      <c r="Y39" s="6">
        <f>SUMIF(SaldoAnno5!A$12:A$4602,$D39,SaldoAnno5!D$12:D$4602)</f>
        <v>0</v>
      </c>
      <c r="Z39" s="6">
        <f>SUMIF(SaldoAnno5!A$12:A$4602,$D39,SaldoAnno5!E$12:E$4602)</f>
        <v>1604461.04</v>
      </c>
      <c r="AA39" s="6">
        <f>SUMIF(SaldoAnno5!A$12:A$4602,$D39,SaldoAnno5!G$12:G$4602)</f>
        <v>-1604461.04</v>
      </c>
      <c r="AB39" s="6">
        <f>SUMIF(SaldoAnno6!A$12:A$5000,$D39,SaldoAnno6!D$12:D$5000)</f>
        <v>0</v>
      </c>
      <c r="AC39" s="6">
        <f>SUMIF(SaldoAnno6!A$12:A$5000,$D39,SaldoAnno6!E$12:E$5000)</f>
        <v>0</v>
      </c>
      <c r="AD39" s="6">
        <f>SUMIF(SaldoAnno6!A$12:A$5000,$D39,SaldoAnno6!G$12:G$5000)</f>
        <v>0</v>
      </c>
    </row>
    <row r="40" spans="1:30" ht="12.75">
      <c r="A40" s="7">
        <v>11</v>
      </c>
      <c r="B40" s="7">
        <v>1102</v>
      </c>
      <c r="C40" s="7">
        <v>110206</v>
      </c>
      <c r="D40" s="7">
        <v>11020601</v>
      </c>
      <c r="E40" s="170" t="s">
        <v>360</v>
      </c>
      <c r="F40" s="7">
        <v>3</v>
      </c>
      <c r="G40" s="8" t="s">
        <v>328</v>
      </c>
      <c r="H40" s="8" t="s">
        <v>329</v>
      </c>
      <c r="I40" s="8" t="s">
        <v>329</v>
      </c>
      <c r="J40" s="8" t="s">
        <v>685</v>
      </c>
      <c r="K40" s="8" t="s">
        <v>360</v>
      </c>
      <c r="L40" s="8" t="s">
        <v>687</v>
      </c>
      <c r="M40" s="6">
        <f>SUMIF(SaldoAnno1!A$12:A$4902,D40,SaldoAnno1!D$12:D$4902)</f>
        <v>10099760.949999999</v>
      </c>
      <c r="N40" s="6">
        <f>SUMIF(SaldoAnno1!A$12:A$4902,D40,SaldoAnno1!E$12:E$4902)</f>
        <v>0</v>
      </c>
      <c r="O40" s="6">
        <f>SUMIF(SaldoAnno1!A$12:A$4902,D40,SaldoAnno1!G$12:G$4902)</f>
        <v>10099760.949999999</v>
      </c>
      <c r="P40" s="6">
        <f>SUMIF(SaldoAnno2!A$12:A$5000,D40,SaldoAnno2!D$12:D$5000)</f>
        <v>10172390.34</v>
      </c>
      <c r="Q40" s="6">
        <f>SUMIF(SaldoAnno2!A$12:A$5000,D40,SaldoAnno2!E$12:E$5000)</f>
        <v>0</v>
      </c>
      <c r="R40" s="6">
        <f>SUMIF(SaldoAnno2!A$12:A$5000,D40,SaldoAnno2!G$12:G$5000)</f>
        <v>10172390.34</v>
      </c>
      <c r="S40" s="6">
        <f>SUMIF(SaldoAnno3!A$12:A$5000,D40,SaldoAnno3!D$12:G$5000)</f>
        <v>10174292.98</v>
      </c>
      <c r="T40" s="6">
        <f>SUMIF(SaldoAnno3!A$12:A$5000,D40,SaldoAnno3!E$12:H$5000)</f>
        <v>0</v>
      </c>
      <c r="U40" s="6">
        <f>SUMIF(SaldoAnno3!A$12:A$5000,D40,SaldoAnno3!G$12:G$5000)</f>
        <v>10174292.98</v>
      </c>
      <c r="V40" s="6">
        <f>SUMIF(SaldoAnno4!A$12:A$4602,$D40,SaldoAnno4!D$12:D$4602)</f>
        <v>0</v>
      </c>
      <c r="W40" s="6">
        <f>SUMIF(SaldoAnno4!A$12:A$4602,$D40,SaldoAnno4!E$12:E$4602)</f>
        <v>0</v>
      </c>
      <c r="X40" s="6">
        <f>SUMIF(SaldoAnno4!A$12:A$4602,$D40,SaldoAnno4!G$12:G$4602)</f>
        <v>0</v>
      </c>
      <c r="Y40" s="6">
        <f>SUMIF(SaldoAnno5!A$12:A$4602,$D40,SaldoAnno5!D$12:D$4602)</f>
        <v>10174292.98</v>
      </c>
      <c r="Z40" s="6">
        <f>SUMIF(SaldoAnno5!A$12:A$4602,$D40,SaldoAnno5!E$12:E$4602)</f>
        <v>0</v>
      </c>
      <c r="AA40" s="6">
        <f>SUMIF(SaldoAnno5!A$12:A$4602,$D40,SaldoAnno5!G$12:G$4602)</f>
        <v>10174292.98</v>
      </c>
      <c r="AB40" s="6">
        <f>SUMIF(SaldoAnno6!A$12:A$5000,$D40,SaldoAnno6!D$12:D$5000)</f>
        <v>0</v>
      </c>
      <c r="AC40" s="6">
        <f>SUMIF(SaldoAnno6!A$12:A$5000,$D40,SaldoAnno6!E$12:E$5000)</f>
        <v>0</v>
      </c>
      <c r="AD40" s="6">
        <f>SUMIF(SaldoAnno6!A$12:A$5000,$D40,SaldoAnno6!G$12:G$5000)</f>
        <v>0</v>
      </c>
    </row>
    <row r="41" spans="1:30" ht="25.5">
      <c r="A41" s="7">
        <v>11</v>
      </c>
      <c r="B41" s="7">
        <v>1102</v>
      </c>
      <c r="C41" s="7">
        <v>110206</v>
      </c>
      <c r="D41" s="7">
        <v>11020651</v>
      </c>
      <c r="E41" s="170" t="s">
        <v>361</v>
      </c>
      <c r="F41" s="7">
        <v>4</v>
      </c>
      <c r="G41" s="8" t="s">
        <v>336</v>
      </c>
      <c r="H41" s="8" t="s">
        <v>329</v>
      </c>
      <c r="I41" s="8" t="s">
        <v>329</v>
      </c>
      <c r="J41" s="8" t="s">
        <v>685</v>
      </c>
      <c r="K41" s="8" t="s">
        <v>360</v>
      </c>
      <c r="L41" s="8" t="s">
        <v>687</v>
      </c>
      <c r="M41" s="6">
        <f>SUMIF(SaldoAnno1!A$12:A$4902,D41,SaldoAnno1!D$12:D$4902)</f>
        <v>0</v>
      </c>
      <c r="N41" s="6">
        <f>SUMIF(SaldoAnno1!A$12:A$4902,D41,SaldoAnno1!E$12:E$4902)</f>
        <v>4309335.3</v>
      </c>
      <c r="O41" s="6">
        <f>SUMIF(SaldoAnno1!A$12:A$4902,D41,SaldoAnno1!G$12:G$4902)</f>
        <v>-4309335.3</v>
      </c>
      <c r="P41" s="6">
        <f>SUMIF(SaldoAnno2!A$12:A$5000,D41,SaldoAnno2!D$12:D$5000)</f>
        <v>0</v>
      </c>
      <c r="Q41" s="6">
        <f>SUMIF(SaldoAnno2!A$12:A$5000,D41,SaldoAnno2!E$12:E$5000)</f>
        <v>4615365.5599999996</v>
      </c>
      <c r="R41" s="6">
        <f>SUMIF(SaldoAnno2!A$12:A$5000,D41,SaldoAnno2!G$12:G$5000)</f>
        <v>-4615365.5599999996</v>
      </c>
      <c r="S41" s="6">
        <f>SUMIF(SaldoAnno3!A$12:A$5000,D41,SaldoAnno3!D$12:G$5000)</f>
        <v>0</v>
      </c>
      <c r="T41" s="6">
        <f>SUMIF(SaldoAnno3!A$12:A$5000,D41,SaldoAnno3!E$12:H$5000)</f>
        <v>4923289.84</v>
      </c>
      <c r="U41" s="6">
        <f>SUMIF(SaldoAnno3!A$12:A$5000,D41,SaldoAnno3!G$12:G$5000)</f>
        <v>-4923289.84</v>
      </c>
      <c r="V41" s="6">
        <f>SUMIF(SaldoAnno4!A$12:A$4602,$D41,SaldoAnno4!D$12:D$4602)</f>
        <v>0</v>
      </c>
      <c r="W41" s="6">
        <f>SUMIF(SaldoAnno4!A$12:A$4602,$D41,SaldoAnno4!E$12:E$4602)</f>
        <v>0</v>
      </c>
      <c r="X41" s="6">
        <f>SUMIF(SaldoAnno4!A$12:A$4602,$D41,SaldoAnno4!G$12:G$4602)</f>
        <v>0</v>
      </c>
      <c r="Y41" s="6">
        <f>SUMIF(SaldoAnno5!A$12:A$4602,$D41,SaldoAnno5!D$12:D$4602)</f>
        <v>0</v>
      </c>
      <c r="Z41" s="6">
        <f>SUMIF(SaldoAnno5!A$12:A$4602,$D41,SaldoAnno5!E$12:E$4602)</f>
        <v>5231319.21</v>
      </c>
      <c r="AA41" s="6">
        <f>SUMIF(SaldoAnno5!A$12:A$4602,$D41,SaldoAnno5!G$12:G$4602)</f>
        <v>-5231319.21</v>
      </c>
      <c r="AB41" s="6">
        <f>SUMIF(SaldoAnno6!A$12:A$5000,$D41,SaldoAnno6!D$12:D$5000)</f>
        <v>0</v>
      </c>
      <c r="AC41" s="6">
        <f>SUMIF(SaldoAnno6!A$12:A$5000,$D41,SaldoAnno6!E$12:E$5000)</f>
        <v>0</v>
      </c>
      <c r="AD41" s="6">
        <f>SUMIF(SaldoAnno6!A$12:A$5000,$D41,SaldoAnno6!G$12:G$5000)</f>
        <v>0</v>
      </c>
    </row>
    <row r="42" spans="1:30" ht="12.75">
      <c r="A42" s="7">
        <v>11</v>
      </c>
      <c r="B42" s="7">
        <v>1102</v>
      </c>
      <c r="C42" s="7">
        <v>110207</v>
      </c>
      <c r="D42" s="7">
        <v>11020701</v>
      </c>
      <c r="E42" s="170" t="s">
        <v>1563</v>
      </c>
      <c r="F42" s="7">
        <v>3</v>
      </c>
      <c r="G42" s="8" t="s">
        <v>328</v>
      </c>
      <c r="H42" s="8" t="s">
        <v>329</v>
      </c>
      <c r="I42" s="8" t="s">
        <v>329</v>
      </c>
      <c r="J42" s="8" t="s">
        <v>685</v>
      </c>
      <c r="K42" s="8" t="s">
        <v>362</v>
      </c>
      <c r="L42" s="8" t="s">
        <v>687</v>
      </c>
      <c r="M42" s="6">
        <f>SUMIF(SaldoAnno1!A$12:A$4902,D42,SaldoAnno1!D$12:D$4902)</f>
        <v>2888599.96</v>
      </c>
      <c r="N42" s="6">
        <f>SUMIF(SaldoAnno1!A$12:A$4902,D42,SaldoAnno1!E$12:E$4902)</f>
        <v>0</v>
      </c>
      <c r="O42" s="6">
        <f>SUMIF(SaldoAnno1!A$12:A$4902,D42,SaldoAnno1!G$12:G$4902)</f>
        <v>2888599.96</v>
      </c>
      <c r="P42" s="6">
        <f>SUMIF(SaldoAnno2!A$12:A$5000,D42,SaldoAnno2!D$12:D$5000)</f>
        <v>3029431.74</v>
      </c>
      <c r="Q42" s="6">
        <f>SUMIF(SaldoAnno2!A$12:A$5000,D42,SaldoAnno2!E$12:E$5000)</f>
        <v>0</v>
      </c>
      <c r="R42" s="6">
        <f>SUMIF(SaldoAnno2!A$12:A$5000,D42,SaldoAnno2!G$12:G$5000)</f>
        <v>3029431.74</v>
      </c>
      <c r="S42" s="6">
        <f>SUMIF(SaldoAnno3!A$12:A$5000,D42,SaldoAnno3!D$12:G$5000)</f>
        <v>3256234.59</v>
      </c>
      <c r="T42" s="6">
        <f>SUMIF(SaldoAnno3!A$12:A$5000,D42,SaldoAnno3!E$12:H$5000)</f>
        <v>0</v>
      </c>
      <c r="U42" s="6">
        <f>SUMIF(SaldoAnno3!A$12:A$5000,D42,SaldoAnno3!G$12:G$5000)</f>
        <v>3256234.59</v>
      </c>
      <c r="V42" s="6">
        <f>SUMIF(SaldoAnno4!A$12:A$4602,$D42,SaldoAnno4!D$12:D$4602)</f>
        <v>0</v>
      </c>
      <c r="W42" s="6">
        <f>SUMIF(SaldoAnno4!A$12:A$4602,$D42,SaldoAnno4!E$12:E$4602)</f>
        <v>0</v>
      </c>
      <c r="X42" s="6">
        <f>SUMIF(SaldoAnno4!A$12:A$4602,$D42,SaldoAnno4!G$12:G$4602)</f>
        <v>0</v>
      </c>
      <c r="Y42" s="6">
        <f>SUMIF(SaldoAnno5!A$12:A$4602,$D42,SaldoAnno5!D$12:D$4602)</f>
        <v>3298623.17</v>
      </c>
      <c r="Z42" s="6">
        <f>SUMIF(SaldoAnno5!A$12:A$4602,$D42,SaldoAnno5!E$12:E$4602)</f>
        <v>2742.56</v>
      </c>
      <c r="AA42" s="6">
        <f>SUMIF(SaldoAnno5!A$12:A$4602,$D42,SaldoAnno5!G$12:G$4602)</f>
        <v>3295880.61</v>
      </c>
      <c r="AB42" s="6">
        <f>SUMIF(SaldoAnno6!A$12:A$5000,$D42,SaldoAnno6!D$12:D$5000)</f>
        <v>0</v>
      </c>
      <c r="AC42" s="6">
        <f>SUMIF(SaldoAnno6!A$12:A$5000,$D42,SaldoAnno6!E$12:E$5000)</f>
        <v>0</v>
      </c>
      <c r="AD42" s="6">
        <f>SUMIF(SaldoAnno6!A$12:A$5000,$D42,SaldoAnno6!G$12:G$5000)</f>
        <v>0</v>
      </c>
    </row>
    <row r="43" spans="1:30" ht="12.75">
      <c r="A43" s="7">
        <v>11</v>
      </c>
      <c r="B43" s="7">
        <v>1102</v>
      </c>
      <c r="C43" s="7">
        <v>110207</v>
      </c>
      <c r="D43" s="7">
        <v>11020740</v>
      </c>
      <c r="E43" s="170" t="s">
        <v>1564</v>
      </c>
      <c r="F43" s="7">
        <v>3</v>
      </c>
      <c r="G43" s="8" t="s">
        <v>328</v>
      </c>
      <c r="H43" s="8" t="s">
        <v>329</v>
      </c>
      <c r="I43" s="8" t="s">
        <v>329</v>
      </c>
      <c r="J43" s="8" t="s">
        <v>685</v>
      </c>
      <c r="K43" s="8" t="s">
        <v>362</v>
      </c>
      <c r="L43" s="8" t="s">
        <v>687</v>
      </c>
      <c r="M43" s="6">
        <f>SUMIF(SaldoAnno1!A$12:A$4902,D43,SaldoAnno1!D$12:D$4902)</f>
        <v>95946.44</v>
      </c>
      <c r="N43" s="6">
        <f>SUMIF(SaldoAnno1!A$12:A$4902,D43,SaldoAnno1!E$12:E$4902)</f>
        <v>0</v>
      </c>
      <c r="O43" s="6">
        <f>SUMIF(SaldoAnno1!A$12:A$4902,D43,SaldoAnno1!G$12:G$4902)</f>
        <v>95946.44</v>
      </c>
      <c r="P43" s="6">
        <f>SUMIF(SaldoAnno2!A$12:A$5000,D43,SaldoAnno2!D$12:D$5000)</f>
        <v>95946.44</v>
      </c>
      <c r="Q43" s="6">
        <f>SUMIF(SaldoAnno2!A$12:A$5000,D43,SaldoAnno2!E$12:E$5000)</f>
        <v>0</v>
      </c>
      <c r="R43" s="6">
        <f>SUMIF(SaldoAnno2!A$12:A$5000,D43,SaldoAnno2!G$12:G$5000)</f>
        <v>95946.44</v>
      </c>
      <c r="S43" s="6">
        <f>SUMIF(SaldoAnno3!A$12:A$5000,D43,SaldoAnno3!D$12:G$5000)</f>
        <v>95946.44</v>
      </c>
      <c r="T43" s="6">
        <f>SUMIF(SaldoAnno3!A$12:A$5000,D43,SaldoAnno3!E$12:H$5000)</f>
        <v>0</v>
      </c>
      <c r="U43" s="6">
        <f>SUMIF(SaldoAnno3!A$12:A$5000,D43,SaldoAnno3!G$12:G$5000)</f>
        <v>95946.44</v>
      </c>
      <c r="V43" s="6">
        <f>SUMIF(SaldoAnno4!A$12:A$4602,$D43,SaldoAnno4!D$12:D$4602)</f>
        <v>0</v>
      </c>
      <c r="W43" s="6">
        <f>SUMIF(SaldoAnno4!A$12:A$4602,$D43,SaldoAnno4!E$12:E$4602)</f>
        <v>0</v>
      </c>
      <c r="X43" s="6">
        <f>SUMIF(SaldoAnno4!A$12:A$4602,$D43,SaldoAnno4!G$12:G$4602)</f>
        <v>0</v>
      </c>
      <c r="Y43" s="6">
        <f>SUMIF(SaldoAnno5!A$12:A$4602,$D43,SaldoAnno5!D$12:D$4602)</f>
        <v>95946.44</v>
      </c>
      <c r="Z43" s="6">
        <f>SUMIF(SaldoAnno5!A$12:A$4602,$D43,SaldoAnno5!E$12:E$4602)</f>
        <v>0</v>
      </c>
      <c r="AA43" s="6">
        <f>SUMIF(SaldoAnno5!A$12:A$4602,$D43,SaldoAnno5!G$12:G$4602)</f>
        <v>95946.44</v>
      </c>
      <c r="AB43" s="6">
        <f>SUMIF(SaldoAnno6!A$12:A$5000,$D43,SaldoAnno6!D$12:D$5000)</f>
        <v>0</v>
      </c>
      <c r="AC43" s="6">
        <f>SUMIF(SaldoAnno6!A$12:A$5000,$D43,SaldoAnno6!E$12:E$5000)</f>
        <v>0</v>
      </c>
      <c r="AD43" s="6">
        <f>SUMIF(SaldoAnno6!A$12:A$5000,$D43,SaldoAnno6!G$12:G$5000)</f>
        <v>0</v>
      </c>
    </row>
    <row r="44" spans="1:30" ht="12.75">
      <c r="A44" s="7">
        <v>11</v>
      </c>
      <c r="B44" s="7">
        <v>1102</v>
      </c>
      <c r="C44" s="7">
        <v>110207</v>
      </c>
      <c r="D44" s="7">
        <v>11020751</v>
      </c>
      <c r="E44" s="170" t="s">
        <v>1565</v>
      </c>
      <c r="F44" s="7">
        <v>4</v>
      </c>
      <c r="G44" s="8" t="s">
        <v>336</v>
      </c>
      <c r="H44" s="8" t="s">
        <v>329</v>
      </c>
      <c r="I44" s="8" t="s">
        <v>329</v>
      </c>
      <c r="J44" s="8" t="s">
        <v>685</v>
      </c>
      <c r="K44" s="8" t="s">
        <v>362</v>
      </c>
      <c r="L44" s="8" t="s">
        <v>687</v>
      </c>
      <c r="M44" s="6">
        <f>SUMIF(SaldoAnno1!A$12:A$4902,D44,SaldoAnno1!D$12:D$4902)</f>
        <v>0</v>
      </c>
      <c r="N44" s="6">
        <f>SUMIF(SaldoAnno1!A$12:A$4902,D44,SaldoAnno1!E$12:E$4902)</f>
        <v>2029958.8</v>
      </c>
      <c r="O44" s="6">
        <f>SUMIF(SaldoAnno1!A$12:A$4902,D44,SaldoAnno1!G$12:G$4902)</f>
        <v>-2029958.8</v>
      </c>
      <c r="P44" s="6">
        <f>SUMIF(SaldoAnno2!A$12:A$5000,D44,SaldoAnno2!D$12:D$5000)</f>
        <v>0</v>
      </c>
      <c r="Q44" s="6">
        <f>SUMIF(SaldoAnno2!A$12:A$5000,D44,SaldoAnno2!E$12:E$5000)</f>
        <v>2211780.62</v>
      </c>
      <c r="R44" s="6">
        <f>SUMIF(SaldoAnno2!A$12:A$5000,D44,SaldoAnno2!G$12:G$5000)</f>
        <v>-2211780.62</v>
      </c>
      <c r="S44" s="6">
        <f>SUMIF(SaldoAnno3!A$12:A$5000,D44,SaldoAnno3!D$12:G$5000)</f>
        <v>0</v>
      </c>
      <c r="T44" s="6">
        <f>SUMIF(SaldoAnno3!A$12:A$5000,D44,SaldoAnno3!E$12:H$5000)</f>
        <v>2430393.7200000002</v>
      </c>
      <c r="U44" s="6">
        <f>SUMIF(SaldoAnno3!A$12:A$5000,D44,SaldoAnno3!G$12:G$5000)</f>
        <v>-2430393.7200000002</v>
      </c>
      <c r="V44" s="6">
        <f>SUMIF(SaldoAnno4!A$12:A$4602,$D44,SaldoAnno4!D$12:D$4602)</f>
        <v>0</v>
      </c>
      <c r="W44" s="6">
        <f>SUMIF(SaldoAnno4!A$12:A$4602,$D44,SaldoAnno4!E$12:E$4602)</f>
        <v>0</v>
      </c>
      <c r="X44" s="6">
        <f>SUMIF(SaldoAnno4!A$12:A$4602,$D44,SaldoAnno4!G$12:G$4602)</f>
        <v>0</v>
      </c>
      <c r="Y44" s="6">
        <f>SUMIF(SaldoAnno5!A$12:A$4602,$D44,SaldoAnno5!D$12:D$4602)</f>
        <v>0</v>
      </c>
      <c r="Z44" s="6">
        <f>SUMIF(SaldoAnno5!A$12:A$4602,$D44,SaldoAnno5!E$12:E$4602)</f>
        <v>2619586.15</v>
      </c>
      <c r="AA44" s="6">
        <f>SUMIF(SaldoAnno5!A$12:A$4602,$D44,SaldoAnno5!G$12:G$4602)</f>
        <v>-2619586.15</v>
      </c>
      <c r="AB44" s="6">
        <f>SUMIF(SaldoAnno6!A$12:A$5000,$D44,SaldoAnno6!D$12:D$5000)</f>
        <v>0</v>
      </c>
      <c r="AC44" s="6">
        <f>SUMIF(SaldoAnno6!A$12:A$5000,$D44,SaldoAnno6!E$12:E$5000)</f>
        <v>0</v>
      </c>
      <c r="AD44" s="6">
        <f>SUMIF(SaldoAnno6!A$12:A$5000,$D44,SaldoAnno6!G$12:G$5000)</f>
        <v>0</v>
      </c>
    </row>
    <row r="45" spans="1:30" ht="12.75">
      <c r="A45" s="7">
        <v>11</v>
      </c>
      <c r="B45" s="7">
        <v>1102</v>
      </c>
      <c r="C45" s="7">
        <v>110207</v>
      </c>
      <c r="D45" s="7">
        <v>11020790</v>
      </c>
      <c r="E45" s="170" t="s">
        <v>1566</v>
      </c>
      <c r="F45" s="7">
        <v>4</v>
      </c>
      <c r="G45" s="8" t="s">
        <v>336</v>
      </c>
      <c r="H45" s="8" t="s">
        <v>329</v>
      </c>
      <c r="I45" s="8" t="s">
        <v>329</v>
      </c>
      <c r="J45" s="8" t="s">
        <v>685</v>
      </c>
      <c r="K45" s="8" t="s">
        <v>362</v>
      </c>
      <c r="L45" s="8" t="s">
        <v>687</v>
      </c>
      <c r="M45" s="6">
        <f>SUMIF(SaldoAnno1!A$12:A$4902,D45,SaldoAnno1!D$12:D$4902)</f>
        <v>0</v>
      </c>
      <c r="N45" s="6">
        <f>SUMIF(SaldoAnno1!A$12:A$4902,D45,SaldoAnno1!E$12:E$4902)</f>
        <v>95946.44</v>
      </c>
      <c r="O45" s="6">
        <f>SUMIF(SaldoAnno1!A$12:A$4902,D45,SaldoAnno1!G$12:G$4902)</f>
        <v>-95946.44</v>
      </c>
      <c r="P45" s="6">
        <f>SUMIF(SaldoAnno2!A$12:A$5000,D45,SaldoAnno2!D$12:D$5000)</f>
        <v>0</v>
      </c>
      <c r="Q45" s="6">
        <f>SUMIF(SaldoAnno2!A$12:A$5000,D45,SaldoAnno2!E$12:E$5000)</f>
        <v>95946.44</v>
      </c>
      <c r="R45" s="6">
        <f>SUMIF(SaldoAnno2!A$12:A$5000,D45,SaldoAnno2!G$12:G$5000)</f>
        <v>-95946.44</v>
      </c>
      <c r="S45" s="6">
        <f>SUMIF(SaldoAnno3!A$12:A$5000,D45,SaldoAnno3!D$12:G$5000)</f>
        <v>0</v>
      </c>
      <c r="T45" s="6">
        <f>SUMIF(SaldoAnno3!A$12:A$5000,D45,SaldoAnno3!E$12:H$5000)</f>
        <v>95946.44</v>
      </c>
      <c r="U45" s="6">
        <f>SUMIF(SaldoAnno3!A$12:A$5000,D45,SaldoAnno3!G$12:G$5000)</f>
        <v>-95946.44</v>
      </c>
      <c r="V45" s="6">
        <f>SUMIF(SaldoAnno4!A$12:A$4602,$D45,SaldoAnno4!D$12:D$4602)</f>
        <v>0</v>
      </c>
      <c r="W45" s="6">
        <f>SUMIF(SaldoAnno4!A$12:A$4602,$D45,SaldoAnno4!E$12:E$4602)</f>
        <v>0</v>
      </c>
      <c r="X45" s="6">
        <f>SUMIF(SaldoAnno4!A$12:A$4602,$D45,SaldoAnno4!G$12:G$4602)</f>
        <v>0</v>
      </c>
      <c r="Y45" s="6">
        <f>SUMIF(SaldoAnno5!A$12:A$4602,$D45,SaldoAnno5!D$12:D$4602)</f>
        <v>0</v>
      </c>
      <c r="Z45" s="6">
        <f>SUMIF(SaldoAnno5!A$12:A$4602,$D45,SaldoAnno5!E$12:E$4602)</f>
        <v>95946.44</v>
      </c>
      <c r="AA45" s="6">
        <f>SUMIF(SaldoAnno5!A$12:A$4602,$D45,SaldoAnno5!G$12:G$4602)</f>
        <v>-95946.44</v>
      </c>
      <c r="AB45" s="6">
        <f>SUMIF(SaldoAnno6!A$12:A$5000,$D45,SaldoAnno6!D$12:D$5000)</f>
        <v>0</v>
      </c>
      <c r="AC45" s="6">
        <f>SUMIF(SaldoAnno6!A$12:A$5000,$D45,SaldoAnno6!E$12:E$5000)</f>
        <v>0</v>
      </c>
      <c r="AD45" s="6">
        <f>SUMIF(SaldoAnno6!A$12:A$5000,$D45,SaldoAnno6!G$12:G$5000)</f>
        <v>0</v>
      </c>
    </row>
    <row r="46" spans="1:30" ht="12.75">
      <c r="A46" s="7">
        <v>11</v>
      </c>
      <c r="B46" s="7">
        <v>1102</v>
      </c>
      <c r="C46" s="7">
        <v>110208</v>
      </c>
      <c r="D46" s="7">
        <v>11020801</v>
      </c>
      <c r="E46" s="170" t="s">
        <v>1567</v>
      </c>
      <c r="F46" s="7">
        <v>3</v>
      </c>
      <c r="G46" s="8" t="s">
        <v>328</v>
      </c>
      <c r="H46" s="8" t="s">
        <v>329</v>
      </c>
      <c r="I46" s="8" t="s">
        <v>329</v>
      </c>
      <c r="J46" s="8" t="s">
        <v>685</v>
      </c>
      <c r="K46" s="8" t="s">
        <v>364</v>
      </c>
      <c r="L46" s="8" t="s">
        <v>687</v>
      </c>
      <c r="M46" s="6">
        <f>SUMIF(SaldoAnno1!A$12:A$4902,D46,SaldoAnno1!D$12:D$4902)</f>
        <v>1396335.57</v>
      </c>
      <c r="N46" s="6">
        <f>SUMIF(SaldoAnno1!A$12:A$4902,D46,SaldoAnno1!E$12:E$4902)</f>
        <v>0</v>
      </c>
      <c r="O46" s="6">
        <f>SUMIF(SaldoAnno1!A$12:A$4902,D46,SaldoAnno1!G$12:G$4902)</f>
        <v>1396335.57</v>
      </c>
      <c r="P46" s="6">
        <f>SUMIF(SaldoAnno2!A$12:A$5000,D46,SaldoAnno2!D$12:D$5000)</f>
        <v>1433200.19</v>
      </c>
      <c r="Q46" s="6">
        <f>SUMIF(SaldoAnno2!A$12:A$5000,D46,SaldoAnno2!E$12:E$5000)</f>
        <v>3190.92</v>
      </c>
      <c r="R46" s="6">
        <f>SUMIF(SaldoAnno2!A$12:A$5000,D46,SaldoAnno2!G$12:G$5000)</f>
        <v>1430009.27</v>
      </c>
      <c r="S46" s="6">
        <f>SUMIF(SaldoAnno3!A$12:A$5000,D46,SaldoAnno3!D$12:G$5000)</f>
        <v>1508650.73</v>
      </c>
      <c r="T46" s="6">
        <f>SUMIF(SaldoAnno3!A$12:A$5000,D46,SaldoAnno3!E$12:H$5000)</f>
        <v>10363.969999999999</v>
      </c>
      <c r="U46" s="6">
        <f>SUMIF(SaldoAnno3!A$12:A$5000,D46,SaldoAnno3!G$12:G$5000)</f>
        <v>1498286.76</v>
      </c>
      <c r="V46" s="6">
        <f>SUMIF(SaldoAnno4!A$12:A$4602,$D46,SaldoAnno4!D$12:D$4602)</f>
        <v>0</v>
      </c>
      <c r="W46" s="6">
        <f>SUMIF(SaldoAnno4!A$12:A$4602,$D46,SaldoAnno4!E$12:E$4602)</f>
        <v>0</v>
      </c>
      <c r="X46" s="6">
        <f>SUMIF(SaldoAnno4!A$12:A$4602,$D46,SaldoAnno4!G$12:G$4602)</f>
        <v>0</v>
      </c>
      <c r="Y46" s="6">
        <f>SUMIF(SaldoAnno5!A$12:A$4602,$D46,SaldoAnno5!D$12:D$4602)</f>
        <v>1606701.4</v>
      </c>
      <c r="Z46" s="6">
        <f>SUMIF(SaldoAnno5!A$12:A$4602,$D46,SaldoAnno5!E$12:E$4602)</f>
        <v>7771.86</v>
      </c>
      <c r="AA46" s="6">
        <f>SUMIF(SaldoAnno5!A$12:A$4602,$D46,SaldoAnno5!G$12:G$4602)</f>
        <v>1598929.5399999998</v>
      </c>
      <c r="AB46" s="6">
        <f>SUMIF(SaldoAnno6!A$12:A$5000,$D46,SaldoAnno6!D$12:D$5000)</f>
        <v>0</v>
      </c>
      <c r="AC46" s="6">
        <f>SUMIF(SaldoAnno6!A$12:A$5000,$D46,SaldoAnno6!E$12:E$5000)</f>
        <v>0</v>
      </c>
      <c r="AD46" s="6">
        <f>SUMIF(SaldoAnno6!A$12:A$5000,$D46,SaldoAnno6!G$12:G$5000)</f>
        <v>0</v>
      </c>
    </row>
    <row r="47" spans="1:30" ht="25.5">
      <c r="A47" s="7">
        <v>11</v>
      </c>
      <c r="B47" s="7">
        <v>1102</v>
      </c>
      <c r="C47" s="7">
        <v>110208</v>
      </c>
      <c r="D47" s="7">
        <v>11020851</v>
      </c>
      <c r="E47" s="170" t="s">
        <v>1568</v>
      </c>
      <c r="F47" s="7">
        <v>4</v>
      </c>
      <c r="G47" s="8" t="s">
        <v>336</v>
      </c>
      <c r="H47" s="8" t="s">
        <v>329</v>
      </c>
      <c r="I47" s="8" t="s">
        <v>329</v>
      </c>
      <c r="J47" s="8" t="s">
        <v>685</v>
      </c>
      <c r="K47" s="8" t="s">
        <v>364</v>
      </c>
      <c r="L47" s="8" t="s">
        <v>687</v>
      </c>
      <c r="M47" s="6">
        <f>SUMIF(SaldoAnno1!A$12:A$4902,D47,SaldoAnno1!D$12:D$4902)</f>
        <v>0</v>
      </c>
      <c r="N47" s="6">
        <f>SUMIF(SaldoAnno1!A$12:A$4902,D47,SaldoAnno1!E$12:E$4902)</f>
        <v>1239009.68</v>
      </c>
      <c r="O47" s="6">
        <f>SUMIF(SaldoAnno1!A$12:A$4902,D47,SaldoAnno1!G$12:G$4902)</f>
        <v>-1239009.68</v>
      </c>
      <c r="P47" s="6">
        <f>SUMIF(SaldoAnno2!A$12:A$5000,D47,SaldoAnno2!D$12:D$5000)</f>
        <v>3190.92</v>
      </c>
      <c r="Q47" s="6">
        <f>SUMIF(SaldoAnno2!A$12:A$5000,D47,SaldoAnno2!E$12:E$5000)</f>
        <v>1290037.72</v>
      </c>
      <c r="R47" s="6">
        <f>SUMIF(SaldoAnno2!A$12:A$5000,D47,SaldoAnno2!G$12:G$5000)</f>
        <v>-1286846.8</v>
      </c>
      <c r="S47" s="6">
        <f>SUMIF(SaldoAnno3!A$12:A$5000,D47,SaldoAnno3!D$12:G$5000)</f>
        <v>10363.969999999999</v>
      </c>
      <c r="T47" s="6">
        <f>SUMIF(SaldoAnno3!A$12:A$5000,D47,SaldoAnno3!E$12:H$5000)</f>
        <v>1340481.22</v>
      </c>
      <c r="U47" s="6">
        <f>SUMIF(SaldoAnno3!A$12:A$5000,D47,SaldoAnno3!G$12:G$5000)</f>
        <v>-1330117.25</v>
      </c>
      <c r="V47" s="6">
        <f>SUMIF(SaldoAnno4!A$12:A$4602,$D47,SaldoAnno4!D$12:D$4602)</f>
        <v>0</v>
      </c>
      <c r="W47" s="6">
        <f>SUMIF(SaldoAnno4!A$12:A$4602,$D47,SaldoAnno4!E$12:E$4602)</f>
        <v>0</v>
      </c>
      <c r="X47" s="6">
        <f>SUMIF(SaldoAnno4!A$12:A$4602,$D47,SaldoAnno4!G$12:G$4602)</f>
        <v>0</v>
      </c>
      <c r="Y47" s="6">
        <f>SUMIF(SaldoAnno5!A$12:A$4602,$D47,SaldoAnno5!D$12:D$4602)</f>
        <v>5687.24</v>
      </c>
      <c r="Z47" s="6">
        <f>SUMIF(SaldoAnno5!A$12:A$4602,$D47,SaldoAnno5!E$12:E$4602)</f>
        <v>1394926.15</v>
      </c>
      <c r="AA47" s="6">
        <f>SUMIF(SaldoAnno5!A$12:A$4602,$D47,SaldoAnno5!G$12:G$4602)</f>
        <v>-1389238.91</v>
      </c>
      <c r="AB47" s="6">
        <f>SUMIF(SaldoAnno6!A$12:A$5000,$D47,SaldoAnno6!D$12:D$5000)</f>
        <v>0</v>
      </c>
      <c r="AC47" s="6">
        <f>SUMIF(SaldoAnno6!A$12:A$5000,$D47,SaldoAnno6!E$12:E$5000)</f>
        <v>0</v>
      </c>
      <c r="AD47" s="6">
        <f>SUMIF(SaldoAnno6!A$12:A$5000,$D47,SaldoAnno6!G$12:G$5000)</f>
        <v>0</v>
      </c>
    </row>
    <row r="48" spans="1:30" ht="12.75">
      <c r="A48" s="7">
        <v>11</v>
      </c>
      <c r="B48" s="7">
        <v>1102</v>
      </c>
      <c r="C48" s="7">
        <v>110209</v>
      </c>
      <c r="D48" s="7">
        <v>11020901</v>
      </c>
      <c r="E48" s="170" t="s">
        <v>366</v>
      </c>
      <c r="F48" s="7">
        <v>3</v>
      </c>
      <c r="G48" s="8" t="s">
        <v>328</v>
      </c>
      <c r="H48" s="8" t="s">
        <v>329</v>
      </c>
      <c r="I48" s="8" t="s">
        <v>329</v>
      </c>
      <c r="J48" s="8" t="s">
        <v>685</v>
      </c>
      <c r="K48" s="8" t="s">
        <v>366</v>
      </c>
      <c r="L48" s="8" t="s">
        <v>687</v>
      </c>
      <c r="M48" s="6">
        <f>SUMIF(SaldoAnno1!A$12:A$4902,D48,SaldoAnno1!D$12:D$4902)</f>
        <v>4231788.12</v>
      </c>
      <c r="N48" s="6">
        <f>SUMIF(SaldoAnno1!A$12:A$4902,D48,SaldoAnno1!E$12:E$4902)</f>
        <v>1924.53</v>
      </c>
      <c r="O48" s="6">
        <f>SUMIF(SaldoAnno1!A$12:A$4902,D48,SaldoAnno1!G$12:G$4902)</f>
        <v>4229863.59</v>
      </c>
      <c r="P48" s="6">
        <f>SUMIF(SaldoAnno2!A$12:A$5000,D48,SaldoAnno2!D$12:D$5000)</f>
        <v>4255343.09</v>
      </c>
      <c r="Q48" s="6">
        <f>SUMIF(SaldoAnno2!A$12:A$5000,D48,SaldoAnno2!E$12:E$5000)</f>
        <v>2604.87</v>
      </c>
      <c r="R48" s="6">
        <f>SUMIF(SaldoAnno2!A$12:A$5000,D48,SaldoAnno2!G$12:G$5000)</f>
        <v>4252738.22</v>
      </c>
      <c r="S48" s="6">
        <f>SUMIF(SaldoAnno3!A$12:A$5000,D48,SaldoAnno3!D$12:G$5000)</f>
        <v>4265144.29</v>
      </c>
      <c r="T48" s="6">
        <f>SUMIF(SaldoAnno3!A$12:A$5000,D48,SaldoAnno3!E$12:H$5000)</f>
        <v>5041.47</v>
      </c>
      <c r="U48" s="6">
        <f>SUMIF(SaldoAnno3!A$12:A$5000,D48,SaldoAnno3!G$12:G$5000)</f>
        <v>4260102.82</v>
      </c>
      <c r="V48" s="6">
        <f>SUMIF(SaldoAnno4!A$12:A$4602,$D48,SaldoAnno4!D$12:D$4602)</f>
        <v>0</v>
      </c>
      <c r="W48" s="6">
        <f>SUMIF(SaldoAnno4!A$12:A$4602,$D48,SaldoAnno4!E$12:E$4602)</f>
        <v>0</v>
      </c>
      <c r="X48" s="6">
        <f>SUMIF(SaldoAnno4!A$12:A$4602,$D48,SaldoAnno4!G$12:G$4602)</f>
        <v>0</v>
      </c>
      <c r="Y48" s="6">
        <f>SUMIF(SaldoAnno5!A$12:A$4602,$D48,SaldoAnno5!D$12:D$4602)</f>
        <v>4337042.13</v>
      </c>
      <c r="Z48" s="6">
        <f>SUMIF(SaldoAnno5!A$12:A$4602,$D48,SaldoAnno5!E$12:E$4602)</f>
        <v>1179.81</v>
      </c>
      <c r="AA48" s="6">
        <f>SUMIF(SaldoAnno5!A$12:A$4602,$D48,SaldoAnno5!G$12:G$4602)</f>
        <v>4335862.32</v>
      </c>
      <c r="AB48" s="6">
        <f>SUMIF(SaldoAnno6!A$12:A$5000,$D48,SaldoAnno6!D$12:D$5000)</f>
        <v>0</v>
      </c>
      <c r="AC48" s="6">
        <f>SUMIF(SaldoAnno6!A$12:A$5000,$D48,SaldoAnno6!E$12:E$5000)</f>
        <v>0</v>
      </c>
      <c r="AD48" s="6">
        <f>SUMIF(SaldoAnno6!A$12:A$5000,$D48,SaldoAnno6!G$12:G$5000)</f>
        <v>0</v>
      </c>
    </row>
    <row r="49" spans="1:30" ht="12.75">
      <c r="A49" s="7">
        <v>11</v>
      </c>
      <c r="B49" s="7">
        <v>1102</v>
      </c>
      <c r="C49" s="7">
        <v>110209</v>
      </c>
      <c r="D49" s="7">
        <v>11020951</v>
      </c>
      <c r="E49" s="170" t="s">
        <v>367</v>
      </c>
      <c r="F49" s="7">
        <v>4</v>
      </c>
      <c r="G49" s="8" t="s">
        <v>336</v>
      </c>
      <c r="H49" s="8" t="s">
        <v>329</v>
      </c>
      <c r="I49" s="8" t="s">
        <v>329</v>
      </c>
      <c r="J49" s="8" t="s">
        <v>685</v>
      </c>
      <c r="K49" s="8" t="s">
        <v>366</v>
      </c>
      <c r="L49" s="8" t="s">
        <v>687</v>
      </c>
      <c r="M49" s="6">
        <f>SUMIF(SaldoAnno1!A$12:A$4902,D49,SaldoAnno1!D$12:D$4902)</f>
        <v>1924.53</v>
      </c>
      <c r="N49" s="6">
        <f>SUMIF(SaldoAnno1!A$12:A$4902,D49,SaldoAnno1!E$12:E$4902)</f>
        <v>4016754.04</v>
      </c>
      <c r="O49" s="6">
        <f>SUMIF(SaldoAnno1!A$12:A$4902,D49,SaldoAnno1!G$12:G$4902)</f>
        <v>-4014829.5100000002</v>
      </c>
      <c r="P49" s="6">
        <f>SUMIF(SaldoAnno2!A$12:A$5000,D49,SaldoAnno2!D$12:D$5000)</f>
        <v>2604.87</v>
      </c>
      <c r="Q49" s="6">
        <f>SUMIF(SaldoAnno2!A$12:A$5000,D49,SaldoAnno2!E$12:E$5000)</f>
        <v>4101365.21</v>
      </c>
      <c r="R49" s="6">
        <f>SUMIF(SaldoAnno2!A$12:A$5000,D49,SaldoAnno2!G$12:G$5000)</f>
        <v>-4098760.34</v>
      </c>
      <c r="S49" s="6">
        <f>SUMIF(SaldoAnno3!A$12:A$5000,D49,SaldoAnno3!D$12:G$5000)</f>
        <v>5041.47</v>
      </c>
      <c r="T49" s="6">
        <f>SUMIF(SaldoAnno3!A$12:A$5000,D49,SaldoAnno3!E$12:H$5000)</f>
        <v>4137928.05</v>
      </c>
      <c r="U49" s="6">
        <f>SUMIF(SaldoAnno3!A$12:A$5000,D49,SaldoAnno3!G$12:G$5000)</f>
        <v>-4132886.5799999996</v>
      </c>
      <c r="V49" s="6">
        <f>SUMIF(SaldoAnno4!A$12:A$4602,$D49,SaldoAnno4!D$12:D$4602)</f>
        <v>0</v>
      </c>
      <c r="W49" s="6">
        <f>SUMIF(SaldoAnno4!A$12:A$4602,$D49,SaldoAnno4!E$12:E$4602)</f>
        <v>0</v>
      </c>
      <c r="X49" s="6">
        <f>SUMIF(SaldoAnno4!A$12:A$4602,$D49,SaldoAnno4!G$12:G$4602)</f>
        <v>0</v>
      </c>
      <c r="Y49" s="6">
        <f>SUMIF(SaldoAnno5!A$12:A$4602,$D49,SaldoAnno5!D$12:D$4602)</f>
        <v>1179.81</v>
      </c>
      <c r="Z49" s="6">
        <f>SUMIF(SaldoAnno5!A$12:A$4602,$D49,SaldoAnno5!E$12:E$4602)</f>
        <v>4184801.86</v>
      </c>
      <c r="AA49" s="6">
        <f>SUMIF(SaldoAnno5!A$12:A$4602,$D49,SaldoAnno5!G$12:G$4602)</f>
        <v>-4183622.05</v>
      </c>
      <c r="AB49" s="6">
        <f>SUMIF(SaldoAnno6!A$12:A$5000,$D49,SaldoAnno6!D$12:D$5000)</f>
        <v>0</v>
      </c>
      <c r="AC49" s="6">
        <f>SUMIF(SaldoAnno6!A$12:A$5000,$D49,SaldoAnno6!E$12:E$5000)</f>
        <v>0</v>
      </c>
      <c r="AD49" s="6">
        <f>SUMIF(SaldoAnno6!A$12:A$5000,$D49,SaldoAnno6!G$12:G$5000)</f>
        <v>0</v>
      </c>
    </row>
    <row r="50" spans="1:30" ht="12.75">
      <c r="A50" s="7">
        <v>11</v>
      </c>
      <c r="B50" s="7">
        <v>1102</v>
      </c>
      <c r="C50" s="7">
        <v>110210</v>
      </c>
      <c r="D50" s="7">
        <v>11021001</v>
      </c>
      <c r="E50" s="170" t="s">
        <v>368</v>
      </c>
      <c r="F50" s="7">
        <v>3</v>
      </c>
      <c r="G50" s="8" t="s">
        <v>328</v>
      </c>
      <c r="H50" s="8" t="s">
        <v>329</v>
      </c>
      <c r="I50" s="8" t="s">
        <v>329</v>
      </c>
      <c r="J50" s="8" t="s">
        <v>685</v>
      </c>
      <c r="K50" s="8" t="s">
        <v>368</v>
      </c>
      <c r="L50" s="8" t="s">
        <v>687</v>
      </c>
      <c r="M50" s="6">
        <f>SUMIF(SaldoAnno1!A$12:A$4902,D50,SaldoAnno1!D$12:D$4902)</f>
        <v>10888950.699999999</v>
      </c>
      <c r="N50" s="6">
        <f>SUMIF(SaldoAnno1!A$12:A$4902,D50,SaldoAnno1!E$12:E$4902)</f>
        <v>0</v>
      </c>
      <c r="O50" s="6">
        <f>SUMIF(SaldoAnno1!A$12:A$4902,D50,SaldoAnno1!G$12:G$4902)</f>
        <v>10888950.699999999</v>
      </c>
      <c r="P50" s="6">
        <f>SUMIF(SaldoAnno2!A$12:A$5000,D50,SaldoAnno2!D$12:D$5000)</f>
        <v>10888950.699999999</v>
      </c>
      <c r="Q50" s="6">
        <f>SUMIF(SaldoAnno2!A$12:A$5000,D50,SaldoAnno2!E$12:E$5000)</f>
        <v>0</v>
      </c>
      <c r="R50" s="6">
        <f>SUMIF(SaldoAnno2!A$12:A$5000,D50,SaldoAnno2!G$12:G$5000)</f>
        <v>10888950.699999999</v>
      </c>
      <c r="S50" s="6">
        <f>SUMIF(SaldoAnno3!A$12:A$5000,D50,SaldoAnno3!D$12:G$5000)</f>
        <v>10888950.699999999</v>
      </c>
      <c r="T50" s="6">
        <f>SUMIF(SaldoAnno3!A$12:A$5000,D50,SaldoAnno3!E$12:H$5000)</f>
        <v>0</v>
      </c>
      <c r="U50" s="6">
        <f>SUMIF(SaldoAnno3!A$12:A$5000,D50,SaldoAnno3!G$12:G$5000)</f>
        <v>10888950.699999999</v>
      </c>
      <c r="V50" s="6">
        <f>SUMIF(SaldoAnno4!A$12:A$4602,$D50,SaldoAnno4!D$12:D$4602)</f>
        <v>0</v>
      </c>
      <c r="W50" s="6">
        <f>SUMIF(SaldoAnno4!A$12:A$4602,$D50,SaldoAnno4!E$12:E$4602)</f>
        <v>0</v>
      </c>
      <c r="X50" s="6">
        <f>SUMIF(SaldoAnno4!A$12:A$4602,$D50,SaldoAnno4!G$12:G$4602)</f>
        <v>0</v>
      </c>
      <c r="Y50" s="6">
        <f>SUMIF(SaldoAnno5!A$12:A$4602,$D50,SaldoAnno5!D$12:D$4602)</f>
        <v>11368950.699999999</v>
      </c>
      <c r="Z50" s="6">
        <f>SUMIF(SaldoAnno5!A$12:A$4602,$D50,SaldoAnno5!E$12:E$4602)</f>
        <v>0</v>
      </c>
      <c r="AA50" s="6">
        <f>SUMIF(SaldoAnno5!A$12:A$4602,$D50,SaldoAnno5!G$12:G$4602)</f>
        <v>11368950.699999999</v>
      </c>
      <c r="AB50" s="6">
        <f>SUMIF(SaldoAnno6!A$12:A$5000,$D50,SaldoAnno6!D$12:D$5000)</f>
        <v>0</v>
      </c>
      <c r="AC50" s="6">
        <f>SUMIF(SaldoAnno6!A$12:A$5000,$D50,SaldoAnno6!E$12:E$5000)</f>
        <v>0</v>
      </c>
      <c r="AD50" s="6">
        <f>SUMIF(SaldoAnno6!A$12:A$5000,$D50,SaldoAnno6!G$12:G$5000)</f>
        <v>0</v>
      </c>
    </row>
    <row r="51" spans="1:30" ht="25.5">
      <c r="A51" s="7">
        <v>11</v>
      </c>
      <c r="B51" s="7">
        <v>1102</v>
      </c>
      <c r="C51" s="7">
        <v>110211</v>
      </c>
      <c r="D51" s="7">
        <v>11021101</v>
      </c>
      <c r="E51" s="170" t="s">
        <v>369</v>
      </c>
      <c r="F51" s="7">
        <v>3</v>
      </c>
      <c r="G51" s="8" t="s">
        <v>328</v>
      </c>
      <c r="H51" s="8" t="s">
        <v>329</v>
      </c>
      <c r="I51" s="8" t="s">
        <v>329</v>
      </c>
      <c r="J51" s="8" t="s">
        <v>685</v>
      </c>
      <c r="K51" s="8" t="s">
        <v>369</v>
      </c>
      <c r="L51" s="8" t="s">
        <v>687</v>
      </c>
      <c r="M51" s="6">
        <f>SUMIF(SaldoAnno1!A$12:A$4902,D51,SaldoAnno1!D$12:D$4902)</f>
        <v>820725.37</v>
      </c>
      <c r="N51" s="6">
        <f>SUMIF(SaldoAnno1!A$12:A$4902,D51,SaldoAnno1!E$12:E$4902)</f>
        <v>8118.08</v>
      </c>
      <c r="O51" s="6">
        <f>SUMIF(SaldoAnno1!A$12:A$4902,D51,SaldoAnno1!G$12:G$4902)</f>
        <v>812607.29</v>
      </c>
      <c r="P51" s="6">
        <f>SUMIF(SaldoAnno2!A$12:A$5000,D51,SaldoAnno2!D$12:D$5000)</f>
        <v>837473.6</v>
      </c>
      <c r="Q51" s="6">
        <f>SUMIF(SaldoAnno2!A$12:A$5000,D51,SaldoAnno2!E$12:E$5000)</f>
        <v>24229.11</v>
      </c>
      <c r="R51" s="6">
        <f>SUMIF(SaldoAnno2!A$12:A$5000,D51,SaldoAnno2!G$12:G$5000)</f>
        <v>813244.49</v>
      </c>
      <c r="S51" s="6">
        <f>SUMIF(SaldoAnno3!A$12:A$5000,D51,SaldoAnno3!D$12:G$5000)</f>
        <v>830824.97</v>
      </c>
      <c r="T51" s="6">
        <f>SUMIF(SaldoAnno3!A$12:A$5000,D51,SaldoAnno3!E$12:H$5000)</f>
        <v>18892.29</v>
      </c>
      <c r="U51" s="6">
        <f>SUMIF(SaldoAnno3!A$12:A$5000,D51,SaldoAnno3!G$12:G$5000)</f>
        <v>811932.67999999993</v>
      </c>
      <c r="V51" s="6">
        <f>SUMIF(SaldoAnno4!A$12:A$4602,$D51,SaldoAnno4!D$12:D$4602)</f>
        <v>0</v>
      </c>
      <c r="W51" s="6">
        <f>SUMIF(SaldoAnno4!A$12:A$4602,$D51,SaldoAnno4!E$12:E$4602)</f>
        <v>0</v>
      </c>
      <c r="X51" s="6">
        <f>SUMIF(SaldoAnno4!A$12:A$4602,$D51,SaldoAnno4!G$12:G$4602)</f>
        <v>0</v>
      </c>
      <c r="Y51" s="6">
        <f>SUMIF(SaldoAnno5!A$12:A$4602,$D51,SaldoAnno5!D$12:D$4602)</f>
        <v>874932.36</v>
      </c>
      <c r="Z51" s="6">
        <f>SUMIF(SaldoAnno5!A$12:A$4602,$D51,SaldoAnno5!E$12:E$4602)</f>
        <v>13903.35</v>
      </c>
      <c r="AA51" s="6">
        <f>SUMIF(SaldoAnno5!A$12:A$4602,$D51,SaldoAnno5!G$12:G$4602)</f>
        <v>861029.01</v>
      </c>
      <c r="AB51" s="6">
        <f>SUMIF(SaldoAnno6!A$12:A$5000,$D51,SaldoAnno6!D$12:D$5000)</f>
        <v>0</v>
      </c>
      <c r="AC51" s="6">
        <f>SUMIF(SaldoAnno6!A$12:A$5000,$D51,SaldoAnno6!E$12:E$5000)</f>
        <v>0</v>
      </c>
      <c r="AD51" s="6">
        <f>SUMIF(SaldoAnno6!A$12:A$5000,$D51,SaldoAnno6!G$12:G$5000)</f>
        <v>0</v>
      </c>
    </row>
    <row r="52" spans="1:30" ht="38.25">
      <c r="A52" s="7">
        <v>11</v>
      </c>
      <c r="B52" s="7">
        <v>1102</v>
      </c>
      <c r="C52" s="7">
        <v>110211</v>
      </c>
      <c r="D52" s="7">
        <v>11021151</v>
      </c>
      <c r="E52" s="170" t="s">
        <v>1569</v>
      </c>
      <c r="F52" s="7">
        <v>4</v>
      </c>
      <c r="G52" s="8" t="s">
        <v>336</v>
      </c>
      <c r="H52" s="8" t="s">
        <v>329</v>
      </c>
      <c r="I52" s="8" t="s">
        <v>329</v>
      </c>
      <c r="J52" s="8" t="s">
        <v>685</v>
      </c>
      <c r="K52" s="8" t="s">
        <v>369</v>
      </c>
      <c r="L52" s="8" t="s">
        <v>687</v>
      </c>
      <c r="M52" s="6">
        <f>SUMIF(SaldoAnno1!A$12:A$4902,D52,SaldoAnno1!D$12:D$4902)</f>
        <v>7737.92</v>
      </c>
      <c r="N52" s="6">
        <f>SUMIF(SaldoAnno1!A$12:A$4902,D52,SaldoAnno1!E$12:E$4902)</f>
        <v>751394.79</v>
      </c>
      <c r="O52" s="6">
        <f>SUMIF(SaldoAnno1!A$12:A$4902,D52,SaldoAnno1!G$12:G$4902)</f>
        <v>-743656.87</v>
      </c>
      <c r="P52" s="6">
        <f>SUMIF(SaldoAnno2!A$12:A$5000,D52,SaldoAnno2!D$12:D$5000)</f>
        <v>24061.96</v>
      </c>
      <c r="Q52" s="6">
        <f>SUMIF(SaldoAnno2!A$12:A$5000,D52,SaldoAnno2!E$12:E$5000)</f>
        <v>778143.31</v>
      </c>
      <c r="R52" s="6">
        <f>SUMIF(SaldoAnno2!A$12:A$5000,D52,SaldoAnno2!G$12:G$5000)</f>
        <v>-754081.35000000009</v>
      </c>
      <c r="S52" s="6">
        <f>SUMIF(SaldoAnno3!A$12:A$5000,D52,SaldoAnno3!D$12:G$5000)</f>
        <v>18892.28</v>
      </c>
      <c r="T52" s="6">
        <f>SUMIF(SaldoAnno3!A$12:A$5000,D52,SaldoAnno3!E$12:H$5000)</f>
        <v>791538.05</v>
      </c>
      <c r="U52" s="6">
        <f>SUMIF(SaldoAnno3!A$12:A$5000,D52,SaldoAnno3!G$12:G$5000)</f>
        <v>-772645.77</v>
      </c>
      <c r="V52" s="6">
        <f>SUMIF(SaldoAnno4!A$12:A$4602,$D52,SaldoAnno4!D$12:D$4602)</f>
        <v>0</v>
      </c>
      <c r="W52" s="6">
        <f>SUMIF(SaldoAnno4!A$12:A$4602,$D52,SaldoAnno4!E$12:E$4602)</f>
        <v>0</v>
      </c>
      <c r="X52" s="6">
        <f>SUMIF(SaldoAnno4!A$12:A$4602,$D52,SaldoAnno4!G$12:G$4602)</f>
        <v>0</v>
      </c>
      <c r="Y52" s="6">
        <f>SUMIF(SaldoAnno5!A$12:A$4602,$D52,SaldoAnno5!D$12:D$4602)</f>
        <v>13903.35</v>
      </c>
      <c r="Z52" s="6">
        <f>SUMIF(SaldoAnno5!A$12:A$4602,$D52,SaldoAnno5!E$12:E$4602)</f>
        <v>799957.14</v>
      </c>
      <c r="AA52" s="6">
        <f>SUMIF(SaldoAnno5!A$12:A$4602,$D52,SaldoAnno5!G$12:G$4602)</f>
        <v>-786053.79</v>
      </c>
      <c r="AB52" s="6">
        <f>SUMIF(SaldoAnno6!A$12:A$5000,$D52,SaldoAnno6!D$12:D$5000)</f>
        <v>0</v>
      </c>
      <c r="AC52" s="6">
        <f>SUMIF(SaldoAnno6!A$12:A$5000,$D52,SaldoAnno6!E$12:E$5000)</f>
        <v>0</v>
      </c>
      <c r="AD52" s="6">
        <f>SUMIF(SaldoAnno6!A$12:A$5000,$D52,SaldoAnno6!G$12:G$5000)</f>
        <v>0</v>
      </c>
    </row>
    <row r="53" spans="1:30" ht="12.75">
      <c r="A53" s="7">
        <v>11</v>
      </c>
      <c r="B53" s="7">
        <v>1102</v>
      </c>
      <c r="C53" s="7">
        <v>110212</v>
      </c>
      <c r="D53" s="7">
        <v>11021201</v>
      </c>
      <c r="E53" s="170" t="s">
        <v>370</v>
      </c>
      <c r="F53" s="7">
        <v>3</v>
      </c>
      <c r="G53" s="8" t="s">
        <v>328</v>
      </c>
      <c r="H53" s="8" t="s">
        <v>329</v>
      </c>
      <c r="I53" s="8" t="s">
        <v>329</v>
      </c>
      <c r="J53" s="8" t="s">
        <v>685</v>
      </c>
      <c r="K53" s="8" t="s">
        <v>370</v>
      </c>
      <c r="L53" s="8" t="s">
        <v>687</v>
      </c>
      <c r="M53" s="6">
        <f>SUMIF(SaldoAnno1!A$12:A$4902,D53,SaldoAnno1!D$12:D$4902)</f>
        <v>607576.04</v>
      </c>
      <c r="N53" s="6">
        <f>SUMIF(SaldoAnno1!A$12:A$4902,D53,SaldoAnno1!E$12:E$4902)</f>
        <v>0</v>
      </c>
      <c r="O53" s="6">
        <f>SUMIF(SaldoAnno1!A$12:A$4902,D53,SaldoAnno1!G$12:G$4902)</f>
        <v>607576.04</v>
      </c>
      <c r="P53" s="6">
        <f>SUMIF(SaldoAnno2!A$12:A$5000,D53,SaldoAnno2!D$12:D$5000)</f>
        <v>607576.04</v>
      </c>
      <c r="Q53" s="6">
        <f>SUMIF(SaldoAnno2!A$12:A$5000,D53,SaldoAnno2!E$12:E$5000)</f>
        <v>11636.86</v>
      </c>
      <c r="R53" s="6">
        <f>SUMIF(SaldoAnno2!A$12:A$5000,D53,SaldoAnno2!G$12:G$5000)</f>
        <v>595939.18000000005</v>
      </c>
      <c r="S53" s="6">
        <f>SUMIF(SaldoAnno3!A$12:A$5000,D53,SaldoAnno3!D$12:G$5000)</f>
        <v>637947.4</v>
      </c>
      <c r="T53" s="6">
        <f>SUMIF(SaldoAnno3!A$12:A$5000,D53,SaldoAnno3!E$12:H$5000)</f>
        <v>27716</v>
      </c>
      <c r="U53" s="6">
        <f>SUMIF(SaldoAnno3!A$12:A$5000,D53,SaldoAnno3!G$12:G$5000)</f>
        <v>610231.4</v>
      </c>
      <c r="V53" s="6">
        <f>SUMIF(SaldoAnno4!A$12:A$4602,$D53,SaldoAnno4!D$12:D$4602)</f>
        <v>0</v>
      </c>
      <c r="W53" s="6">
        <f>SUMIF(SaldoAnno4!A$12:A$4602,$D53,SaldoAnno4!E$12:E$4602)</f>
        <v>0</v>
      </c>
      <c r="X53" s="6">
        <f>SUMIF(SaldoAnno4!A$12:A$4602,$D53,SaldoAnno4!G$12:G$4602)</f>
        <v>0</v>
      </c>
      <c r="Y53" s="6">
        <f>SUMIF(SaldoAnno5!A$12:A$4602,$D53,SaldoAnno5!D$12:D$4602)</f>
        <v>618222.4</v>
      </c>
      <c r="Z53" s="6">
        <f>SUMIF(SaldoAnno5!A$12:A$4602,$D53,SaldoAnno5!E$12:E$4602)</f>
        <v>1859.24</v>
      </c>
      <c r="AA53" s="6">
        <f>SUMIF(SaldoAnno5!A$12:A$4602,$D53,SaldoAnno5!G$12:G$4602)</f>
        <v>616363.16</v>
      </c>
      <c r="AB53" s="6">
        <f>SUMIF(SaldoAnno6!A$12:A$5000,$D53,SaldoAnno6!D$12:D$5000)</f>
        <v>0</v>
      </c>
      <c r="AC53" s="6">
        <f>SUMIF(SaldoAnno6!A$12:A$5000,$D53,SaldoAnno6!E$12:E$5000)</f>
        <v>0</v>
      </c>
      <c r="AD53" s="6">
        <f>SUMIF(SaldoAnno6!A$12:A$5000,$D53,SaldoAnno6!G$12:G$5000)</f>
        <v>0</v>
      </c>
    </row>
    <row r="54" spans="1:30" ht="12.75">
      <c r="A54" s="7">
        <v>11</v>
      </c>
      <c r="B54" s="7">
        <v>1102</v>
      </c>
      <c r="C54" s="7">
        <v>110212</v>
      </c>
      <c r="D54" s="7">
        <v>11021240</v>
      </c>
      <c r="E54" s="170" t="s">
        <v>1570</v>
      </c>
      <c r="F54" s="7">
        <v>3</v>
      </c>
      <c r="G54" s="8" t="s">
        <v>328</v>
      </c>
      <c r="H54" s="8" t="s">
        <v>329</v>
      </c>
      <c r="I54" s="8" t="s">
        <v>329</v>
      </c>
      <c r="J54" s="8" t="s">
        <v>685</v>
      </c>
      <c r="K54" s="8" t="s">
        <v>370</v>
      </c>
      <c r="L54" s="8" t="s">
        <v>687</v>
      </c>
      <c r="M54" s="6">
        <f>SUMIF(SaldoAnno1!A$12:A$4902,D54,SaldoAnno1!D$12:D$4902)</f>
        <v>76704.2</v>
      </c>
      <c r="N54" s="6">
        <f>SUMIF(SaldoAnno1!A$12:A$4902,D54,SaldoAnno1!E$12:E$4902)</f>
        <v>0</v>
      </c>
      <c r="O54" s="6">
        <f>SUMIF(SaldoAnno1!A$12:A$4902,D54,SaldoAnno1!G$12:G$4902)</f>
        <v>76704.2</v>
      </c>
      <c r="P54" s="6">
        <f>SUMIF(SaldoAnno2!A$12:A$5000,D54,SaldoAnno2!D$12:D$5000)</f>
        <v>76704.2</v>
      </c>
      <c r="Q54" s="6">
        <f>SUMIF(SaldoAnno2!A$12:A$5000,D54,SaldoAnno2!E$12:E$5000)</f>
        <v>0</v>
      </c>
      <c r="R54" s="6">
        <f>SUMIF(SaldoAnno2!A$12:A$5000,D54,SaldoAnno2!G$12:G$5000)</f>
        <v>76704.2</v>
      </c>
      <c r="S54" s="6">
        <f>SUMIF(SaldoAnno3!A$12:A$5000,D54,SaldoAnno3!D$12:G$5000)</f>
        <v>76704.2</v>
      </c>
      <c r="T54" s="6">
        <f>SUMIF(SaldoAnno3!A$12:A$5000,D54,SaldoAnno3!E$12:H$5000)</f>
        <v>0</v>
      </c>
      <c r="U54" s="6">
        <f>SUMIF(SaldoAnno3!A$12:A$5000,D54,SaldoAnno3!G$12:G$5000)</f>
        <v>76704.2</v>
      </c>
      <c r="V54" s="6">
        <f>SUMIF(SaldoAnno4!A$12:A$4602,$D54,SaldoAnno4!D$12:D$4602)</f>
        <v>0</v>
      </c>
      <c r="W54" s="6">
        <f>SUMIF(SaldoAnno4!A$12:A$4602,$D54,SaldoAnno4!E$12:E$4602)</f>
        <v>0</v>
      </c>
      <c r="X54" s="6">
        <f>SUMIF(SaldoAnno4!A$12:A$4602,$D54,SaldoAnno4!G$12:G$4602)</f>
        <v>0</v>
      </c>
      <c r="Y54" s="6">
        <f>SUMIF(SaldoAnno5!A$12:A$4602,$D54,SaldoAnno5!D$12:D$4602)</f>
        <v>76704.2</v>
      </c>
      <c r="Z54" s="6">
        <f>SUMIF(SaldoAnno5!A$12:A$4602,$D54,SaldoAnno5!E$12:E$4602)</f>
        <v>0</v>
      </c>
      <c r="AA54" s="6">
        <f>SUMIF(SaldoAnno5!A$12:A$4602,$D54,SaldoAnno5!G$12:G$4602)</f>
        <v>76704.2</v>
      </c>
      <c r="AB54" s="6">
        <f>SUMIF(SaldoAnno6!A$12:A$5000,$D54,SaldoAnno6!D$12:D$5000)</f>
        <v>0</v>
      </c>
      <c r="AC54" s="6">
        <f>SUMIF(SaldoAnno6!A$12:A$5000,$D54,SaldoAnno6!E$12:E$5000)</f>
        <v>0</v>
      </c>
      <c r="AD54" s="6">
        <f>SUMIF(SaldoAnno6!A$12:A$5000,$D54,SaldoAnno6!G$12:G$5000)</f>
        <v>0</v>
      </c>
    </row>
    <row r="55" spans="1:30" ht="12.75">
      <c r="A55" s="7">
        <v>11</v>
      </c>
      <c r="B55" s="7">
        <v>1102</v>
      </c>
      <c r="C55" s="7">
        <v>110212</v>
      </c>
      <c r="D55" s="7">
        <v>11021251</v>
      </c>
      <c r="E55" s="170" t="s">
        <v>371</v>
      </c>
      <c r="F55" s="7">
        <v>4</v>
      </c>
      <c r="G55" s="8" t="s">
        <v>336</v>
      </c>
      <c r="H55" s="8" t="s">
        <v>329</v>
      </c>
      <c r="I55" s="8" t="s">
        <v>329</v>
      </c>
      <c r="J55" s="8" t="s">
        <v>685</v>
      </c>
      <c r="K55" s="8" t="s">
        <v>370</v>
      </c>
      <c r="L55" s="8" t="s">
        <v>687</v>
      </c>
      <c r="M55" s="6">
        <f>SUMIF(SaldoAnno1!A$12:A$4902,D55,SaldoAnno1!D$12:D$4902)</f>
        <v>0</v>
      </c>
      <c r="N55" s="6">
        <f>SUMIF(SaldoAnno1!A$12:A$4902,D55,SaldoAnno1!E$12:E$4902)</f>
        <v>539001.81999999995</v>
      </c>
      <c r="O55" s="6">
        <f>SUMIF(SaldoAnno1!A$12:A$4902,D55,SaldoAnno1!G$12:G$4902)</f>
        <v>-539001.81999999995</v>
      </c>
      <c r="P55" s="6">
        <f>SUMIF(SaldoAnno2!A$12:A$5000,D55,SaldoAnno2!D$12:D$5000)</f>
        <v>11636.86</v>
      </c>
      <c r="Q55" s="6">
        <f>SUMIF(SaldoAnno2!A$12:A$5000,D55,SaldoAnno2!E$12:E$5000)</f>
        <v>580546.07999999996</v>
      </c>
      <c r="R55" s="6">
        <f>SUMIF(SaldoAnno2!A$12:A$5000,D55,SaldoAnno2!G$12:G$5000)</f>
        <v>-568909.22</v>
      </c>
      <c r="S55" s="6">
        <f>SUMIF(SaldoAnno3!A$12:A$5000,D55,SaldoAnno3!D$12:G$5000)</f>
        <v>27716</v>
      </c>
      <c r="T55" s="6">
        <f>SUMIF(SaldoAnno3!A$12:A$5000,D55,SaldoAnno3!E$12:H$5000)</f>
        <v>583610.14</v>
      </c>
      <c r="U55" s="6">
        <f>SUMIF(SaldoAnno3!A$12:A$5000,D55,SaldoAnno3!G$12:G$5000)</f>
        <v>-555894.14</v>
      </c>
      <c r="V55" s="6">
        <f>SUMIF(SaldoAnno4!A$12:A$4602,$D55,SaldoAnno4!D$12:D$4602)</f>
        <v>0</v>
      </c>
      <c r="W55" s="6">
        <f>SUMIF(SaldoAnno4!A$12:A$4602,$D55,SaldoAnno4!E$12:E$4602)</f>
        <v>0</v>
      </c>
      <c r="X55" s="6">
        <f>SUMIF(SaldoAnno4!A$12:A$4602,$D55,SaldoAnno4!G$12:G$4602)</f>
        <v>0</v>
      </c>
      <c r="Y55" s="6">
        <f>SUMIF(SaldoAnno5!A$12:A$4602,$D55,SaldoAnno5!D$12:D$4602)</f>
        <v>1859.24</v>
      </c>
      <c r="Z55" s="6">
        <f>SUMIF(SaldoAnno5!A$12:A$4602,$D55,SaldoAnno5!E$12:E$4602)</f>
        <v>576279.22</v>
      </c>
      <c r="AA55" s="6">
        <f>SUMIF(SaldoAnno5!A$12:A$4602,$D55,SaldoAnno5!G$12:G$4602)</f>
        <v>-574419.98</v>
      </c>
      <c r="AB55" s="6">
        <f>SUMIF(SaldoAnno6!A$12:A$5000,$D55,SaldoAnno6!D$12:D$5000)</f>
        <v>0</v>
      </c>
      <c r="AC55" s="6">
        <f>SUMIF(SaldoAnno6!A$12:A$5000,$D55,SaldoAnno6!E$12:E$5000)</f>
        <v>0</v>
      </c>
      <c r="AD55" s="6">
        <f>SUMIF(SaldoAnno6!A$12:A$5000,$D55,SaldoAnno6!G$12:G$5000)</f>
        <v>0</v>
      </c>
    </row>
    <row r="56" spans="1:30" ht="12.75">
      <c r="A56" s="7">
        <v>11</v>
      </c>
      <c r="B56" s="7">
        <v>1102</v>
      </c>
      <c r="C56" s="7">
        <v>110212</v>
      </c>
      <c r="D56" s="7">
        <v>11021290</v>
      </c>
      <c r="E56" s="170" t="s">
        <v>1571</v>
      </c>
      <c r="F56" s="7">
        <v>4</v>
      </c>
      <c r="G56" s="8" t="s">
        <v>336</v>
      </c>
      <c r="H56" s="8" t="s">
        <v>329</v>
      </c>
      <c r="I56" s="8" t="s">
        <v>329</v>
      </c>
      <c r="J56" s="8" t="s">
        <v>685</v>
      </c>
      <c r="K56" s="8" t="s">
        <v>370</v>
      </c>
      <c r="L56" s="8" t="s">
        <v>687</v>
      </c>
      <c r="M56" s="6">
        <f>SUMIF(SaldoAnno1!A$12:A$4902,D56,SaldoAnno1!D$12:D$4902)</f>
        <v>9576.4</v>
      </c>
      <c r="N56" s="6">
        <f>SUMIF(SaldoAnno1!A$12:A$4902,D56,SaldoAnno1!E$12:E$4902)</f>
        <v>80780.600000000006</v>
      </c>
      <c r="O56" s="6">
        <f>SUMIF(SaldoAnno1!A$12:A$4902,D56,SaldoAnno1!G$12:G$4902)</f>
        <v>-71204.200000000012</v>
      </c>
      <c r="P56" s="6">
        <f>SUMIF(SaldoAnno2!A$12:A$5000,D56,SaldoAnno2!D$12:D$5000)</f>
        <v>0</v>
      </c>
      <c r="Q56" s="6">
        <f>SUMIF(SaldoAnno2!A$12:A$5000,D56,SaldoAnno2!E$12:E$5000)</f>
        <v>76704.2</v>
      </c>
      <c r="R56" s="6">
        <f>SUMIF(SaldoAnno2!A$12:A$5000,D56,SaldoAnno2!G$12:G$5000)</f>
        <v>-76704.2</v>
      </c>
      <c r="S56" s="6">
        <f>SUMIF(SaldoAnno3!A$12:A$5000,D56,SaldoAnno3!D$12:G$5000)</f>
        <v>0</v>
      </c>
      <c r="T56" s="6">
        <f>SUMIF(SaldoAnno3!A$12:A$5000,D56,SaldoAnno3!E$12:H$5000)</f>
        <v>76704.2</v>
      </c>
      <c r="U56" s="6">
        <f>SUMIF(SaldoAnno3!A$12:A$5000,D56,SaldoAnno3!G$12:G$5000)</f>
        <v>-76704.2</v>
      </c>
      <c r="V56" s="6">
        <f>SUMIF(SaldoAnno4!A$12:A$4602,$D56,SaldoAnno4!D$12:D$4602)</f>
        <v>0</v>
      </c>
      <c r="W56" s="6">
        <f>SUMIF(SaldoAnno4!A$12:A$4602,$D56,SaldoAnno4!E$12:E$4602)</f>
        <v>0</v>
      </c>
      <c r="X56" s="6">
        <f>SUMIF(SaldoAnno4!A$12:A$4602,$D56,SaldoAnno4!G$12:G$4602)</f>
        <v>0</v>
      </c>
      <c r="Y56" s="6">
        <f>SUMIF(SaldoAnno5!A$12:A$4602,$D56,SaldoAnno5!D$12:D$4602)</f>
        <v>0</v>
      </c>
      <c r="Z56" s="6">
        <f>SUMIF(SaldoAnno5!A$12:A$4602,$D56,SaldoAnno5!E$12:E$4602)</f>
        <v>76704.2</v>
      </c>
      <c r="AA56" s="6">
        <f>SUMIF(SaldoAnno5!A$12:A$4602,$D56,SaldoAnno5!G$12:G$4602)</f>
        <v>-76704.2</v>
      </c>
      <c r="AB56" s="6">
        <f>SUMIF(SaldoAnno6!A$12:A$5000,$D56,SaldoAnno6!D$12:D$5000)</f>
        <v>0</v>
      </c>
      <c r="AC56" s="6">
        <f>SUMIF(SaldoAnno6!A$12:A$5000,$D56,SaldoAnno6!E$12:E$5000)</f>
        <v>0</v>
      </c>
      <c r="AD56" s="6">
        <f>SUMIF(SaldoAnno6!A$12:A$5000,$D56,SaldoAnno6!G$12:G$5000)</f>
        <v>0</v>
      </c>
    </row>
    <row r="57" spans="1:30" ht="12.75">
      <c r="A57" s="7">
        <v>11</v>
      </c>
      <c r="B57" s="7">
        <v>1102</v>
      </c>
      <c r="C57" s="7">
        <v>110213</v>
      </c>
      <c r="D57" s="7">
        <v>11021301</v>
      </c>
      <c r="E57" s="170" t="s">
        <v>372</v>
      </c>
      <c r="F57" s="7">
        <v>3</v>
      </c>
      <c r="G57" s="8" t="s">
        <v>328</v>
      </c>
      <c r="H57" s="8" t="s">
        <v>329</v>
      </c>
      <c r="I57" s="8" t="s">
        <v>329</v>
      </c>
      <c r="J57" s="8" t="s">
        <v>685</v>
      </c>
      <c r="K57" s="8" t="s">
        <v>373</v>
      </c>
      <c r="L57" s="8" t="s">
        <v>687</v>
      </c>
      <c r="M57" s="6">
        <f>SUMIF(SaldoAnno1!A$12:A$4902,D57,SaldoAnno1!D$12:D$4902)</f>
        <v>1261329.2</v>
      </c>
      <c r="N57" s="6">
        <f>SUMIF(SaldoAnno1!A$12:A$4902,D57,SaldoAnno1!E$12:E$4902)</f>
        <v>915.03</v>
      </c>
      <c r="O57" s="6">
        <f>SUMIF(SaldoAnno1!A$12:A$4902,D57,SaldoAnno1!G$12:G$4902)</f>
        <v>1260414.17</v>
      </c>
      <c r="P57" s="6">
        <f>SUMIF(SaldoAnno2!A$12:A$5000,D57,SaldoAnno2!D$12:D$5000)</f>
        <v>1297047.23</v>
      </c>
      <c r="Q57" s="6">
        <f>SUMIF(SaldoAnno2!A$12:A$5000,D57,SaldoAnno2!E$12:E$5000)</f>
        <v>4047.49</v>
      </c>
      <c r="R57" s="6">
        <f>SUMIF(SaldoAnno2!A$12:A$5000,D57,SaldoAnno2!G$12:G$5000)</f>
        <v>1292999.74</v>
      </c>
      <c r="S57" s="6">
        <f>SUMIF(SaldoAnno3!A$12:A$5000,D57,SaldoAnno3!D$12:G$5000)</f>
        <v>1317460.68</v>
      </c>
      <c r="T57" s="6">
        <f>SUMIF(SaldoAnno3!A$12:A$5000,D57,SaldoAnno3!E$12:H$5000)</f>
        <v>4745.82</v>
      </c>
      <c r="U57" s="6">
        <f>SUMIF(SaldoAnno3!A$12:A$5000,D57,SaldoAnno3!G$12:G$5000)</f>
        <v>1312714.8599999999</v>
      </c>
      <c r="V57" s="6">
        <f>SUMIF(SaldoAnno4!A$12:A$4602,$D57,SaldoAnno4!D$12:D$4602)</f>
        <v>0</v>
      </c>
      <c r="W57" s="6">
        <f>SUMIF(SaldoAnno4!A$12:A$4602,$D57,SaldoAnno4!E$12:E$4602)</f>
        <v>0</v>
      </c>
      <c r="X57" s="6">
        <f>SUMIF(SaldoAnno4!A$12:A$4602,$D57,SaldoAnno4!G$12:G$4602)</f>
        <v>0</v>
      </c>
      <c r="Y57" s="6">
        <f>SUMIF(SaldoAnno5!A$12:A$4602,$D57,SaldoAnno5!D$12:D$4602)</f>
        <v>1372709.81</v>
      </c>
      <c r="Z57" s="6">
        <f>SUMIF(SaldoAnno5!A$12:A$4602,$D57,SaldoAnno5!E$12:E$4602)</f>
        <v>307.44</v>
      </c>
      <c r="AA57" s="6">
        <f>SUMIF(SaldoAnno5!A$12:A$4602,$D57,SaldoAnno5!G$12:G$4602)</f>
        <v>1372402.37</v>
      </c>
      <c r="AB57" s="6">
        <f>SUMIF(SaldoAnno6!A$12:A$5000,$D57,SaldoAnno6!D$12:D$5000)</f>
        <v>0</v>
      </c>
      <c r="AC57" s="6">
        <f>SUMIF(SaldoAnno6!A$12:A$5000,$D57,SaldoAnno6!E$12:E$5000)</f>
        <v>0</v>
      </c>
      <c r="AD57" s="6">
        <f>SUMIF(SaldoAnno6!A$12:A$5000,$D57,SaldoAnno6!G$12:G$5000)</f>
        <v>0</v>
      </c>
    </row>
    <row r="58" spans="1:30" ht="25.5">
      <c r="A58" s="7">
        <v>11</v>
      </c>
      <c r="B58" s="7">
        <v>1102</v>
      </c>
      <c r="C58" s="7">
        <v>110213</v>
      </c>
      <c r="D58" s="7">
        <v>11021340</v>
      </c>
      <c r="E58" s="170" t="s">
        <v>1572</v>
      </c>
      <c r="F58" s="7">
        <v>3</v>
      </c>
      <c r="G58" s="8" t="s">
        <v>328</v>
      </c>
      <c r="H58" s="8" t="s">
        <v>329</v>
      </c>
      <c r="I58" s="8" t="s">
        <v>329</v>
      </c>
      <c r="J58" s="8" t="s">
        <v>685</v>
      </c>
      <c r="K58" s="8" t="s">
        <v>373</v>
      </c>
      <c r="L58" s="8" t="s">
        <v>687</v>
      </c>
      <c r="M58" s="6">
        <f>SUMIF(SaldoAnno1!A$12:A$4902,D58,SaldoAnno1!D$12:D$4902)</f>
        <v>83076.58</v>
      </c>
      <c r="N58" s="6">
        <f>SUMIF(SaldoAnno1!A$12:A$4902,D58,SaldoAnno1!E$12:E$4902)</f>
        <v>61021.91</v>
      </c>
      <c r="O58" s="6">
        <f>SUMIF(SaldoAnno1!A$12:A$4902,D58,SaldoAnno1!G$12:G$4902)</f>
        <v>22054.67</v>
      </c>
      <c r="P58" s="6">
        <f>SUMIF(SaldoAnno2!A$12:A$5000,D58,SaldoAnno2!D$12:D$5000)</f>
        <v>22554.67</v>
      </c>
      <c r="Q58" s="6">
        <f>SUMIF(SaldoAnno2!A$12:A$5000,D58,SaldoAnno2!E$12:E$5000)</f>
        <v>500</v>
      </c>
      <c r="R58" s="6">
        <f>SUMIF(SaldoAnno2!A$12:A$5000,D58,SaldoAnno2!G$12:G$5000)</f>
        <v>22054.67</v>
      </c>
      <c r="S58" s="6">
        <f>SUMIF(SaldoAnno3!A$12:A$5000,D58,SaldoAnno3!D$12:G$5000)</f>
        <v>22054.67</v>
      </c>
      <c r="T58" s="6">
        <f>SUMIF(SaldoAnno3!A$12:A$5000,D58,SaldoAnno3!E$12:H$5000)</f>
        <v>0</v>
      </c>
      <c r="U58" s="6">
        <f>SUMIF(SaldoAnno3!A$12:A$5000,D58,SaldoAnno3!G$12:G$5000)</f>
        <v>22054.67</v>
      </c>
      <c r="V58" s="6">
        <f>SUMIF(SaldoAnno4!A$12:A$4602,$D58,SaldoAnno4!D$12:D$4602)</f>
        <v>0</v>
      </c>
      <c r="W58" s="6">
        <f>SUMIF(SaldoAnno4!A$12:A$4602,$D58,SaldoAnno4!E$12:E$4602)</f>
        <v>0</v>
      </c>
      <c r="X58" s="6">
        <f>SUMIF(SaldoAnno4!A$12:A$4602,$D58,SaldoAnno4!G$12:G$4602)</f>
        <v>0</v>
      </c>
      <c r="Y58" s="6">
        <f>SUMIF(SaldoAnno5!A$12:A$4602,$D58,SaldoAnno5!D$12:D$4602)</f>
        <v>22054.67</v>
      </c>
      <c r="Z58" s="6">
        <f>SUMIF(SaldoAnno5!A$12:A$4602,$D58,SaldoAnno5!E$12:E$4602)</f>
        <v>0</v>
      </c>
      <c r="AA58" s="6">
        <f>SUMIF(SaldoAnno5!A$12:A$4602,$D58,SaldoAnno5!G$12:G$4602)</f>
        <v>22054.67</v>
      </c>
      <c r="AB58" s="6">
        <f>SUMIF(SaldoAnno6!A$12:A$5000,$D58,SaldoAnno6!D$12:D$5000)</f>
        <v>0</v>
      </c>
      <c r="AC58" s="6">
        <f>SUMIF(SaldoAnno6!A$12:A$5000,$D58,SaldoAnno6!E$12:E$5000)</f>
        <v>0</v>
      </c>
      <c r="AD58" s="6">
        <f>SUMIF(SaldoAnno6!A$12:A$5000,$D58,SaldoAnno6!G$12:G$5000)</f>
        <v>0</v>
      </c>
    </row>
    <row r="59" spans="1:30" ht="12.75">
      <c r="A59" s="7">
        <v>11</v>
      </c>
      <c r="B59" s="7">
        <v>1102</v>
      </c>
      <c r="C59" s="7">
        <v>110213</v>
      </c>
      <c r="D59" s="7">
        <v>11021341</v>
      </c>
      <c r="E59" s="170" t="s">
        <v>1573</v>
      </c>
      <c r="F59" s="7">
        <v>3</v>
      </c>
      <c r="G59" s="8" t="s">
        <v>328</v>
      </c>
      <c r="H59" s="8" t="s">
        <v>329</v>
      </c>
      <c r="I59" s="8" t="s">
        <v>329</v>
      </c>
      <c r="J59" s="8" t="s">
        <v>685</v>
      </c>
      <c r="K59" s="8" t="s">
        <v>373</v>
      </c>
      <c r="L59" s="8" t="s">
        <v>687</v>
      </c>
      <c r="M59" s="6">
        <f>SUMIF(SaldoAnno1!A$12:A$4902,D59,SaldoAnno1!D$12:D$4902)</f>
        <v>185624.77</v>
      </c>
      <c r="N59" s="6">
        <f>SUMIF(SaldoAnno1!A$12:A$4902,D59,SaldoAnno1!E$12:E$4902)</f>
        <v>185624.77</v>
      </c>
      <c r="O59" s="6">
        <f>SUMIF(SaldoAnno1!A$12:A$4902,D59,SaldoAnno1!G$12:G$4902)</f>
        <v>0</v>
      </c>
      <c r="P59" s="6">
        <f>SUMIF(SaldoAnno2!A$12:A$5000,D59,SaldoAnno2!D$12:D$5000)</f>
        <v>0</v>
      </c>
      <c r="Q59" s="6">
        <f>SUMIF(SaldoAnno2!A$12:A$5000,D59,SaldoAnno2!E$12:E$5000)</f>
        <v>0</v>
      </c>
      <c r="R59" s="6">
        <f>SUMIF(SaldoAnno2!A$12:A$5000,D59,SaldoAnno2!G$12:G$5000)</f>
        <v>0</v>
      </c>
      <c r="S59" s="6">
        <f>SUMIF(SaldoAnno3!A$12:A$5000,D59,SaldoAnno3!D$12:G$5000)</f>
        <v>0</v>
      </c>
      <c r="T59" s="6">
        <f>SUMIF(SaldoAnno3!A$12:A$5000,D59,SaldoAnno3!E$12:H$5000)</f>
        <v>0</v>
      </c>
      <c r="U59" s="6">
        <f>SUMIF(SaldoAnno3!A$12:A$5000,D59,SaldoAnno3!G$12:G$5000)</f>
        <v>0</v>
      </c>
      <c r="V59" s="6">
        <f>SUMIF(SaldoAnno4!A$12:A$4602,$D59,SaldoAnno4!D$12:D$4602)</f>
        <v>0</v>
      </c>
      <c r="W59" s="6">
        <f>SUMIF(SaldoAnno4!A$12:A$4602,$D59,SaldoAnno4!E$12:E$4602)</f>
        <v>0</v>
      </c>
      <c r="X59" s="6">
        <f>SUMIF(SaldoAnno4!A$12:A$4602,$D59,SaldoAnno4!G$12:G$4602)</f>
        <v>0</v>
      </c>
      <c r="Y59" s="6">
        <f>SUMIF(SaldoAnno5!A$12:A$4602,$D59,SaldoAnno5!D$12:D$4602)</f>
        <v>0</v>
      </c>
      <c r="Z59" s="6">
        <f>SUMIF(SaldoAnno5!A$12:A$4602,$D59,SaldoAnno5!E$12:E$4602)</f>
        <v>0</v>
      </c>
      <c r="AA59" s="6">
        <f>SUMIF(SaldoAnno5!A$12:A$4602,$D59,SaldoAnno5!G$12:G$4602)</f>
        <v>0</v>
      </c>
      <c r="AB59" s="6">
        <f>SUMIF(SaldoAnno6!A$12:A$5000,$D59,SaldoAnno6!D$12:D$5000)</f>
        <v>0</v>
      </c>
      <c r="AC59" s="6">
        <f>SUMIF(SaldoAnno6!A$12:A$5000,$D59,SaldoAnno6!E$12:E$5000)</f>
        <v>0</v>
      </c>
      <c r="AD59" s="6">
        <f>SUMIF(SaldoAnno6!A$12:A$5000,$D59,SaldoAnno6!G$12:G$5000)</f>
        <v>0</v>
      </c>
    </row>
    <row r="60" spans="1:30" ht="25.5">
      <c r="A60" s="7">
        <v>11</v>
      </c>
      <c r="B60" s="7">
        <v>1102</v>
      </c>
      <c r="C60" s="7">
        <v>110213</v>
      </c>
      <c r="D60" s="7">
        <v>11021342</v>
      </c>
      <c r="E60" s="170" t="s">
        <v>1574</v>
      </c>
      <c r="F60" s="7">
        <v>3</v>
      </c>
      <c r="G60" s="8" t="s">
        <v>328</v>
      </c>
      <c r="H60" s="8" t="s">
        <v>329</v>
      </c>
      <c r="I60" s="8" t="s">
        <v>329</v>
      </c>
      <c r="J60" s="8" t="s">
        <v>685</v>
      </c>
      <c r="K60" s="8" t="s">
        <v>373</v>
      </c>
      <c r="L60" s="8" t="s">
        <v>687</v>
      </c>
      <c r="M60" s="6">
        <f>SUMIF(SaldoAnno1!A$12:A$4902,D60,SaldoAnno1!D$12:D$4902)</f>
        <v>11000</v>
      </c>
      <c r="N60" s="6">
        <f>SUMIF(SaldoAnno1!A$12:A$4902,D60,SaldoAnno1!E$12:E$4902)</f>
        <v>6000</v>
      </c>
      <c r="O60" s="6">
        <f>SUMIF(SaldoAnno1!A$12:A$4902,D60,SaldoAnno1!G$12:G$4902)</f>
        <v>5000</v>
      </c>
      <c r="P60" s="6">
        <f>SUMIF(SaldoAnno2!A$12:A$5000,D60,SaldoAnno2!D$12:D$5000)</f>
        <v>5000</v>
      </c>
      <c r="Q60" s="6">
        <f>SUMIF(SaldoAnno2!A$12:A$5000,D60,SaldoAnno2!E$12:E$5000)</f>
        <v>5000</v>
      </c>
      <c r="R60" s="6">
        <f>SUMIF(SaldoAnno2!A$12:A$5000,D60,SaldoAnno2!G$12:G$5000)</f>
        <v>0</v>
      </c>
      <c r="S60" s="6">
        <f>SUMIF(SaldoAnno3!A$12:A$5000,D60,SaldoAnno3!D$12:G$5000)</f>
        <v>0</v>
      </c>
      <c r="T60" s="6">
        <f>SUMIF(SaldoAnno3!A$12:A$5000,D60,SaldoAnno3!E$12:H$5000)</f>
        <v>0</v>
      </c>
      <c r="U60" s="6">
        <f>SUMIF(SaldoAnno3!A$12:A$5000,D60,SaldoAnno3!G$12:G$5000)</f>
        <v>0</v>
      </c>
      <c r="V60" s="6">
        <f>SUMIF(SaldoAnno4!A$12:A$4602,$D60,SaldoAnno4!D$12:D$4602)</f>
        <v>0</v>
      </c>
      <c r="W60" s="6">
        <f>SUMIF(SaldoAnno4!A$12:A$4602,$D60,SaldoAnno4!E$12:E$4602)</f>
        <v>0</v>
      </c>
      <c r="X60" s="6">
        <f>SUMIF(SaldoAnno4!A$12:A$4602,$D60,SaldoAnno4!G$12:G$4602)</f>
        <v>0</v>
      </c>
      <c r="Y60" s="6">
        <f>SUMIF(SaldoAnno5!A$12:A$4602,$D60,SaldoAnno5!D$12:D$4602)</f>
        <v>0</v>
      </c>
      <c r="Z60" s="6">
        <f>SUMIF(SaldoAnno5!A$12:A$4602,$D60,SaldoAnno5!E$12:E$4602)</f>
        <v>0</v>
      </c>
      <c r="AA60" s="6">
        <f>SUMIF(SaldoAnno5!A$12:A$4602,$D60,SaldoAnno5!G$12:G$4602)</f>
        <v>0</v>
      </c>
      <c r="AB60" s="6">
        <f>SUMIF(SaldoAnno6!A$12:A$5000,$D60,SaldoAnno6!D$12:D$5000)</f>
        <v>0</v>
      </c>
      <c r="AC60" s="6">
        <f>SUMIF(SaldoAnno6!A$12:A$5000,$D60,SaldoAnno6!E$12:E$5000)</f>
        <v>0</v>
      </c>
      <c r="AD60" s="6">
        <f>SUMIF(SaldoAnno6!A$12:A$5000,$D60,SaldoAnno6!G$12:G$5000)</f>
        <v>0</v>
      </c>
    </row>
    <row r="61" spans="1:30" ht="12.75">
      <c r="A61" s="7">
        <v>11</v>
      </c>
      <c r="B61" s="7">
        <v>1102</v>
      </c>
      <c r="C61" s="7">
        <v>110213</v>
      </c>
      <c r="D61" s="7">
        <v>11021343</v>
      </c>
      <c r="E61" s="170" t="s">
        <v>1575</v>
      </c>
      <c r="F61" s="7">
        <v>3</v>
      </c>
      <c r="G61" s="8" t="s">
        <v>328</v>
      </c>
      <c r="H61" s="8" t="s">
        <v>329</v>
      </c>
      <c r="I61" s="8" t="s">
        <v>329</v>
      </c>
      <c r="J61" s="8" t="s">
        <v>685</v>
      </c>
      <c r="K61" s="8" t="s">
        <v>373</v>
      </c>
      <c r="L61" s="8" t="s">
        <v>687</v>
      </c>
      <c r="M61" s="6">
        <f>SUMIF(SaldoAnno1!A$12:A$4902,D61,SaldoAnno1!D$12:D$4902)</f>
        <v>8552.51</v>
      </c>
      <c r="N61" s="6">
        <f>SUMIF(SaldoAnno1!A$12:A$4902,D61,SaldoAnno1!E$12:E$4902)</f>
        <v>0</v>
      </c>
      <c r="O61" s="6">
        <f>SUMIF(SaldoAnno1!A$12:A$4902,D61,SaldoAnno1!G$12:G$4902)</f>
        <v>8552.51</v>
      </c>
      <c r="P61" s="6">
        <f>SUMIF(SaldoAnno2!A$12:A$5000,D61,SaldoAnno2!D$12:D$5000)</f>
        <v>8552.51</v>
      </c>
      <c r="Q61" s="6">
        <f>SUMIF(SaldoAnno2!A$12:A$5000,D61,SaldoAnno2!E$12:E$5000)</f>
        <v>0</v>
      </c>
      <c r="R61" s="6">
        <f>SUMIF(SaldoAnno2!A$12:A$5000,D61,SaldoAnno2!G$12:G$5000)</f>
        <v>8552.51</v>
      </c>
      <c r="S61" s="6">
        <f>SUMIF(SaldoAnno3!A$12:A$5000,D61,SaldoAnno3!D$12:G$5000)</f>
        <v>8552.51</v>
      </c>
      <c r="T61" s="6">
        <f>SUMIF(SaldoAnno3!A$12:A$5000,D61,SaldoAnno3!E$12:H$5000)</f>
        <v>0</v>
      </c>
      <c r="U61" s="6">
        <f>SUMIF(SaldoAnno3!A$12:A$5000,D61,SaldoAnno3!G$12:G$5000)</f>
        <v>8552.51</v>
      </c>
      <c r="V61" s="6">
        <f>SUMIF(SaldoAnno4!A$12:A$4602,$D61,SaldoAnno4!D$12:D$4602)</f>
        <v>0</v>
      </c>
      <c r="W61" s="6">
        <f>SUMIF(SaldoAnno4!A$12:A$4602,$D61,SaldoAnno4!E$12:E$4602)</f>
        <v>0</v>
      </c>
      <c r="X61" s="6">
        <f>SUMIF(SaldoAnno4!A$12:A$4602,$D61,SaldoAnno4!G$12:G$4602)</f>
        <v>0</v>
      </c>
      <c r="Y61" s="6">
        <f>SUMIF(SaldoAnno5!A$12:A$4602,$D61,SaldoAnno5!D$12:D$4602)</f>
        <v>8552.51</v>
      </c>
      <c r="Z61" s="6">
        <f>SUMIF(SaldoAnno5!A$12:A$4602,$D61,SaldoAnno5!E$12:E$4602)</f>
        <v>0</v>
      </c>
      <c r="AA61" s="6">
        <f>SUMIF(SaldoAnno5!A$12:A$4602,$D61,SaldoAnno5!G$12:G$4602)</f>
        <v>8552.51</v>
      </c>
      <c r="AB61" s="6">
        <f>SUMIF(SaldoAnno6!A$12:A$5000,$D61,SaldoAnno6!D$12:D$5000)</f>
        <v>0</v>
      </c>
      <c r="AC61" s="6">
        <f>SUMIF(SaldoAnno6!A$12:A$5000,$D61,SaldoAnno6!E$12:E$5000)</f>
        <v>0</v>
      </c>
      <c r="AD61" s="6">
        <f>SUMIF(SaldoAnno6!A$12:A$5000,$D61,SaldoAnno6!G$12:G$5000)</f>
        <v>0</v>
      </c>
    </row>
    <row r="62" spans="1:30" ht="12.75">
      <c r="A62" s="7">
        <v>11</v>
      </c>
      <c r="B62" s="7">
        <v>1102</v>
      </c>
      <c r="C62" s="7">
        <v>110213</v>
      </c>
      <c r="D62" s="7">
        <v>11021351</v>
      </c>
      <c r="E62" s="170" t="s">
        <v>374</v>
      </c>
      <c r="F62" s="7">
        <v>4</v>
      </c>
      <c r="G62" s="8" t="s">
        <v>336</v>
      </c>
      <c r="H62" s="8" t="s">
        <v>329</v>
      </c>
      <c r="I62" s="8" t="s">
        <v>329</v>
      </c>
      <c r="J62" s="8" t="s">
        <v>685</v>
      </c>
      <c r="K62" s="8" t="s">
        <v>373</v>
      </c>
      <c r="L62" s="8" t="s">
        <v>687</v>
      </c>
      <c r="M62" s="6">
        <f>SUMIF(SaldoAnno1!A$12:A$4902,D62,SaldoAnno1!D$12:D$4902)</f>
        <v>915.03</v>
      </c>
      <c r="N62" s="6">
        <f>SUMIF(SaldoAnno1!A$12:A$4902,D62,SaldoAnno1!E$12:E$4902)</f>
        <v>1195459.47</v>
      </c>
      <c r="O62" s="6">
        <f>SUMIF(SaldoAnno1!A$12:A$4902,D62,SaldoAnno1!G$12:G$4902)</f>
        <v>-1194544.44</v>
      </c>
      <c r="P62" s="6">
        <f>SUMIF(SaldoAnno2!A$12:A$5000,D62,SaldoAnno2!D$12:D$5000)</f>
        <v>4047.49</v>
      </c>
      <c r="Q62" s="6">
        <f>SUMIF(SaldoAnno2!A$12:A$5000,D62,SaldoAnno2!E$12:E$5000)</f>
        <v>1225734.8999999999</v>
      </c>
      <c r="R62" s="6">
        <f>SUMIF(SaldoAnno2!A$12:A$5000,D62,SaldoAnno2!G$12:G$5000)</f>
        <v>-1221687.4099999999</v>
      </c>
      <c r="S62" s="6">
        <f>SUMIF(SaldoAnno3!A$12:A$5000,D62,SaldoAnno3!D$12:G$5000)</f>
        <v>3622.02</v>
      </c>
      <c r="T62" s="6">
        <f>SUMIF(SaldoAnno3!A$12:A$5000,D62,SaldoAnno3!E$12:H$5000)</f>
        <v>1253680.8600000001</v>
      </c>
      <c r="U62" s="6">
        <f>SUMIF(SaldoAnno3!A$12:A$5000,D62,SaldoAnno3!G$12:G$5000)</f>
        <v>-1250058.8400000001</v>
      </c>
      <c r="V62" s="6">
        <f>SUMIF(SaldoAnno4!A$12:A$4602,$D62,SaldoAnno4!D$12:D$4602)</f>
        <v>0</v>
      </c>
      <c r="W62" s="6">
        <f>SUMIF(SaldoAnno4!A$12:A$4602,$D62,SaldoAnno4!E$12:E$4602)</f>
        <v>0</v>
      </c>
      <c r="X62" s="6">
        <f>SUMIF(SaldoAnno4!A$12:A$4602,$D62,SaldoAnno4!G$12:G$4602)</f>
        <v>0</v>
      </c>
      <c r="Y62" s="6">
        <f>SUMIF(SaldoAnno5!A$12:A$4602,$D62,SaldoAnno5!D$12:D$4602)</f>
        <v>307.44</v>
      </c>
      <c r="Z62" s="6">
        <f>SUMIF(SaldoAnno5!A$12:A$4602,$D62,SaldoAnno5!E$12:E$4602)</f>
        <v>1282612.3799999999</v>
      </c>
      <c r="AA62" s="6">
        <f>SUMIF(SaldoAnno5!A$12:A$4602,$D62,SaldoAnno5!G$12:G$4602)</f>
        <v>-1282304.94</v>
      </c>
      <c r="AB62" s="6">
        <f>SUMIF(SaldoAnno6!A$12:A$5000,$D62,SaldoAnno6!D$12:D$5000)</f>
        <v>0</v>
      </c>
      <c r="AC62" s="6">
        <f>SUMIF(SaldoAnno6!A$12:A$5000,$D62,SaldoAnno6!E$12:E$5000)</f>
        <v>0</v>
      </c>
      <c r="AD62" s="6">
        <f>SUMIF(SaldoAnno6!A$12:A$5000,$D62,SaldoAnno6!G$12:G$5000)</f>
        <v>0</v>
      </c>
    </row>
    <row r="63" spans="1:30" ht="25.5">
      <c r="A63" s="7">
        <v>11</v>
      </c>
      <c r="B63" s="7">
        <v>1102</v>
      </c>
      <c r="C63" s="7">
        <v>110213</v>
      </c>
      <c r="D63" s="7">
        <v>11021390</v>
      </c>
      <c r="E63" s="170" t="s">
        <v>1195</v>
      </c>
      <c r="F63" s="7">
        <v>4</v>
      </c>
      <c r="G63" s="8" t="s">
        <v>336</v>
      </c>
      <c r="H63" s="8" t="s">
        <v>329</v>
      </c>
      <c r="I63" s="8" t="s">
        <v>329</v>
      </c>
      <c r="J63" s="8" t="s">
        <v>685</v>
      </c>
      <c r="K63" s="8" t="s">
        <v>373</v>
      </c>
      <c r="L63" s="8" t="s">
        <v>687</v>
      </c>
      <c r="M63" s="6">
        <f>SUMIF(SaldoAnno1!A$12:A$4902,D63,SaldoAnno1!D$12:D$4902)</f>
        <v>51599.62</v>
      </c>
      <c r="N63" s="6">
        <f>SUMIF(SaldoAnno1!A$12:A$4902,D63,SaldoAnno1!E$12:E$4902)</f>
        <v>73654.289999999994</v>
      </c>
      <c r="O63" s="6">
        <f>SUMIF(SaldoAnno1!A$12:A$4902,D63,SaldoAnno1!G$12:G$4902)</f>
        <v>-22054.669999999991</v>
      </c>
      <c r="P63" s="6">
        <f>SUMIF(SaldoAnno2!A$12:A$5000,D63,SaldoAnno2!D$12:D$5000)</f>
        <v>0</v>
      </c>
      <c r="Q63" s="6">
        <f>SUMIF(SaldoAnno2!A$12:A$5000,D63,SaldoAnno2!E$12:E$5000)</f>
        <v>22054.67</v>
      </c>
      <c r="R63" s="6">
        <f>SUMIF(SaldoAnno2!A$12:A$5000,D63,SaldoAnno2!G$12:G$5000)</f>
        <v>-22054.67</v>
      </c>
      <c r="S63" s="6">
        <f>SUMIF(SaldoAnno3!A$12:A$5000,D63,SaldoAnno3!D$12:G$5000)</f>
        <v>0</v>
      </c>
      <c r="T63" s="6">
        <f>SUMIF(SaldoAnno3!A$12:A$5000,D63,SaldoAnno3!E$12:H$5000)</f>
        <v>22054.67</v>
      </c>
      <c r="U63" s="6">
        <f>SUMIF(SaldoAnno3!A$12:A$5000,D63,SaldoAnno3!G$12:G$5000)</f>
        <v>-22054.67</v>
      </c>
      <c r="V63" s="6">
        <f>SUMIF(SaldoAnno4!A$12:A$4602,$D63,SaldoAnno4!D$12:D$4602)</f>
        <v>0</v>
      </c>
      <c r="W63" s="6">
        <f>SUMIF(SaldoAnno4!A$12:A$4602,$D63,SaldoAnno4!E$12:E$4602)</f>
        <v>0</v>
      </c>
      <c r="X63" s="6">
        <f>SUMIF(SaldoAnno4!A$12:A$4602,$D63,SaldoAnno4!G$12:G$4602)</f>
        <v>0</v>
      </c>
      <c r="Y63" s="6">
        <f>SUMIF(SaldoAnno5!A$12:A$4602,$D63,SaldoAnno5!D$12:D$4602)</f>
        <v>0</v>
      </c>
      <c r="Z63" s="6">
        <f>SUMIF(SaldoAnno5!A$12:A$4602,$D63,SaldoAnno5!E$12:E$4602)</f>
        <v>22054.67</v>
      </c>
      <c r="AA63" s="6">
        <f>SUMIF(SaldoAnno5!A$12:A$4602,$D63,SaldoAnno5!G$12:G$4602)</f>
        <v>-22054.67</v>
      </c>
      <c r="AB63" s="6">
        <f>SUMIF(SaldoAnno6!A$12:A$5000,$D63,SaldoAnno6!D$12:D$5000)</f>
        <v>0</v>
      </c>
      <c r="AC63" s="6">
        <f>SUMIF(SaldoAnno6!A$12:A$5000,$D63,SaldoAnno6!E$12:E$5000)</f>
        <v>0</v>
      </c>
      <c r="AD63" s="6">
        <f>SUMIF(SaldoAnno6!A$12:A$5000,$D63,SaldoAnno6!G$12:G$5000)</f>
        <v>0</v>
      </c>
    </row>
    <row r="64" spans="1:30" ht="25.5">
      <c r="A64" s="7">
        <v>11</v>
      </c>
      <c r="B64" s="7">
        <v>1102</v>
      </c>
      <c r="C64" s="7">
        <v>110213</v>
      </c>
      <c r="D64" s="7">
        <v>11021391</v>
      </c>
      <c r="E64" s="170" t="s">
        <v>1576</v>
      </c>
      <c r="F64" s="7">
        <v>4</v>
      </c>
      <c r="G64" s="8" t="s">
        <v>336</v>
      </c>
      <c r="H64" s="8" t="s">
        <v>329</v>
      </c>
      <c r="I64" s="8" t="s">
        <v>329</v>
      </c>
      <c r="J64" s="8" t="s">
        <v>685</v>
      </c>
      <c r="K64" s="8" t="s">
        <v>373</v>
      </c>
      <c r="L64" s="8" t="s">
        <v>687</v>
      </c>
      <c r="M64" s="6">
        <f>SUMIF(SaldoAnno1!A$12:A$4902,D64,SaldoAnno1!D$12:D$4902)</f>
        <v>150585.1</v>
      </c>
      <c r="N64" s="6">
        <f>SUMIF(SaldoAnno1!A$12:A$4902,D64,SaldoAnno1!E$12:E$4902)</f>
        <v>150585.1</v>
      </c>
      <c r="O64" s="6">
        <f>SUMIF(SaldoAnno1!A$12:A$4902,D64,SaldoAnno1!G$12:G$4902)</f>
        <v>0</v>
      </c>
      <c r="P64" s="6">
        <f>SUMIF(SaldoAnno2!A$12:A$5000,D64,SaldoAnno2!D$12:D$5000)</f>
        <v>0</v>
      </c>
      <c r="Q64" s="6">
        <f>SUMIF(SaldoAnno2!A$12:A$5000,D64,SaldoAnno2!E$12:E$5000)</f>
        <v>0</v>
      </c>
      <c r="R64" s="6">
        <f>SUMIF(SaldoAnno2!A$12:A$5000,D64,SaldoAnno2!G$12:G$5000)</f>
        <v>0</v>
      </c>
      <c r="S64" s="6">
        <f>SUMIF(SaldoAnno3!A$12:A$5000,D64,SaldoAnno3!D$12:G$5000)</f>
        <v>0</v>
      </c>
      <c r="T64" s="6">
        <f>SUMIF(SaldoAnno3!A$12:A$5000,D64,SaldoAnno3!E$12:H$5000)</f>
        <v>0</v>
      </c>
      <c r="U64" s="6">
        <f>SUMIF(SaldoAnno3!A$12:A$5000,D64,SaldoAnno3!G$12:G$5000)</f>
        <v>0</v>
      </c>
      <c r="V64" s="6">
        <f>SUMIF(SaldoAnno4!A$12:A$4602,$D64,SaldoAnno4!D$12:D$4602)</f>
        <v>0</v>
      </c>
      <c r="W64" s="6">
        <f>SUMIF(SaldoAnno4!A$12:A$4602,$D64,SaldoAnno4!E$12:E$4602)</f>
        <v>0</v>
      </c>
      <c r="X64" s="6">
        <f>SUMIF(SaldoAnno4!A$12:A$4602,$D64,SaldoAnno4!G$12:G$4602)</f>
        <v>0</v>
      </c>
      <c r="Y64" s="6">
        <f>SUMIF(SaldoAnno5!A$12:A$4602,$D64,SaldoAnno5!D$12:D$4602)</f>
        <v>0</v>
      </c>
      <c r="Z64" s="6">
        <f>SUMIF(SaldoAnno5!A$12:A$4602,$D64,SaldoAnno5!E$12:E$4602)</f>
        <v>0</v>
      </c>
      <c r="AA64" s="6">
        <f>SUMIF(SaldoAnno5!A$12:A$4602,$D64,SaldoAnno5!G$12:G$4602)</f>
        <v>0</v>
      </c>
      <c r="AB64" s="6">
        <f>SUMIF(SaldoAnno6!A$12:A$5000,$D64,SaldoAnno6!D$12:D$5000)</f>
        <v>0</v>
      </c>
      <c r="AC64" s="6">
        <f>SUMIF(SaldoAnno6!A$12:A$5000,$D64,SaldoAnno6!E$12:E$5000)</f>
        <v>0</v>
      </c>
      <c r="AD64" s="6">
        <f>SUMIF(SaldoAnno6!A$12:A$5000,$D64,SaldoAnno6!G$12:G$5000)</f>
        <v>0</v>
      </c>
    </row>
    <row r="65" spans="1:30" ht="38.25">
      <c r="A65" s="7">
        <v>11</v>
      </c>
      <c r="B65" s="7">
        <v>1102</v>
      </c>
      <c r="C65" s="7">
        <v>110213</v>
      </c>
      <c r="D65" s="7">
        <v>11021392</v>
      </c>
      <c r="E65" s="170" t="s">
        <v>1577</v>
      </c>
      <c r="F65" s="7">
        <v>4</v>
      </c>
      <c r="G65" s="8" t="s">
        <v>336</v>
      </c>
      <c r="H65" s="8" t="s">
        <v>329</v>
      </c>
      <c r="I65" s="8" t="s">
        <v>329</v>
      </c>
      <c r="J65" s="8" t="s">
        <v>685</v>
      </c>
      <c r="K65" s="8" t="s">
        <v>373</v>
      </c>
      <c r="L65" s="8" t="s">
        <v>687</v>
      </c>
      <c r="M65" s="6">
        <f>SUMIF(SaldoAnno1!A$12:A$4902,D65,SaldoAnno1!D$12:D$4902)</f>
        <v>6000</v>
      </c>
      <c r="N65" s="6">
        <f>SUMIF(SaldoAnno1!A$12:A$4902,D65,SaldoAnno1!E$12:E$4902)</f>
        <v>11000</v>
      </c>
      <c r="O65" s="6">
        <f>SUMIF(SaldoAnno1!A$12:A$4902,D65,SaldoAnno1!G$12:G$4902)</f>
        <v>-5000</v>
      </c>
      <c r="P65" s="6">
        <f>SUMIF(SaldoAnno2!A$12:A$5000,D65,SaldoAnno2!D$12:D$5000)</f>
        <v>5000</v>
      </c>
      <c r="Q65" s="6">
        <f>SUMIF(SaldoAnno2!A$12:A$5000,D65,SaldoAnno2!E$12:E$5000)</f>
        <v>5000</v>
      </c>
      <c r="R65" s="6">
        <f>SUMIF(SaldoAnno2!A$12:A$5000,D65,SaldoAnno2!G$12:G$5000)</f>
        <v>0</v>
      </c>
      <c r="S65" s="6">
        <f>SUMIF(SaldoAnno3!A$12:A$5000,D65,SaldoAnno3!D$12:G$5000)</f>
        <v>0</v>
      </c>
      <c r="T65" s="6">
        <f>SUMIF(SaldoAnno3!A$12:A$5000,D65,SaldoAnno3!E$12:H$5000)</f>
        <v>0</v>
      </c>
      <c r="U65" s="6">
        <f>SUMIF(SaldoAnno3!A$12:A$5000,D65,SaldoAnno3!G$12:G$5000)</f>
        <v>0</v>
      </c>
      <c r="V65" s="6">
        <f>SUMIF(SaldoAnno4!A$12:A$4602,$D65,SaldoAnno4!D$12:D$4602)</f>
        <v>0</v>
      </c>
      <c r="W65" s="6">
        <f>SUMIF(SaldoAnno4!A$12:A$4602,$D65,SaldoAnno4!E$12:E$4602)</f>
        <v>0</v>
      </c>
      <c r="X65" s="6">
        <f>SUMIF(SaldoAnno4!A$12:A$4602,$D65,SaldoAnno4!G$12:G$4602)</f>
        <v>0</v>
      </c>
      <c r="Y65" s="6">
        <f>SUMIF(SaldoAnno5!A$12:A$4602,$D65,SaldoAnno5!D$12:D$4602)</f>
        <v>0</v>
      </c>
      <c r="Z65" s="6">
        <f>SUMIF(SaldoAnno5!A$12:A$4602,$D65,SaldoAnno5!E$12:E$4602)</f>
        <v>0</v>
      </c>
      <c r="AA65" s="6">
        <f>SUMIF(SaldoAnno5!A$12:A$4602,$D65,SaldoAnno5!G$12:G$4602)</f>
        <v>0</v>
      </c>
      <c r="AB65" s="6">
        <f>SUMIF(SaldoAnno6!A$12:A$5000,$D65,SaldoAnno6!D$12:D$5000)</f>
        <v>0</v>
      </c>
      <c r="AC65" s="6">
        <f>SUMIF(SaldoAnno6!A$12:A$5000,$D65,SaldoAnno6!E$12:E$5000)</f>
        <v>0</v>
      </c>
      <c r="AD65" s="6">
        <f>SUMIF(SaldoAnno6!A$12:A$5000,$D65,SaldoAnno6!G$12:G$5000)</f>
        <v>0</v>
      </c>
    </row>
    <row r="66" spans="1:30" ht="12.75">
      <c r="A66" s="7">
        <v>11</v>
      </c>
      <c r="B66" s="7">
        <v>1102</v>
      </c>
      <c r="C66" s="7">
        <v>110213</v>
      </c>
      <c r="D66" s="7">
        <v>11021393</v>
      </c>
      <c r="E66" s="170" t="s">
        <v>1578</v>
      </c>
      <c r="F66" s="7">
        <v>4</v>
      </c>
      <c r="G66" s="8" t="s">
        <v>336</v>
      </c>
      <c r="H66" s="8" t="s">
        <v>329</v>
      </c>
      <c r="I66" s="8" t="s">
        <v>329</v>
      </c>
      <c r="J66" s="8" t="s">
        <v>685</v>
      </c>
      <c r="K66" s="8" t="s">
        <v>373</v>
      </c>
      <c r="L66" s="8" t="s">
        <v>687</v>
      </c>
      <c r="M66" s="6">
        <f>SUMIF(SaldoAnno1!A$12:A$4902,D66,SaldoAnno1!D$12:D$4902)</f>
        <v>0</v>
      </c>
      <c r="N66" s="6">
        <f>SUMIF(SaldoAnno1!A$12:A$4902,D66,SaldoAnno1!E$12:E$4902)</f>
        <v>8552.51</v>
      </c>
      <c r="O66" s="6">
        <f>SUMIF(SaldoAnno1!A$12:A$4902,D66,SaldoAnno1!G$12:G$4902)</f>
        <v>-8552.51</v>
      </c>
      <c r="P66" s="6">
        <f>SUMIF(SaldoAnno2!A$12:A$5000,D66,SaldoAnno2!D$12:D$5000)</f>
        <v>0</v>
      </c>
      <c r="Q66" s="6">
        <f>SUMIF(SaldoAnno2!A$12:A$5000,D66,SaldoAnno2!E$12:E$5000)</f>
        <v>8552.51</v>
      </c>
      <c r="R66" s="6">
        <f>SUMIF(SaldoAnno2!A$12:A$5000,D66,SaldoAnno2!G$12:G$5000)</f>
        <v>-8552.51</v>
      </c>
      <c r="S66" s="6">
        <f>SUMIF(SaldoAnno3!A$12:A$5000,D66,SaldoAnno3!D$12:G$5000)</f>
        <v>0</v>
      </c>
      <c r="T66" s="6">
        <f>SUMIF(SaldoAnno3!A$12:A$5000,D66,SaldoAnno3!E$12:H$5000)</f>
        <v>8552.51</v>
      </c>
      <c r="U66" s="6">
        <f>SUMIF(SaldoAnno3!A$12:A$5000,D66,SaldoAnno3!G$12:G$5000)</f>
        <v>-8552.51</v>
      </c>
      <c r="V66" s="6">
        <f>SUMIF(SaldoAnno4!A$12:A$4602,$D66,SaldoAnno4!D$12:D$4602)</f>
        <v>0</v>
      </c>
      <c r="W66" s="6">
        <f>SUMIF(SaldoAnno4!A$12:A$4602,$D66,SaldoAnno4!E$12:E$4602)</f>
        <v>0</v>
      </c>
      <c r="X66" s="6">
        <f>SUMIF(SaldoAnno4!A$12:A$4602,$D66,SaldoAnno4!G$12:G$4602)</f>
        <v>0</v>
      </c>
      <c r="Y66" s="6">
        <f>SUMIF(SaldoAnno5!A$12:A$4602,$D66,SaldoAnno5!D$12:D$4602)</f>
        <v>0</v>
      </c>
      <c r="Z66" s="6">
        <f>SUMIF(SaldoAnno5!A$12:A$4602,$D66,SaldoAnno5!E$12:E$4602)</f>
        <v>8552.51</v>
      </c>
      <c r="AA66" s="6">
        <f>SUMIF(SaldoAnno5!A$12:A$4602,$D66,SaldoAnno5!G$12:G$4602)</f>
        <v>-8552.51</v>
      </c>
      <c r="AB66" s="6">
        <f>SUMIF(SaldoAnno6!A$12:A$5000,$D66,SaldoAnno6!D$12:D$5000)</f>
        <v>0</v>
      </c>
      <c r="AC66" s="6">
        <f>SUMIF(SaldoAnno6!A$12:A$5000,$D66,SaldoAnno6!E$12:E$5000)</f>
        <v>0</v>
      </c>
      <c r="AD66" s="6">
        <f>SUMIF(SaldoAnno6!A$12:A$5000,$D66,SaldoAnno6!G$12:G$5000)</f>
        <v>0</v>
      </c>
    </row>
    <row r="67" spans="1:30" ht="12.75">
      <c r="A67" s="7">
        <v>11</v>
      </c>
      <c r="B67" s="7">
        <v>1102</v>
      </c>
      <c r="C67" s="7">
        <v>110214</v>
      </c>
      <c r="D67" s="7">
        <v>11021401</v>
      </c>
      <c r="E67" s="170" t="s">
        <v>1579</v>
      </c>
      <c r="F67" s="7">
        <v>3</v>
      </c>
      <c r="G67" s="8" t="s">
        <v>328</v>
      </c>
      <c r="H67" s="8" t="s">
        <v>329</v>
      </c>
      <c r="I67" s="8" t="s">
        <v>329</v>
      </c>
      <c r="J67" s="8" t="s">
        <v>685</v>
      </c>
      <c r="K67" s="8" t="s">
        <v>375</v>
      </c>
      <c r="L67" s="8" t="s">
        <v>687</v>
      </c>
      <c r="M67" s="6">
        <f>SUMIF(SaldoAnno1!A$12:A$4902,D67,SaldoAnno1!D$12:D$4902)</f>
        <v>5633542.5</v>
      </c>
      <c r="N67" s="6">
        <f>SUMIF(SaldoAnno1!A$12:A$4902,D67,SaldoAnno1!E$12:E$4902)</f>
        <v>1415974.13</v>
      </c>
      <c r="O67" s="6">
        <f>SUMIF(SaldoAnno1!A$12:A$4902,D67,SaldoAnno1!G$12:G$4902)</f>
        <v>4217568.37</v>
      </c>
      <c r="P67" s="6">
        <f>SUMIF(SaldoAnno2!A$12:A$5000,D67,SaldoAnno2!D$12:D$5000)</f>
        <v>6158777.1299999999</v>
      </c>
      <c r="Q67" s="6">
        <f>SUMIF(SaldoAnno2!A$12:A$5000,D67,SaldoAnno2!E$12:E$5000)</f>
        <v>767455.52</v>
      </c>
      <c r="R67" s="6">
        <f>SUMIF(SaldoAnno2!A$12:A$5000,D67,SaldoAnno2!G$12:G$5000)</f>
        <v>5391321.6099999994</v>
      </c>
      <c r="S67" s="6">
        <f>SUMIF(SaldoAnno3!A$12:A$5000,D67,SaldoAnno3!D$12:G$5000)</f>
        <v>8533680.8800000008</v>
      </c>
      <c r="T67" s="6">
        <f>SUMIF(SaldoAnno3!A$12:A$5000,D67,SaldoAnno3!E$12:H$5000)</f>
        <v>1214178.27</v>
      </c>
      <c r="U67" s="6">
        <f>SUMIF(SaldoAnno3!A$12:A$5000,D67,SaldoAnno3!G$12:G$5000)</f>
        <v>7319502.6100000013</v>
      </c>
      <c r="V67" s="6">
        <f>SUMIF(SaldoAnno4!A$12:A$4602,$D67,SaldoAnno4!D$12:D$4602)</f>
        <v>0</v>
      </c>
      <c r="W67" s="6">
        <f>SUMIF(SaldoAnno4!A$12:A$4602,$D67,SaldoAnno4!E$12:E$4602)</f>
        <v>0</v>
      </c>
      <c r="X67" s="6">
        <f>SUMIF(SaldoAnno4!A$12:A$4602,$D67,SaldoAnno4!G$12:G$4602)</f>
        <v>0</v>
      </c>
      <c r="Y67" s="6">
        <f>SUMIF(SaldoAnno5!A$12:A$4602,$D67,SaldoAnno5!D$12:D$4602)</f>
        <v>9714778.4800000004</v>
      </c>
      <c r="Z67" s="6">
        <f>SUMIF(SaldoAnno5!A$12:A$4602,$D67,SaldoAnno5!E$12:E$4602)</f>
        <v>753327.68</v>
      </c>
      <c r="AA67" s="6">
        <f>SUMIF(SaldoAnno5!A$12:A$4602,$D67,SaldoAnno5!G$12:G$4602)</f>
        <v>8961450.8000000007</v>
      </c>
      <c r="AB67" s="6">
        <f>SUMIF(SaldoAnno6!A$12:A$5000,$D67,SaldoAnno6!D$12:D$5000)</f>
        <v>951368.96</v>
      </c>
      <c r="AC67" s="6">
        <f>SUMIF(SaldoAnno6!A$12:A$5000,$D67,SaldoAnno6!E$12:E$5000)</f>
        <v>0</v>
      </c>
      <c r="AD67" s="6">
        <f>SUMIF(SaldoAnno6!A$12:A$5000,$D67,SaldoAnno6!G$12:G$5000)</f>
        <v>951368.96</v>
      </c>
    </row>
    <row r="68" spans="1:30" ht="12.75">
      <c r="A68" s="7">
        <v>11</v>
      </c>
      <c r="B68" s="7">
        <v>1102</v>
      </c>
      <c r="C68" s="7">
        <v>110214</v>
      </c>
      <c r="D68" s="7">
        <v>11021402</v>
      </c>
      <c r="E68" s="170" t="s">
        <v>1580</v>
      </c>
      <c r="F68" s="7">
        <v>3</v>
      </c>
      <c r="G68" s="8" t="s">
        <v>328</v>
      </c>
      <c r="H68" s="8" t="s">
        <v>329</v>
      </c>
      <c r="I68" s="8" t="s">
        <v>329</v>
      </c>
      <c r="J68" s="8" t="s">
        <v>685</v>
      </c>
      <c r="K68" s="8" t="s">
        <v>375</v>
      </c>
      <c r="L68" s="8" t="s">
        <v>687</v>
      </c>
      <c r="M68" s="6">
        <f>SUMIF(SaldoAnno1!A$12:A$4902,D68,SaldoAnno1!D$12:D$4902)</f>
        <v>308610.03999999998</v>
      </c>
      <c r="N68" s="6">
        <f>SUMIF(SaldoAnno1!A$12:A$4902,D68,SaldoAnno1!E$12:E$4902)</f>
        <v>250631.89</v>
      </c>
      <c r="O68" s="6">
        <f>SUMIF(SaldoAnno1!A$12:A$4902,D68,SaldoAnno1!G$12:G$4902)</f>
        <v>57978.149999999965</v>
      </c>
      <c r="P68" s="6">
        <f>SUMIF(SaldoAnno2!A$12:A$5000,D68,SaldoAnno2!D$12:D$5000)</f>
        <v>409933.09</v>
      </c>
      <c r="Q68" s="6">
        <f>SUMIF(SaldoAnno2!A$12:A$5000,D68,SaldoAnno2!E$12:E$5000)</f>
        <v>264675.27</v>
      </c>
      <c r="R68" s="6">
        <f>SUMIF(SaldoAnno2!A$12:A$5000,D68,SaldoAnno2!G$12:G$5000)</f>
        <v>145257.82</v>
      </c>
      <c r="S68" s="6">
        <f>SUMIF(SaldoAnno3!A$12:A$5000,D68,SaldoAnno3!D$12:G$5000)</f>
        <v>458432.5</v>
      </c>
      <c r="T68" s="6">
        <f>SUMIF(SaldoAnno3!A$12:A$5000,D68,SaldoAnno3!E$12:H$5000)</f>
        <v>403023.82</v>
      </c>
      <c r="U68" s="6">
        <f>SUMIF(SaldoAnno3!A$12:A$5000,D68,SaldoAnno3!G$12:G$5000)</f>
        <v>55408.679999999993</v>
      </c>
      <c r="V68" s="6">
        <f>SUMIF(SaldoAnno4!A$12:A$4602,$D68,SaldoAnno4!D$12:D$4602)</f>
        <v>0</v>
      </c>
      <c r="W68" s="6">
        <f>SUMIF(SaldoAnno4!A$12:A$4602,$D68,SaldoAnno4!E$12:E$4602)</f>
        <v>0</v>
      </c>
      <c r="X68" s="6">
        <f>SUMIF(SaldoAnno4!A$12:A$4602,$D68,SaldoAnno4!G$12:G$4602)</f>
        <v>0</v>
      </c>
      <c r="Y68" s="6">
        <f>SUMIF(SaldoAnno5!A$12:A$4602,$D68,SaldoAnno5!D$12:D$4602)</f>
        <v>569052.94999999995</v>
      </c>
      <c r="Z68" s="6">
        <f>SUMIF(SaldoAnno5!A$12:A$4602,$D68,SaldoAnno5!E$12:E$4602)</f>
        <v>361389.54</v>
      </c>
      <c r="AA68" s="6">
        <f>SUMIF(SaldoAnno5!A$12:A$4602,$D68,SaldoAnno5!G$12:G$4602)</f>
        <v>207663.40999999997</v>
      </c>
      <c r="AB68" s="6">
        <f>SUMIF(SaldoAnno6!A$12:A$5000,$D68,SaldoAnno6!D$12:D$5000)</f>
        <v>334617.53000000003</v>
      </c>
      <c r="AC68" s="6">
        <f>SUMIF(SaldoAnno6!A$12:A$5000,$D68,SaldoAnno6!E$12:E$5000)</f>
        <v>0</v>
      </c>
      <c r="AD68" s="6">
        <f>SUMIF(SaldoAnno6!A$12:A$5000,$D68,SaldoAnno6!G$12:G$5000)</f>
        <v>334617.53000000003</v>
      </c>
    </row>
    <row r="69" spans="1:30" ht="12.75">
      <c r="A69" s="7">
        <v>11</v>
      </c>
      <c r="B69" s="7">
        <v>1103</v>
      </c>
      <c r="C69" s="7">
        <v>110301</v>
      </c>
      <c r="D69" s="7">
        <v>11030101</v>
      </c>
      <c r="E69" s="170" t="s">
        <v>376</v>
      </c>
      <c r="F69" s="7">
        <v>3</v>
      </c>
      <c r="G69" s="8" t="s">
        <v>328</v>
      </c>
      <c r="H69" s="8" t="s">
        <v>329</v>
      </c>
      <c r="I69" s="8" t="s">
        <v>329</v>
      </c>
      <c r="J69" s="8" t="s">
        <v>685</v>
      </c>
      <c r="K69" s="8" t="s">
        <v>377</v>
      </c>
      <c r="L69" s="8" t="s">
        <v>688</v>
      </c>
      <c r="M69" s="6">
        <f>SUMIF(SaldoAnno1!A$12:A$4902,D69,SaldoAnno1!D$12:D$4902)</f>
        <v>1000</v>
      </c>
      <c r="N69" s="6">
        <f>SUMIF(SaldoAnno1!A$12:A$4902,D69,SaldoAnno1!E$12:E$4902)</f>
        <v>0</v>
      </c>
      <c r="O69" s="6">
        <f>SUMIF(SaldoAnno1!A$12:A$4902,D69,SaldoAnno1!G$12:G$4902)</f>
        <v>1000</v>
      </c>
      <c r="P69" s="6">
        <f>SUMIF(SaldoAnno2!A$12:A$5000,D69,SaldoAnno2!D$12:D$5000)</f>
        <v>1000</v>
      </c>
      <c r="Q69" s="6">
        <f>SUMIF(SaldoAnno2!A$12:A$5000,D69,SaldoAnno2!E$12:E$5000)</f>
        <v>0</v>
      </c>
      <c r="R69" s="6">
        <f>SUMIF(SaldoAnno2!A$12:A$5000,D69,SaldoAnno2!G$12:G$5000)</f>
        <v>1000</v>
      </c>
      <c r="S69" s="6">
        <f>SUMIF(SaldoAnno3!A$12:A$5000,D69,SaldoAnno3!D$12:G$5000)</f>
        <v>1000</v>
      </c>
      <c r="T69" s="6">
        <f>SUMIF(SaldoAnno3!A$12:A$5000,D69,SaldoAnno3!E$12:H$5000)</f>
        <v>0</v>
      </c>
      <c r="U69" s="6">
        <f>SUMIF(SaldoAnno3!A$12:A$5000,D69,SaldoAnno3!G$12:G$5000)</f>
        <v>1000</v>
      </c>
      <c r="V69" s="6">
        <f>SUMIF(SaldoAnno4!A$12:A$4602,$D69,SaldoAnno4!D$12:D$4602)</f>
        <v>0</v>
      </c>
      <c r="W69" s="6">
        <f>SUMIF(SaldoAnno4!A$12:A$4602,$D69,SaldoAnno4!E$12:E$4602)</f>
        <v>0</v>
      </c>
      <c r="X69" s="6">
        <f>SUMIF(SaldoAnno4!A$12:A$4602,$D69,SaldoAnno4!G$12:G$4602)</f>
        <v>0</v>
      </c>
      <c r="Y69" s="6">
        <f>SUMIF(SaldoAnno5!A$12:A$4602,$D69,SaldoAnno5!D$12:D$4602)</f>
        <v>1000</v>
      </c>
      <c r="Z69" s="6">
        <f>SUMIF(SaldoAnno5!A$12:A$4602,$D69,SaldoAnno5!E$12:E$4602)</f>
        <v>0</v>
      </c>
      <c r="AA69" s="6">
        <f>SUMIF(SaldoAnno5!A$12:A$4602,$D69,SaldoAnno5!G$12:G$4602)</f>
        <v>1000</v>
      </c>
      <c r="AB69" s="6">
        <f>SUMIF(SaldoAnno6!A$12:A$5000,$D69,SaldoAnno6!D$12:D$5000)</f>
        <v>0</v>
      </c>
      <c r="AC69" s="6">
        <f>SUMIF(SaldoAnno6!A$12:A$5000,$D69,SaldoAnno6!E$12:E$5000)</f>
        <v>0</v>
      </c>
      <c r="AD69" s="6">
        <f>SUMIF(SaldoAnno6!A$12:A$5000,$D69,SaldoAnno6!G$12:G$5000)</f>
        <v>0</v>
      </c>
    </row>
    <row r="70" spans="1:30" ht="12.75">
      <c r="A70" s="7">
        <v>11</v>
      </c>
      <c r="B70" s="7">
        <v>1103</v>
      </c>
      <c r="C70" s="7">
        <v>110301</v>
      </c>
      <c r="D70" s="7">
        <v>11030102</v>
      </c>
      <c r="E70" s="170" t="s">
        <v>378</v>
      </c>
      <c r="F70" s="7">
        <v>3</v>
      </c>
      <c r="G70" s="8" t="s">
        <v>328</v>
      </c>
      <c r="H70" s="8" t="s">
        <v>329</v>
      </c>
      <c r="I70" s="8" t="s">
        <v>329</v>
      </c>
      <c r="J70" s="8" t="s">
        <v>685</v>
      </c>
      <c r="K70" s="8" t="s">
        <v>377</v>
      </c>
      <c r="L70" s="8" t="s">
        <v>688</v>
      </c>
      <c r="M70" s="6">
        <f>SUMIF(SaldoAnno1!A$12:A$4902,D70,SaldoAnno1!D$12:D$4902)</f>
        <v>0</v>
      </c>
      <c r="N70" s="6">
        <f>SUMIF(SaldoAnno1!A$12:A$4902,D70,SaldoAnno1!E$12:E$4902)</f>
        <v>0</v>
      </c>
      <c r="O70" s="6">
        <f>SUMIF(SaldoAnno1!A$12:A$4902,D70,SaldoAnno1!G$12:G$4902)</f>
        <v>0</v>
      </c>
      <c r="P70" s="6">
        <f>SUMIF(SaldoAnno2!A$12:A$5000,D70,SaldoAnno2!D$12:D$5000)</f>
        <v>0</v>
      </c>
      <c r="Q70" s="6">
        <f>SUMIF(SaldoAnno2!A$12:A$5000,D70,SaldoAnno2!E$12:E$5000)</f>
        <v>0</v>
      </c>
      <c r="R70" s="6">
        <f>SUMIF(SaldoAnno2!A$12:A$5000,D70,SaldoAnno2!G$12:G$5000)</f>
        <v>0</v>
      </c>
      <c r="S70" s="6">
        <f>SUMIF(SaldoAnno3!A$12:A$5000,D70,SaldoAnno3!D$12:G$5000)</f>
        <v>0</v>
      </c>
      <c r="T70" s="6">
        <f>SUMIF(SaldoAnno3!A$12:A$5000,D70,SaldoAnno3!E$12:H$5000)</f>
        <v>0</v>
      </c>
      <c r="U70" s="6">
        <f>SUMIF(SaldoAnno3!A$12:A$5000,D70,SaldoAnno3!G$12:G$5000)</f>
        <v>0</v>
      </c>
      <c r="V70" s="6">
        <f>SUMIF(SaldoAnno4!A$12:A$4602,$D70,SaldoAnno4!D$12:D$4602)</f>
        <v>0</v>
      </c>
      <c r="W70" s="6">
        <f>SUMIF(SaldoAnno4!A$12:A$4602,$D70,SaldoAnno4!E$12:E$4602)</f>
        <v>0</v>
      </c>
      <c r="X70" s="6">
        <f>SUMIF(SaldoAnno4!A$12:A$4602,$D70,SaldoAnno4!G$12:G$4602)</f>
        <v>0</v>
      </c>
      <c r="Y70" s="6">
        <f>SUMIF(SaldoAnno5!A$12:A$4602,$D70,SaldoAnno5!D$12:D$4602)</f>
        <v>0</v>
      </c>
      <c r="Z70" s="6">
        <f>SUMIF(SaldoAnno5!A$12:A$4602,$D70,SaldoAnno5!E$12:E$4602)</f>
        <v>0</v>
      </c>
      <c r="AA70" s="6">
        <f>SUMIF(SaldoAnno5!A$12:A$4602,$D70,SaldoAnno5!G$12:G$4602)</f>
        <v>0</v>
      </c>
      <c r="AB70" s="6">
        <f>SUMIF(SaldoAnno6!A$12:A$5000,$D70,SaldoAnno6!D$12:D$5000)</f>
        <v>0</v>
      </c>
      <c r="AC70" s="6">
        <f>SUMIF(SaldoAnno6!A$12:A$5000,$D70,SaldoAnno6!E$12:E$5000)</f>
        <v>0</v>
      </c>
      <c r="AD70" s="6">
        <f>SUMIF(SaldoAnno6!A$12:A$5000,$D70,SaldoAnno6!G$12:G$5000)</f>
        <v>0</v>
      </c>
    </row>
    <row r="71" spans="1:30" ht="12.75">
      <c r="A71" s="7">
        <v>11</v>
      </c>
      <c r="B71" s="7">
        <v>1103</v>
      </c>
      <c r="C71" s="7">
        <v>110301</v>
      </c>
      <c r="D71" s="7">
        <v>11030103</v>
      </c>
      <c r="E71" s="170" t="s">
        <v>1581</v>
      </c>
      <c r="F71" s="7">
        <v>3</v>
      </c>
      <c r="G71" s="8" t="s">
        <v>328</v>
      </c>
      <c r="H71" s="8" t="s">
        <v>329</v>
      </c>
      <c r="I71" s="8" t="s">
        <v>329</v>
      </c>
      <c r="J71" s="8" t="s">
        <v>685</v>
      </c>
      <c r="K71" s="8" t="s">
        <v>377</v>
      </c>
      <c r="L71" s="8" t="s">
        <v>688</v>
      </c>
      <c r="M71" s="6">
        <f>SUMIF(SaldoAnno1!A$12:A$4902,D71,SaldoAnno1!D$12:D$4902)</f>
        <v>0</v>
      </c>
      <c r="N71" s="6">
        <f>SUMIF(SaldoAnno1!A$12:A$4902,D71,SaldoAnno1!E$12:E$4902)</f>
        <v>0</v>
      </c>
      <c r="O71" s="6">
        <f>SUMIF(SaldoAnno1!A$12:A$4902,D71,SaldoAnno1!G$12:G$4902)</f>
        <v>0</v>
      </c>
      <c r="P71" s="6">
        <f>SUMIF(SaldoAnno2!A$12:A$5000,D71,SaldoAnno2!D$12:D$5000)</f>
        <v>0</v>
      </c>
      <c r="Q71" s="6">
        <f>SUMIF(SaldoAnno2!A$12:A$5000,D71,SaldoAnno2!E$12:E$5000)</f>
        <v>0</v>
      </c>
      <c r="R71" s="6">
        <f>SUMIF(SaldoAnno2!A$12:A$5000,D71,SaldoAnno2!G$12:G$5000)</f>
        <v>0</v>
      </c>
      <c r="S71" s="6">
        <f>SUMIF(SaldoAnno3!A$12:A$5000,D71,SaldoAnno3!D$12:G$5000)</f>
        <v>0</v>
      </c>
      <c r="T71" s="6">
        <f>SUMIF(SaldoAnno3!A$12:A$5000,D71,SaldoAnno3!E$12:H$5000)</f>
        <v>0</v>
      </c>
      <c r="U71" s="6">
        <f>SUMIF(SaldoAnno3!A$12:A$5000,D71,SaldoAnno3!G$12:G$5000)</f>
        <v>0</v>
      </c>
      <c r="V71" s="6">
        <f>SUMIF(SaldoAnno4!A$12:A$4602,$D71,SaldoAnno4!D$12:D$4602)</f>
        <v>0</v>
      </c>
      <c r="W71" s="6">
        <f>SUMIF(SaldoAnno4!A$12:A$4602,$D71,SaldoAnno4!E$12:E$4602)</f>
        <v>0</v>
      </c>
      <c r="X71" s="6">
        <f>SUMIF(SaldoAnno4!A$12:A$4602,$D71,SaldoAnno4!G$12:G$4602)</f>
        <v>0</v>
      </c>
      <c r="Y71" s="6">
        <f>SUMIF(SaldoAnno5!A$12:A$4602,$D71,SaldoAnno5!D$12:D$4602)</f>
        <v>0</v>
      </c>
      <c r="Z71" s="6">
        <f>SUMIF(SaldoAnno5!A$12:A$4602,$D71,SaldoAnno5!E$12:E$4602)</f>
        <v>0</v>
      </c>
      <c r="AA71" s="6">
        <f>SUMIF(SaldoAnno5!A$12:A$4602,$D71,SaldoAnno5!G$12:G$4602)</f>
        <v>0</v>
      </c>
      <c r="AB71" s="6">
        <f>SUMIF(SaldoAnno6!A$12:A$5000,$D71,SaldoAnno6!D$12:D$5000)</f>
        <v>0</v>
      </c>
      <c r="AC71" s="6">
        <f>SUMIF(SaldoAnno6!A$12:A$5000,$D71,SaldoAnno6!E$12:E$5000)</f>
        <v>0</v>
      </c>
      <c r="AD71" s="6">
        <f>SUMIF(SaldoAnno6!A$12:A$5000,$D71,SaldoAnno6!G$12:G$5000)</f>
        <v>0</v>
      </c>
    </row>
    <row r="72" spans="1:30" ht="12.75">
      <c r="A72" s="7">
        <v>11</v>
      </c>
      <c r="B72" s="7">
        <v>1103</v>
      </c>
      <c r="C72" s="7">
        <v>110302</v>
      </c>
      <c r="D72" s="7">
        <v>11030201</v>
      </c>
      <c r="E72" s="170" t="s">
        <v>379</v>
      </c>
      <c r="F72" s="7">
        <v>3</v>
      </c>
      <c r="G72" s="8" t="s">
        <v>328</v>
      </c>
      <c r="H72" s="8" t="s">
        <v>329</v>
      </c>
      <c r="I72" s="8" t="s">
        <v>329</v>
      </c>
      <c r="J72" s="8" t="s">
        <v>685</v>
      </c>
      <c r="K72" s="8" t="s">
        <v>380</v>
      </c>
      <c r="L72" s="8" t="s">
        <v>688</v>
      </c>
      <c r="M72" s="6">
        <f>SUMIF(SaldoAnno1!A$12:A$4902,D72,SaldoAnno1!D$12:D$4902)</f>
        <v>0</v>
      </c>
      <c r="N72" s="6">
        <f>SUMIF(SaldoAnno1!A$12:A$4902,D72,SaldoAnno1!E$12:E$4902)</f>
        <v>0</v>
      </c>
      <c r="O72" s="6">
        <f>SUMIF(SaldoAnno1!A$12:A$4902,D72,SaldoAnno1!G$12:G$4902)</f>
        <v>0</v>
      </c>
      <c r="P72" s="6">
        <f>SUMIF(SaldoAnno2!A$12:A$5000,D72,SaldoAnno2!D$12:D$5000)</f>
        <v>0</v>
      </c>
      <c r="Q72" s="6">
        <f>SUMIF(SaldoAnno2!A$12:A$5000,D72,SaldoAnno2!E$12:E$5000)</f>
        <v>0</v>
      </c>
      <c r="R72" s="6">
        <f>SUMIF(SaldoAnno2!A$12:A$5000,D72,SaldoAnno2!G$12:G$5000)</f>
        <v>0</v>
      </c>
      <c r="S72" s="6">
        <f>SUMIF(SaldoAnno3!A$12:A$5000,D72,SaldoAnno3!D$12:G$5000)</f>
        <v>0</v>
      </c>
      <c r="T72" s="6">
        <f>SUMIF(SaldoAnno3!A$12:A$5000,D72,SaldoAnno3!E$12:H$5000)</f>
        <v>0</v>
      </c>
      <c r="U72" s="6">
        <f>SUMIF(SaldoAnno3!A$12:A$5000,D72,SaldoAnno3!G$12:G$5000)</f>
        <v>0</v>
      </c>
      <c r="V72" s="6">
        <f>SUMIF(SaldoAnno4!A$12:A$4602,$D72,SaldoAnno4!D$12:D$4602)</f>
        <v>0</v>
      </c>
      <c r="W72" s="6">
        <f>SUMIF(SaldoAnno4!A$12:A$4602,$D72,SaldoAnno4!E$12:E$4602)</f>
        <v>0</v>
      </c>
      <c r="X72" s="6">
        <f>SUMIF(SaldoAnno4!A$12:A$4602,$D72,SaldoAnno4!G$12:G$4602)</f>
        <v>0</v>
      </c>
      <c r="Y72" s="6">
        <f>SUMIF(SaldoAnno5!A$12:A$4602,$D72,SaldoAnno5!D$12:D$4602)</f>
        <v>0</v>
      </c>
      <c r="Z72" s="6">
        <f>SUMIF(SaldoAnno5!A$12:A$4602,$D72,SaldoAnno5!E$12:E$4602)</f>
        <v>0</v>
      </c>
      <c r="AA72" s="6">
        <f>SUMIF(SaldoAnno5!A$12:A$4602,$D72,SaldoAnno5!G$12:G$4602)</f>
        <v>0</v>
      </c>
      <c r="AB72" s="6">
        <f>SUMIF(SaldoAnno6!A$12:A$5000,$D72,SaldoAnno6!D$12:D$5000)</f>
        <v>0</v>
      </c>
      <c r="AC72" s="6">
        <f>SUMIF(SaldoAnno6!A$12:A$5000,$D72,SaldoAnno6!E$12:E$5000)</f>
        <v>0</v>
      </c>
      <c r="AD72" s="6">
        <f>SUMIF(SaldoAnno6!A$12:A$5000,$D72,SaldoAnno6!G$12:G$5000)</f>
        <v>0</v>
      </c>
    </row>
    <row r="73" spans="1:30" ht="12.75">
      <c r="A73" s="7">
        <v>11</v>
      </c>
      <c r="B73" s="7">
        <v>1103</v>
      </c>
      <c r="C73" s="7">
        <v>110302</v>
      </c>
      <c r="D73" s="7">
        <v>11030202</v>
      </c>
      <c r="E73" s="170" t="s">
        <v>961</v>
      </c>
      <c r="F73" s="7">
        <v>3</v>
      </c>
      <c r="G73" s="8" t="s">
        <v>328</v>
      </c>
      <c r="H73" s="8" t="s">
        <v>329</v>
      </c>
      <c r="I73" s="8" t="s">
        <v>329</v>
      </c>
      <c r="J73" s="8" t="s">
        <v>685</v>
      </c>
      <c r="K73" s="8" t="s">
        <v>380</v>
      </c>
      <c r="L73" s="8" t="s">
        <v>688</v>
      </c>
      <c r="M73" s="6">
        <f>SUMIF(SaldoAnno1!A$12:A$4902,D73,SaldoAnno1!D$12:D$4902)</f>
        <v>6956.3</v>
      </c>
      <c r="N73" s="6">
        <f>SUMIF(SaldoAnno1!A$12:A$4902,D73,SaldoAnno1!E$12:E$4902)</f>
        <v>700.84</v>
      </c>
      <c r="O73" s="6">
        <f>SUMIF(SaldoAnno1!A$12:A$4902,D73,SaldoAnno1!G$12:G$4902)</f>
        <v>6255.46</v>
      </c>
      <c r="P73" s="6">
        <f>SUMIF(SaldoAnno2!A$12:A$5000,D73,SaldoAnno2!D$12:D$5000)</f>
        <v>10408.299999999999</v>
      </c>
      <c r="Q73" s="6">
        <f>SUMIF(SaldoAnno2!A$12:A$5000,D73,SaldoAnno2!E$12:E$5000)</f>
        <v>4331.74</v>
      </c>
      <c r="R73" s="6">
        <f>SUMIF(SaldoAnno2!A$12:A$5000,D73,SaldoAnno2!G$12:G$5000)</f>
        <v>6076.5599999999995</v>
      </c>
      <c r="S73" s="6">
        <f>SUMIF(SaldoAnno3!A$12:A$5000,D73,SaldoAnno3!D$12:G$5000)</f>
        <v>6246.67</v>
      </c>
      <c r="T73" s="6">
        <f>SUMIF(SaldoAnno3!A$12:A$5000,D73,SaldoAnno3!E$12:H$5000)</f>
        <v>170.11</v>
      </c>
      <c r="U73" s="6">
        <f>SUMIF(SaldoAnno3!A$12:A$5000,D73,SaldoAnno3!G$12:G$5000)</f>
        <v>6076.56</v>
      </c>
      <c r="V73" s="6">
        <f>SUMIF(SaldoAnno4!A$12:A$4602,$D73,SaldoAnno4!D$12:D$4602)</f>
        <v>0</v>
      </c>
      <c r="W73" s="6">
        <f>SUMIF(SaldoAnno4!A$12:A$4602,$D73,SaldoAnno4!E$12:E$4602)</f>
        <v>0</v>
      </c>
      <c r="X73" s="6">
        <f>SUMIF(SaldoAnno4!A$12:A$4602,$D73,SaldoAnno4!G$12:G$4602)</f>
        <v>0</v>
      </c>
      <c r="Y73" s="6">
        <f>SUMIF(SaldoAnno5!A$12:A$4602,$D73,SaldoAnno5!D$12:D$4602)</f>
        <v>6076.56</v>
      </c>
      <c r="Z73" s="6">
        <f>SUMIF(SaldoAnno5!A$12:A$4602,$D73,SaldoAnno5!E$12:E$4602)</f>
        <v>0</v>
      </c>
      <c r="AA73" s="6">
        <f>SUMIF(SaldoAnno5!A$12:A$4602,$D73,SaldoAnno5!G$12:G$4602)</f>
        <v>6076.56</v>
      </c>
      <c r="AB73" s="6">
        <f>SUMIF(SaldoAnno6!A$12:A$5000,$D73,SaldoAnno6!D$12:D$5000)</f>
        <v>0</v>
      </c>
      <c r="AC73" s="6">
        <f>SUMIF(SaldoAnno6!A$12:A$5000,$D73,SaldoAnno6!E$12:E$5000)</f>
        <v>0</v>
      </c>
      <c r="AD73" s="6">
        <f>SUMIF(SaldoAnno6!A$12:A$5000,$D73,SaldoAnno6!G$12:G$5000)</f>
        <v>0</v>
      </c>
    </row>
    <row r="74" spans="1:30" ht="12.75">
      <c r="A74" s="7">
        <v>11</v>
      </c>
      <c r="B74" s="7">
        <v>1103</v>
      </c>
      <c r="C74" s="7">
        <v>110302</v>
      </c>
      <c r="D74" s="7">
        <v>11030203</v>
      </c>
      <c r="E74" s="170" t="s">
        <v>962</v>
      </c>
      <c r="F74" s="7">
        <v>3</v>
      </c>
      <c r="G74" s="8" t="s">
        <v>328</v>
      </c>
      <c r="H74" s="8" t="s">
        <v>329</v>
      </c>
      <c r="I74" s="8" t="s">
        <v>329</v>
      </c>
      <c r="J74" s="8" t="s">
        <v>685</v>
      </c>
      <c r="K74" s="8" t="s">
        <v>380</v>
      </c>
      <c r="L74" s="8" t="s">
        <v>688</v>
      </c>
      <c r="M74" s="6">
        <f>SUMIF(SaldoAnno1!A$12:A$4902,D74,SaldoAnno1!D$12:D$4902)</f>
        <v>0</v>
      </c>
      <c r="N74" s="6">
        <f>SUMIF(SaldoAnno1!A$12:A$4902,D74,SaldoAnno1!E$12:E$4902)</f>
        <v>0</v>
      </c>
      <c r="O74" s="6">
        <f>SUMIF(SaldoAnno1!A$12:A$4902,D74,SaldoAnno1!G$12:G$4902)</f>
        <v>0</v>
      </c>
      <c r="P74" s="6">
        <f>SUMIF(SaldoAnno2!A$12:A$5000,D74,SaldoAnno2!D$12:D$5000)</f>
        <v>0</v>
      </c>
      <c r="Q74" s="6">
        <f>SUMIF(SaldoAnno2!A$12:A$5000,D74,SaldoAnno2!E$12:E$5000)</f>
        <v>0</v>
      </c>
      <c r="R74" s="6">
        <f>SUMIF(SaldoAnno2!A$12:A$5000,D74,SaldoAnno2!G$12:G$5000)</f>
        <v>0</v>
      </c>
      <c r="S74" s="6">
        <f>SUMIF(SaldoAnno3!A$12:A$5000,D74,SaldoAnno3!D$12:G$5000)</f>
        <v>0</v>
      </c>
      <c r="T74" s="6">
        <f>SUMIF(SaldoAnno3!A$12:A$5000,D74,SaldoAnno3!E$12:H$5000)</f>
        <v>0</v>
      </c>
      <c r="U74" s="6">
        <f>SUMIF(SaldoAnno3!A$12:A$5000,D74,SaldoAnno3!G$12:G$5000)</f>
        <v>0</v>
      </c>
      <c r="V74" s="6">
        <f>SUMIF(SaldoAnno4!A$12:A$4602,$D74,SaldoAnno4!D$12:D$4602)</f>
        <v>0</v>
      </c>
      <c r="W74" s="6">
        <f>SUMIF(SaldoAnno4!A$12:A$4602,$D74,SaldoAnno4!E$12:E$4602)</f>
        <v>0</v>
      </c>
      <c r="X74" s="6">
        <f>SUMIF(SaldoAnno4!A$12:A$4602,$D74,SaldoAnno4!G$12:G$4602)</f>
        <v>0</v>
      </c>
      <c r="Y74" s="6">
        <f>SUMIF(SaldoAnno5!A$12:A$4602,$D74,SaldoAnno5!D$12:D$4602)</f>
        <v>0</v>
      </c>
      <c r="Z74" s="6">
        <f>SUMIF(SaldoAnno5!A$12:A$4602,$D74,SaldoAnno5!E$12:E$4602)</f>
        <v>0</v>
      </c>
      <c r="AA74" s="6">
        <f>SUMIF(SaldoAnno5!A$12:A$4602,$D74,SaldoAnno5!G$12:G$4602)</f>
        <v>0</v>
      </c>
      <c r="AB74" s="6">
        <f>SUMIF(SaldoAnno6!A$12:A$5000,$D74,SaldoAnno6!D$12:D$5000)</f>
        <v>0</v>
      </c>
      <c r="AC74" s="6">
        <f>SUMIF(SaldoAnno6!A$12:A$5000,$D74,SaldoAnno6!E$12:E$5000)</f>
        <v>0</v>
      </c>
      <c r="AD74" s="6">
        <f>SUMIF(SaldoAnno6!A$12:A$5000,$D74,SaldoAnno6!G$12:G$5000)</f>
        <v>0</v>
      </c>
    </row>
    <row r="75" spans="1:30" ht="12.75">
      <c r="A75" s="7">
        <v>11</v>
      </c>
      <c r="B75" s="7">
        <v>1103</v>
      </c>
      <c r="C75" s="7">
        <v>110303</v>
      </c>
      <c r="D75" s="7">
        <v>11030301</v>
      </c>
      <c r="E75" s="170" t="s">
        <v>381</v>
      </c>
      <c r="F75" s="7">
        <v>3</v>
      </c>
      <c r="G75" s="8" t="s">
        <v>328</v>
      </c>
      <c r="H75" s="8" t="s">
        <v>329</v>
      </c>
      <c r="I75" s="8" t="s">
        <v>329</v>
      </c>
      <c r="J75" s="8" t="s">
        <v>685</v>
      </c>
      <c r="K75" s="8" t="s">
        <v>382</v>
      </c>
      <c r="L75" s="8" t="s">
        <v>688</v>
      </c>
      <c r="M75" s="6">
        <f>SUMIF(SaldoAnno1!A$12:A$4902,D75,SaldoAnno1!D$12:D$4902)</f>
        <v>0</v>
      </c>
      <c r="N75" s="6">
        <f>SUMIF(SaldoAnno1!A$12:A$4902,D75,SaldoAnno1!E$12:E$4902)</f>
        <v>0</v>
      </c>
      <c r="O75" s="6">
        <f>SUMIF(SaldoAnno1!A$12:A$4902,D75,SaldoAnno1!G$12:G$4902)</f>
        <v>0</v>
      </c>
      <c r="P75" s="6">
        <f>SUMIF(SaldoAnno2!A$12:A$5000,D75,SaldoAnno2!D$12:D$5000)</f>
        <v>0</v>
      </c>
      <c r="Q75" s="6">
        <f>SUMIF(SaldoAnno2!A$12:A$5000,D75,SaldoAnno2!E$12:E$5000)</f>
        <v>0</v>
      </c>
      <c r="R75" s="6">
        <f>SUMIF(SaldoAnno2!A$12:A$5000,D75,SaldoAnno2!G$12:G$5000)</f>
        <v>0</v>
      </c>
      <c r="S75" s="6">
        <f>SUMIF(SaldoAnno3!A$12:A$5000,D75,SaldoAnno3!D$12:G$5000)</f>
        <v>0</v>
      </c>
      <c r="T75" s="6">
        <f>SUMIF(SaldoAnno3!A$12:A$5000,D75,SaldoAnno3!E$12:H$5000)</f>
        <v>0</v>
      </c>
      <c r="U75" s="6">
        <f>SUMIF(SaldoAnno3!A$12:A$5000,D75,SaldoAnno3!G$12:G$5000)</f>
        <v>0</v>
      </c>
      <c r="V75" s="6">
        <f>SUMIF(SaldoAnno4!A$12:A$4602,$D75,SaldoAnno4!D$12:D$4602)</f>
        <v>0</v>
      </c>
      <c r="W75" s="6">
        <f>SUMIF(SaldoAnno4!A$12:A$4602,$D75,SaldoAnno4!E$12:E$4602)</f>
        <v>0</v>
      </c>
      <c r="X75" s="6">
        <f>SUMIF(SaldoAnno4!A$12:A$4602,$D75,SaldoAnno4!G$12:G$4602)</f>
        <v>0</v>
      </c>
      <c r="Y75" s="6">
        <f>SUMIF(SaldoAnno5!A$12:A$4602,$D75,SaldoAnno5!D$12:D$4602)</f>
        <v>0</v>
      </c>
      <c r="Z75" s="6">
        <f>SUMIF(SaldoAnno5!A$12:A$4602,$D75,SaldoAnno5!E$12:E$4602)</f>
        <v>0</v>
      </c>
      <c r="AA75" s="6">
        <f>SUMIF(SaldoAnno5!A$12:A$4602,$D75,SaldoAnno5!G$12:G$4602)</f>
        <v>0</v>
      </c>
      <c r="AB75" s="6">
        <f>SUMIF(SaldoAnno6!A$12:A$5000,$D75,SaldoAnno6!D$12:D$5000)</f>
        <v>0</v>
      </c>
      <c r="AC75" s="6">
        <f>SUMIF(SaldoAnno6!A$12:A$5000,$D75,SaldoAnno6!E$12:E$5000)</f>
        <v>0</v>
      </c>
      <c r="AD75" s="6">
        <f>SUMIF(SaldoAnno6!A$12:A$5000,$D75,SaldoAnno6!G$12:G$5000)</f>
        <v>0</v>
      </c>
    </row>
    <row r="76" spans="1:30" ht="12.75">
      <c r="A76" s="7">
        <v>12</v>
      </c>
      <c r="B76" s="7">
        <v>1201</v>
      </c>
      <c r="C76" s="7">
        <v>120101</v>
      </c>
      <c r="D76" s="7">
        <v>12010101</v>
      </c>
      <c r="E76" s="170" t="s">
        <v>383</v>
      </c>
      <c r="F76" s="7">
        <v>3</v>
      </c>
      <c r="G76" s="8" t="s">
        <v>328</v>
      </c>
      <c r="H76" s="8" t="s">
        <v>329</v>
      </c>
      <c r="I76" s="8" t="s">
        <v>329</v>
      </c>
      <c r="J76" s="8" t="s">
        <v>385</v>
      </c>
      <c r="K76" s="8" t="s">
        <v>384</v>
      </c>
      <c r="L76" s="8" t="s">
        <v>690</v>
      </c>
      <c r="M76" s="6">
        <f>SUMIF(SaldoAnno1!A$12:A$4902,D76,SaldoAnno1!D$12:D$4902)</f>
        <v>628917.07999999996</v>
      </c>
      <c r="N76" s="6">
        <f>SUMIF(SaldoAnno1!A$12:A$4902,D76,SaldoAnno1!E$12:E$4902)</f>
        <v>331506</v>
      </c>
      <c r="O76" s="6">
        <f>SUMIF(SaldoAnno1!A$12:A$4902,D76,SaldoAnno1!G$12:G$4902)</f>
        <v>297411.07999999996</v>
      </c>
      <c r="P76" s="6">
        <f>SUMIF(SaldoAnno2!A$12:A$5000,D76,SaldoAnno2!D$12:D$5000)</f>
        <v>536635.06000000006</v>
      </c>
      <c r="Q76" s="6">
        <f>SUMIF(SaldoAnno2!A$12:A$5000,D76,SaldoAnno2!E$12:E$5000)</f>
        <v>297411.08</v>
      </c>
      <c r="R76" s="6">
        <f>SUMIF(SaldoAnno2!A$12:A$5000,D76,SaldoAnno2!G$12:G$5000)</f>
        <v>239223.98000000004</v>
      </c>
      <c r="S76" s="6">
        <f>SUMIF(SaldoAnno3!A$12:A$5000,D76,SaldoAnno3!D$12:G$5000)</f>
        <v>460857.42</v>
      </c>
      <c r="T76" s="6">
        <f>SUMIF(SaldoAnno3!A$12:A$5000,D76,SaldoAnno3!E$12:H$5000)</f>
        <v>239223.98</v>
      </c>
      <c r="U76" s="6">
        <f>SUMIF(SaldoAnno3!A$12:A$5000,D76,SaldoAnno3!G$12:G$5000)</f>
        <v>221633.43999999997</v>
      </c>
      <c r="V76" s="6">
        <f>SUMIF(SaldoAnno4!A$12:A$4602,$D76,SaldoAnno4!D$12:D$4602)</f>
        <v>0</v>
      </c>
      <c r="W76" s="6">
        <f>SUMIF(SaldoAnno4!A$12:A$4602,$D76,SaldoAnno4!E$12:E$4602)</f>
        <v>0</v>
      </c>
      <c r="X76" s="6">
        <f>SUMIF(SaldoAnno4!A$12:A$4602,$D76,SaldoAnno4!G$12:G$4602)</f>
        <v>0</v>
      </c>
      <c r="Y76" s="6">
        <f>SUMIF(SaldoAnno5!A$12:A$4602,$D76,SaldoAnno5!D$12:D$4602)</f>
        <v>310971.09999999998</v>
      </c>
      <c r="Z76" s="6">
        <f>SUMIF(SaldoAnno5!A$12:A$4602,$D76,SaldoAnno5!E$12:E$4602)</f>
        <v>221633.44</v>
      </c>
      <c r="AA76" s="6">
        <f>SUMIF(SaldoAnno5!A$12:A$4602,$D76,SaldoAnno5!G$12:G$4602)</f>
        <v>89337.659999999974</v>
      </c>
      <c r="AB76" s="6">
        <f>SUMIF(SaldoAnno6!A$12:A$5000,$D76,SaldoAnno6!D$12:D$5000)</f>
        <v>0</v>
      </c>
      <c r="AC76" s="6">
        <f>SUMIF(SaldoAnno6!A$12:A$5000,$D76,SaldoAnno6!E$12:E$5000)</f>
        <v>89337.66</v>
      </c>
      <c r="AD76" s="6">
        <f>SUMIF(SaldoAnno6!A$12:A$5000,$D76,SaldoAnno6!G$12:G$5000)</f>
        <v>-89337.66</v>
      </c>
    </row>
    <row r="77" spans="1:30" ht="12.75">
      <c r="A77" s="7">
        <v>12</v>
      </c>
      <c r="B77" s="7">
        <v>1201</v>
      </c>
      <c r="C77" s="7">
        <v>120102</v>
      </c>
      <c r="D77" s="7">
        <v>12010201</v>
      </c>
      <c r="E77" s="170" t="s">
        <v>386</v>
      </c>
      <c r="F77" s="7">
        <v>3</v>
      </c>
      <c r="G77" s="8" t="s">
        <v>328</v>
      </c>
      <c r="H77" s="8" t="s">
        <v>329</v>
      </c>
      <c r="I77" s="8" t="s">
        <v>329</v>
      </c>
      <c r="J77" s="8" t="s">
        <v>385</v>
      </c>
      <c r="K77" s="8" t="s">
        <v>386</v>
      </c>
      <c r="L77" s="8" t="s">
        <v>690</v>
      </c>
      <c r="M77" s="6">
        <f>SUMIF(SaldoAnno1!A$12:A$4902,D77,SaldoAnno1!D$12:D$4902)</f>
        <v>168239.96</v>
      </c>
      <c r="N77" s="6">
        <f>SUMIF(SaldoAnno1!A$12:A$4902,D77,SaldoAnno1!E$12:E$4902)</f>
        <v>74087.73</v>
      </c>
      <c r="O77" s="6">
        <f>SUMIF(SaldoAnno1!A$12:A$4902,D77,SaldoAnno1!G$12:G$4902)</f>
        <v>94152.23</v>
      </c>
      <c r="P77" s="6">
        <f>SUMIF(SaldoAnno2!A$12:A$5000,D77,SaldoAnno2!D$12:D$5000)</f>
        <v>173163.41</v>
      </c>
      <c r="Q77" s="6">
        <f>SUMIF(SaldoAnno2!A$12:A$5000,D77,SaldoAnno2!E$12:E$5000)</f>
        <v>94152.23</v>
      </c>
      <c r="R77" s="6">
        <f>SUMIF(SaldoAnno2!A$12:A$5000,D77,SaldoAnno2!G$12:G$5000)</f>
        <v>79011.180000000008</v>
      </c>
      <c r="S77" s="6">
        <f>SUMIF(SaldoAnno3!A$12:A$5000,D77,SaldoAnno3!D$12:G$5000)</f>
        <v>154792.88</v>
      </c>
      <c r="T77" s="6">
        <f>SUMIF(SaldoAnno3!A$12:A$5000,D77,SaldoAnno3!E$12:H$5000)</f>
        <v>79011.179999999993</v>
      </c>
      <c r="U77" s="6">
        <f>SUMIF(SaldoAnno3!A$12:A$5000,D77,SaldoAnno3!G$12:G$5000)</f>
        <v>75781.700000000012</v>
      </c>
      <c r="V77" s="6">
        <f>SUMIF(SaldoAnno4!A$12:A$4602,$D77,SaldoAnno4!D$12:D$4602)</f>
        <v>0</v>
      </c>
      <c r="W77" s="6">
        <f>SUMIF(SaldoAnno4!A$12:A$4602,$D77,SaldoAnno4!E$12:E$4602)</f>
        <v>0</v>
      </c>
      <c r="X77" s="6">
        <f>SUMIF(SaldoAnno4!A$12:A$4602,$D77,SaldoAnno4!G$12:G$4602)</f>
        <v>0</v>
      </c>
      <c r="Y77" s="6">
        <f>SUMIF(SaldoAnno5!A$12:A$4602,$D77,SaldoAnno5!D$12:D$4602)</f>
        <v>137319.95000000001</v>
      </c>
      <c r="Z77" s="6">
        <f>SUMIF(SaldoAnno5!A$12:A$4602,$D77,SaldoAnno5!E$12:E$4602)</f>
        <v>75781.7</v>
      </c>
      <c r="AA77" s="6">
        <f>SUMIF(SaldoAnno5!A$12:A$4602,$D77,SaldoAnno5!G$12:G$4602)</f>
        <v>61538.250000000015</v>
      </c>
      <c r="AB77" s="6">
        <f>SUMIF(SaldoAnno6!A$12:A$5000,$D77,SaldoAnno6!D$12:D$5000)</f>
        <v>0</v>
      </c>
      <c r="AC77" s="6">
        <f>SUMIF(SaldoAnno6!A$12:A$5000,$D77,SaldoAnno6!E$12:E$5000)</f>
        <v>61538.25</v>
      </c>
      <c r="AD77" s="6">
        <f>SUMIF(SaldoAnno6!A$12:A$5000,$D77,SaldoAnno6!G$12:G$5000)</f>
        <v>-61538.25</v>
      </c>
    </row>
    <row r="78" spans="1:30" ht="12.75">
      <c r="A78" s="7">
        <v>12</v>
      </c>
      <c r="B78" s="7">
        <v>1201</v>
      </c>
      <c r="C78" s="7">
        <v>120102</v>
      </c>
      <c r="D78" s="7">
        <v>12010202</v>
      </c>
      <c r="E78" s="170" t="s">
        <v>1582</v>
      </c>
      <c r="F78" s="7">
        <v>3</v>
      </c>
      <c r="G78" s="8" t="s">
        <v>328</v>
      </c>
      <c r="H78" s="8" t="s">
        <v>329</v>
      </c>
      <c r="I78" s="8" t="s">
        <v>329</v>
      </c>
      <c r="J78" s="8" t="s">
        <v>385</v>
      </c>
      <c r="K78" s="8" t="s">
        <v>386</v>
      </c>
      <c r="L78" s="8" t="s">
        <v>690</v>
      </c>
      <c r="M78" s="6">
        <f>SUMIF(SaldoAnno1!A$12:A$4902,D78,SaldoAnno1!D$12:D$4902)</f>
        <v>0</v>
      </c>
      <c r="N78" s="6">
        <f>SUMIF(SaldoAnno1!A$12:A$4902,D78,SaldoAnno1!E$12:E$4902)</f>
        <v>0</v>
      </c>
      <c r="O78" s="6">
        <f>SUMIF(SaldoAnno1!A$12:A$4902,D78,SaldoAnno1!G$12:G$4902)</f>
        <v>0</v>
      </c>
      <c r="P78" s="6">
        <f>SUMIF(SaldoAnno2!A$12:A$5000,D78,SaldoAnno2!D$12:D$5000)</f>
        <v>0</v>
      </c>
      <c r="Q78" s="6">
        <f>SUMIF(SaldoAnno2!A$12:A$5000,D78,SaldoAnno2!E$12:E$5000)</f>
        <v>0</v>
      </c>
      <c r="R78" s="6">
        <f>SUMIF(SaldoAnno2!A$12:A$5000,D78,SaldoAnno2!G$12:G$5000)</f>
        <v>0</v>
      </c>
      <c r="S78" s="6">
        <f>SUMIF(SaldoAnno3!A$12:A$5000,D78,SaldoAnno3!D$12:G$5000)</f>
        <v>0</v>
      </c>
      <c r="T78" s="6">
        <f>SUMIF(SaldoAnno3!A$12:A$5000,D78,SaldoAnno3!E$12:H$5000)</f>
        <v>0</v>
      </c>
      <c r="U78" s="6">
        <f>SUMIF(SaldoAnno3!A$12:A$5000,D78,SaldoAnno3!G$12:G$5000)</f>
        <v>0</v>
      </c>
      <c r="V78" s="6">
        <f>SUMIF(SaldoAnno4!A$12:A$4602,$D78,SaldoAnno4!D$12:D$4602)</f>
        <v>0</v>
      </c>
      <c r="W78" s="6">
        <f>SUMIF(SaldoAnno4!A$12:A$4602,$D78,SaldoAnno4!E$12:E$4602)</f>
        <v>0</v>
      </c>
      <c r="X78" s="6">
        <f>SUMIF(SaldoAnno4!A$12:A$4602,$D78,SaldoAnno4!G$12:G$4602)</f>
        <v>0</v>
      </c>
      <c r="Y78" s="6">
        <f>SUMIF(SaldoAnno5!A$12:A$4602,$D78,SaldoAnno5!D$12:D$4602)</f>
        <v>0</v>
      </c>
      <c r="Z78" s="6">
        <f>SUMIF(SaldoAnno5!A$12:A$4602,$D78,SaldoAnno5!E$12:E$4602)</f>
        <v>0</v>
      </c>
      <c r="AA78" s="6">
        <f>SUMIF(SaldoAnno5!A$12:A$4602,$D78,SaldoAnno5!G$12:G$4602)</f>
        <v>0</v>
      </c>
      <c r="AB78" s="6">
        <f>SUMIF(SaldoAnno6!A$12:A$5000,$D78,SaldoAnno6!D$12:D$5000)</f>
        <v>0</v>
      </c>
      <c r="AC78" s="6">
        <f>SUMIF(SaldoAnno6!A$12:A$5000,$D78,SaldoAnno6!E$12:E$5000)</f>
        <v>0</v>
      </c>
      <c r="AD78" s="6">
        <f>SUMIF(SaldoAnno6!A$12:A$5000,$D78,SaldoAnno6!G$12:G$5000)</f>
        <v>0</v>
      </c>
    </row>
    <row r="79" spans="1:30" ht="12.75">
      <c r="A79" s="7">
        <v>12</v>
      </c>
      <c r="B79" s="7">
        <v>1201</v>
      </c>
      <c r="C79" s="7">
        <v>120103</v>
      </c>
      <c r="D79" s="7">
        <v>12010301</v>
      </c>
      <c r="E79" s="170" t="s">
        <v>387</v>
      </c>
      <c r="F79" s="7">
        <v>3</v>
      </c>
      <c r="G79" s="8" t="s">
        <v>328</v>
      </c>
      <c r="H79" s="8" t="s">
        <v>329</v>
      </c>
      <c r="I79" s="8" t="s">
        <v>329</v>
      </c>
      <c r="J79" s="8" t="s">
        <v>385</v>
      </c>
      <c r="K79" s="8" t="s">
        <v>387</v>
      </c>
      <c r="L79" s="8" t="s">
        <v>690</v>
      </c>
      <c r="M79" s="6">
        <f>SUMIF(SaldoAnno1!A$12:A$4902,D79,SaldoAnno1!D$12:D$4902)</f>
        <v>0</v>
      </c>
      <c r="N79" s="6">
        <f>SUMIF(SaldoAnno1!A$12:A$4902,D79,SaldoAnno1!E$12:E$4902)</f>
        <v>0</v>
      </c>
      <c r="O79" s="6">
        <f>SUMIF(SaldoAnno1!A$12:A$4902,D79,SaldoAnno1!G$12:G$4902)</f>
        <v>0</v>
      </c>
      <c r="P79" s="6">
        <f>SUMIF(SaldoAnno2!A$12:A$5000,D79,SaldoAnno2!D$12:D$5000)</f>
        <v>0</v>
      </c>
      <c r="Q79" s="6">
        <f>SUMIF(SaldoAnno2!A$12:A$5000,D79,SaldoAnno2!E$12:E$5000)</f>
        <v>0</v>
      </c>
      <c r="R79" s="6">
        <f>SUMIF(SaldoAnno2!A$12:A$5000,D79,SaldoAnno2!G$12:G$5000)</f>
        <v>0</v>
      </c>
      <c r="S79" s="6">
        <f>SUMIF(SaldoAnno3!A$12:A$5000,D79,SaldoAnno3!D$12:G$5000)</f>
        <v>0</v>
      </c>
      <c r="T79" s="6">
        <f>SUMIF(SaldoAnno3!A$12:A$5000,D79,SaldoAnno3!E$12:H$5000)</f>
        <v>0</v>
      </c>
      <c r="U79" s="6">
        <f>SUMIF(SaldoAnno3!A$12:A$5000,D79,SaldoAnno3!G$12:G$5000)</f>
        <v>0</v>
      </c>
      <c r="V79" s="6">
        <f>SUMIF(SaldoAnno4!A$12:A$4602,$D79,SaldoAnno4!D$12:D$4602)</f>
        <v>0</v>
      </c>
      <c r="W79" s="6">
        <f>SUMIF(SaldoAnno4!A$12:A$4602,$D79,SaldoAnno4!E$12:E$4602)</f>
        <v>0</v>
      </c>
      <c r="X79" s="6">
        <f>SUMIF(SaldoAnno4!A$12:A$4602,$D79,SaldoAnno4!G$12:G$4602)</f>
        <v>0</v>
      </c>
      <c r="Y79" s="6">
        <f>SUMIF(SaldoAnno5!A$12:A$4602,$D79,SaldoAnno5!D$12:D$4602)</f>
        <v>0</v>
      </c>
      <c r="Z79" s="6">
        <f>SUMIF(SaldoAnno5!A$12:A$4602,$D79,SaldoAnno5!E$12:E$4602)</f>
        <v>0</v>
      </c>
      <c r="AA79" s="6">
        <f>SUMIF(SaldoAnno5!A$12:A$4602,$D79,SaldoAnno5!G$12:G$4602)</f>
        <v>0</v>
      </c>
      <c r="AB79" s="6">
        <f>SUMIF(SaldoAnno6!A$12:A$5000,$D79,SaldoAnno6!D$12:D$5000)</f>
        <v>0</v>
      </c>
      <c r="AC79" s="6">
        <f>SUMIF(SaldoAnno6!A$12:A$5000,$D79,SaldoAnno6!E$12:E$5000)</f>
        <v>0</v>
      </c>
      <c r="AD79" s="6">
        <f>SUMIF(SaldoAnno6!A$12:A$5000,$D79,SaldoAnno6!G$12:G$5000)</f>
        <v>0</v>
      </c>
    </row>
    <row r="80" spans="1:30" ht="12.75">
      <c r="A80" s="7">
        <v>12</v>
      </c>
      <c r="B80" s="7">
        <v>1201</v>
      </c>
      <c r="C80" s="7">
        <v>120104</v>
      </c>
      <c r="D80" s="7">
        <v>12010401</v>
      </c>
      <c r="E80" s="170" t="s">
        <v>1583</v>
      </c>
      <c r="F80" s="7">
        <v>3</v>
      </c>
      <c r="G80" s="8" t="s">
        <v>328</v>
      </c>
      <c r="H80" s="8" t="s">
        <v>329</v>
      </c>
      <c r="I80" s="8" t="s">
        <v>329</v>
      </c>
      <c r="J80" s="8" t="s">
        <v>385</v>
      </c>
      <c r="K80" s="8" t="s">
        <v>388</v>
      </c>
      <c r="L80" s="8" t="s">
        <v>690</v>
      </c>
      <c r="M80" s="6">
        <f>SUMIF(SaldoAnno1!A$12:A$4902,D80,SaldoAnno1!D$12:D$4902)</f>
        <v>0</v>
      </c>
      <c r="N80" s="6">
        <f>SUMIF(SaldoAnno1!A$12:A$4902,D80,SaldoAnno1!E$12:E$4902)</f>
        <v>0</v>
      </c>
      <c r="O80" s="6">
        <f>SUMIF(SaldoAnno1!A$12:A$4902,D80,SaldoAnno1!G$12:G$4902)</f>
        <v>0</v>
      </c>
      <c r="P80" s="6">
        <f>SUMIF(SaldoAnno2!A$12:A$5000,D80,SaldoAnno2!D$12:D$5000)</f>
        <v>0</v>
      </c>
      <c r="Q80" s="6">
        <f>SUMIF(SaldoAnno2!A$12:A$5000,D80,SaldoAnno2!E$12:E$5000)</f>
        <v>0</v>
      </c>
      <c r="R80" s="6">
        <f>SUMIF(SaldoAnno2!A$12:A$5000,D80,SaldoAnno2!G$12:G$5000)</f>
        <v>0</v>
      </c>
      <c r="S80" s="6">
        <f>SUMIF(SaldoAnno3!A$12:A$5000,D80,SaldoAnno3!D$12:G$5000)</f>
        <v>0</v>
      </c>
      <c r="T80" s="6">
        <f>SUMIF(SaldoAnno3!A$12:A$5000,D80,SaldoAnno3!E$12:H$5000)</f>
        <v>0</v>
      </c>
      <c r="U80" s="6">
        <f>SUMIF(SaldoAnno3!A$12:A$5000,D80,SaldoAnno3!G$12:G$5000)</f>
        <v>0</v>
      </c>
      <c r="V80" s="6">
        <f>SUMIF(SaldoAnno4!A$12:A$4602,$D80,SaldoAnno4!D$12:D$4602)</f>
        <v>0</v>
      </c>
      <c r="W80" s="6">
        <f>SUMIF(SaldoAnno4!A$12:A$4602,$D80,SaldoAnno4!E$12:E$4602)</f>
        <v>0</v>
      </c>
      <c r="X80" s="6">
        <f>SUMIF(SaldoAnno4!A$12:A$4602,$D80,SaldoAnno4!G$12:G$4602)</f>
        <v>0</v>
      </c>
      <c r="Y80" s="6">
        <f>SUMIF(SaldoAnno5!A$12:A$4602,$D80,SaldoAnno5!D$12:D$4602)</f>
        <v>0</v>
      </c>
      <c r="Z80" s="6">
        <f>SUMIF(SaldoAnno5!A$12:A$4602,$D80,SaldoAnno5!E$12:E$4602)</f>
        <v>0</v>
      </c>
      <c r="AA80" s="6">
        <f>SUMIF(SaldoAnno5!A$12:A$4602,$D80,SaldoAnno5!G$12:G$4602)</f>
        <v>0</v>
      </c>
      <c r="AB80" s="6">
        <f>SUMIF(SaldoAnno6!A$12:A$5000,$D80,SaldoAnno6!D$12:D$5000)</f>
        <v>0</v>
      </c>
      <c r="AC80" s="6">
        <f>SUMIF(SaldoAnno6!A$12:A$5000,$D80,SaldoAnno6!E$12:E$5000)</f>
        <v>0</v>
      </c>
      <c r="AD80" s="6">
        <f>SUMIF(SaldoAnno6!A$12:A$5000,$D80,SaldoAnno6!G$12:G$5000)</f>
        <v>0</v>
      </c>
    </row>
    <row r="81" spans="1:30" s="195" customFormat="1" ht="12.75">
      <c r="A81" s="29">
        <v>12</v>
      </c>
      <c r="B81" s="29">
        <v>1202</v>
      </c>
      <c r="C81" s="29">
        <v>120201</v>
      </c>
      <c r="D81" s="29">
        <v>12020101</v>
      </c>
      <c r="E81" s="193" t="s">
        <v>389</v>
      </c>
      <c r="F81" s="29">
        <v>3</v>
      </c>
      <c r="G81" s="194" t="s">
        <v>328</v>
      </c>
      <c r="H81" s="194" t="s">
        <v>329</v>
      </c>
      <c r="I81" s="194" t="s">
        <v>329</v>
      </c>
      <c r="J81" s="194" t="s">
        <v>385</v>
      </c>
      <c r="K81" s="194" t="s">
        <v>389</v>
      </c>
      <c r="L81" s="194" t="s">
        <v>380</v>
      </c>
      <c r="M81" s="195">
        <f>SUMIF(SaldoAnno1!A$12:A$4902,D81,SaldoAnno1!D$12:D$4902)</f>
        <v>11275604.109999999</v>
      </c>
      <c r="N81" s="195">
        <f>SUMIF(SaldoAnno1!A$12:A$4902,D81,SaldoAnno1!E$12:E$4902)</f>
        <v>9551135.6400000006</v>
      </c>
      <c r="O81" s="195">
        <f>SUMIF(SaldoAnno1!A$12:A$4902,D81,SaldoAnno1!G$12:G$4902)</f>
        <v>1724468.4699999988</v>
      </c>
      <c r="P81" s="195">
        <f>SUMIF(SaldoAnno2!A$12:A$5000,D81,SaldoAnno2!D$12:D$5000)</f>
        <v>12586064.33</v>
      </c>
      <c r="Q81" s="195">
        <f>SUMIF(SaldoAnno2!A$12:A$5000,D81,SaldoAnno2!E$12:E$5000)</f>
        <v>10593567.5</v>
      </c>
      <c r="R81" s="195">
        <f>SUMIF(SaldoAnno2!A$12:A$5000,D81,SaldoAnno2!G$12:G$5000)</f>
        <v>1992496.83</v>
      </c>
      <c r="S81" s="195">
        <f>SUMIF(SaldoAnno3!A$12:A$5000,D81,SaldoAnno3!D$12:G$5000)</f>
        <v>13836570.970000001</v>
      </c>
      <c r="T81" s="195">
        <f>SUMIF(SaldoAnno3!A$12:A$5000,D81,SaldoAnno3!E$12:H$5000)</f>
        <v>11743934.970000001</v>
      </c>
      <c r="U81" s="195">
        <f>SUMIF(SaldoAnno3!A$12:A$5000,D81,SaldoAnno3!G$12:G$5000)</f>
        <v>2092636</v>
      </c>
      <c r="V81" s="195">
        <f>SUMIF(SaldoAnno4!A$12:A$4602,$D81,SaldoAnno4!D$12:D$4602)</f>
        <v>0</v>
      </c>
      <c r="W81" s="195">
        <f>SUMIF(SaldoAnno4!A$12:A$4602,$D81,SaldoAnno4!E$12:E$4602)</f>
        <v>0</v>
      </c>
      <c r="X81" s="195">
        <f>SUMIF(SaldoAnno4!A$12:A$4602,$D81,SaldoAnno4!G$12:G$4602)</f>
        <v>0</v>
      </c>
      <c r="Y81" s="195">
        <f>SUMIF(SaldoAnno5!A$12:A$4602,$D81,SaldoAnno5!D$12:D$4602)</f>
        <v>14268695.4</v>
      </c>
      <c r="Z81" s="195">
        <f>SUMIF(SaldoAnno5!A$12:A$4602,$D81,SaldoAnno5!E$12:E$4602)</f>
        <v>12025158.49</v>
      </c>
      <c r="AA81" s="195">
        <f>SUMIF(SaldoAnno5!A$12:A$4602,$D81,SaldoAnno5!G$12:G$4602)</f>
        <v>2243536.91</v>
      </c>
      <c r="AB81" s="195">
        <f>SUMIF(SaldoAnno6!A$12:A$5000,$D81,SaldoAnno6!D$12:D$5000)</f>
        <v>4006646.89</v>
      </c>
      <c r="AC81" s="195">
        <f>SUMIF(SaldoAnno6!A$12:A$5000,$D81,SaldoAnno6!E$12:E$5000)</f>
        <v>4423545.72</v>
      </c>
      <c r="AD81" s="195">
        <f>SUMIF(SaldoAnno6!A$12:A$5000,$D81,SaldoAnno6!G$12:G$5000)</f>
        <v>-416898.82999999961</v>
      </c>
    </row>
    <row r="82" spans="1:30" ht="12.75">
      <c r="A82" s="7">
        <v>12</v>
      </c>
      <c r="B82" s="7">
        <v>1202</v>
      </c>
      <c r="C82" s="7">
        <v>120201</v>
      </c>
      <c r="D82" s="7">
        <v>12020141</v>
      </c>
      <c r="E82" s="170" t="s">
        <v>390</v>
      </c>
      <c r="F82" s="7">
        <v>4</v>
      </c>
      <c r="G82" s="8" t="s">
        <v>336</v>
      </c>
      <c r="H82" s="8" t="s">
        <v>329</v>
      </c>
      <c r="I82" s="8" t="s">
        <v>329</v>
      </c>
      <c r="J82" s="8" t="s">
        <v>385</v>
      </c>
      <c r="K82" s="8" t="s">
        <v>389</v>
      </c>
      <c r="L82" s="8" t="s">
        <v>380</v>
      </c>
      <c r="M82" s="6">
        <f>SUMIF(SaldoAnno1!A$12:A$4902,D82,SaldoAnno1!D$12:D$4902)</f>
        <v>6758.26</v>
      </c>
      <c r="N82" s="6">
        <f>SUMIF(SaldoAnno1!A$12:A$4902,D82,SaldoAnno1!E$12:E$4902)</f>
        <v>441751.82</v>
      </c>
      <c r="O82" s="6">
        <f>SUMIF(SaldoAnno1!A$12:A$4902,D82,SaldoAnno1!G$12:G$4902)</f>
        <v>-434993.56</v>
      </c>
      <c r="P82" s="6">
        <f>SUMIF(SaldoAnno2!A$12:A$5000,D82,SaldoAnno2!D$12:D$5000)</f>
        <v>64548.61</v>
      </c>
      <c r="Q82" s="6">
        <f>SUMIF(SaldoAnno2!A$12:A$5000,D82,SaldoAnno2!E$12:E$5000)</f>
        <v>435386.99</v>
      </c>
      <c r="R82" s="6">
        <f>SUMIF(SaldoAnno2!A$12:A$5000,D82,SaldoAnno2!G$12:G$5000)</f>
        <v>-370838.38</v>
      </c>
      <c r="S82" s="6">
        <f>SUMIF(SaldoAnno3!A$12:A$5000,D82,SaldoAnno3!D$12:G$5000)</f>
        <v>2281.9</v>
      </c>
      <c r="T82" s="6">
        <f>SUMIF(SaldoAnno3!A$12:A$5000,D82,SaldoAnno3!E$12:H$5000)</f>
        <v>376922.94</v>
      </c>
      <c r="U82" s="6">
        <f>SUMIF(SaldoAnno3!A$12:A$5000,D82,SaldoAnno3!G$12:G$5000)</f>
        <v>-374641.04</v>
      </c>
      <c r="V82" s="6">
        <f>SUMIF(SaldoAnno4!A$12:A$4602,$D82,SaldoAnno4!D$12:D$4602)</f>
        <v>0</v>
      </c>
      <c r="W82" s="6">
        <f>SUMIF(SaldoAnno4!A$12:A$4602,$D82,SaldoAnno4!E$12:E$4602)</f>
        <v>0</v>
      </c>
      <c r="X82" s="6">
        <f>SUMIF(SaldoAnno4!A$12:A$4602,$D82,SaldoAnno4!G$12:G$4602)</f>
        <v>0</v>
      </c>
      <c r="Y82" s="6">
        <f>SUMIF(SaldoAnno5!A$12:A$4602,$D82,SaldoAnno5!D$12:D$4602)</f>
        <v>34309.5</v>
      </c>
      <c r="Z82" s="6">
        <f>SUMIF(SaldoAnno5!A$12:A$4602,$D82,SaldoAnno5!E$12:E$4602)</f>
        <v>422228.67</v>
      </c>
      <c r="AA82" s="6">
        <f>SUMIF(SaldoAnno5!A$12:A$4602,$D82,SaldoAnno5!G$12:G$4602)</f>
        <v>-387919.17</v>
      </c>
      <c r="AB82" s="6">
        <f>SUMIF(SaldoAnno6!A$12:A$5000,$D82,SaldoAnno6!D$12:D$5000)</f>
        <v>0</v>
      </c>
      <c r="AC82" s="6">
        <f>SUMIF(SaldoAnno6!A$12:A$5000,$D82,SaldoAnno6!E$12:E$5000)</f>
        <v>0</v>
      </c>
      <c r="AD82" s="6">
        <f>SUMIF(SaldoAnno6!A$12:A$5000,$D82,SaldoAnno6!G$12:G$5000)</f>
        <v>0</v>
      </c>
    </row>
    <row r="83" spans="1:30" ht="12.75">
      <c r="A83" s="7">
        <v>12</v>
      </c>
      <c r="B83" s="7">
        <v>1202</v>
      </c>
      <c r="C83" s="7">
        <v>120201</v>
      </c>
      <c r="D83" s="7">
        <v>12020142</v>
      </c>
      <c r="E83" s="170" t="s">
        <v>975</v>
      </c>
      <c r="F83" s="7">
        <v>4</v>
      </c>
      <c r="G83" s="8" t="s">
        <v>336</v>
      </c>
      <c r="H83" s="8" t="s">
        <v>329</v>
      </c>
      <c r="I83" s="8" t="s">
        <v>329</v>
      </c>
      <c r="J83" s="8" t="s">
        <v>385</v>
      </c>
      <c r="K83" s="8" t="s">
        <v>389</v>
      </c>
      <c r="L83" s="8" t="s">
        <v>380</v>
      </c>
      <c r="M83" s="6">
        <f>SUMIF(SaldoAnno1!A$12:A$4902,D83,SaldoAnno1!D$12:D$4902)</f>
        <v>0</v>
      </c>
      <c r="N83" s="6">
        <f>SUMIF(SaldoAnno1!A$12:A$4902,D83,SaldoAnno1!E$12:E$4902)</f>
        <v>0</v>
      </c>
      <c r="O83" s="6">
        <f>SUMIF(SaldoAnno1!A$12:A$4902,D83,SaldoAnno1!G$12:G$4902)</f>
        <v>0</v>
      </c>
      <c r="P83" s="6">
        <f>SUMIF(SaldoAnno2!A$12:A$5000,D83,SaldoAnno2!D$12:D$5000)</f>
        <v>0</v>
      </c>
      <c r="Q83" s="6">
        <f>SUMIF(SaldoAnno2!A$12:A$5000,D83,SaldoAnno2!E$12:E$5000)</f>
        <v>0</v>
      </c>
      <c r="R83" s="6">
        <f>SUMIF(SaldoAnno2!A$12:A$5000,D83,SaldoAnno2!G$12:G$5000)</f>
        <v>0</v>
      </c>
      <c r="S83" s="6">
        <f>SUMIF(SaldoAnno3!A$12:A$5000,D83,SaldoAnno3!D$12:G$5000)</f>
        <v>0</v>
      </c>
      <c r="T83" s="6">
        <f>SUMIF(SaldoAnno3!A$12:A$5000,D83,SaldoAnno3!E$12:H$5000)</f>
        <v>0</v>
      </c>
      <c r="U83" s="6">
        <f>SUMIF(SaldoAnno3!A$12:A$5000,D83,SaldoAnno3!G$12:G$5000)</f>
        <v>0</v>
      </c>
      <c r="V83" s="6">
        <f>SUMIF(SaldoAnno4!A$12:A$4602,$D83,SaldoAnno4!D$12:D$4602)</f>
        <v>0</v>
      </c>
      <c r="W83" s="6">
        <f>SUMIF(SaldoAnno4!A$12:A$4602,$D83,SaldoAnno4!E$12:E$4602)</f>
        <v>0</v>
      </c>
      <c r="X83" s="6">
        <f>SUMIF(SaldoAnno4!A$12:A$4602,$D83,SaldoAnno4!G$12:G$4602)</f>
        <v>0</v>
      </c>
      <c r="Y83" s="6">
        <f>SUMIF(SaldoAnno5!A$12:A$4602,$D83,SaldoAnno5!D$12:D$4602)</f>
        <v>0</v>
      </c>
      <c r="Z83" s="6">
        <f>SUMIF(SaldoAnno5!A$12:A$4602,$D83,SaldoAnno5!E$12:E$4602)</f>
        <v>0</v>
      </c>
      <c r="AA83" s="6">
        <f>SUMIF(SaldoAnno5!A$12:A$4602,$D83,SaldoAnno5!G$12:G$4602)</f>
        <v>0</v>
      </c>
      <c r="AB83" s="6">
        <f>SUMIF(SaldoAnno6!A$12:A$5000,$D83,SaldoAnno6!D$12:D$5000)</f>
        <v>0</v>
      </c>
      <c r="AC83" s="6">
        <f>SUMIF(SaldoAnno6!A$12:A$5000,$D83,SaldoAnno6!E$12:E$5000)</f>
        <v>0</v>
      </c>
      <c r="AD83" s="6">
        <f>SUMIF(SaldoAnno6!A$12:A$5000,$D83,SaldoAnno6!G$12:G$5000)</f>
        <v>0</v>
      </c>
    </row>
    <row r="84" spans="1:30" ht="12.75">
      <c r="A84" s="7">
        <v>12</v>
      </c>
      <c r="B84" s="7">
        <v>1202</v>
      </c>
      <c r="C84" s="7">
        <v>120202</v>
      </c>
      <c r="D84" s="7">
        <v>12020201</v>
      </c>
      <c r="E84" s="170" t="s">
        <v>391</v>
      </c>
      <c r="F84" s="7">
        <v>3</v>
      </c>
      <c r="G84" s="8" t="s">
        <v>328</v>
      </c>
      <c r="H84" s="8" t="s">
        <v>329</v>
      </c>
      <c r="I84" s="8" t="s">
        <v>329</v>
      </c>
      <c r="J84" s="8" t="s">
        <v>385</v>
      </c>
      <c r="K84" s="8" t="s">
        <v>392</v>
      </c>
      <c r="L84" s="8" t="s">
        <v>380</v>
      </c>
      <c r="M84" s="6">
        <f>SUMIF(SaldoAnno1!A$12:A$4902,D84,SaldoAnno1!D$12:D$4902)</f>
        <v>0</v>
      </c>
      <c r="N84" s="6">
        <f>SUMIF(SaldoAnno1!A$12:A$4902,D84,SaldoAnno1!E$12:E$4902)</f>
        <v>0</v>
      </c>
      <c r="O84" s="6">
        <f>SUMIF(SaldoAnno1!A$12:A$4902,D84,SaldoAnno1!G$12:G$4902)</f>
        <v>0</v>
      </c>
      <c r="P84" s="6">
        <f>SUMIF(SaldoAnno2!A$12:A$5000,D84,SaldoAnno2!D$12:D$5000)</f>
        <v>392116.52</v>
      </c>
      <c r="Q84" s="6">
        <f>SUMIF(SaldoAnno2!A$12:A$5000,D84,SaldoAnno2!E$12:E$5000)</f>
        <v>0</v>
      </c>
      <c r="R84" s="6">
        <f>SUMIF(SaldoAnno2!A$12:A$5000,D84,SaldoAnno2!G$12:G$5000)</f>
        <v>392116.52</v>
      </c>
      <c r="S84" s="6">
        <f>SUMIF(SaldoAnno3!A$12:A$5000,D84,SaldoAnno3!D$12:G$5000)</f>
        <v>799975.35</v>
      </c>
      <c r="T84" s="6">
        <f>SUMIF(SaldoAnno3!A$12:A$5000,D84,SaldoAnno3!E$12:H$5000)</f>
        <v>392116.52</v>
      </c>
      <c r="U84" s="6">
        <f>SUMIF(SaldoAnno3!A$12:A$5000,D84,SaldoAnno3!G$12:G$5000)</f>
        <v>407858.82999999996</v>
      </c>
      <c r="V84" s="6">
        <f>SUMIF(SaldoAnno4!A$12:A$4602,$D84,SaldoAnno4!D$12:D$4602)</f>
        <v>0</v>
      </c>
      <c r="W84" s="6">
        <f>SUMIF(SaldoAnno4!A$12:A$4602,$D84,SaldoAnno4!E$12:E$4602)</f>
        <v>0</v>
      </c>
      <c r="X84" s="6">
        <f>SUMIF(SaldoAnno4!A$12:A$4602,$D84,SaldoAnno4!G$12:G$4602)</f>
        <v>0</v>
      </c>
      <c r="Y84" s="6">
        <f>SUMIF(SaldoAnno5!A$12:A$4602,$D84,SaldoAnno5!D$12:D$4602)</f>
        <v>791019.83</v>
      </c>
      <c r="Z84" s="6">
        <f>SUMIF(SaldoAnno5!A$12:A$4602,$D84,SaldoAnno5!E$12:E$4602)</f>
        <v>407858.83</v>
      </c>
      <c r="AA84" s="6">
        <f>SUMIF(SaldoAnno5!A$12:A$4602,$D84,SaldoAnno5!G$12:G$4602)</f>
        <v>383160.99999999994</v>
      </c>
      <c r="AB84" s="6">
        <f>SUMIF(SaldoAnno6!A$12:A$5000,$D84,SaldoAnno6!D$12:D$5000)</f>
        <v>0</v>
      </c>
      <c r="AC84" s="6">
        <f>SUMIF(SaldoAnno6!A$12:A$5000,$D84,SaldoAnno6!E$12:E$5000)</f>
        <v>383161</v>
      </c>
      <c r="AD84" s="6">
        <f>SUMIF(SaldoAnno6!A$12:A$5000,$D84,SaldoAnno6!G$12:G$5000)</f>
        <v>-383161</v>
      </c>
    </row>
    <row r="85" spans="1:30" ht="25.5">
      <c r="A85" s="7">
        <v>12</v>
      </c>
      <c r="B85" s="7">
        <v>1202</v>
      </c>
      <c r="C85" s="7">
        <v>120202</v>
      </c>
      <c r="D85" s="7">
        <v>12020241</v>
      </c>
      <c r="E85" s="170" t="s">
        <v>393</v>
      </c>
      <c r="F85" s="7">
        <v>4</v>
      </c>
      <c r="G85" s="8" t="s">
        <v>336</v>
      </c>
      <c r="H85" s="8" t="s">
        <v>329</v>
      </c>
      <c r="I85" s="8" t="s">
        <v>329</v>
      </c>
      <c r="J85" s="8" t="s">
        <v>385</v>
      </c>
      <c r="K85" s="8" t="s">
        <v>392</v>
      </c>
      <c r="L85" s="8" t="s">
        <v>380</v>
      </c>
      <c r="M85" s="6">
        <f>SUMIF(SaldoAnno1!A$12:A$4902,D85,SaldoAnno1!D$12:D$4902)</f>
        <v>0</v>
      </c>
      <c r="N85" s="6">
        <f>SUMIF(SaldoAnno1!A$12:A$4902,D85,SaldoAnno1!E$12:E$4902)</f>
        <v>0</v>
      </c>
      <c r="O85" s="6">
        <f>SUMIF(SaldoAnno1!A$12:A$4902,D85,SaldoAnno1!G$12:G$4902)</f>
        <v>0</v>
      </c>
      <c r="P85" s="6">
        <f>SUMIF(SaldoAnno2!A$12:A$5000,D85,SaldoAnno2!D$12:D$5000)</f>
        <v>0</v>
      </c>
      <c r="Q85" s="6">
        <f>SUMIF(SaldoAnno2!A$12:A$5000,D85,SaldoAnno2!E$12:E$5000)</f>
        <v>0</v>
      </c>
      <c r="R85" s="6">
        <f>SUMIF(SaldoAnno2!A$12:A$5000,D85,SaldoAnno2!G$12:G$5000)</f>
        <v>0</v>
      </c>
      <c r="S85" s="6">
        <f>SUMIF(SaldoAnno3!A$12:A$5000,D85,SaldoAnno3!D$12:G$5000)</f>
        <v>0</v>
      </c>
      <c r="T85" s="6">
        <f>SUMIF(SaldoAnno3!A$12:A$5000,D85,SaldoAnno3!E$12:H$5000)</f>
        <v>0</v>
      </c>
      <c r="U85" s="6">
        <f>SUMIF(SaldoAnno3!A$12:A$5000,D85,SaldoAnno3!G$12:G$5000)</f>
        <v>0</v>
      </c>
      <c r="V85" s="6">
        <f>SUMIF(SaldoAnno4!A$12:A$4602,$D85,SaldoAnno4!D$12:D$4602)</f>
        <v>0</v>
      </c>
      <c r="W85" s="6">
        <f>SUMIF(SaldoAnno4!A$12:A$4602,$D85,SaldoAnno4!E$12:E$4602)</f>
        <v>0</v>
      </c>
      <c r="X85" s="6">
        <f>SUMIF(SaldoAnno4!A$12:A$4602,$D85,SaldoAnno4!G$12:G$4602)</f>
        <v>0</v>
      </c>
      <c r="Y85" s="6">
        <f>SUMIF(SaldoAnno5!A$12:A$4602,$D85,SaldoAnno5!D$12:D$4602)</f>
        <v>0</v>
      </c>
      <c r="Z85" s="6">
        <f>SUMIF(SaldoAnno5!A$12:A$4602,$D85,SaldoAnno5!E$12:E$4602)</f>
        <v>0</v>
      </c>
      <c r="AA85" s="6">
        <f>SUMIF(SaldoAnno5!A$12:A$4602,$D85,SaldoAnno5!G$12:G$4602)</f>
        <v>0</v>
      </c>
      <c r="AB85" s="6">
        <f>SUMIF(SaldoAnno6!A$12:A$5000,$D85,SaldoAnno6!D$12:D$5000)</f>
        <v>0</v>
      </c>
      <c r="AC85" s="6">
        <f>SUMIF(SaldoAnno6!A$12:A$5000,$D85,SaldoAnno6!E$12:E$5000)</f>
        <v>0</v>
      </c>
      <c r="AD85" s="6">
        <f>SUMIF(SaldoAnno6!A$12:A$5000,$D85,SaldoAnno6!G$12:G$5000)</f>
        <v>0</v>
      </c>
    </row>
    <row r="86" spans="1:30" ht="12.75">
      <c r="A86" s="7">
        <v>12</v>
      </c>
      <c r="B86" s="7">
        <v>1202</v>
      </c>
      <c r="C86" s="7">
        <v>120203</v>
      </c>
      <c r="D86" s="7">
        <v>12020301</v>
      </c>
      <c r="E86" s="170" t="s">
        <v>394</v>
      </c>
      <c r="F86" s="7">
        <v>3</v>
      </c>
      <c r="G86" s="8" t="s">
        <v>328</v>
      </c>
      <c r="H86" s="8" t="s">
        <v>329</v>
      </c>
      <c r="I86" s="8" t="s">
        <v>329</v>
      </c>
      <c r="J86" s="8" t="s">
        <v>385</v>
      </c>
      <c r="K86" s="8" t="s">
        <v>395</v>
      </c>
      <c r="L86" s="8" t="s">
        <v>380</v>
      </c>
      <c r="M86" s="6">
        <f>SUMIF(SaldoAnno1!A$12:A$4902,D86,SaldoAnno1!D$12:D$4902)</f>
        <v>0</v>
      </c>
      <c r="N86" s="6">
        <f>SUMIF(SaldoAnno1!A$12:A$4902,D86,SaldoAnno1!E$12:E$4902)</f>
        <v>0</v>
      </c>
      <c r="O86" s="6">
        <f>SUMIF(SaldoAnno1!A$12:A$4902,D86,SaldoAnno1!G$12:G$4902)</f>
        <v>0</v>
      </c>
      <c r="P86" s="6">
        <f>SUMIF(SaldoAnno2!A$12:A$5000,D86,SaldoAnno2!D$12:D$5000)</f>
        <v>0</v>
      </c>
      <c r="Q86" s="6">
        <f>SUMIF(SaldoAnno2!A$12:A$5000,D86,SaldoAnno2!E$12:E$5000)</f>
        <v>0</v>
      </c>
      <c r="R86" s="6">
        <f>SUMIF(SaldoAnno2!A$12:A$5000,D86,SaldoAnno2!G$12:G$5000)</f>
        <v>0</v>
      </c>
      <c r="S86" s="6">
        <f>SUMIF(SaldoAnno3!A$12:A$5000,D86,SaldoAnno3!D$12:G$5000)</f>
        <v>0</v>
      </c>
      <c r="T86" s="6">
        <f>SUMIF(SaldoAnno3!A$12:A$5000,D86,SaldoAnno3!E$12:H$5000)</f>
        <v>0</v>
      </c>
      <c r="U86" s="6">
        <f>SUMIF(SaldoAnno3!A$12:A$5000,D86,SaldoAnno3!G$12:G$5000)</f>
        <v>0</v>
      </c>
      <c r="V86" s="6">
        <f>SUMIF(SaldoAnno4!A$12:A$4602,$D86,SaldoAnno4!D$12:D$4602)</f>
        <v>0</v>
      </c>
      <c r="W86" s="6">
        <f>SUMIF(SaldoAnno4!A$12:A$4602,$D86,SaldoAnno4!E$12:E$4602)</f>
        <v>0</v>
      </c>
      <c r="X86" s="6">
        <f>SUMIF(SaldoAnno4!A$12:A$4602,$D86,SaldoAnno4!G$12:G$4602)</f>
        <v>0</v>
      </c>
      <c r="Y86" s="6">
        <f>SUMIF(SaldoAnno5!A$12:A$4602,$D86,SaldoAnno5!D$12:D$4602)</f>
        <v>0</v>
      </c>
      <c r="Z86" s="6">
        <f>SUMIF(SaldoAnno5!A$12:A$4602,$D86,SaldoAnno5!E$12:E$4602)</f>
        <v>0</v>
      </c>
      <c r="AA86" s="6">
        <f>SUMIF(SaldoAnno5!A$12:A$4602,$D86,SaldoAnno5!G$12:G$4602)</f>
        <v>0</v>
      </c>
      <c r="AB86" s="6">
        <f>SUMIF(SaldoAnno6!A$12:A$5000,$D86,SaldoAnno6!D$12:D$5000)</f>
        <v>0</v>
      </c>
      <c r="AC86" s="6">
        <f>SUMIF(SaldoAnno6!A$12:A$5000,$D86,SaldoAnno6!E$12:E$5000)</f>
        <v>0</v>
      </c>
      <c r="AD86" s="6">
        <f>SUMIF(SaldoAnno6!A$12:A$5000,$D86,SaldoAnno6!G$12:G$5000)</f>
        <v>0</v>
      </c>
    </row>
    <row r="87" spans="1:30" ht="12.75">
      <c r="A87" s="7">
        <v>12</v>
      </c>
      <c r="B87" s="7">
        <v>1202</v>
      </c>
      <c r="C87" s="7">
        <v>120203</v>
      </c>
      <c r="D87" s="7">
        <v>12020341</v>
      </c>
      <c r="E87" s="170" t="s">
        <v>396</v>
      </c>
      <c r="F87" s="7">
        <v>4</v>
      </c>
      <c r="G87" s="8" t="s">
        <v>336</v>
      </c>
      <c r="H87" s="8" t="s">
        <v>329</v>
      </c>
      <c r="I87" s="8" t="s">
        <v>329</v>
      </c>
      <c r="J87" s="8" t="s">
        <v>385</v>
      </c>
      <c r="K87" s="8" t="s">
        <v>395</v>
      </c>
      <c r="L87" s="8" t="s">
        <v>380</v>
      </c>
      <c r="M87" s="6">
        <f>SUMIF(SaldoAnno1!A$12:A$4902,D87,SaldoAnno1!D$12:D$4902)</f>
        <v>0</v>
      </c>
      <c r="N87" s="6">
        <f>SUMIF(SaldoAnno1!A$12:A$4902,D87,SaldoAnno1!E$12:E$4902)</f>
        <v>0</v>
      </c>
      <c r="O87" s="6">
        <f>SUMIF(SaldoAnno1!A$12:A$4902,D87,SaldoAnno1!G$12:G$4902)</f>
        <v>0</v>
      </c>
      <c r="P87" s="6">
        <f>SUMIF(SaldoAnno2!A$12:A$5000,D87,SaldoAnno2!D$12:D$5000)</f>
        <v>0</v>
      </c>
      <c r="Q87" s="6">
        <f>SUMIF(SaldoAnno2!A$12:A$5000,D87,SaldoAnno2!E$12:E$5000)</f>
        <v>0</v>
      </c>
      <c r="R87" s="6">
        <f>SUMIF(SaldoAnno2!A$12:A$5000,D87,SaldoAnno2!G$12:G$5000)</f>
        <v>0</v>
      </c>
      <c r="S87" s="6">
        <f>SUMIF(SaldoAnno3!A$12:A$5000,D87,SaldoAnno3!D$12:G$5000)</f>
        <v>0</v>
      </c>
      <c r="T87" s="6">
        <f>SUMIF(SaldoAnno3!A$12:A$5000,D87,SaldoAnno3!E$12:H$5000)</f>
        <v>0</v>
      </c>
      <c r="U87" s="6">
        <f>SUMIF(SaldoAnno3!A$12:A$5000,D87,SaldoAnno3!G$12:G$5000)</f>
        <v>0</v>
      </c>
      <c r="V87" s="6">
        <f>SUMIF(SaldoAnno4!A$12:A$4602,$D87,SaldoAnno4!D$12:D$4602)</f>
        <v>0</v>
      </c>
      <c r="W87" s="6">
        <f>SUMIF(SaldoAnno4!A$12:A$4602,$D87,SaldoAnno4!E$12:E$4602)</f>
        <v>0</v>
      </c>
      <c r="X87" s="6">
        <f>SUMIF(SaldoAnno4!A$12:A$4602,$D87,SaldoAnno4!G$12:G$4602)</f>
        <v>0</v>
      </c>
      <c r="Y87" s="6">
        <f>SUMIF(SaldoAnno5!A$12:A$4602,$D87,SaldoAnno5!D$12:D$4602)</f>
        <v>0</v>
      </c>
      <c r="Z87" s="6">
        <f>SUMIF(SaldoAnno5!A$12:A$4602,$D87,SaldoAnno5!E$12:E$4602)</f>
        <v>0</v>
      </c>
      <c r="AA87" s="6">
        <f>SUMIF(SaldoAnno5!A$12:A$4602,$D87,SaldoAnno5!G$12:G$4602)</f>
        <v>0</v>
      </c>
      <c r="AB87" s="6">
        <f>SUMIF(SaldoAnno6!A$12:A$5000,$D87,SaldoAnno6!D$12:D$5000)</f>
        <v>0</v>
      </c>
      <c r="AC87" s="6">
        <f>SUMIF(SaldoAnno6!A$12:A$5000,$D87,SaldoAnno6!E$12:E$5000)</f>
        <v>0</v>
      </c>
      <c r="AD87" s="6">
        <f>SUMIF(SaldoAnno6!A$12:A$5000,$D87,SaldoAnno6!G$12:G$5000)</f>
        <v>0</v>
      </c>
    </row>
    <row r="88" spans="1:30" ht="12.75">
      <c r="A88" s="7">
        <v>12</v>
      </c>
      <c r="B88" s="7">
        <v>1202</v>
      </c>
      <c r="C88" s="7">
        <v>120204</v>
      </c>
      <c r="D88" s="7">
        <v>12020401</v>
      </c>
      <c r="E88" s="170" t="s">
        <v>397</v>
      </c>
      <c r="F88" s="7">
        <v>3</v>
      </c>
      <c r="G88" s="8" t="s">
        <v>328</v>
      </c>
      <c r="H88" s="8" t="s">
        <v>329</v>
      </c>
      <c r="I88" s="8" t="s">
        <v>329</v>
      </c>
      <c r="J88" s="8" t="s">
        <v>385</v>
      </c>
      <c r="K88" s="8" t="s">
        <v>398</v>
      </c>
      <c r="L88" s="8" t="s">
        <v>380</v>
      </c>
      <c r="M88" s="6">
        <f>SUMIF(SaldoAnno1!A$12:A$4902,D88,SaldoAnno1!D$12:D$4902)</f>
        <v>65645446.270000003</v>
      </c>
      <c r="N88" s="6">
        <f>SUMIF(SaldoAnno1!A$12:A$4902,D88,SaldoAnno1!E$12:E$4902)</f>
        <v>63877577.060000002</v>
      </c>
      <c r="O88" s="6">
        <f>SUMIF(SaldoAnno1!A$12:A$4902,D88,SaldoAnno1!G$12:G$4902)</f>
        <v>1767869.2100000009</v>
      </c>
      <c r="P88" s="6">
        <f>SUMIF(SaldoAnno2!A$12:A$5000,D88,SaldoAnno2!D$12:D$5000)</f>
        <v>69151704.840000004</v>
      </c>
      <c r="Q88" s="6">
        <f>SUMIF(SaldoAnno2!A$12:A$5000,D88,SaldoAnno2!E$12:E$5000)</f>
        <v>67438998.310000002</v>
      </c>
      <c r="R88" s="6">
        <f>SUMIF(SaldoAnno2!A$12:A$5000,D88,SaldoAnno2!G$12:G$5000)</f>
        <v>1712706.5300000012</v>
      </c>
      <c r="S88" s="6">
        <f>SUMIF(SaldoAnno3!A$12:A$5000,D88,SaldoAnno3!D$12:G$5000)</f>
        <v>66489282.649999999</v>
      </c>
      <c r="T88" s="6">
        <f>SUMIF(SaldoAnno3!A$12:A$5000,D88,SaldoAnno3!E$12:H$5000)</f>
        <v>66468849.039999999</v>
      </c>
      <c r="U88" s="6">
        <f>SUMIF(SaldoAnno3!A$12:A$5000,D88,SaldoAnno3!G$12:G$5000)</f>
        <v>20433.609999999404</v>
      </c>
      <c r="V88" s="6">
        <f>SUMIF(SaldoAnno4!A$12:A$4602,$D88,SaldoAnno4!D$12:D$4602)</f>
        <v>0</v>
      </c>
      <c r="W88" s="6">
        <f>SUMIF(SaldoAnno4!A$12:A$4602,$D88,SaldoAnno4!E$12:E$4602)</f>
        <v>0</v>
      </c>
      <c r="X88" s="6">
        <f>SUMIF(SaldoAnno4!A$12:A$4602,$D88,SaldoAnno4!G$12:G$4602)</f>
        <v>0</v>
      </c>
      <c r="Y88" s="6">
        <f>SUMIF(SaldoAnno5!A$12:A$4602,$D88,SaldoAnno5!D$12:D$4602)</f>
        <v>56638637.109999999</v>
      </c>
      <c r="Z88" s="6">
        <f>SUMIF(SaldoAnno5!A$12:A$4602,$D88,SaldoAnno5!E$12:E$4602)</f>
        <v>53254567.600000001</v>
      </c>
      <c r="AA88" s="6">
        <f>SUMIF(SaldoAnno5!A$12:A$4602,$D88,SaldoAnno5!G$12:G$4602)</f>
        <v>3384069.5099999979</v>
      </c>
      <c r="AB88" s="6">
        <f>SUMIF(SaldoAnno6!A$12:A$5000,$D88,SaldoAnno6!D$12:D$5000)</f>
        <v>23339330</v>
      </c>
      <c r="AC88" s="6">
        <f>SUMIF(SaldoAnno6!A$12:A$5000,$D88,SaldoAnno6!E$12:E$5000)</f>
        <v>22549746.66</v>
      </c>
      <c r="AD88" s="6">
        <f>SUMIF(SaldoAnno6!A$12:A$5000,$D88,SaldoAnno6!G$12:G$5000)</f>
        <v>789583.33999999985</v>
      </c>
    </row>
    <row r="89" spans="1:30" ht="12.75">
      <c r="A89" s="7">
        <v>12</v>
      </c>
      <c r="B89" s="7">
        <v>1202</v>
      </c>
      <c r="C89" s="7">
        <v>120204</v>
      </c>
      <c r="D89" s="7">
        <v>12020402</v>
      </c>
      <c r="E89" s="170" t="s">
        <v>963</v>
      </c>
      <c r="F89" s="7">
        <v>3</v>
      </c>
      <c r="G89" s="8" t="s">
        <v>328</v>
      </c>
      <c r="H89" s="8" t="s">
        <v>329</v>
      </c>
      <c r="I89" s="8" t="s">
        <v>329</v>
      </c>
      <c r="J89" s="8" t="s">
        <v>385</v>
      </c>
      <c r="K89" s="8" t="s">
        <v>398</v>
      </c>
      <c r="L89" s="8" t="s">
        <v>380</v>
      </c>
      <c r="M89" s="6">
        <f>SUMIF(SaldoAnno1!A$12:A$4902,D89,SaldoAnno1!D$12:D$4902)</f>
        <v>92910.17</v>
      </c>
      <c r="N89" s="6">
        <f>SUMIF(SaldoAnno1!A$12:A$4902,D89,SaldoAnno1!E$12:E$4902)</f>
        <v>73776.149999999994</v>
      </c>
      <c r="O89" s="6">
        <f>SUMIF(SaldoAnno1!A$12:A$4902,D89,SaldoAnno1!G$12:G$4902)</f>
        <v>19134.020000000004</v>
      </c>
      <c r="P89" s="6">
        <f>SUMIF(SaldoAnno2!A$12:A$5000,D89,SaldoAnno2!D$12:D$5000)</f>
        <v>55192.4</v>
      </c>
      <c r="Q89" s="6">
        <f>SUMIF(SaldoAnno2!A$12:A$5000,D89,SaldoAnno2!E$12:E$5000)</f>
        <v>47125.31</v>
      </c>
      <c r="R89" s="6">
        <f>SUMIF(SaldoAnno2!A$12:A$5000,D89,SaldoAnno2!G$12:G$5000)</f>
        <v>8067.0900000000038</v>
      </c>
      <c r="S89" s="6">
        <f>SUMIF(SaldoAnno3!A$12:A$5000,D89,SaldoAnno3!D$12:G$5000)</f>
        <v>38467.17</v>
      </c>
      <c r="T89" s="6">
        <f>SUMIF(SaldoAnno3!A$12:A$5000,D89,SaldoAnno3!E$12:H$5000)</f>
        <v>37505.589999999997</v>
      </c>
      <c r="U89" s="6">
        <f>SUMIF(SaldoAnno3!A$12:A$5000,D89,SaldoAnno3!G$12:G$5000)</f>
        <v>961.58000000000175</v>
      </c>
      <c r="V89" s="6">
        <f>SUMIF(SaldoAnno4!A$12:A$4602,$D89,SaldoAnno4!D$12:D$4602)</f>
        <v>0</v>
      </c>
      <c r="W89" s="6">
        <f>SUMIF(SaldoAnno4!A$12:A$4602,$D89,SaldoAnno4!E$12:E$4602)</f>
        <v>0</v>
      </c>
      <c r="X89" s="6">
        <f>SUMIF(SaldoAnno4!A$12:A$4602,$D89,SaldoAnno4!G$12:G$4602)</f>
        <v>0</v>
      </c>
      <c r="Y89" s="6">
        <f>SUMIF(SaldoAnno5!A$12:A$4602,$D89,SaldoAnno5!D$12:D$4602)</f>
        <v>14188.45</v>
      </c>
      <c r="Z89" s="6">
        <f>SUMIF(SaldoAnno5!A$12:A$4602,$D89,SaldoAnno5!E$12:E$4602)</f>
        <v>11444.49</v>
      </c>
      <c r="AA89" s="6">
        <f>SUMIF(SaldoAnno5!A$12:A$4602,$D89,SaldoAnno5!G$12:G$4602)</f>
        <v>2743.9600000000009</v>
      </c>
      <c r="AB89" s="6">
        <f>SUMIF(SaldoAnno6!A$12:A$5000,$D89,SaldoAnno6!D$12:D$5000)</f>
        <v>1555.74</v>
      </c>
      <c r="AC89" s="6">
        <f>SUMIF(SaldoAnno6!A$12:A$5000,$D89,SaldoAnno6!E$12:E$5000)</f>
        <v>3576</v>
      </c>
      <c r="AD89" s="6">
        <f>SUMIF(SaldoAnno6!A$12:A$5000,$D89,SaldoAnno6!G$12:G$5000)</f>
        <v>-2020.26</v>
      </c>
    </row>
    <row r="90" spans="1:30" ht="12.75">
      <c r="A90" s="7">
        <v>12</v>
      </c>
      <c r="B90" s="7">
        <v>1202</v>
      </c>
      <c r="C90" s="7">
        <v>120204</v>
      </c>
      <c r="D90" s="7">
        <v>12020441</v>
      </c>
      <c r="E90" s="170" t="s">
        <v>399</v>
      </c>
      <c r="F90" s="7">
        <v>4</v>
      </c>
      <c r="G90" s="8" t="s">
        <v>336</v>
      </c>
      <c r="H90" s="8" t="s">
        <v>329</v>
      </c>
      <c r="I90" s="8" t="s">
        <v>329</v>
      </c>
      <c r="J90" s="8" t="s">
        <v>385</v>
      </c>
      <c r="K90" s="8" t="s">
        <v>398</v>
      </c>
      <c r="L90" s="8" t="s">
        <v>380</v>
      </c>
      <c r="M90" s="6">
        <f>SUMIF(SaldoAnno1!A$12:A$4902,D90,SaldoAnno1!D$12:D$4902)</f>
        <v>0</v>
      </c>
      <c r="N90" s="6">
        <f>SUMIF(SaldoAnno1!A$12:A$4902,D90,SaldoAnno1!E$12:E$4902)</f>
        <v>0</v>
      </c>
      <c r="O90" s="6">
        <f>SUMIF(SaldoAnno1!A$12:A$4902,D90,SaldoAnno1!G$12:G$4902)</f>
        <v>0</v>
      </c>
      <c r="P90" s="6">
        <f>SUMIF(SaldoAnno2!A$12:A$5000,D90,SaldoAnno2!D$12:D$5000)</f>
        <v>0</v>
      </c>
      <c r="Q90" s="6">
        <f>SUMIF(SaldoAnno2!A$12:A$5000,D90,SaldoAnno2!E$12:E$5000)</f>
        <v>0</v>
      </c>
      <c r="R90" s="6">
        <f>SUMIF(SaldoAnno2!A$12:A$5000,D90,SaldoAnno2!G$12:G$5000)</f>
        <v>0</v>
      </c>
      <c r="S90" s="6">
        <f>SUMIF(SaldoAnno3!A$12:A$5000,D90,SaldoAnno3!D$12:G$5000)</f>
        <v>0</v>
      </c>
      <c r="T90" s="6">
        <f>SUMIF(SaldoAnno3!A$12:A$5000,D90,SaldoAnno3!E$12:H$5000)</f>
        <v>0</v>
      </c>
      <c r="U90" s="6">
        <f>SUMIF(SaldoAnno3!A$12:A$5000,D90,SaldoAnno3!G$12:G$5000)</f>
        <v>0</v>
      </c>
      <c r="V90" s="6">
        <f>SUMIF(SaldoAnno4!A$12:A$4602,$D90,SaldoAnno4!D$12:D$4602)</f>
        <v>0</v>
      </c>
      <c r="W90" s="6">
        <f>SUMIF(SaldoAnno4!A$12:A$4602,$D90,SaldoAnno4!E$12:E$4602)</f>
        <v>0</v>
      </c>
      <c r="X90" s="6">
        <f>SUMIF(SaldoAnno4!A$12:A$4602,$D90,SaldoAnno4!G$12:G$4602)</f>
        <v>0</v>
      </c>
      <c r="Y90" s="6">
        <f>SUMIF(SaldoAnno5!A$12:A$4602,$D90,SaldoAnno5!D$12:D$4602)</f>
        <v>0</v>
      </c>
      <c r="Z90" s="6">
        <f>SUMIF(SaldoAnno5!A$12:A$4602,$D90,SaldoAnno5!E$12:E$4602)</f>
        <v>0</v>
      </c>
      <c r="AA90" s="6">
        <f>SUMIF(SaldoAnno5!A$12:A$4602,$D90,SaldoAnno5!G$12:G$4602)</f>
        <v>0</v>
      </c>
      <c r="AB90" s="6">
        <f>SUMIF(SaldoAnno6!A$12:A$5000,$D90,SaldoAnno6!D$12:D$5000)</f>
        <v>0</v>
      </c>
      <c r="AC90" s="6">
        <f>SUMIF(SaldoAnno6!A$12:A$5000,$D90,SaldoAnno6!E$12:E$5000)</f>
        <v>0</v>
      </c>
      <c r="AD90" s="6">
        <f>SUMIF(SaldoAnno6!A$12:A$5000,$D90,SaldoAnno6!G$12:G$5000)</f>
        <v>0</v>
      </c>
    </row>
    <row r="91" spans="1:30" ht="12.75">
      <c r="A91" s="7">
        <v>12</v>
      </c>
      <c r="B91" s="7">
        <v>1202</v>
      </c>
      <c r="C91" s="7">
        <v>120204</v>
      </c>
      <c r="D91" s="7">
        <v>12020442</v>
      </c>
      <c r="E91" s="170" t="s">
        <v>975</v>
      </c>
      <c r="F91" s="7">
        <v>4</v>
      </c>
      <c r="G91" s="8" t="s">
        <v>336</v>
      </c>
      <c r="H91" s="8" t="s">
        <v>329</v>
      </c>
      <c r="I91" s="8" t="s">
        <v>329</v>
      </c>
      <c r="J91" s="8" t="s">
        <v>385</v>
      </c>
      <c r="K91" s="8" t="s">
        <v>398</v>
      </c>
      <c r="L91" s="8" t="s">
        <v>380</v>
      </c>
      <c r="M91" s="6">
        <f>SUMIF(SaldoAnno1!A$12:A$4902,D91,SaldoAnno1!D$12:D$4902)</f>
        <v>0</v>
      </c>
      <c r="N91" s="6">
        <f>SUMIF(SaldoAnno1!A$12:A$4902,D91,SaldoAnno1!E$12:E$4902)</f>
        <v>0</v>
      </c>
      <c r="O91" s="6">
        <f>SUMIF(SaldoAnno1!A$12:A$4902,D91,SaldoAnno1!G$12:G$4902)</f>
        <v>0</v>
      </c>
      <c r="P91" s="6">
        <f>SUMIF(SaldoAnno2!A$12:A$5000,D91,SaldoAnno2!D$12:D$5000)</f>
        <v>0</v>
      </c>
      <c r="Q91" s="6">
        <f>SUMIF(SaldoAnno2!A$12:A$5000,D91,SaldoAnno2!E$12:E$5000)</f>
        <v>0</v>
      </c>
      <c r="R91" s="6">
        <f>SUMIF(SaldoAnno2!A$12:A$5000,D91,SaldoAnno2!G$12:G$5000)</f>
        <v>0</v>
      </c>
      <c r="S91" s="6">
        <f>SUMIF(SaldoAnno3!A$12:A$5000,D91,SaldoAnno3!D$12:G$5000)</f>
        <v>0</v>
      </c>
      <c r="T91" s="6">
        <f>SUMIF(SaldoAnno3!A$12:A$5000,D91,SaldoAnno3!E$12:H$5000)</f>
        <v>0</v>
      </c>
      <c r="U91" s="6">
        <f>SUMIF(SaldoAnno3!A$12:A$5000,D91,SaldoAnno3!G$12:G$5000)</f>
        <v>0</v>
      </c>
      <c r="V91" s="6">
        <f>SUMIF(SaldoAnno4!A$12:A$4602,$D91,SaldoAnno4!D$12:D$4602)</f>
        <v>0</v>
      </c>
      <c r="W91" s="6">
        <f>SUMIF(SaldoAnno4!A$12:A$4602,$D91,SaldoAnno4!E$12:E$4602)</f>
        <v>0</v>
      </c>
      <c r="X91" s="6">
        <f>SUMIF(SaldoAnno4!A$12:A$4602,$D91,SaldoAnno4!G$12:G$4602)</f>
        <v>0</v>
      </c>
      <c r="Y91" s="6">
        <f>SUMIF(SaldoAnno5!A$12:A$4602,$D91,SaldoAnno5!D$12:D$4602)</f>
        <v>0</v>
      </c>
      <c r="Z91" s="6">
        <f>SUMIF(SaldoAnno5!A$12:A$4602,$D91,SaldoAnno5!E$12:E$4602)</f>
        <v>0</v>
      </c>
      <c r="AA91" s="6">
        <f>SUMIF(SaldoAnno5!A$12:A$4602,$D91,SaldoAnno5!G$12:G$4602)</f>
        <v>0</v>
      </c>
      <c r="AB91" s="6">
        <f>SUMIF(SaldoAnno6!A$12:A$5000,$D91,SaldoAnno6!D$12:D$5000)</f>
        <v>0</v>
      </c>
      <c r="AC91" s="6">
        <f>SUMIF(SaldoAnno6!A$12:A$5000,$D91,SaldoAnno6!E$12:E$5000)</f>
        <v>0</v>
      </c>
      <c r="AD91" s="6">
        <f>SUMIF(SaldoAnno6!A$12:A$5000,$D91,SaldoAnno6!G$12:G$5000)</f>
        <v>0</v>
      </c>
    </row>
    <row r="92" spans="1:30" ht="12.75">
      <c r="A92" s="7">
        <v>12</v>
      </c>
      <c r="B92" s="7">
        <v>1202</v>
      </c>
      <c r="C92" s="7">
        <v>120205</v>
      </c>
      <c r="D92" s="7">
        <v>12020501</v>
      </c>
      <c r="E92" s="170" t="s">
        <v>400</v>
      </c>
      <c r="F92" s="7">
        <v>3</v>
      </c>
      <c r="G92" s="8" t="s">
        <v>328</v>
      </c>
      <c r="H92" s="8" t="s">
        <v>329</v>
      </c>
      <c r="I92" s="8" t="s">
        <v>329</v>
      </c>
      <c r="J92" s="8" t="s">
        <v>385</v>
      </c>
      <c r="K92" s="8" t="s">
        <v>401</v>
      </c>
      <c r="L92" s="8" t="s">
        <v>380</v>
      </c>
      <c r="M92" s="6">
        <f>SUMIF(SaldoAnno1!A$12:A$4902,D92,SaldoAnno1!D$12:D$4902)</f>
        <v>16357966.6</v>
      </c>
      <c r="N92" s="6">
        <f>SUMIF(SaldoAnno1!A$12:A$4902,D92,SaldoAnno1!E$12:E$4902)</f>
        <v>14933499.949999999</v>
      </c>
      <c r="O92" s="6">
        <f>SUMIF(SaldoAnno1!A$12:A$4902,D92,SaldoAnno1!G$12:G$4902)</f>
        <v>1424466.6500000004</v>
      </c>
      <c r="P92" s="6">
        <f>SUMIF(SaldoAnno2!A$12:A$5000,D92,SaldoAnno2!D$12:D$5000)</f>
        <v>15335397.33</v>
      </c>
      <c r="Q92" s="6">
        <f>SUMIF(SaldoAnno2!A$12:A$5000,D92,SaldoAnno2!E$12:E$5000)</f>
        <v>14003969.66</v>
      </c>
      <c r="R92" s="6">
        <f>SUMIF(SaldoAnno2!A$12:A$5000,D92,SaldoAnno2!G$12:G$5000)</f>
        <v>1331427.67</v>
      </c>
      <c r="S92" s="6">
        <f>SUMIF(SaldoAnno3!A$12:A$5000,D92,SaldoAnno3!D$12:G$5000)</f>
        <v>13885718.93</v>
      </c>
      <c r="T92" s="6">
        <f>SUMIF(SaldoAnno3!A$12:A$5000,D92,SaldoAnno3!E$12:H$5000)</f>
        <v>11986181.779999999</v>
      </c>
      <c r="U92" s="6">
        <f>SUMIF(SaldoAnno3!A$12:A$5000,D92,SaldoAnno3!G$12:G$5000)</f>
        <v>1899537.1500000004</v>
      </c>
      <c r="V92" s="6">
        <f>SUMIF(SaldoAnno4!A$12:A$4602,$D92,SaldoAnno4!D$12:D$4602)</f>
        <v>0</v>
      </c>
      <c r="W92" s="6">
        <f>SUMIF(SaldoAnno4!A$12:A$4602,$D92,SaldoAnno4!E$12:E$4602)</f>
        <v>0</v>
      </c>
      <c r="X92" s="6">
        <f>SUMIF(SaldoAnno4!A$12:A$4602,$D92,SaldoAnno4!G$12:G$4602)</f>
        <v>0</v>
      </c>
      <c r="Y92" s="6">
        <f>SUMIF(SaldoAnno5!A$12:A$4602,$D92,SaldoAnno5!D$12:D$4602)</f>
        <v>14102699.050000001</v>
      </c>
      <c r="Z92" s="6">
        <f>SUMIF(SaldoAnno5!A$12:A$4602,$D92,SaldoAnno5!E$12:E$4602)</f>
        <v>11690423.33</v>
      </c>
      <c r="AA92" s="6">
        <f>SUMIF(SaldoAnno5!A$12:A$4602,$D92,SaldoAnno5!G$12:G$4602)</f>
        <v>2412275.7200000007</v>
      </c>
      <c r="AB92" s="6">
        <f>SUMIF(SaldoAnno6!A$12:A$5000,$D92,SaldoAnno6!D$12:D$5000)</f>
        <v>4967474.1100000003</v>
      </c>
      <c r="AC92" s="6">
        <f>SUMIF(SaldoAnno6!A$12:A$5000,$D92,SaldoAnno6!E$12:E$5000)</f>
        <v>5353335.7</v>
      </c>
      <c r="AD92" s="6">
        <f>SUMIF(SaldoAnno6!A$12:A$5000,$D92,SaldoAnno6!G$12:G$5000)</f>
        <v>-385861.58999999985</v>
      </c>
    </row>
    <row r="93" spans="1:30" ht="12.75">
      <c r="A93" s="7">
        <v>12</v>
      </c>
      <c r="B93" s="7">
        <v>1202</v>
      </c>
      <c r="C93" s="7">
        <v>120205</v>
      </c>
      <c r="D93" s="7">
        <v>12020541</v>
      </c>
      <c r="E93" s="170" t="s">
        <v>402</v>
      </c>
      <c r="F93" s="7">
        <v>4</v>
      </c>
      <c r="G93" s="8" t="s">
        <v>336</v>
      </c>
      <c r="H93" s="8" t="s">
        <v>329</v>
      </c>
      <c r="I93" s="8" t="s">
        <v>329</v>
      </c>
      <c r="J93" s="8" t="s">
        <v>385</v>
      </c>
      <c r="K93" s="8" t="s">
        <v>401</v>
      </c>
      <c r="L93" s="8" t="s">
        <v>380</v>
      </c>
      <c r="M93" s="6">
        <f>SUMIF(SaldoAnno1!A$12:A$4902,D93,SaldoAnno1!D$12:D$4902)</f>
        <v>6966</v>
      </c>
      <c r="N93" s="6">
        <f>SUMIF(SaldoAnno1!A$12:A$4902,D93,SaldoAnno1!E$12:E$4902)</f>
        <v>13932</v>
      </c>
      <c r="O93" s="6">
        <f>SUMIF(SaldoAnno1!A$12:A$4902,D93,SaldoAnno1!G$12:G$4902)</f>
        <v>-6966</v>
      </c>
      <c r="P93" s="6">
        <f>SUMIF(SaldoAnno2!A$12:A$5000,D93,SaldoAnno2!D$12:D$5000)</f>
        <v>6966</v>
      </c>
      <c r="Q93" s="6">
        <f>SUMIF(SaldoAnno2!A$12:A$5000,D93,SaldoAnno2!E$12:E$5000)</f>
        <v>6966</v>
      </c>
      <c r="R93" s="6">
        <f>SUMIF(SaldoAnno2!A$12:A$5000,D93,SaldoAnno2!G$12:G$5000)</f>
        <v>0</v>
      </c>
      <c r="S93" s="6">
        <f>SUMIF(SaldoAnno3!A$12:A$5000,D93,SaldoAnno3!D$12:G$5000)</f>
        <v>0</v>
      </c>
      <c r="T93" s="6">
        <f>SUMIF(SaldoAnno3!A$12:A$5000,D93,SaldoAnno3!E$12:H$5000)</f>
        <v>0</v>
      </c>
      <c r="U93" s="6">
        <f>SUMIF(SaldoAnno3!A$12:A$5000,D93,SaldoAnno3!G$12:G$5000)</f>
        <v>0</v>
      </c>
      <c r="V93" s="6">
        <f>SUMIF(SaldoAnno4!A$12:A$4602,$D93,SaldoAnno4!D$12:D$4602)</f>
        <v>0</v>
      </c>
      <c r="W93" s="6">
        <f>SUMIF(SaldoAnno4!A$12:A$4602,$D93,SaldoAnno4!E$12:E$4602)</f>
        <v>0</v>
      </c>
      <c r="X93" s="6">
        <f>SUMIF(SaldoAnno4!A$12:A$4602,$D93,SaldoAnno4!G$12:G$4602)</f>
        <v>0</v>
      </c>
      <c r="Y93" s="6">
        <f>SUMIF(SaldoAnno5!A$12:A$4602,$D93,SaldoAnno5!D$12:D$4602)</f>
        <v>0</v>
      </c>
      <c r="Z93" s="6">
        <f>SUMIF(SaldoAnno5!A$12:A$4602,$D93,SaldoAnno5!E$12:E$4602)</f>
        <v>0</v>
      </c>
      <c r="AA93" s="6">
        <f>SUMIF(SaldoAnno5!A$12:A$4602,$D93,SaldoAnno5!G$12:G$4602)</f>
        <v>0</v>
      </c>
      <c r="AB93" s="6">
        <f>SUMIF(SaldoAnno6!A$12:A$5000,$D93,SaldoAnno6!D$12:D$5000)</f>
        <v>0</v>
      </c>
      <c r="AC93" s="6">
        <f>SUMIF(SaldoAnno6!A$12:A$5000,$D93,SaldoAnno6!E$12:E$5000)</f>
        <v>0</v>
      </c>
      <c r="AD93" s="6">
        <f>SUMIF(SaldoAnno6!A$12:A$5000,$D93,SaldoAnno6!G$12:G$5000)</f>
        <v>0</v>
      </c>
    </row>
    <row r="94" spans="1:30" ht="12.75">
      <c r="A94" s="7">
        <v>12</v>
      </c>
      <c r="B94" s="7">
        <v>1202</v>
      </c>
      <c r="C94" s="7">
        <v>120206</v>
      </c>
      <c r="D94" s="7">
        <v>12020601</v>
      </c>
      <c r="E94" s="170" t="s">
        <v>1584</v>
      </c>
      <c r="F94" s="7">
        <v>3</v>
      </c>
      <c r="G94" s="8" t="s">
        <v>328</v>
      </c>
      <c r="H94" s="8" t="s">
        <v>329</v>
      </c>
      <c r="I94" s="8" t="s">
        <v>329</v>
      </c>
      <c r="J94" s="8" t="s">
        <v>385</v>
      </c>
      <c r="K94" s="8" t="s">
        <v>403</v>
      </c>
      <c r="L94" s="8" t="s">
        <v>380</v>
      </c>
      <c r="M94" s="6">
        <f>SUMIF(SaldoAnno1!A$12:A$4902,D94,SaldoAnno1!D$12:D$4902)</f>
        <v>1971618.13</v>
      </c>
      <c r="N94" s="6">
        <f>SUMIF(SaldoAnno1!A$12:A$4902,D94,SaldoAnno1!E$12:E$4902)</f>
        <v>1109377.94</v>
      </c>
      <c r="O94" s="6">
        <f>SUMIF(SaldoAnno1!A$12:A$4902,D94,SaldoAnno1!G$12:G$4902)</f>
        <v>862240.19</v>
      </c>
      <c r="P94" s="6">
        <f>SUMIF(SaldoAnno2!A$12:A$5000,D94,SaldoAnno2!D$12:D$5000)</f>
        <v>1805767.28</v>
      </c>
      <c r="Q94" s="6">
        <f>SUMIF(SaldoAnno2!A$12:A$5000,D94,SaldoAnno2!E$12:E$5000)</f>
        <v>1273877.17</v>
      </c>
      <c r="R94" s="6">
        <f>SUMIF(SaldoAnno2!A$12:A$5000,D94,SaldoAnno2!G$12:G$5000)</f>
        <v>531890.1100000001</v>
      </c>
      <c r="S94" s="6">
        <f>SUMIF(SaldoAnno3!A$12:A$5000,D94,SaldoAnno3!D$12:G$5000)</f>
        <v>1785673.8</v>
      </c>
      <c r="T94" s="6">
        <f>SUMIF(SaldoAnno3!A$12:A$5000,D94,SaldoAnno3!E$12:H$5000)</f>
        <v>1206368.56</v>
      </c>
      <c r="U94" s="6">
        <f>SUMIF(SaldoAnno3!A$12:A$5000,D94,SaldoAnno3!G$12:G$5000)</f>
        <v>579305.24</v>
      </c>
      <c r="V94" s="6">
        <f>SUMIF(SaldoAnno4!A$12:A$4602,$D94,SaldoAnno4!D$12:D$4602)</f>
        <v>0</v>
      </c>
      <c r="W94" s="6">
        <f>SUMIF(SaldoAnno4!A$12:A$4602,$D94,SaldoAnno4!E$12:E$4602)</f>
        <v>0</v>
      </c>
      <c r="X94" s="6">
        <f>SUMIF(SaldoAnno4!A$12:A$4602,$D94,SaldoAnno4!G$12:G$4602)</f>
        <v>0</v>
      </c>
      <c r="Y94" s="6">
        <f>SUMIF(SaldoAnno5!A$12:A$4602,$D94,SaldoAnno5!D$12:D$4602)</f>
        <v>2789303.47</v>
      </c>
      <c r="Z94" s="6">
        <f>SUMIF(SaldoAnno5!A$12:A$4602,$D94,SaldoAnno5!E$12:E$4602)</f>
        <v>1645220.98</v>
      </c>
      <c r="AA94" s="6">
        <f>SUMIF(SaldoAnno5!A$12:A$4602,$D94,SaldoAnno5!G$12:G$4602)</f>
        <v>1144082.4900000002</v>
      </c>
      <c r="AB94" s="6">
        <f>SUMIF(SaldoAnno6!A$12:A$5000,$D94,SaldoAnno6!D$12:D$5000)</f>
        <v>910845.33</v>
      </c>
      <c r="AC94" s="6">
        <f>SUMIF(SaldoAnno6!A$12:A$5000,$D94,SaldoAnno6!E$12:E$5000)</f>
        <v>756777.54</v>
      </c>
      <c r="AD94" s="6">
        <f>SUMIF(SaldoAnno6!A$12:A$5000,$D94,SaldoAnno6!G$12:G$5000)</f>
        <v>154067.78999999992</v>
      </c>
    </row>
    <row r="95" spans="1:30" ht="25.5">
      <c r="A95" s="7">
        <v>12</v>
      </c>
      <c r="B95" s="7">
        <v>1202</v>
      </c>
      <c r="C95" s="7">
        <v>120206</v>
      </c>
      <c r="D95" s="7">
        <v>12020641</v>
      </c>
      <c r="E95" s="170" t="s">
        <v>404</v>
      </c>
      <c r="F95" s="7">
        <v>4</v>
      </c>
      <c r="G95" s="8" t="s">
        <v>336</v>
      </c>
      <c r="H95" s="8" t="s">
        <v>329</v>
      </c>
      <c r="I95" s="8" t="s">
        <v>329</v>
      </c>
      <c r="J95" s="8" t="s">
        <v>385</v>
      </c>
      <c r="K95" s="8" t="s">
        <v>403</v>
      </c>
      <c r="L95" s="8" t="s">
        <v>380</v>
      </c>
      <c r="M95" s="6">
        <f>SUMIF(SaldoAnno1!A$12:A$4902,D95,SaldoAnno1!D$12:D$4902)</f>
        <v>67</v>
      </c>
      <c r="N95" s="6">
        <f>SUMIF(SaldoAnno1!A$12:A$4902,D95,SaldoAnno1!E$12:E$4902)</f>
        <v>15931.79</v>
      </c>
      <c r="O95" s="6">
        <f>SUMIF(SaldoAnno1!A$12:A$4902,D95,SaldoAnno1!G$12:G$4902)</f>
        <v>-15864.79</v>
      </c>
      <c r="P95" s="6">
        <f>SUMIF(SaldoAnno2!A$12:A$5000,D95,SaldoAnno2!D$12:D$5000)</f>
        <v>14623.29</v>
      </c>
      <c r="Q95" s="6">
        <f>SUMIF(SaldoAnno2!A$12:A$5000,D95,SaldoAnno2!E$12:E$5000)</f>
        <v>15864.79</v>
      </c>
      <c r="R95" s="6">
        <f>SUMIF(SaldoAnno2!A$12:A$5000,D95,SaldoAnno2!G$12:G$5000)</f>
        <v>-1241.5</v>
      </c>
      <c r="S95" s="6">
        <f>SUMIF(SaldoAnno3!A$12:A$5000,D95,SaldoAnno3!D$12:G$5000)</f>
        <v>0</v>
      </c>
      <c r="T95" s="6">
        <f>SUMIF(SaldoAnno3!A$12:A$5000,D95,SaldoAnno3!E$12:H$5000)</f>
        <v>1241.5</v>
      </c>
      <c r="U95" s="6">
        <f>SUMIF(SaldoAnno3!A$12:A$5000,D95,SaldoAnno3!G$12:G$5000)</f>
        <v>-1241.5</v>
      </c>
      <c r="V95" s="6">
        <f>SUMIF(SaldoAnno4!A$12:A$4602,$D95,SaldoAnno4!D$12:D$4602)</f>
        <v>0</v>
      </c>
      <c r="W95" s="6">
        <f>SUMIF(SaldoAnno4!A$12:A$4602,$D95,SaldoAnno4!E$12:E$4602)</f>
        <v>0</v>
      </c>
      <c r="X95" s="6">
        <f>SUMIF(SaldoAnno4!A$12:A$4602,$D95,SaldoAnno4!G$12:G$4602)</f>
        <v>0</v>
      </c>
      <c r="Y95" s="6">
        <f>SUMIF(SaldoAnno5!A$12:A$4602,$D95,SaldoAnno5!D$12:D$4602)</f>
        <v>0</v>
      </c>
      <c r="Z95" s="6">
        <f>SUMIF(SaldoAnno5!A$12:A$4602,$D95,SaldoAnno5!E$12:E$4602)</f>
        <v>1241.5</v>
      </c>
      <c r="AA95" s="6">
        <f>SUMIF(SaldoAnno5!A$12:A$4602,$D95,SaldoAnno5!G$12:G$4602)</f>
        <v>-1241.5</v>
      </c>
      <c r="AB95" s="6">
        <f>SUMIF(SaldoAnno6!A$12:A$5000,$D95,SaldoAnno6!D$12:D$5000)</f>
        <v>132.94999999999999</v>
      </c>
      <c r="AC95" s="6">
        <f>SUMIF(SaldoAnno6!A$12:A$5000,$D95,SaldoAnno6!E$12:E$5000)</f>
        <v>0</v>
      </c>
      <c r="AD95" s="6">
        <f>SUMIF(SaldoAnno6!A$12:A$5000,$D95,SaldoAnno6!G$12:G$5000)</f>
        <v>132.94999999999999</v>
      </c>
    </row>
    <row r="96" spans="1:30" ht="12.75">
      <c r="A96" s="7">
        <v>12</v>
      </c>
      <c r="B96" s="7">
        <v>1202</v>
      </c>
      <c r="C96" s="7">
        <v>120207</v>
      </c>
      <c r="D96" s="7">
        <v>12020701</v>
      </c>
      <c r="E96" s="170" t="s">
        <v>379</v>
      </c>
      <c r="F96" s="7">
        <v>3</v>
      </c>
      <c r="G96" s="8" t="s">
        <v>328</v>
      </c>
      <c r="H96" s="8" t="s">
        <v>329</v>
      </c>
      <c r="I96" s="8" t="s">
        <v>329</v>
      </c>
      <c r="J96" s="8" t="s">
        <v>385</v>
      </c>
      <c r="K96" s="8" t="s">
        <v>379</v>
      </c>
      <c r="L96" s="8" t="s">
        <v>380</v>
      </c>
      <c r="M96" s="6">
        <f>SUMIF(SaldoAnno1!A$12:A$4902,D96,SaldoAnno1!D$12:D$4902)</f>
        <v>0</v>
      </c>
      <c r="N96" s="6">
        <f>SUMIF(SaldoAnno1!A$12:A$4902,D96,SaldoAnno1!E$12:E$4902)</f>
        <v>0</v>
      </c>
      <c r="O96" s="6">
        <f>SUMIF(SaldoAnno1!A$12:A$4902,D96,SaldoAnno1!G$12:G$4902)</f>
        <v>0</v>
      </c>
      <c r="P96" s="6">
        <f>SUMIF(SaldoAnno2!A$12:A$5000,D96,SaldoAnno2!D$12:D$5000)</f>
        <v>0</v>
      </c>
      <c r="Q96" s="6">
        <f>SUMIF(SaldoAnno2!A$12:A$5000,D96,SaldoAnno2!E$12:E$5000)</f>
        <v>0</v>
      </c>
      <c r="R96" s="6">
        <f>SUMIF(SaldoAnno2!A$12:A$5000,D96,SaldoAnno2!G$12:G$5000)</f>
        <v>0</v>
      </c>
      <c r="S96" s="6">
        <f>SUMIF(SaldoAnno3!A$12:A$5000,D96,SaldoAnno3!D$12:G$5000)</f>
        <v>0</v>
      </c>
      <c r="T96" s="6">
        <f>SUMIF(SaldoAnno3!A$12:A$5000,D96,SaldoAnno3!E$12:H$5000)</f>
        <v>0</v>
      </c>
      <c r="U96" s="6">
        <f>SUMIF(SaldoAnno3!A$12:A$5000,D96,SaldoAnno3!G$12:G$5000)</f>
        <v>0</v>
      </c>
      <c r="V96" s="6">
        <f>SUMIF(SaldoAnno4!A$12:A$4602,$D96,SaldoAnno4!D$12:D$4602)</f>
        <v>0</v>
      </c>
      <c r="W96" s="6">
        <f>SUMIF(SaldoAnno4!A$12:A$4602,$D96,SaldoAnno4!E$12:E$4602)</f>
        <v>0</v>
      </c>
      <c r="X96" s="6">
        <f>SUMIF(SaldoAnno4!A$12:A$4602,$D96,SaldoAnno4!G$12:G$4602)</f>
        <v>0</v>
      </c>
      <c r="Y96" s="6">
        <f>SUMIF(SaldoAnno5!A$12:A$4602,$D96,SaldoAnno5!D$12:D$4602)</f>
        <v>0</v>
      </c>
      <c r="Z96" s="6">
        <f>SUMIF(SaldoAnno5!A$12:A$4602,$D96,SaldoAnno5!E$12:E$4602)</f>
        <v>0</v>
      </c>
      <c r="AA96" s="6">
        <f>SUMIF(SaldoAnno5!A$12:A$4602,$D96,SaldoAnno5!G$12:G$4602)</f>
        <v>0</v>
      </c>
      <c r="AB96" s="6">
        <f>SUMIF(SaldoAnno6!A$12:A$5000,$D96,SaldoAnno6!D$12:D$5000)</f>
        <v>0</v>
      </c>
      <c r="AC96" s="6">
        <f>SUMIF(SaldoAnno6!A$12:A$5000,$D96,SaldoAnno6!E$12:E$5000)</f>
        <v>0</v>
      </c>
      <c r="AD96" s="6">
        <f>SUMIF(SaldoAnno6!A$12:A$5000,$D96,SaldoAnno6!G$12:G$5000)</f>
        <v>0</v>
      </c>
    </row>
    <row r="97" spans="1:30" ht="12.75">
      <c r="A97" s="7">
        <v>12</v>
      </c>
      <c r="B97" s="7">
        <v>1202</v>
      </c>
      <c r="C97" s="7">
        <v>120207</v>
      </c>
      <c r="D97" s="7">
        <v>12020741</v>
      </c>
      <c r="E97" s="170" t="s">
        <v>405</v>
      </c>
      <c r="F97" s="7">
        <v>4</v>
      </c>
      <c r="G97" s="8" t="s">
        <v>336</v>
      </c>
      <c r="H97" s="8" t="s">
        <v>329</v>
      </c>
      <c r="I97" s="8" t="s">
        <v>329</v>
      </c>
      <c r="J97" s="8" t="s">
        <v>385</v>
      </c>
      <c r="K97" s="8" t="s">
        <v>379</v>
      </c>
      <c r="L97" s="8" t="s">
        <v>380</v>
      </c>
      <c r="M97" s="6">
        <f>SUMIF(SaldoAnno1!A$12:A$4902,D97,SaldoAnno1!D$12:D$4902)</f>
        <v>0</v>
      </c>
      <c r="N97" s="6">
        <f>SUMIF(SaldoAnno1!A$12:A$4902,D97,SaldoAnno1!E$12:E$4902)</f>
        <v>0</v>
      </c>
      <c r="O97" s="6">
        <f>SUMIF(SaldoAnno1!A$12:A$4902,D97,SaldoAnno1!G$12:G$4902)</f>
        <v>0</v>
      </c>
      <c r="P97" s="6">
        <f>SUMIF(SaldoAnno2!A$12:A$5000,D97,SaldoAnno2!D$12:D$5000)</f>
        <v>0</v>
      </c>
      <c r="Q97" s="6">
        <f>SUMIF(SaldoAnno2!A$12:A$5000,D97,SaldoAnno2!E$12:E$5000)</f>
        <v>0</v>
      </c>
      <c r="R97" s="6">
        <f>SUMIF(SaldoAnno2!A$12:A$5000,D97,SaldoAnno2!G$12:G$5000)</f>
        <v>0</v>
      </c>
      <c r="S97" s="6">
        <f>SUMIF(SaldoAnno3!A$12:A$5000,D97,SaldoAnno3!D$12:G$5000)</f>
        <v>0</v>
      </c>
      <c r="T97" s="6">
        <f>SUMIF(SaldoAnno3!A$12:A$5000,D97,SaldoAnno3!E$12:H$5000)</f>
        <v>0</v>
      </c>
      <c r="U97" s="6">
        <f>SUMIF(SaldoAnno3!A$12:A$5000,D97,SaldoAnno3!G$12:G$5000)</f>
        <v>0</v>
      </c>
      <c r="V97" s="6">
        <f>SUMIF(SaldoAnno4!A$12:A$4602,$D97,SaldoAnno4!D$12:D$4602)</f>
        <v>0</v>
      </c>
      <c r="W97" s="6">
        <f>SUMIF(SaldoAnno4!A$12:A$4602,$D97,SaldoAnno4!E$12:E$4602)</f>
        <v>0</v>
      </c>
      <c r="X97" s="6">
        <f>SUMIF(SaldoAnno4!A$12:A$4602,$D97,SaldoAnno4!G$12:G$4602)</f>
        <v>0</v>
      </c>
      <c r="Y97" s="6">
        <f>SUMIF(SaldoAnno5!A$12:A$4602,$D97,SaldoAnno5!D$12:D$4602)</f>
        <v>0</v>
      </c>
      <c r="Z97" s="6">
        <f>SUMIF(SaldoAnno5!A$12:A$4602,$D97,SaldoAnno5!E$12:E$4602)</f>
        <v>0</v>
      </c>
      <c r="AA97" s="6">
        <f>SUMIF(SaldoAnno5!A$12:A$4602,$D97,SaldoAnno5!G$12:G$4602)</f>
        <v>0</v>
      </c>
      <c r="AB97" s="6">
        <f>SUMIF(SaldoAnno6!A$12:A$5000,$D97,SaldoAnno6!D$12:D$5000)</f>
        <v>0</v>
      </c>
      <c r="AC97" s="6">
        <f>SUMIF(SaldoAnno6!A$12:A$5000,$D97,SaldoAnno6!E$12:E$5000)</f>
        <v>0</v>
      </c>
      <c r="AD97" s="6">
        <f>SUMIF(SaldoAnno6!A$12:A$5000,$D97,SaldoAnno6!G$12:G$5000)</f>
        <v>0</v>
      </c>
    </row>
    <row r="98" spans="1:30" ht="12.75">
      <c r="A98" s="7">
        <v>12</v>
      </c>
      <c r="B98" s="7">
        <v>1202</v>
      </c>
      <c r="C98" s="7">
        <v>120208</v>
      </c>
      <c r="D98" s="7">
        <v>12020801</v>
      </c>
      <c r="E98" s="170" t="s">
        <v>406</v>
      </c>
      <c r="F98" s="7">
        <v>3</v>
      </c>
      <c r="G98" s="8" t="s">
        <v>328</v>
      </c>
      <c r="H98" s="8" t="s">
        <v>329</v>
      </c>
      <c r="I98" s="8" t="s">
        <v>329</v>
      </c>
      <c r="J98" s="8" t="s">
        <v>385</v>
      </c>
      <c r="K98" s="8" t="s">
        <v>407</v>
      </c>
      <c r="L98" s="8" t="s">
        <v>380</v>
      </c>
      <c r="M98" s="6">
        <f>SUMIF(SaldoAnno1!A$12:A$4902,D98,SaldoAnno1!D$12:D$4902)</f>
        <v>1303.72</v>
      </c>
      <c r="N98" s="6">
        <f>SUMIF(SaldoAnno1!A$12:A$4902,D98,SaldoAnno1!E$12:E$4902)</f>
        <v>1303.72</v>
      </c>
      <c r="O98" s="6">
        <f>SUMIF(SaldoAnno1!A$12:A$4902,D98,SaldoAnno1!G$12:G$4902)</f>
        <v>0</v>
      </c>
      <c r="P98" s="6">
        <f>SUMIF(SaldoAnno2!A$12:A$5000,D98,SaldoAnno2!D$12:D$5000)</f>
        <v>2118.39</v>
      </c>
      <c r="Q98" s="6">
        <f>SUMIF(SaldoAnno2!A$12:A$5000,D98,SaldoAnno2!E$12:E$5000)</f>
        <v>1144</v>
      </c>
      <c r="R98" s="6">
        <f>SUMIF(SaldoAnno2!A$12:A$5000,D98,SaldoAnno2!G$12:G$5000)</f>
        <v>974.38999999999987</v>
      </c>
      <c r="S98" s="6">
        <f>SUMIF(SaldoAnno3!A$12:A$5000,D98,SaldoAnno3!D$12:G$5000)</f>
        <v>1758.51</v>
      </c>
      <c r="T98" s="6">
        <f>SUMIF(SaldoAnno3!A$12:A$5000,D98,SaldoAnno3!E$12:H$5000)</f>
        <v>1758.51</v>
      </c>
      <c r="U98" s="6">
        <f>SUMIF(SaldoAnno3!A$12:A$5000,D98,SaldoAnno3!G$12:G$5000)</f>
        <v>0</v>
      </c>
      <c r="V98" s="6">
        <f>SUMIF(SaldoAnno4!A$12:A$4602,$D98,SaldoAnno4!D$12:D$4602)</f>
        <v>0</v>
      </c>
      <c r="W98" s="6">
        <f>SUMIF(SaldoAnno4!A$12:A$4602,$D98,SaldoAnno4!E$12:E$4602)</f>
        <v>0</v>
      </c>
      <c r="X98" s="6">
        <f>SUMIF(SaldoAnno4!A$12:A$4602,$D98,SaldoAnno4!G$12:G$4602)</f>
        <v>0</v>
      </c>
      <c r="Y98" s="6">
        <f>SUMIF(SaldoAnno5!A$12:A$4602,$D98,SaldoAnno5!D$12:D$4602)</f>
        <v>9520.01</v>
      </c>
      <c r="Z98" s="6">
        <f>SUMIF(SaldoAnno5!A$12:A$4602,$D98,SaldoAnno5!E$12:E$4602)</f>
        <v>4596.74</v>
      </c>
      <c r="AA98" s="6">
        <f>SUMIF(SaldoAnno5!A$12:A$4602,$D98,SaldoAnno5!G$12:G$4602)</f>
        <v>4923.2700000000004</v>
      </c>
      <c r="AB98" s="6">
        <f>SUMIF(SaldoAnno6!A$12:A$5000,$D98,SaldoAnno6!D$12:D$5000)</f>
        <v>1794.2</v>
      </c>
      <c r="AC98" s="6">
        <f>SUMIF(SaldoAnno6!A$12:A$5000,$D98,SaldoAnno6!E$12:E$5000)</f>
        <v>6734.93</v>
      </c>
      <c r="AD98" s="6">
        <f>SUMIF(SaldoAnno6!A$12:A$5000,$D98,SaldoAnno6!G$12:G$5000)</f>
        <v>-4940.7300000000005</v>
      </c>
    </row>
    <row r="99" spans="1:30" ht="12.75">
      <c r="A99" s="7">
        <v>12</v>
      </c>
      <c r="B99" s="7">
        <v>1202</v>
      </c>
      <c r="C99" s="7">
        <v>120208</v>
      </c>
      <c r="D99" s="7">
        <v>12020802</v>
      </c>
      <c r="E99" s="170" t="s">
        <v>408</v>
      </c>
      <c r="F99" s="7">
        <v>3</v>
      </c>
      <c r="G99" s="8" t="s">
        <v>328</v>
      </c>
      <c r="H99" s="8" t="s">
        <v>329</v>
      </c>
      <c r="I99" s="8" t="s">
        <v>329</v>
      </c>
      <c r="J99" s="8" t="s">
        <v>385</v>
      </c>
      <c r="K99" s="8" t="s">
        <v>407</v>
      </c>
      <c r="L99" s="8" t="s">
        <v>380</v>
      </c>
      <c r="M99" s="6">
        <f>SUMIF(SaldoAnno1!A$12:A$4902,D99,SaldoAnno1!D$12:D$4902)</f>
        <v>0</v>
      </c>
      <c r="N99" s="6">
        <f>SUMIF(SaldoAnno1!A$12:A$4902,D99,SaldoAnno1!E$12:E$4902)</f>
        <v>0</v>
      </c>
      <c r="O99" s="6">
        <f>SUMIF(SaldoAnno1!A$12:A$4902,D99,SaldoAnno1!G$12:G$4902)</f>
        <v>0</v>
      </c>
      <c r="P99" s="6">
        <f>SUMIF(SaldoAnno2!A$12:A$5000,D99,SaldoAnno2!D$12:D$5000)</f>
        <v>0</v>
      </c>
      <c r="Q99" s="6">
        <f>SUMIF(SaldoAnno2!A$12:A$5000,D99,SaldoAnno2!E$12:E$5000)</f>
        <v>0</v>
      </c>
      <c r="R99" s="6">
        <f>SUMIF(SaldoAnno2!A$12:A$5000,D99,SaldoAnno2!G$12:G$5000)</f>
        <v>0</v>
      </c>
      <c r="S99" s="6">
        <f>SUMIF(SaldoAnno3!A$12:A$5000,D99,SaldoAnno3!D$12:G$5000)</f>
        <v>0</v>
      </c>
      <c r="T99" s="6">
        <f>SUMIF(SaldoAnno3!A$12:A$5000,D99,SaldoAnno3!E$12:H$5000)</f>
        <v>0</v>
      </c>
      <c r="U99" s="6">
        <f>SUMIF(SaldoAnno3!A$12:A$5000,D99,SaldoAnno3!G$12:G$5000)</f>
        <v>0</v>
      </c>
      <c r="V99" s="6">
        <f>SUMIF(SaldoAnno4!A$12:A$4602,$D99,SaldoAnno4!D$12:D$4602)</f>
        <v>0</v>
      </c>
      <c r="W99" s="6">
        <f>SUMIF(SaldoAnno4!A$12:A$4602,$D99,SaldoAnno4!E$12:E$4602)</f>
        <v>0</v>
      </c>
      <c r="X99" s="6">
        <f>SUMIF(SaldoAnno4!A$12:A$4602,$D99,SaldoAnno4!G$12:G$4602)</f>
        <v>0</v>
      </c>
      <c r="Y99" s="6">
        <f>SUMIF(SaldoAnno5!A$12:A$4602,$D99,SaldoAnno5!D$12:D$4602)</f>
        <v>239658.4</v>
      </c>
      <c r="Z99" s="6">
        <f>SUMIF(SaldoAnno5!A$12:A$4602,$D99,SaldoAnno5!E$12:E$4602)</f>
        <v>239658.4</v>
      </c>
      <c r="AA99" s="6">
        <f>SUMIF(SaldoAnno5!A$12:A$4602,$D99,SaldoAnno5!G$12:G$4602)</f>
        <v>0</v>
      </c>
      <c r="AB99" s="6">
        <f>SUMIF(SaldoAnno6!A$12:A$5000,$D99,SaldoAnno6!D$12:D$5000)</f>
        <v>0</v>
      </c>
      <c r="AC99" s="6">
        <f>SUMIF(SaldoAnno6!A$12:A$5000,$D99,SaldoAnno6!E$12:E$5000)</f>
        <v>0</v>
      </c>
      <c r="AD99" s="6">
        <f>SUMIF(SaldoAnno6!A$12:A$5000,$D99,SaldoAnno6!G$12:G$5000)</f>
        <v>0</v>
      </c>
    </row>
    <row r="100" spans="1:30" ht="12.75">
      <c r="A100" s="7">
        <v>12</v>
      </c>
      <c r="B100" s="7">
        <v>1202</v>
      </c>
      <c r="C100" s="7">
        <v>120208</v>
      </c>
      <c r="D100" s="7">
        <v>12020803</v>
      </c>
      <c r="E100" s="170" t="s">
        <v>409</v>
      </c>
      <c r="F100" s="7">
        <v>3</v>
      </c>
      <c r="G100" s="8" t="s">
        <v>328</v>
      </c>
      <c r="H100" s="8" t="s">
        <v>329</v>
      </c>
      <c r="I100" s="8" t="s">
        <v>329</v>
      </c>
      <c r="J100" s="8" t="s">
        <v>385</v>
      </c>
      <c r="K100" s="8" t="s">
        <v>407</v>
      </c>
      <c r="L100" s="8" t="s">
        <v>380</v>
      </c>
      <c r="M100" s="6">
        <f>SUMIF(SaldoAnno1!A$12:A$4902,D100,SaldoAnno1!D$12:D$4902)</f>
        <v>0</v>
      </c>
      <c r="N100" s="6">
        <f>SUMIF(SaldoAnno1!A$12:A$4902,D100,SaldoAnno1!E$12:E$4902)</f>
        <v>0</v>
      </c>
      <c r="O100" s="6">
        <f>SUMIF(SaldoAnno1!A$12:A$4902,D100,SaldoAnno1!G$12:G$4902)</f>
        <v>0</v>
      </c>
      <c r="P100" s="6">
        <f>SUMIF(SaldoAnno2!A$12:A$5000,D100,SaldoAnno2!D$12:D$5000)</f>
        <v>0</v>
      </c>
      <c r="Q100" s="6">
        <f>SUMIF(SaldoAnno2!A$12:A$5000,D100,SaldoAnno2!E$12:E$5000)</f>
        <v>0</v>
      </c>
      <c r="R100" s="6">
        <f>SUMIF(SaldoAnno2!A$12:A$5000,D100,SaldoAnno2!G$12:G$5000)</f>
        <v>0</v>
      </c>
      <c r="S100" s="6">
        <f>SUMIF(SaldoAnno3!A$12:A$5000,D100,SaldoAnno3!D$12:G$5000)</f>
        <v>0</v>
      </c>
      <c r="T100" s="6">
        <f>SUMIF(SaldoAnno3!A$12:A$5000,D100,SaldoAnno3!E$12:H$5000)</f>
        <v>0</v>
      </c>
      <c r="U100" s="6">
        <f>SUMIF(SaldoAnno3!A$12:A$5000,D100,SaldoAnno3!G$12:G$5000)</f>
        <v>0</v>
      </c>
      <c r="V100" s="6">
        <f>SUMIF(SaldoAnno4!A$12:A$4602,$D100,SaldoAnno4!D$12:D$4602)</f>
        <v>0</v>
      </c>
      <c r="W100" s="6">
        <f>SUMIF(SaldoAnno4!A$12:A$4602,$D100,SaldoAnno4!E$12:E$4602)</f>
        <v>0</v>
      </c>
      <c r="X100" s="6">
        <f>SUMIF(SaldoAnno4!A$12:A$4602,$D100,SaldoAnno4!G$12:G$4602)</f>
        <v>0</v>
      </c>
      <c r="Y100" s="6">
        <f>SUMIF(SaldoAnno5!A$12:A$4602,$D100,SaldoAnno5!D$12:D$4602)</f>
        <v>1434212.76</v>
      </c>
      <c r="Z100" s="6">
        <f>SUMIF(SaldoAnno5!A$12:A$4602,$D100,SaldoAnno5!E$12:E$4602)</f>
        <v>671525.44</v>
      </c>
      <c r="AA100" s="6">
        <f>SUMIF(SaldoAnno5!A$12:A$4602,$D100,SaldoAnno5!G$12:G$4602)</f>
        <v>762687.32000000007</v>
      </c>
      <c r="AB100" s="6">
        <f>SUMIF(SaldoAnno6!A$12:A$5000,$D100,SaldoAnno6!D$12:D$5000)</f>
        <v>671525.44</v>
      </c>
      <c r="AC100" s="6">
        <f>SUMIF(SaldoAnno6!A$12:A$5000,$D100,SaldoAnno6!E$12:E$5000)</f>
        <v>0</v>
      </c>
      <c r="AD100" s="6">
        <f>SUMIF(SaldoAnno6!A$12:A$5000,$D100,SaldoAnno6!G$12:G$5000)</f>
        <v>671525.44</v>
      </c>
    </row>
    <row r="101" spans="1:30" ht="12.75">
      <c r="A101" s="7">
        <v>12</v>
      </c>
      <c r="B101" s="7">
        <v>1202</v>
      </c>
      <c r="C101" s="7">
        <v>120208</v>
      </c>
      <c r="D101" s="7">
        <v>12020804</v>
      </c>
      <c r="E101" s="170" t="s">
        <v>1390</v>
      </c>
      <c r="F101" s="7">
        <v>3</v>
      </c>
      <c r="G101" s="8" t="s">
        <v>328</v>
      </c>
      <c r="H101" s="8" t="s">
        <v>329</v>
      </c>
      <c r="I101" s="8" t="s">
        <v>329</v>
      </c>
      <c r="J101" s="8" t="s">
        <v>385</v>
      </c>
      <c r="K101" s="8" t="s">
        <v>407</v>
      </c>
      <c r="L101" s="8" t="s">
        <v>380</v>
      </c>
      <c r="M101" s="6">
        <f>SUMIF(SaldoAnno1!A$12:A$4902,D101,SaldoAnno1!D$12:D$4902)</f>
        <v>0</v>
      </c>
      <c r="N101" s="6">
        <f>SUMIF(SaldoAnno1!A$12:A$4902,D101,SaldoAnno1!E$12:E$4902)</f>
        <v>0</v>
      </c>
      <c r="O101" s="6">
        <f>SUMIF(SaldoAnno1!A$12:A$4902,D101,SaldoAnno1!G$12:G$4902)</f>
        <v>0</v>
      </c>
      <c r="P101" s="6">
        <f>SUMIF(SaldoAnno2!A$12:A$5000,D101,SaldoAnno2!D$12:D$5000)</f>
        <v>0</v>
      </c>
      <c r="Q101" s="6">
        <f>SUMIF(SaldoAnno2!A$12:A$5000,D101,SaldoAnno2!E$12:E$5000)</f>
        <v>0</v>
      </c>
      <c r="R101" s="6">
        <f>SUMIF(SaldoAnno2!A$12:A$5000,D101,SaldoAnno2!G$12:G$5000)</f>
        <v>0</v>
      </c>
      <c r="S101" s="6">
        <f>SUMIF(SaldoAnno3!A$12:A$5000,D101,SaldoAnno3!D$12:G$5000)</f>
        <v>0</v>
      </c>
      <c r="T101" s="6">
        <f>SUMIF(SaldoAnno3!A$12:A$5000,D101,SaldoAnno3!E$12:H$5000)</f>
        <v>0</v>
      </c>
      <c r="U101" s="6">
        <f>SUMIF(SaldoAnno3!A$12:A$5000,D101,SaldoAnno3!G$12:G$5000)</f>
        <v>0</v>
      </c>
      <c r="V101" s="6">
        <f>SUMIF(SaldoAnno4!A$12:A$4602,$D101,SaldoAnno4!D$12:D$4602)</f>
        <v>0</v>
      </c>
      <c r="W101" s="6">
        <f>SUMIF(SaldoAnno4!A$12:A$4602,$D101,SaldoAnno4!E$12:E$4602)</f>
        <v>0</v>
      </c>
      <c r="X101" s="6">
        <f>SUMIF(SaldoAnno4!A$12:A$4602,$D101,SaldoAnno4!G$12:G$4602)</f>
        <v>0</v>
      </c>
      <c r="Y101" s="6">
        <f>SUMIF(SaldoAnno5!A$12:A$4602,$D101,SaldoAnno5!D$12:D$4602)</f>
        <v>4738.3100000000004</v>
      </c>
      <c r="Z101" s="6">
        <f>SUMIF(SaldoAnno5!A$12:A$4602,$D101,SaldoAnno5!E$12:E$4602)</f>
        <v>2648.39</v>
      </c>
      <c r="AA101" s="6">
        <f>SUMIF(SaldoAnno5!A$12:A$4602,$D101,SaldoAnno5!G$12:G$4602)</f>
        <v>2089.9200000000005</v>
      </c>
      <c r="AB101" s="6">
        <f>SUMIF(SaldoAnno6!A$12:A$5000,$D101,SaldoAnno6!D$12:D$5000)</f>
        <v>309.56</v>
      </c>
      <c r="AC101" s="6">
        <f>SUMIF(SaldoAnno6!A$12:A$5000,$D101,SaldoAnno6!E$12:E$5000)</f>
        <v>0</v>
      </c>
      <c r="AD101" s="6">
        <f>SUMIF(SaldoAnno6!A$12:A$5000,$D101,SaldoAnno6!G$12:G$5000)</f>
        <v>309.56</v>
      </c>
    </row>
    <row r="102" spans="1:30" ht="12.75">
      <c r="A102" s="7">
        <v>12</v>
      </c>
      <c r="B102" s="7">
        <v>1202</v>
      </c>
      <c r="C102" s="7">
        <v>120208</v>
      </c>
      <c r="D102" s="7">
        <v>12020805</v>
      </c>
      <c r="E102" s="170" t="s">
        <v>1391</v>
      </c>
      <c r="F102" s="7">
        <v>3</v>
      </c>
      <c r="G102" s="8" t="s">
        <v>328</v>
      </c>
      <c r="H102" s="8" t="s">
        <v>329</v>
      </c>
      <c r="I102" s="8" t="s">
        <v>329</v>
      </c>
      <c r="J102" s="8" t="s">
        <v>385</v>
      </c>
      <c r="K102" s="8" t="s">
        <v>407</v>
      </c>
      <c r="L102" s="8" t="s">
        <v>380</v>
      </c>
      <c r="M102" s="6">
        <f>SUMIF(SaldoAnno1!A$12:A$4902,D102,SaldoAnno1!D$12:D$4902)</f>
        <v>227292</v>
      </c>
      <c r="N102" s="6">
        <f>SUMIF(SaldoAnno1!A$12:A$4902,D102,SaldoAnno1!E$12:E$4902)</f>
        <v>227292</v>
      </c>
      <c r="O102" s="6">
        <f>SUMIF(SaldoAnno1!A$12:A$4902,D102,SaldoAnno1!G$12:G$4902)</f>
        <v>0</v>
      </c>
      <c r="P102" s="6">
        <f>SUMIF(SaldoAnno2!A$12:A$5000,D102,SaldoAnno2!D$12:D$5000)</f>
        <v>0</v>
      </c>
      <c r="Q102" s="6">
        <f>SUMIF(SaldoAnno2!A$12:A$5000,D102,SaldoAnno2!E$12:E$5000)</f>
        <v>0</v>
      </c>
      <c r="R102" s="6">
        <f>SUMIF(SaldoAnno2!A$12:A$5000,D102,SaldoAnno2!G$12:G$5000)</f>
        <v>0</v>
      </c>
      <c r="S102" s="6">
        <f>SUMIF(SaldoAnno3!A$12:A$5000,D102,SaldoAnno3!D$12:G$5000)</f>
        <v>11970</v>
      </c>
      <c r="T102" s="6">
        <f>SUMIF(SaldoAnno3!A$12:A$5000,D102,SaldoAnno3!E$12:H$5000)</f>
        <v>11970</v>
      </c>
      <c r="U102" s="6">
        <f>SUMIF(SaldoAnno3!A$12:A$5000,D102,SaldoAnno3!G$12:G$5000)</f>
        <v>0</v>
      </c>
      <c r="V102" s="6">
        <f>SUMIF(SaldoAnno4!A$12:A$4602,$D102,SaldoAnno4!D$12:D$4602)</f>
        <v>0</v>
      </c>
      <c r="W102" s="6">
        <f>SUMIF(SaldoAnno4!A$12:A$4602,$D102,SaldoAnno4!E$12:E$4602)</f>
        <v>0</v>
      </c>
      <c r="X102" s="6">
        <f>SUMIF(SaldoAnno4!A$12:A$4602,$D102,SaldoAnno4!G$12:G$4602)</f>
        <v>0</v>
      </c>
      <c r="Y102" s="6">
        <f>SUMIF(SaldoAnno5!A$12:A$4602,$D102,SaldoAnno5!D$12:D$4602)</f>
        <v>0</v>
      </c>
      <c r="Z102" s="6">
        <f>SUMIF(SaldoAnno5!A$12:A$4602,$D102,SaldoAnno5!E$12:E$4602)</f>
        <v>0</v>
      </c>
      <c r="AA102" s="6">
        <f>SUMIF(SaldoAnno5!A$12:A$4602,$D102,SaldoAnno5!G$12:G$4602)</f>
        <v>0</v>
      </c>
      <c r="AB102" s="6">
        <f>SUMIF(SaldoAnno6!A$12:A$5000,$D102,SaldoAnno6!D$12:D$5000)</f>
        <v>0</v>
      </c>
      <c r="AC102" s="6">
        <f>SUMIF(SaldoAnno6!A$12:A$5000,$D102,SaldoAnno6!E$12:E$5000)</f>
        <v>0</v>
      </c>
      <c r="AD102" s="6">
        <f>SUMIF(SaldoAnno6!A$12:A$5000,$D102,SaldoAnno6!G$12:G$5000)</f>
        <v>0</v>
      </c>
    </row>
    <row r="103" spans="1:30" ht="12.75">
      <c r="A103" s="7">
        <v>12</v>
      </c>
      <c r="B103" s="7">
        <v>1202</v>
      </c>
      <c r="C103" s="7">
        <v>120208</v>
      </c>
      <c r="D103" s="7">
        <v>12020809</v>
      </c>
      <c r="E103" s="170" t="s">
        <v>410</v>
      </c>
      <c r="F103" s="7">
        <v>3</v>
      </c>
      <c r="G103" s="8" t="s">
        <v>328</v>
      </c>
      <c r="H103" s="8" t="s">
        <v>329</v>
      </c>
      <c r="I103" s="8" t="s">
        <v>329</v>
      </c>
      <c r="J103" s="8" t="s">
        <v>385</v>
      </c>
      <c r="K103" s="8" t="s">
        <v>407</v>
      </c>
      <c r="L103" s="8" t="s">
        <v>380</v>
      </c>
      <c r="M103" s="6">
        <f>SUMIF(SaldoAnno1!A$12:A$4902,D103,SaldoAnno1!D$12:D$4902)</f>
        <v>6302.46</v>
      </c>
      <c r="N103" s="6">
        <f>SUMIF(SaldoAnno1!A$12:A$4902,D103,SaldoAnno1!E$12:E$4902)</f>
        <v>0</v>
      </c>
      <c r="O103" s="6">
        <f>SUMIF(SaldoAnno1!A$12:A$4902,D103,SaldoAnno1!G$12:G$4902)</f>
        <v>6302.46</v>
      </c>
      <c r="P103" s="6">
        <f>SUMIF(SaldoAnno2!A$12:A$5000,D103,SaldoAnno2!D$12:D$5000)</f>
        <v>6302.46</v>
      </c>
      <c r="Q103" s="6">
        <f>SUMIF(SaldoAnno2!A$12:A$5000,D103,SaldoAnno2!E$12:E$5000)</f>
        <v>6302.46</v>
      </c>
      <c r="R103" s="6">
        <f>SUMIF(SaldoAnno2!A$12:A$5000,D103,SaldoAnno2!G$12:G$5000)</f>
        <v>0</v>
      </c>
      <c r="S103" s="6">
        <f>SUMIF(SaldoAnno3!A$12:A$5000,D103,SaldoAnno3!D$12:G$5000)</f>
        <v>0</v>
      </c>
      <c r="T103" s="6">
        <f>SUMIF(SaldoAnno3!A$12:A$5000,D103,SaldoAnno3!E$12:H$5000)</f>
        <v>0</v>
      </c>
      <c r="U103" s="6">
        <f>SUMIF(SaldoAnno3!A$12:A$5000,D103,SaldoAnno3!G$12:G$5000)</f>
        <v>0</v>
      </c>
      <c r="V103" s="6">
        <f>SUMIF(SaldoAnno4!A$12:A$4602,$D103,SaldoAnno4!D$12:D$4602)</f>
        <v>0</v>
      </c>
      <c r="W103" s="6">
        <f>SUMIF(SaldoAnno4!A$12:A$4602,$D103,SaldoAnno4!E$12:E$4602)</f>
        <v>0</v>
      </c>
      <c r="X103" s="6">
        <f>SUMIF(SaldoAnno4!A$12:A$4602,$D103,SaldoAnno4!G$12:G$4602)</f>
        <v>0</v>
      </c>
      <c r="Y103" s="6">
        <f>SUMIF(SaldoAnno5!A$12:A$4602,$D103,SaldoAnno5!D$12:D$4602)</f>
        <v>0</v>
      </c>
      <c r="Z103" s="6">
        <f>SUMIF(SaldoAnno5!A$12:A$4602,$D103,SaldoAnno5!E$12:E$4602)</f>
        <v>0</v>
      </c>
      <c r="AA103" s="6">
        <f>SUMIF(SaldoAnno5!A$12:A$4602,$D103,SaldoAnno5!G$12:G$4602)</f>
        <v>0</v>
      </c>
      <c r="AB103" s="6">
        <f>SUMIF(SaldoAnno6!A$12:A$5000,$D103,SaldoAnno6!D$12:D$5000)</f>
        <v>0</v>
      </c>
      <c r="AC103" s="6">
        <f>SUMIF(SaldoAnno6!A$12:A$5000,$D103,SaldoAnno6!E$12:E$5000)</f>
        <v>0</v>
      </c>
      <c r="AD103" s="6">
        <f>SUMIF(SaldoAnno6!A$12:A$5000,$D103,SaldoAnno6!G$12:G$5000)</f>
        <v>0</v>
      </c>
    </row>
    <row r="104" spans="1:30" ht="12.75">
      <c r="A104" s="7">
        <v>12</v>
      </c>
      <c r="B104" s="7">
        <v>1202</v>
      </c>
      <c r="C104" s="7">
        <v>120209</v>
      </c>
      <c r="D104" s="7">
        <v>12020901</v>
      </c>
      <c r="E104" s="170" t="s">
        <v>411</v>
      </c>
      <c r="F104" s="7">
        <v>3</v>
      </c>
      <c r="G104" s="8" t="s">
        <v>328</v>
      </c>
      <c r="H104" s="8" t="s">
        <v>329</v>
      </c>
      <c r="I104" s="8" t="s">
        <v>329</v>
      </c>
      <c r="J104" s="8" t="s">
        <v>385</v>
      </c>
      <c r="K104" s="8" t="s">
        <v>411</v>
      </c>
      <c r="L104" s="8" t="s">
        <v>380</v>
      </c>
      <c r="M104" s="6">
        <f>SUMIF(SaldoAnno1!A$12:A$4902,D104,SaldoAnno1!D$12:D$4902)</f>
        <v>0</v>
      </c>
      <c r="N104" s="6">
        <f>SUMIF(SaldoAnno1!A$12:A$4902,D104,SaldoAnno1!E$12:E$4902)</f>
        <v>0</v>
      </c>
      <c r="O104" s="6">
        <f>SUMIF(SaldoAnno1!A$12:A$4902,D104,SaldoAnno1!G$12:G$4902)</f>
        <v>0</v>
      </c>
      <c r="P104" s="6">
        <f>SUMIF(SaldoAnno2!A$12:A$5000,D104,SaldoAnno2!D$12:D$5000)</f>
        <v>0</v>
      </c>
      <c r="Q104" s="6">
        <f>SUMIF(SaldoAnno2!A$12:A$5000,D104,SaldoAnno2!E$12:E$5000)</f>
        <v>0</v>
      </c>
      <c r="R104" s="6">
        <f>SUMIF(SaldoAnno2!A$12:A$5000,D104,SaldoAnno2!G$12:G$5000)</f>
        <v>0</v>
      </c>
      <c r="S104" s="6">
        <f>SUMIF(SaldoAnno3!A$12:A$5000,D104,SaldoAnno3!D$12:G$5000)</f>
        <v>0</v>
      </c>
      <c r="T104" s="6">
        <f>SUMIF(SaldoAnno3!A$12:A$5000,D104,SaldoAnno3!E$12:H$5000)</f>
        <v>0</v>
      </c>
      <c r="U104" s="6">
        <f>SUMIF(SaldoAnno3!A$12:A$5000,D104,SaldoAnno3!G$12:G$5000)</f>
        <v>0</v>
      </c>
      <c r="V104" s="6">
        <f>SUMIF(SaldoAnno4!A$12:A$4602,$D104,SaldoAnno4!D$12:D$4602)</f>
        <v>0</v>
      </c>
      <c r="W104" s="6">
        <f>SUMIF(SaldoAnno4!A$12:A$4602,$D104,SaldoAnno4!E$12:E$4602)</f>
        <v>0</v>
      </c>
      <c r="X104" s="6">
        <f>SUMIF(SaldoAnno4!A$12:A$4602,$D104,SaldoAnno4!G$12:G$4602)</f>
        <v>0</v>
      </c>
      <c r="Y104" s="6">
        <f>SUMIF(SaldoAnno5!A$12:A$4602,$D104,SaldoAnno5!D$12:D$4602)</f>
        <v>0</v>
      </c>
      <c r="Z104" s="6">
        <f>SUMIF(SaldoAnno5!A$12:A$4602,$D104,SaldoAnno5!E$12:E$4602)</f>
        <v>0</v>
      </c>
      <c r="AA104" s="6">
        <f>SUMIF(SaldoAnno5!A$12:A$4602,$D104,SaldoAnno5!G$12:G$4602)</f>
        <v>0</v>
      </c>
      <c r="AB104" s="6">
        <f>SUMIF(SaldoAnno6!A$12:A$5000,$D104,SaldoAnno6!D$12:D$5000)</f>
        <v>0</v>
      </c>
      <c r="AC104" s="6">
        <f>SUMIF(SaldoAnno6!A$12:A$5000,$D104,SaldoAnno6!E$12:E$5000)</f>
        <v>0</v>
      </c>
      <c r="AD104" s="6">
        <f>SUMIF(SaldoAnno6!A$12:A$5000,$D104,SaldoAnno6!G$12:G$5000)</f>
        <v>0</v>
      </c>
    </row>
    <row r="105" spans="1:30" ht="12.75">
      <c r="A105" s="7">
        <v>12</v>
      </c>
      <c r="B105" s="7">
        <v>1202</v>
      </c>
      <c r="C105" s="7">
        <v>120210</v>
      </c>
      <c r="D105" s="7">
        <v>12021001</v>
      </c>
      <c r="E105" s="170" t="s">
        <v>412</v>
      </c>
      <c r="F105" s="7">
        <v>3</v>
      </c>
      <c r="G105" s="8" t="s">
        <v>328</v>
      </c>
      <c r="H105" s="8" t="s">
        <v>329</v>
      </c>
      <c r="I105" s="8" t="s">
        <v>329</v>
      </c>
      <c r="J105" s="8" t="s">
        <v>385</v>
      </c>
      <c r="K105" s="8" t="s">
        <v>413</v>
      </c>
      <c r="L105" s="8" t="s">
        <v>380</v>
      </c>
      <c r="M105" s="6">
        <f>SUMIF(SaldoAnno1!A$12:A$4902,D105,SaldoAnno1!D$12:D$4902)</f>
        <v>12357318.82</v>
      </c>
      <c r="N105" s="6">
        <f>SUMIF(SaldoAnno1!A$12:A$4902,D105,SaldoAnno1!E$12:E$4902)</f>
        <v>8877932.4000000004</v>
      </c>
      <c r="O105" s="6">
        <f>SUMIF(SaldoAnno1!A$12:A$4902,D105,SaldoAnno1!G$12:G$4902)</f>
        <v>3479386.42</v>
      </c>
      <c r="P105" s="6">
        <f>SUMIF(SaldoAnno2!A$12:A$5000,D105,SaldoAnno2!D$12:D$5000)</f>
        <v>11653389.68</v>
      </c>
      <c r="Q105" s="6">
        <f>SUMIF(SaldoAnno2!A$12:A$5000,D105,SaldoAnno2!E$12:E$5000)</f>
        <v>8613706.0199999996</v>
      </c>
      <c r="R105" s="6">
        <f>SUMIF(SaldoAnno2!A$12:A$5000,D105,SaldoAnno2!G$12:G$5000)</f>
        <v>3039683.66</v>
      </c>
      <c r="S105" s="6">
        <f>SUMIF(SaldoAnno3!A$12:A$5000,D105,SaldoAnno3!D$12:G$5000)</f>
        <v>12351289.49</v>
      </c>
      <c r="T105" s="6">
        <f>SUMIF(SaldoAnno3!A$12:A$5000,D105,SaldoAnno3!E$12:H$5000)</f>
        <v>8904152.7599999998</v>
      </c>
      <c r="U105" s="6">
        <f>SUMIF(SaldoAnno3!A$12:A$5000,D105,SaldoAnno3!G$12:G$5000)</f>
        <v>3447136.7300000004</v>
      </c>
      <c r="V105" s="6">
        <f>SUMIF(SaldoAnno4!A$12:A$4602,$D105,SaldoAnno4!D$12:D$4602)</f>
        <v>0</v>
      </c>
      <c r="W105" s="6">
        <f>SUMIF(SaldoAnno4!A$12:A$4602,$D105,SaldoAnno4!E$12:E$4602)</f>
        <v>0</v>
      </c>
      <c r="X105" s="6">
        <f>SUMIF(SaldoAnno4!A$12:A$4602,$D105,SaldoAnno4!G$12:G$4602)</f>
        <v>0</v>
      </c>
      <c r="Y105" s="6">
        <f>SUMIF(SaldoAnno5!A$12:A$4602,$D105,SaldoAnno5!D$12:D$4602)</f>
        <v>13751637.75</v>
      </c>
      <c r="Z105" s="6">
        <f>SUMIF(SaldoAnno5!A$12:A$4602,$D105,SaldoAnno5!E$12:E$4602)</f>
        <v>10498816.470000001</v>
      </c>
      <c r="AA105" s="6">
        <f>SUMIF(SaldoAnno5!A$12:A$4602,$D105,SaldoAnno5!G$12:G$4602)</f>
        <v>3252821.2799999993</v>
      </c>
      <c r="AB105" s="6">
        <f>SUMIF(SaldoAnno6!A$12:A$5000,$D105,SaldoAnno6!D$12:D$5000)</f>
        <v>3559670.24</v>
      </c>
      <c r="AC105" s="6">
        <f>SUMIF(SaldoAnno6!A$12:A$5000,$D105,SaldoAnno6!E$12:E$5000)</f>
        <v>2962110.64</v>
      </c>
      <c r="AD105" s="6">
        <f>SUMIF(SaldoAnno6!A$12:A$5000,$D105,SaldoAnno6!G$12:G$5000)</f>
        <v>597559.60000000009</v>
      </c>
    </row>
    <row r="106" spans="1:30" ht="12.75">
      <c r="A106" s="7">
        <v>12</v>
      </c>
      <c r="B106" s="7">
        <v>1202</v>
      </c>
      <c r="C106" s="7">
        <v>120210</v>
      </c>
      <c r="D106" s="7">
        <v>12021002</v>
      </c>
      <c r="E106" s="170" t="s">
        <v>414</v>
      </c>
      <c r="F106" s="7">
        <v>3</v>
      </c>
      <c r="G106" s="8" t="s">
        <v>328</v>
      </c>
      <c r="H106" s="8" t="s">
        <v>329</v>
      </c>
      <c r="I106" s="8" t="s">
        <v>329</v>
      </c>
      <c r="J106" s="8" t="s">
        <v>385</v>
      </c>
      <c r="K106" s="8" t="s">
        <v>413</v>
      </c>
      <c r="L106" s="8" t="s">
        <v>380</v>
      </c>
      <c r="M106" s="6">
        <f>SUMIF(SaldoAnno1!A$12:A$4902,D106,SaldoAnno1!D$12:D$4902)</f>
        <v>21799.83</v>
      </c>
      <c r="N106" s="6">
        <f>SUMIF(SaldoAnno1!A$12:A$4902,D106,SaldoAnno1!E$12:E$4902)</f>
        <v>3510.93</v>
      </c>
      <c r="O106" s="6">
        <f>SUMIF(SaldoAnno1!A$12:A$4902,D106,SaldoAnno1!G$12:G$4902)</f>
        <v>18288.900000000001</v>
      </c>
      <c r="P106" s="6">
        <f>SUMIF(SaldoAnno2!A$12:A$5000,D106,SaldoAnno2!D$12:D$5000)</f>
        <v>30692.57</v>
      </c>
      <c r="Q106" s="6">
        <f>SUMIF(SaldoAnno2!A$12:A$5000,D106,SaldoAnno2!E$12:E$5000)</f>
        <v>15396.27</v>
      </c>
      <c r="R106" s="6">
        <f>SUMIF(SaldoAnno2!A$12:A$5000,D106,SaldoAnno2!G$12:G$5000)</f>
        <v>15296.3</v>
      </c>
      <c r="S106" s="6">
        <f>SUMIF(SaldoAnno3!A$12:A$5000,D106,SaldoAnno3!D$12:G$5000)</f>
        <v>28198.54</v>
      </c>
      <c r="T106" s="6">
        <f>SUMIF(SaldoAnno3!A$12:A$5000,D106,SaldoAnno3!E$12:H$5000)</f>
        <v>10930.97</v>
      </c>
      <c r="U106" s="6">
        <f>SUMIF(SaldoAnno3!A$12:A$5000,D106,SaldoAnno3!G$12:G$5000)</f>
        <v>17267.57</v>
      </c>
      <c r="V106" s="6">
        <f>SUMIF(SaldoAnno4!A$12:A$4602,$D106,SaldoAnno4!D$12:D$4602)</f>
        <v>0</v>
      </c>
      <c r="W106" s="6">
        <f>SUMIF(SaldoAnno4!A$12:A$4602,$D106,SaldoAnno4!E$12:E$4602)</f>
        <v>0</v>
      </c>
      <c r="X106" s="6">
        <f>SUMIF(SaldoAnno4!A$12:A$4602,$D106,SaldoAnno4!G$12:G$4602)</f>
        <v>0</v>
      </c>
      <c r="Y106" s="6">
        <f>SUMIF(SaldoAnno5!A$12:A$4602,$D106,SaldoAnno5!D$12:D$4602)</f>
        <v>39274.339999999997</v>
      </c>
      <c r="Z106" s="6">
        <f>SUMIF(SaldoAnno5!A$12:A$4602,$D106,SaldoAnno5!E$12:E$4602)</f>
        <v>28418.12</v>
      </c>
      <c r="AA106" s="6">
        <f>SUMIF(SaldoAnno5!A$12:A$4602,$D106,SaldoAnno5!G$12:G$4602)</f>
        <v>10856.219999999998</v>
      </c>
      <c r="AB106" s="6">
        <f>SUMIF(SaldoAnno6!A$12:A$5000,$D106,SaldoAnno6!D$12:D$5000)</f>
        <v>17948.23</v>
      </c>
      <c r="AC106" s="6">
        <f>SUMIF(SaldoAnno6!A$12:A$5000,$D106,SaldoAnno6!E$12:E$5000)</f>
        <v>6344.69</v>
      </c>
      <c r="AD106" s="6">
        <f>SUMIF(SaldoAnno6!A$12:A$5000,$D106,SaldoAnno6!G$12:G$5000)</f>
        <v>11603.54</v>
      </c>
    </row>
    <row r="107" spans="1:30" ht="12.75">
      <c r="A107" s="7">
        <v>12</v>
      </c>
      <c r="B107" s="7">
        <v>1202</v>
      </c>
      <c r="C107" s="7">
        <v>120210</v>
      </c>
      <c r="D107" s="7">
        <v>12021003</v>
      </c>
      <c r="E107" s="170" t="s">
        <v>2306</v>
      </c>
      <c r="F107" s="7">
        <v>3</v>
      </c>
      <c r="G107" s="8" t="s">
        <v>328</v>
      </c>
      <c r="H107" s="8" t="s">
        <v>329</v>
      </c>
      <c r="I107" s="8" t="s">
        <v>329</v>
      </c>
      <c r="J107" s="8" t="s">
        <v>385</v>
      </c>
      <c r="K107" s="8" t="s">
        <v>413</v>
      </c>
      <c r="L107" s="8" t="s">
        <v>380</v>
      </c>
      <c r="M107" s="6">
        <f>SUMIF(SaldoAnno1!A$12:A$4902,D107,SaldoAnno1!D$12:D$4902)</f>
        <v>2709558.93</v>
      </c>
      <c r="N107" s="6">
        <f>SUMIF(SaldoAnno1!A$12:A$4902,D107,SaldoAnno1!E$12:E$4902)</f>
        <v>2233832.56</v>
      </c>
      <c r="O107" s="6">
        <f>SUMIF(SaldoAnno1!A$12:A$4902,D107,SaldoAnno1!G$12:G$4902)</f>
        <v>475726.37000000011</v>
      </c>
      <c r="P107" s="6">
        <f>SUMIF(SaldoAnno2!A$12:A$5000,D107,SaldoAnno2!D$12:D$5000)</f>
        <v>2088356.19</v>
      </c>
      <c r="Q107" s="6">
        <f>SUMIF(SaldoAnno2!A$12:A$5000,D107,SaldoAnno2!E$12:E$5000)</f>
        <v>1422173.62</v>
      </c>
      <c r="R107" s="6">
        <f>SUMIF(SaldoAnno2!A$12:A$5000,D107,SaldoAnno2!G$12:G$5000)</f>
        <v>666182.56999999983</v>
      </c>
      <c r="S107" s="6">
        <f>SUMIF(SaldoAnno3!A$12:A$5000,D107,SaldoAnno3!D$12:G$5000)</f>
        <v>4278238.08</v>
      </c>
      <c r="T107" s="6">
        <f>SUMIF(SaldoAnno3!A$12:A$5000,D107,SaldoAnno3!E$12:H$5000)</f>
        <v>2972627.97</v>
      </c>
      <c r="U107" s="6">
        <f>SUMIF(SaldoAnno3!A$12:A$5000,D107,SaldoAnno3!G$12:G$5000)</f>
        <v>1305610.1099999999</v>
      </c>
      <c r="V107" s="6">
        <f>SUMIF(SaldoAnno4!A$12:A$4602,$D107,SaldoAnno4!D$12:D$4602)</f>
        <v>0</v>
      </c>
      <c r="W107" s="6">
        <f>SUMIF(SaldoAnno4!A$12:A$4602,$D107,SaldoAnno4!E$12:E$4602)</f>
        <v>0</v>
      </c>
      <c r="X107" s="6">
        <f>SUMIF(SaldoAnno4!A$12:A$4602,$D107,SaldoAnno4!G$12:G$4602)</f>
        <v>0</v>
      </c>
      <c r="Y107" s="6">
        <f>SUMIF(SaldoAnno5!A$12:A$4602,$D107,SaldoAnno5!D$12:D$4602)</f>
        <v>4496609.2699999996</v>
      </c>
      <c r="Z107" s="6">
        <f>SUMIF(SaldoAnno5!A$12:A$4602,$D107,SaldoAnno5!E$12:E$4602)</f>
        <v>3835511.58</v>
      </c>
      <c r="AA107" s="6">
        <f>SUMIF(SaldoAnno5!A$12:A$4602,$D107,SaldoAnno5!G$12:G$4602)</f>
        <v>661097.68999999948</v>
      </c>
      <c r="AB107" s="6">
        <f>SUMIF(SaldoAnno6!A$12:A$5000,$D107,SaldoAnno6!D$12:D$5000)</f>
        <v>469860.6</v>
      </c>
      <c r="AC107" s="6">
        <f>SUMIF(SaldoAnno6!A$12:A$5000,$D107,SaldoAnno6!E$12:E$5000)</f>
        <v>403029.18</v>
      </c>
      <c r="AD107" s="6">
        <f>SUMIF(SaldoAnno6!A$12:A$5000,$D107,SaldoAnno6!G$12:G$5000)</f>
        <v>66831.419999999984</v>
      </c>
    </row>
    <row r="108" spans="1:30" ht="12.75">
      <c r="A108" s="7">
        <v>12</v>
      </c>
      <c r="B108" s="7">
        <v>1202</v>
      </c>
      <c r="C108" s="7">
        <v>120210</v>
      </c>
      <c r="D108" s="7">
        <v>12021004</v>
      </c>
      <c r="E108" s="170" t="s">
        <v>964</v>
      </c>
      <c r="F108" s="7">
        <v>3</v>
      </c>
      <c r="G108" s="8" t="s">
        <v>328</v>
      </c>
      <c r="H108" s="8" t="s">
        <v>329</v>
      </c>
      <c r="I108" s="8" t="s">
        <v>329</v>
      </c>
      <c r="J108" s="8" t="s">
        <v>385</v>
      </c>
      <c r="K108" s="8" t="s">
        <v>413</v>
      </c>
      <c r="L108" s="8" t="s">
        <v>380</v>
      </c>
      <c r="M108" s="6">
        <f>SUMIF(SaldoAnno1!A$12:A$4902,D108,SaldoAnno1!D$12:D$4902)</f>
        <v>0</v>
      </c>
      <c r="N108" s="6">
        <f>SUMIF(SaldoAnno1!A$12:A$4902,D108,SaldoAnno1!E$12:E$4902)</f>
        <v>0</v>
      </c>
      <c r="O108" s="6">
        <f>SUMIF(SaldoAnno1!A$12:A$4902,D108,SaldoAnno1!G$12:G$4902)</f>
        <v>0</v>
      </c>
      <c r="P108" s="6">
        <f>SUMIF(SaldoAnno2!A$12:A$5000,D108,SaldoAnno2!D$12:D$5000)</f>
        <v>0</v>
      </c>
      <c r="Q108" s="6">
        <f>SUMIF(SaldoAnno2!A$12:A$5000,D108,SaldoAnno2!E$12:E$5000)</f>
        <v>0</v>
      </c>
      <c r="R108" s="6">
        <f>SUMIF(SaldoAnno2!A$12:A$5000,D108,SaldoAnno2!G$12:G$5000)</f>
        <v>0</v>
      </c>
      <c r="S108" s="6">
        <f>SUMIF(SaldoAnno3!A$12:A$5000,D108,SaldoAnno3!D$12:G$5000)</f>
        <v>0</v>
      </c>
      <c r="T108" s="6">
        <f>SUMIF(SaldoAnno3!A$12:A$5000,D108,SaldoAnno3!E$12:H$5000)</f>
        <v>0</v>
      </c>
      <c r="U108" s="6">
        <f>SUMIF(SaldoAnno3!A$12:A$5000,D108,SaldoAnno3!G$12:G$5000)</f>
        <v>0</v>
      </c>
      <c r="V108" s="6">
        <f>SUMIF(SaldoAnno4!A$12:A$4602,$D108,SaldoAnno4!D$12:D$4602)</f>
        <v>0</v>
      </c>
      <c r="W108" s="6">
        <f>SUMIF(SaldoAnno4!A$12:A$4602,$D108,SaldoAnno4!E$12:E$4602)</f>
        <v>0</v>
      </c>
      <c r="X108" s="6">
        <f>SUMIF(SaldoAnno4!A$12:A$4602,$D108,SaldoAnno4!G$12:G$4602)</f>
        <v>0</v>
      </c>
      <c r="Y108" s="6">
        <f>SUMIF(SaldoAnno5!A$12:A$4602,$D108,SaldoAnno5!D$12:D$4602)</f>
        <v>0</v>
      </c>
      <c r="Z108" s="6">
        <f>SUMIF(SaldoAnno5!A$12:A$4602,$D108,SaldoAnno5!E$12:E$4602)</f>
        <v>0</v>
      </c>
      <c r="AA108" s="6">
        <f>SUMIF(SaldoAnno5!A$12:A$4602,$D108,SaldoAnno5!G$12:G$4602)</f>
        <v>0</v>
      </c>
      <c r="AB108" s="6">
        <f>SUMIF(SaldoAnno6!A$12:A$5000,$D108,SaldoAnno6!D$12:D$5000)</f>
        <v>0</v>
      </c>
      <c r="AC108" s="6">
        <f>SUMIF(SaldoAnno6!A$12:A$5000,$D108,SaldoAnno6!E$12:E$5000)</f>
        <v>0</v>
      </c>
      <c r="AD108" s="6">
        <f>SUMIF(SaldoAnno6!A$12:A$5000,$D108,SaldoAnno6!G$12:G$5000)</f>
        <v>0</v>
      </c>
    </row>
    <row r="109" spans="1:30" ht="12.75">
      <c r="A109" s="7">
        <v>12</v>
      </c>
      <c r="B109" s="7">
        <v>1202</v>
      </c>
      <c r="C109" s="7">
        <v>120210</v>
      </c>
      <c r="D109" s="7">
        <v>12021005</v>
      </c>
      <c r="E109" s="170" t="s">
        <v>1152</v>
      </c>
      <c r="F109" s="7">
        <v>3</v>
      </c>
      <c r="G109" s="8" t="s">
        <v>328</v>
      </c>
      <c r="H109" s="8" t="s">
        <v>329</v>
      </c>
      <c r="I109" s="8" t="s">
        <v>329</v>
      </c>
      <c r="J109" s="8" t="s">
        <v>385</v>
      </c>
      <c r="K109" s="8" t="s">
        <v>413</v>
      </c>
      <c r="L109" s="8" t="s">
        <v>380</v>
      </c>
      <c r="M109" s="6">
        <f>SUMIF(SaldoAnno1!A$12:A$4902,D109,SaldoAnno1!D$12:D$4902)</f>
        <v>0</v>
      </c>
      <c r="N109" s="6">
        <f>SUMIF(SaldoAnno1!A$12:A$4902,D109,SaldoAnno1!E$12:E$4902)</f>
        <v>0</v>
      </c>
      <c r="O109" s="6">
        <f>SUMIF(SaldoAnno1!A$12:A$4902,D109,SaldoAnno1!G$12:G$4902)</f>
        <v>0</v>
      </c>
      <c r="P109" s="6">
        <f>SUMIF(SaldoAnno2!A$12:A$5000,D109,SaldoAnno2!D$12:D$5000)</f>
        <v>0</v>
      </c>
      <c r="Q109" s="6">
        <f>SUMIF(SaldoAnno2!A$12:A$5000,D109,SaldoAnno2!E$12:E$5000)</f>
        <v>0</v>
      </c>
      <c r="R109" s="6">
        <f>SUMIF(SaldoAnno2!A$12:A$5000,D109,SaldoAnno2!G$12:G$5000)</f>
        <v>0</v>
      </c>
      <c r="S109" s="6">
        <f>SUMIF(SaldoAnno3!A$12:A$5000,D109,SaldoAnno3!D$12:G$5000)</f>
        <v>0</v>
      </c>
      <c r="T109" s="6">
        <f>SUMIF(SaldoAnno3!A$12:A$5000,D109,SaldoAnno3!E$12:H$5000)</f>
        <v>0</v>
      </c>
      <c r="U109" s="6">
        <f>SUMIF(SaldoAnno3!A$12:A$5000,D109,SaldoAnno3!G$12:G$5000)</f>
        <v>0</v>
      </c>
      <c r="V109" s="6">
        <f>SUMIF(SaldoAnno4!A$12:A$4602,$D109,SaldoAnno4!D$12:D$4602)</f>
        <v>0</v>
      </c>
      <c r="W109" s="6">
        <f>SUMIF(SaldoAnno4!A$12:A$4602,$D109,SaldoAnno4!E$12:E$4602)</f>
        <v>0</v>
      </c>
      <c r="X109" s="6">
        <f>SUMIF(SaldoAnno4!A$12:A$4602,$D109,SaldoAnno4!G$12:G$4602)</f>
        <v>0</v>
      </c>
      <c r="Y109" s="6">
        <f>SUMIF(SaldoAnno5!A$12:A$4602,$D109,SaldoAnno5!D$12:D$4602)</f>
        <v>0</v>
      </c>
      <c r="Z109" s="6">
        <f>SUMIF(SaldoAnno5!A$12:A$4602,$D109,SaldoAnno5!E$12:E$4602)</f>
        <v>0</v>
      </c>
      <c r="AA109" s="6">
        <f>SUMIF(SaldoAnno5!A$12:A$4602,$D109,SaldoAnno5!G$12:G$4602)</f>
        <v>0</v>
      </c>
      <c r="AB109" s="6">
        <f>SUMIF(SaldoAnno6!A$12:A$5000,$D109,SaldoAnno6!D$12:D$5000)</f>
        <v>100</v>
      </c>
      <c r="AC109" s="6">
        <f>SUMIF(SaldoAnno6!A$12:A$5000,$D109,SaldoAnno6!E$12:E$5000)</f>
        <v>200</v>
      </c>
      <c r="AD109" s="6">
        <f>SUMIF(SaldoAnno6!A$12:A$5000,$D109,SaldoAnno6!G$12:G$5000)</f>
        <v>-100</v>
      </c>
    </row>
    <row r="110" spans="1:30" ht="25.5">
      <c r="A110" s="7">
        <v>12</v>
      </c>
      <c r="B110" s="7">
        <v>1202</v>
      </c>
      <c r="C110" s="7">
        <v>120210</v>
      </c>
      <c r="D110" s="7">
        <v>12021006</v>
      </c>
      <c r="E110" s="170" t="s">
        <v>965</v>
      </c>
      <c r="F110" s="7">
        <v>3</v>
      </c>
      <c r="G110" s="8" t="s">
        <v>328</v>
      </c>
      <c r="H110" s="8" t="s">
        <v>329</v>
      </c>
      <c r="I110" s="8" t="s">
        <v>329</v>
      </c>
      <c r="J110" s="8" t="s">
        <v>385</v>
      </c>
      <c r="K110" s="8" t="s">
        <v>413</v>
      </c>
      <c r="L110" s="8" t="s">
        <v>380</v>
      </c>
      <c r="M110" s="6">
        <f>SUMIF(SaldoAnno1!A$12:A$4902,D110,SaldoAnno1!D$12:D$4902)</f>
        <v>0</v>
      </c>
      <c r="N110" s="6">
        <f>SUMIF(SaldoAnno1!A$12:A$4902,D110,SaldoAnno1!E$12:E$4902)</f>
        <v>0</v>
      </c>
      <c r="O110" s="6">
        <f>SUMIF(SaldoAnno1!A$12:A$4902,D110,SaldoAnno1!G$12:G$4902)</f>
        <v>0</v>
      </c>
      <c r="P110" s="6">
        <f>SUMIF(SaldoAnno2!A$12:A$5000,D110,SaldoAnno2!D$12:D$5000)</f>
        <v>0</v>
      </c>
      <c r="Q110" s="6">
        <f>SUMIF(SaldoAnno2!A$12:A$5000,D110,SaldoAnno2!E$12:E$5000)</f>
        <v>0</v>
      </c>
      <c r="R110" s="6">
        <f>SUMIF(SaldoAnno2!A$12:A$5000,D110,SaldoAnno2!G$12:G$5000)</f>
        <v>0</v>
      </c>
      <c r="S110" s="6">
        <f>SUMIF(SaldoAnno3!A$12:A$5000,D110,SaldoAnno3!D$12:G$5000)</f>
        <v>0</v>
      </c>
      <c r="T110" s="6">
        <f>SUMIF(SaldoAnno3!A$12:A$5000,D110,SaldoAnno3!E$12:H$5000)</f>
        <v>0</v>
      </c>
      <c r="U110" s="6">
        <f>SUMIF(SaldoAnno3!A$12:A$5000,D110,SaldoAnno3!G$12:G$5000)</f>
        <v>0</v>
      </c>
      <c r="V110" s="6">
        <f>SUMIF(SaldoAnno4!A$12:A$4602,$D110,SaldoAnno4!D$12:D$4602)</f>
        <v>0</v>
      </c>
      <c r="W110" s="6">
        <f>SUMIF(SaldoAnno4!A$12:A$4602,$D110,SaldoAnno4!E$12:E$4602)</f>
        <v>0</v>
      </c>
      <c r="X110" s="6">
        <f>SUMIF(SaldoAnno4!A$12:A$4602,$D110,SaldoAnno4!G$12:G$4602)</f>
        <v>0</v>
      </c>
      <c r="Y110" s="6">
        <f>SUMIF(SaldoAnno5!A$12:A$4602,$D110,SaldoAnno5!D$12:D$4602)</f>
        <v>0</v>
      </c>
      <c r="Z110" s="6">
        <f>SUMIF(SaldoAnno5!A$12:A$4602,$D110,SaldoAnno5!E$12:E$4602)</f>
        <v>0</v>
      </c>
      <c r="AA110" s="6">
        <f>SUMIF(SaldoAnno5!A$12:A$4602,$D110,SaldoAnno5!G$12:G$4602)</f>
        <v>0</v>
      </c>
      <c r="AB110" s="6">
        <f>SUMIF(SaldoAnno6!A$12:A$5000,$D110,SaldoAnno6!D$12:D$5000)</f>
        <v>0</v>
      </c>
      <c r="AC110" s="6">
        <f>SUMIF(SaldoAnno6!A$12:A$5000,$D110,SaldoAnno6!E$12:E$5000)</f>
        <v>0</v>
      </c>
      <c r="AD110" s="6">
        <f>SUMIF(SaldoAnno6!A$12:A$5000,$D110,SaldoAnno6!G$12:G$5000)</f>
        <v>0</v>
      </c>
    </row>
    <row r="111" spans="1:30" ht="12.75">
      <c r="A111" s="7">
        <v>12</v>
      </c>
      <c r="B111" s="7">
        <v>1202</v>
      </c>
      <c r="C111" s="7">
        <v>120210</v>
      </c>
      <c r="D111" s="7">
        <v>12021007</v>
      </c>
      <c r="E111" s="170" t="s">
        <v>966</v>
      </c>
      <c r="F111" s="7">
        <v>3</v>
      </c>
      <c r="G111" s="8" t="s">
        <v>328</v>
      </c>
      <c r="H111" s="8" t="s">
        <v>329</v>
      </c>
      <c r="I111" s="8" t="s">
        <v>329</v>
      </c>
      <c r="J111" s="8" t="s">
        <v>385</v>
      </c>
      <c r="K111" s="8" t="s">
        <v>413</v>
      </c>
      <c r="L111" s="8" t="s">
        <v>380</v>
      </c>
      <c r="M111" s="6">
        <f>SUMIF(SaldoAnno1!A$12:A$4902,D111,SaldoAnno1!D$12:D$4902)</f>
        <v>0</v>
      </c>
      <c r="N111" s="6">
        <f>SUMIF(SaldoAnno1!A$12:A$4902,D111,SaldoAnno1!E$12:E$4902)</f>
        <v>0</v>
      </c>
      <c r="O111" s="6">
        <f>SUMIF(SaldoAnno1!A$12:A$4902,D111,SaldoAnno1!G$12:G$4902)</f>
        <v>0</v>
      </c>
      <c r="P111" s="6">
        <f>SUMIF(SaldoAnno2!A$12:A$5000,D111,SaldoAnno2!D$12:D$5000)</f>
        <v>0</v>
      </c>
      <c r="Q111" s="6">
        <f>SUMIF(SaldoAnno2!A$12:A$5000,D111,SaldoAnno2!E$12:E$5000)</f>
        <v>0</v>
      </c>
      <c r="R111" s="6">
        <f>SUMIF(SaldoAnno2!A$12:A$5000,D111,SaldoAnno2!G$12:G$5000)</f>
        <v>0</v>
      </c>
      <c r="S111" s="6">
        <f>SUMIF(SaldoAnno3!A$12:A$5000,D111,SaldoAnno3!D$12:G$5000)</f>
        <v>0</v>
      </c>
      <c r="T111" s="6">
        <f>SUMIF(SaldoAnno3!A$12:A$5000,D111,SaldoAnno3!E$12:H$5000)</f>
        <v>0</v>
      </c>
      <c r="U111" s="6">
        <f>SUMIF(SaldoAnno3!A$12:A$5000,D111,SaldoAnno3!G$12:G$5000)</f>
        <v>0</v>
      </c>
      <c r="V111" s="6">
        <f>SUMIF(SaldoAnno4!A$12:A$4602,$D111,SaldoAnno4!D$12:D$4602)</f>
        <v>0</v>
      </c>
      <c r="W111" s="6">
        <f>SUMIF(SaldoAnno4!A$12:A$4602,$D111,SaldoAnno4!E$12:E$4602)</f>
        <v>0</v>
      </c>
      <c r="X111" s="6">
        <f>SUMIF(SaldoAnno4!A$12:A$4602,$D111,SaldoAnno4!G$12:G$4602)</f>
        <v>0</v>
      </c>
      <c r="Y111" s="6">
        <f>SUMIF(SaldoAnno5!A$12:A$4602,$D111,SaldoAnno5!D$12:D$4602)</f>
        <v>0</v>
      </c>
      <c r="Z111" s="6">
        <f>SUMIF(SaldoAnno5!A$12:A$4602,$D111,SaldoAnno5!E$12:E$4602)</f>
        <v>0</v>
      </c>
      <c r="AA111" s="6">
        <f>SUMIF(SaldoAnno5!A$12:A$4602,$D111,SaldoAnno5!G$12:G$4602)</f>
        <v>0</v>
      </c>
      <c r="AB111" s="6">
        <f>SUMIF(SaldoAnno6!A$12:A$5000,$D111,SaldoAnno6!D$12:D$5000)</f>
        <v>0</v>
      </c>
      <c r="AC111" s="6">
        <f>SUMIF(SaldoAnno6!A$12:A$5000,$D111,SaldoAnno6!E$12:E$5000)</f>
        <v>0</v>
      </c>
      <c r="AD111" s="6">
        <f>SUMIF(SaldoAnno6!A$12:A$5000,$D111,SaldoAnno6!G$12:G$5000)</f>
        <v>0</v>
      </c>
    </row>
    <row r="112" spans="1:30" ht="12.75">
      <c r="A112" s="7">
        <v>12</v>
      </c>
      <c r="B112" s="7">
        <v>1202</v>
      </c>
      <c r="C112" s="7">
        <v>120210</v>
      </c>
      <c r="D112" s="7">
        <v>12021008</v>
      </c>
      <c r="E112" s="170" t="s">
        <v>967</v>
      </c>
      <c r="F112" s="7">
        <v>3</v>
      </c>
      <c r="G112" s="8" t="s">
        <v>328</v>
      </c>
      <c r="H112" s="8" t="s">
        <v>329</v>
      </c>
      <c r="I112" s="8" t="s">
        <v>329</v>
      </c>
      <c r="J112" s="8" t="s">
        <v>385</v>
      </c>
      <c r="K112" s="8" t="s">
        <v>413</v>
      </c>
      <c r="L112" s="8" t="s">
        <v>380</v>
      </c>
      <c r="M112" s="6">
        <f>SUMIF(SaldoAnno1!A$12:A$4902,D112,SaldoAnno1!D$12:D$4902)</f>
        <v>0</v>
      </c>
      <c r="N112" s="6">
        <f>SUMIF(SaldoAnno1!A$12:A$4902,D112,SaldoAnno1!E$12:E$4902)</f>
        <v>0</v>
      </c>
      <c r="O112" s="6">
        <f>SUMIF(SaldoAnno1!A$12:A$4902,D112,SaldoAnno1!G$12:G$4902)</f>
        <v>0</v>
      </c>
      <c r="P112" s="6">
        <f>SUMIF(SaldoAnno2!A$12:A$5000,D112,SaldoAnno2!D$12:D$5000)</f>
        <v>0</v>
      </c>
      <c r="Q112" s="6">
        <f>SUMIF(SaldoAnno2!A$12:A$5000,D112,SaldoAnno2!E$12:E$5000)</f>
        <v>0</v>
      </c>
      <c r="R112" s="6">
        <f>SUMIF(SaldoAnno2!A$12:A$5000,D112,SaldoAnno2!G$12:G$5000)</f>
        <v>0</v>
      </c>
      <c r="S112" s="6">
        <f>SUMIF(SaldoAnno3!A$12:A$5000,D112,SaldoAnno3!D$12:G$5000)</f>
        <v>0</v>
      </c>
      <c r="T112" s="6">
        <f>SUMIF(SaldoAnno3!A$12:A$5000,D112,SaldoAnno3!E$12:H$5000)</f>
        <v>0</v>
      </c>
      <c r="U112" s="6">
        <f>SUMIF(SaldoAnno3!A$12:A$5000,D112,SaldoAnno3!G$12:G$5000)</f>
        <v>0</v>
      </c>
      <c r="V112" s="6">
        <f>SUMIF(SaldoAnno4!A$12:A$4602,$D112,SaldoAnno4!D$12:D$4602)</f>
        <v>0</v>
      </c>
      <c r="W112" s="6">
        <f>SUMIF(SaldoAnno4!A$12:A$4602,$D112,SaldoAnno4!E$12:E$4602)</f>
        <v>0</v>
      </c>
      <c r="X112" s="6">
        <f>SUMIF(SaldoAnno4!A$12:A$4602,$D112,SaldoAnno4!G$12:G$4602)</f>
        <v>0</v>
      </c>
      <c r="Y112" s="6">
        <f>SUMIF(SaldoAnno5!A$12:A$4602,$D112,SaldoAnno5!D$12:D$4602)</f>
        <v>0</v>
      </c>
      <c r="Z112" s="6">
        <f>SUMIF(SaldoAnno5!A$12:A$4602,$D112,SaldoAnno5!E$12:E$4602)</f>
        <v>0</v>
      </c>
      <c r="AA112" s="6">
        <f>SUMIF(SaldoAnno5!A$12:A$4602,$D112,SaldoAnno5!G$12:G$4602)</f>
        <v>0</v>
      </c>
      <c r="AB112" s="6">
        <f>SUMIF(SaldoAnno6!A$12:A$5000,$D112,SaldoAnno6!D$12:D$5000)</f>
        <v>0</v>
      </c>
      <c r="AC112" s="6">
        <f>SUMIF(SaldoAnno6!A$12:A$5000,$D112,SaldoAnno6!E$12:E$5000)</f>
        <v>0</v>
      </c>
      <c r="AD112" s="6">
        <f>SUMIF(SaldoAnno6!A$12:A$5000,$D112,SaldoAnno6!G$12:G$5000)</f>
        <v>0</v>
      </c>
    </row>
    <row r="113" spans="1:30" ht="12.75">
      <c r="A113" s="7">
        <v>12</v>
      </c>
      <c r="B113" s="7">
        <v>1202</v>
      </c>
      <c r="C113" s="7">
        <v>120210</v>
      </c>
      <c r="D113" s="7">
        <v>12021009</v>
      </c>
      <c r="E113" s="170" t="s">
        <v>1124</v>
      </c>
      <c r="F113" s="7">
        <v>3</v>
      </c>
      <c r="G113" s="8" t="s">
        <v>328</v>
      </c>
      <c r="H113" s="8" t="s">
        <v>329</v>
      </c>
      <c r="I113" s="8" t="s">
        <v>329</v>
      </c>
      <c r="J113" s="8" t="s">
        <v>385</v>
      </c>
      <c r="K113" s="8" t="s">
        <v>413</v>
      </c>
      <c r="L113" s="8" t="s">
        <v>380</v>
      </c>
      <c r="M113" s="6">
        <f>SUMIF(SaldoAnno1!A$12:A$4902,D113,SaldoAnno1!D$12:D$4902)</f>
        <v>1226964.3500000001</v>
      </c>
      <c r="N113" s="6">
        <f>SUMIF(SaldoAnno1!A$12:A$4902,D113,SaldoAnno1!E$12:E$4902)</f>
        <v>12754.68</v>
      </c>
      <c r="O113" s="6">
        <f>SUMIF(SaldoAnno1!A$12:A$4902,D113,SaldoAnno1!G$12:G$4902)</f>
        <v>1214209.6700000002</v>
      </c>
      <c r="P113" s="6">
        <f>SUMIF(SaldoAnno2!A$12:A$5000,D113,SaldoAnno2!D$12:D$5000)</f>
        <v>1275834.49</v>
      </c>
      <c r="Q113" s="6">
        <f>SUMIF(SaldoAnno2!A$12:A$5000,D113,SaldoAnno2!E$12:E$5000)</f>
        <v>6056.46</v>
      </c>
      <c r="R113" s="6">
        <f>SUMIF(SaldoAnno2!A$12:A$5000,D113,SaldoAnno2!G$12:G$5000)</f>
        <v>1269778.03</v>
      </c>
      <c r="S113" s="6">
        <f>SUMIF(SaldoAnno3!A$12:A$5000,D113,SaldoAnno3!D$12:G$5000)</f>
        <v>1324579.81</v>
      </c>
      <c r="T113" s="6">
        <f>SUMIF(SaldoAnno3!A$12:A$5000,D113,SaldoAnno3!E$12:H$5000)</f>
        <v>7140.6</v>
      </c>
      <c r="U113" s="6">
        <f>SUMIF(SaldoAnno3!A$12:A$5000,D113,SaldoAnno3!G$12:G$5000)</f>
        <v>1317439.21</v>
      </c>
      <c r="V113" s="6">
        <f>SUMIF(SaldoAnno4!A$12:A$4602,$D113,SaldoAnno4!D$12:D$4602)</f>
        <v>0</v>
      </c>
      <c r="W113" s="6">
        <f>SUMIF(SaldoAnno4!A$12:A$4602,$D113,SaldoAnno4!E$12:E$4602)</f>
        <v>0</v>
      </c>
      <c r="X113" s="6">
        <f>SUMIF(SaldoAnno4!A$12:A$4602,$D113,SaldoAnno4!G$12:G$4602)</f>
        <v>0</v>
      </c>
      <c r="Y113" s="6">
        <f>SUMIF(SaldoAnno5!A$12:A$4602,$D113,SaldoAnno5!D$12:D$4602)</f>
        <v>1367466.65</v>
      </c>
      <c r="Z113" s="6">
        <f>SUMIF(SaldoAnno5!A$12:A$4602,$D113,SaldoAnno5!E$12:E$4602)</f>
        <v>7283.31</v>
      </c>
      <c r="AA113" s="6">
        <f>SUMIF(SaldoAnno5!A$12:A$4602,$D113,SaldoAnno5!G$12:G$4602)</f>
        <v>1360183.3399999999</v>
      </c>
      <c r="AB113" s="6">
        <f>SUMIF(SaldoAnno6!A$12:A$5000,$D113,SaldoAnno6!D$12:D$5000)</f>
        <v>20490.5</v>
      </c>
      <c r="AC113" s="6">
        <f>SUMIF(SaldoAnno6!A$12:A$5000,$D113,SaldoAnno6!E$12:E$5000)</f>
        <v>2652.53</v>
      </c>
      <c r="AD113" s="6">
        <f>SUMIF(SaldoAnno6!A$12:A$5000,$D113,SaldoAnno6!G$12:G$5000)</f>
        <v>17837.97</v>
      </c>
    </row>
    <row r="114" spans="1:30" ht="12.75">
      <c r="A114" s="7">
        <v>12</v>
      </c>
      <c r="B114" s="7">
        <v>1202</v>
      </c>
      <c r="C114" s="7">
        <v>120210</v>
      </c>
      <c r="D114" s="7">
        <v>12021010</v>
      </c>
      <c r="E114" s="170" t="s">
        <v>1585</v>
      </c>
      <c r="F114" s="7">
        <v>3</v>
      </c>
      <c r="G114" s="8" t="s">
        <v>328</v>
      </c>
      <c r="H114" s="8" t="s">
        <v>329</v>
      </c>
      <c r="I114" s="8" t="s">
        <v>329</v>
      </c>
      <c r="J114" s="8" t="s">
        <v>385</v>
      </c>
      <c r="K114" s="8" t="s">
        <v>413</v>
      </c>
      <c r="L114" s="8" t="s">
        <v>380</v>
      </c>
      <c r="M114" s="6">
        <f>SUMIF(SaldoAnno1!A$12:A$4902,D114,SaldoAnno1!D$12:D$4902)</f>
        <v>921.13</v>
      </c>
      <c r="N114" s="6">
        <f>SUMIF(SaldoAnno1!A$12:A$4902,D114,SaldoAnno1!E$12:E$4902)</f>
        <v>0</v>
      </c>
      <c r="O114" s="6">
        <f>SUMIF(SaldoAnno1!A$12:A$4902,D114,SaldoAnno1!G$12:G$4902)</f>
        <v>921.13</v>
      </c>
      <c r="P114" s="6">
        <f>SUMIF(SaldoAnno2!A$12:A$5000,D114,SaldoAnno2!D$12:D$5000)</f>
        <v>921.13</v>
      </c>
      <c r="Q114" s="6">
        <f>SUMIF(SaldoAnno2!A$12:A$5000,D114,SaldoAnno2!E$12:E$5000)</f>
        <v>921.13</v>
      </c>
      <c r="R114" s="6">
        <f>SUMIF(SaldoAnno2!A$12:A$5000,D114,SaldoAnno2!G$12:G$5000)</f>
        <v>0</v>
      </c>
      <c r="S114" s="6">
        <f>SUMIF(SaldoAnno3!A$12:A$5000,D114,SaldoAnno3!D$12:G$5000)</f>
        <v>0</v>
      </c>
      <c r="T114" s="6">
        <f>SUMIF(SaldoAnno3!A$12:A$5000,D114,SaldoAnno3!E$12:H$5000)</f>
        <v>0</v>
      </c>
      <c r="U114" s="6">
        <f>SUMIF(SaldoAnno3!A$12:A$5000,D114,SaldoAnno3!G$12:G$5000)</f>
        <v>0</v>
      </c>
      <c r="V114" s="6">
        <f>SUMIF(SaldoAnno4!A$12:A$4602,$D114,SaldoAnno4!D$12:D$4602)</f>
        <v>0</v>
      </c>
      <c r="W114" s="6">
        <f>SUMIF(SaldoAnno4!A$12:A$4602,$D114,SaldoAnno4!E$12:E$4602)</f>
        <v>0</v>
      </c>
      <c r="X114" s="6">
        <f>SUMIF(SaldoAnno4!A$12:A$4602,$D114,SaldoAnno4!G$12:G$4602)</f>
        <v>0</v>
      </c>
      <c r="Y114" s="6">
        <f>SUMIF(SaldoAnno5!A$12:A$4602,$D114,SaldoAnno5!D$12:D$4602)</f>
        <v>0</v>
      </c>
      <c r="Z114" s="6">
        <f>SUMIF(SaldoAnno5!A$12:A$4602,$D114,SaldoAnno5!E$12:E$4602)</f>
        <v>0</v>
      </c>
      <c r="AA114" s="6">
        <f>SUMIF(SaldoAnno5!A$12:A$4602,$D114,SaldoAnno5!G$12:G$4602)</f>
        <v>0</v>
      </c>
      <c r="AB114" s="6">
        <f>SUMIF(SaldoAnno6!A$12:A$5000,$D114,SaldoAnno6!D$12:D$5000)</f>
        <v>0</v>
      </c>
      <c r="AC114" s="6">
        <f>SUMIF(SaldoAnno6!A$12:A$5000,$D114,SaldoAnno6!E$12:E$5000)</f>
        <v>0</v>
      </c>
      <c r="AD114" s="6">
        <f>SUMIF(SaldoAnno6!A$12:A$5000,$D114,SaldoAnno6!G$12:G$5000)</f>
        <v>0</v>
      </c>
    </row>
    <row r="115" spans="1:30" ht="12.75">
      <c r="A115" s="7">
        <v>12</v>
      </c>
      <c r="B115" s="7">
        <v>1202</v>
      </c>
      <c r="C115" s="7">
        <v>120210</v>
      </c>
      <c r="D115" s="7">
        <v>12021011</v>
      </c>
      <c r="E115" s="170" t="s">
        <v>980</v>
      </c>
      <c r="F115" s="7">
        <v>3</v>
      </c>
      <c r="G115" s="8" t="s">
        <v>328</v>
      </c>
      <c r="H115" s="8" t="s">
        <v>329</v>
      </c>
      <c r="I115" s="8" t="s">
        <v>329</v>
      </c>
      <c r="J115" s="8" t="s">
        <v>385</v>
      </c>
      <c r="K115" s="8" t="s">
        <v>413</v>
      </c>
      <c r="L115" s="8" t="s">
        <v>380</v>
      </c>
      <c r="M115" s="6">
        <f>SUMIF(SaldoAnno1!A$12:A$4902,D115,SaldoAnno1!D$12:D$4902)</f>
        <v>31910.67</v>
      </c>
      <c r="N115" s="6">
        <f>SUMIF(SaldoAnno1!A$12:A$4902,D115,SaldoAnno1!E$12:E$4902)</f>
        <v>2518.0100000000002</v>
      </c>
      <c r="O115" s="6">
        <f>SUMIF(SaldoAnno1!A$12:A$4902,D115,SaldoAnno1!G$12:G$4902)</f>
        <v>29392.659999999996</v>
      </c>
      <c r="P115" s="6">
        <f>SUMIF(SaldoAnno2!A$12:A$5000,D115,SaldoAnno2!D$12:D$5000)</f>
        <v>31011.83</v>
      </c>
      <c r="Q115" s="6">
        <f>SUMIF(SaldoAnno2!A$12:A$5000,D115,SaldoAnno2!E$12:E$5000)</f>
        <v>29392.66</v>
      </c>
      <c r="R115" s="6">
        <f>SUMIF(SaldoAnno2!A$12:A$5000,D115,SaldoAnno2!G$12:G$5000)</f>
        <v>1619.1700000000019</v>
      </c>
      <c r="S115" s="6">
        <f>SUMIF(SaldoAnno3!A$12:A$5000,D115,SaldoAnno3!D$12:G$5000)</f>
        <v>4619.87</v>
      </c>
      <c r="T115" s="6">
        <f>SUMIF(SaldoAnno3!A$12:A$5000,D115,SaldoAnno3!E$12:H$5000)</f>
        <v>1619.17</v>
      </c>
      <c r="U115" s="6">
        <f>SUMIF(SaldoAnno3!A$12:A$5000,D115,SaldoAnno3!G$12:G$5000)</f>
        <v>3000.7</v>
      </c>
      <c r="V115" s="6">
        <f>SUMIF(SaldoAnno4!A$12:A$4602,$D115,SaldoAnno4!D$12:D$4602)</f>
        <v>0</v>
      </c>
      <c r="W115" s="6">
        <f>SUMIF(SaldoAnno4!A$12:A$4602,$D115,SaldoAnno4!E$12:E$4602)</f>
        <v>0</v>
      </c>
      <c r="X115" s="6">
        <f>SUMIF(SaldoAnno4!A$12:A$4602,$D115,SaldoAnno4!G$12:G$4602)</f>
        <v>0</v>
      </c>
      <c r="Y115" s="6">
        <f>SUMIF(SaldoAnno5!A$12:A$4602,$D115,SaldoAnno5!D$12:D$4602)</f>
        <v>5790.38</v>
      </c>
      <c r="Z115" s="6">
        <f>SUMIF(SaldoAnno5!A$12:A$4602,$D115,SaldoAnno5!E$12:E$4602)</f>
        <v>3000.7</v>
      </c>
      <c r="AA115" s="6">
        <f>SUMIF(SaldoAnno5!A$12:A$4602,$D115,SaldoAnno5!G$12:G$4602)</f>
        <v>2789.6800000000003</v>
      </c>
      <c r="AB115" s="6">
        <f>SUMIF(SaldoAnno6!A$12:A$5000,$D115,SaldoAnno6!D$12:D$5000)</f>
        <v>0</v>
      </c>
      <c r="AC115" s="6">
        <f>SUMIF(SaldoAnno6!A$12:A$5000,$D115,SaldoAnno6!E$12:E$5000)</f>
        <v>2789.68</v>
      </c>
      <c r="AD115" s="6">
        <f>SUMIF(SaldoAnno6!A$12:A$5000,$D115,SaldoAnno6!G$12:G$5000)</f>
        <v>-2789.68</v>
      </c>
    </row>
    <row r="116" spans="1:30" ht="12.75">
      <c r="A116" s="7">
        <v>12</v>
      </c>
      <c r="B116" s="7">
        <v>1202</v>
      </c>
      <c r="C116" s="7">
        <v>120210</v>
      </c>
      <c r="D116" s="7">
        <v>12021012</v>
      </c>
      <c r="E116" s="170" t="s">
        <v>413</v>
      </c>
      <c r="F116" s="7">
        <v>3</v>
      </c>
      <c r="G116" s="8" t="s">
        <v>328</v>
      </c>
      <c r="H116" s="8" t="s">
        <v>329</v>
      </c>
      <c r="I116" s="8" t="s">
        <v>329</v>
      </c>
      <c r="J116" s="8" t="s">
        <v>385</v>
      </c>
      <c r="K116" s="8" t="s">
        <v>413</v>
      </c>
      <c r="L116" s="8" t="s">
        <v>380</v>
      </c>
      <c r="M116" s="6">
        <f>SUMIF(SaldoAnno1!A$12:A$4902,D116,SaldoAnno1!D$12:D$4902)</f>
        <v>0</v>
      </c>
      <c r="N116" s="6">
        <f>SUMIF(SaldoAnno1!A$12:A$4902,D116,SaldoAnno1!E$12:E$4902)</f>
        <v>0</v>
      </c>
      <c r="O116" s="6">
        <f>SUMIF(SaldoAnno1!A$12:A$4902,D116,SaldoAnno1!G$12:G$4902)</f>
        <v>0</v>
      </c>
      <c r="P116" s="6">
        <f>SUMIF(SaldoAnno2!A$12:A$5000,D116,SaldoAnno2!D$12:D$5000)</f>
        <v>0</v>
      </c>
      <c r="Q116" s="6">
        <f>SUMIF(SaldoAnno2!A$12:A$5000,D116,SaldoAnno2!E$12:E$5000)</f>
        <v>0</v>
      </c>
      <c r="R116" s="6">
        <f>SUMIF(SaldoAnno2!A$12:A$5000,D116,SaldoAnno2!G$12:G$5000)</f>
        <v>0</v>
      </c>
      <c r="S116" s="6">
        <f>SUMIF(SaldoAnno3!A$12:A$5000,D116,SaldoAnno3!D$12:G$5000)</f>
        <v>0</v>
      </c>
      <c r="T116" s="6">
        <f>SUMIF(SaldoAnno3!A$12:A$5000,D116,SaldoAnno3!E$12:H$5000)</f>
        <v>0</v>
      </c>
      <c r="U116" s="6">
        <f>SUMIF(SaldoAnno3!A$12:A$5000,D116,SaldoAnno3!G$12:G$5000)</f>
        <v>0</v>
      </c>
      <c r="V116" s="6">
        <f>SUMIF(SaldoAnno4!A$12:A$4602,$D116,SaldoAnno4!D$12:D$4602)</f>
        <v>0</v>
      </c>
      <c r="W116" s="6">
        <f>SUMIF(SaldoAnno4!A$12:A$4602,$D116,SaldoAnno4!E$12:E$4602)</f>
        <v>0</v>
      </c>
      <c r="X116" s="6">
        <f>SUMIF(SaldoAnno4!A$12:A$4602,$D116,SaldoAnno4!G$12:G$4602)</f>
        <v>0</v>
      </c>
      <c r="Y116" s="6">
        <f>SUMIF(SaldoAnno5!A$12:A$4602,$D116,SaldoAnno5!D$12:D$4602)</f>
        <v>686000.14</v>
      </c>
      <c r="Z116" s="6">
        <f>SUMIF(SaldoAnno5!A$12:A$4602,$D116,SaldoAnno5!E$12:E$4602)</f>
        <v>479280.98</v>
      </c>
      <c r="AA116" s="6">
        <f>SUMIF(SaldoAnno5!A$12:A$4602,$D116,SaldoAnno5!G$12:G$4602)</f>
        <v>206719.16000000003</v>
      </c>
      <c r="AB116" s="6">
        <f>SUMIF(SaldoAnno6!A$12:A$5000,$D116,SaldoAnno6!D$12:D$5000)</f>
        <v>424906.01</v>
      </c>
      <c r="AC116" s="6">
        <f>SUMIF(SaldoAnno6!A$12:A$5000,$D116,SaldoAnno6!E$12:E$5000)</f>
        <v>505673.05</v>
      </c>
      <c r="AD116" s="6">
        <f>SUMIF(SaldoAnno6!A$12:A$5000,$D116,SaldoAnno6!G$12:G$5000)</f>
        <v>-80767.039999999979</v>
      </c>
    </row>
    <row r="117" spans="1:30" ht="12.75">
      <c r="A117" s="7">
        <v>12</v>
      </c>
      <c r="B117" s="7">
        <v>1202</v>
      </c>
      <c r="C117" s="7">
        <v>120210</v>
      </c>
      <c r="D117" s="7">
        <v>12021041</v>
      </c>
      <c r="E117" s="170" t="s">
        <v>742</v>
      </c>
      <c r="F117" s="7">
        <v>3</v>
      </c>
      <c r="G117" s="8" t="s">
        <v>328</v>
      </c>
      <c r="H117" s="8" t="s">
        <v>329</v>
      </c>
      <c r="I117" s="8" t="s">
        <v>329</v>
      </c>
      <c r="J117" s="8" t="s">
        <v>385</v>
      </c>
      <c r="K117" s="8" t="s">
        <v>413</v>
      </c>
      <c r="L117" s="8" t="s">
        <v>380</v>
      </c>
      <c r="M117" s="6">
        <f>SUMIF(SaldoAnno1!A$12:A$4902,D117,SaldoAnno1!D$12:D$4902)</f>
        <v>228679.57</v>
      </c>
      <c r="N117" s="6">
        <f>SUMIF(SaldoAnno1!A$12:A$4902,D117,SaldoAnno1!E$12:E$4902)</f>
        <v>2264373.34</v>
      </c>
      <c r="O117" s="6">
        <f>SUMIF(SaldoAnno1!A$12:A$4902,D117,SaldoAnno1!G$12:G$4902)</f>
        <v>-2035693.7699999998</v>
      </c>
      <c r="P117" s="6">
        <f>SUMIF(SaldoAnno2!A$12:A$5000,D117,SaldoAnno2!D$12:D$5000)</f>
        <v>205134.01</v>
      </c>
      <c r="Q117" s="6">
        <f>SUMIF(SaldoAnno2!A$12:A$5000,D117,SaldoAnno2!E$12:E$5000)</f>
        <v>2046212.54</v>
      </c>
      <c r="R117" s="6">
        <f>SUMIF(SaldoAnno2!A$12:A$5000,D117,SaldoAnno2!G$12:G$5000)</f>
        <v>-1841078.53</v>
      </c>
      <c r="S117" s="6">
        <f>SUMIF(SaldoAnno3!A$12:A$5000,D117,SaldoAnno3!D$12:G$5000)</f>
        <v>102745.73</v>
      </c>
      <c r="T117" s="6">
        <f>SUMIF(SaldoAnno3!A$12:A$5000,D117,SaldoAnno3!E$12:H$5000)</f>
        <v>1958314.46</v>
      </c>
      <c r="U117" s="6">
        <f>SUMIF(SaldoAnno3!A$12:A$5000,D117,SaldoAnno3!G$12:G$5000)</f>
        <v>-1855568.73</v>
      </c>
      <c r="V117" s="6">
        <f>SUMIF(SaldoAnno4!A$12:A$4602,$D117,SaldoAnno4!D$12:D$4602)</f>
        <v>0</v>
      </c>
      <c r="W117" s="6">
        <f>SUMIF(SaldoAnno4!A$12:A$4602,$D117,SaldoAnno4!E$12:E$4602)</f>
        <v>0</v>
      </c>
      <c r="X117" s="6">
        <f>SUMIF(SaldoAnno4!A$12:A$4602,$D117,SaldoAnno4!G$12:G$4602)</f>
        <v>0</v>
      </c>
      <c r="Y117" s="6">
        <f>SUMIF(SaldoAnno5!A$12:A$4602,$D117,SaldoAnno5!D$12:D$4602)</f>
        <v>23814.63</v>
      </c>
      <c r="Z117" s="6">
        <f>SUMIF(SaldoAnno5!A$12:A$4602,$D117,SaldoAnno5!E$12:E$4602)</f>
        <v>1883074.25</v>
      </c>
      <c r="AA117" s="6">
        <f>SUMIF(SaldoAnno5!A$12:A$4602,$D117,SaldoAnno5!G$12:G$4602)</f>
        <v>-1859259.62</v>
      </c>
      <c r="AB117" s="6">
        <f>SUMIF(SaldoAnno6!A$12:A$5000,$D117,SaldoAnno6!D$12:D$5000)</f>
        <v>0</v>
      </c>
      <c r="AC117" s="6">
        <f>SUMIF(SaldoAnno6!A$12:A$5000,$D117,SaldoAnno6!E$12:E$5000)</f>
        <v>0</v>
      </c>
      <c r="AD117" s="6">
        <f>SUMIF(SaldoAnno6!A$12:A$5000,$D117,SaldoAnno6!G$12:G$5000)</f>
        <v>0</v>
      </c>
    </row>
    <row r="118" spans="1:30" ht="12.75">
      <c r="A118" s="7">
        <v>12</v>
      </c>
      <c r="B118" s="7">
        <v>1202</v>
      </c>
      <c r="C118" s="7">
        <v>120210</v>
      </c>
      <c r="D118" s="7">
        <v>12021042</v>
      </c>
      <c r="E118" s="170" t="s">
        <v>1586</v>
      </c>
      <c r="F118" s="7">
        <v>4</v>
      </c>
      <c r="G118" s="8" t="s">
        <v>336</v>
      </c>
      <c r="H118" s="8" t="s">
        <v>329</v>
      </c>
      <c r="I118" s="8" t="s">
        <v>329</v>
      </c>
      <c r="J118" s="8" t="s">
        <v>385</v>
      </c>
      <c r="K118" s="8" t="s">
        <v>413</v>
      </c>
      <c r="L118" s="8" t="s">
        <v>380</v>
      </c>
      <c r="M118" s="6">
        <f>SUMIF(SaldoAnno1!A$12:A$4902,D118,SaldoAnno1!D$12:D$4902)</f>
        <v>59.42</v>
      </c>
      <c r="N118" s="6">
        <f>SUMIF(SaldoAnno1!A$12:A$4902,D118,SaldoAnno1!E$12:E$4902)</f>
        <v>5309.42</v>
      </c>
      <c r="O118" s="6">
        <f>SUMIF(SaldoAnno1!A$12:A$4902,D118,SaldoAnno1!G$12:G$4902)</f>
        <v>-5250</v>
      </c>
      <c r="P118" s="6">
        <f>SUMIF(SaldoAnno2!A$12:A$5000,D118,SaldoAnno2!D$12:D$5000)</f>
        <v>0</v>
      </c>
      <c r="Q118" s="6">
        <f>SUMIF(SaldoAnno2!A$12:A$5000,D118,SaldoAnno2!E$12:E$5000)</f>
        <v>5250</v>
      </c>
      <c r="R118" s="6">
        <f>SUMIF(SaldoAnno2!A$12:A$5000,D118,SaldoAnno2!G$12:G$5000)</f>
        <v>-5250</v>
      </c>
      <c r="S118" s="6">
        <f>SUMIF(SaldoAnno3!A$12:A$5000,D118,SaldoAnno3!D$12:G$5000)</f>
        <v>5250</v>
      </c>
      <c r="T118" s="6">
        <f>SUMIF(SaldoAnno3!A$12:A$5000,D118,SaldoAnno3!E$12:H$5000)</f>
        <v>5250</v>
      </c>
      <c r="U118" s="6">
        <f>SUMIF(SaldoAnno3!A$12:A$5000,D118,SaldoAnno3!G$12:G$5000)</f>
        <v>0</v>
      </c>
      <c r="V118" s="6">
        <f>SUMIF(SaldoAnno4!A$12:A$4602,$D118,SaldoAnno4!D$12:D$4602)</f>
        <v>0</v>
      </c>
      <c r="W118" s="6">
        <f>SUMIF(SaldoAnno4!A$12:A$4602,$D118,SaldoAnno4!E$12:E$4602)</f>
        <v>0</v>
      </c>
      <c r="X118" s="6">
        <f>SUMIF(SaldoAnno4!A$12:A$4602,$D118,SaldoAnno4!G$12:G$4602)</f>
        <v>0</v>
      </c>
      <c r="Y118" s="6">
        <f>SUMIF(SaldoAnno5!A$12:A$4602,$D118,SaldoAnno5!D$12:D$4602)</f>
        <v>0</v>
      </c>
      <c r="Z118" s="6">
        <f>SUMIF(SaldoAnno5!A$12:A$4602,$D118,SaldoAnno5!E$12:E$4602)</f>
        <v>0</v>
      </c>
      <c r="AA118" s="6">
        <f>SUMIF(SaldoAnno5!A$12:A$4602,$D118,SaldoAnno5!G$12:G$4602)</f>
        <v>0</v>
      </c>
      <c r="AB118" s="6">
        <f>SUMIF(SaldoAnno6!A$12:A$5000,$D118,SaldoAnno6!D$12:D$5000)</f>
        <v>0</v>
      </c>
      <c r="AC118" s="6">
        <f>SUMIF(SaldoAnno6!A$12:A$5000,$D118,SaldoAnno6!E$12:E$5000)</f>
        <v>0</v>
      </c>
      <c r="AD118" s="6">
        <f>SUMIF(SaldoAnno6!A$12:A$5000,$D118,SaldoAnno6!G$12:G$5000)</f>
        <v>0</v>
      </c>
    </row>
    <row r="119" spans="1:30" ht="12.75">
      <c r="A119" s="7">
        <v>12</v>
      </c>
      <c r="B119" s="7">
        <v>1202</v>
      </c>
      <c r="C119" s="7">
        <v>120210</v>
      </c>
      <c r="D119" s="7">
        <v>12021043</v>
      </c>
      <c r="E119" s="170" t="s">
        <v>415</v>
      </c>
      <c r="F119" s="7">
        <v>4</v>
      </c>
      <c r="G119" s="8" t="s">
        <v>336</v>
      </c>
      <c r="H119" s="8" t="s">
        <v>329</v>
      </c>
      <c r="I119" s="8" t="s">
        <v>329</v>
      </c>
      <c r="J119" s="8" t="s">
        <v>385</v>
      </c>
      <c r="K119" s="8" t="s">
        <v>413</v>
      </c>
      <c r="L119" s="8" t="s">
        <v>380</v>
      </c>
      <c r="M119" s="6">
        <f>SUMIF(SaldoAnno1!A$12:A$4902,D119,SaldoAnno1!D$12:D$4902)</f>
        <v>0</v>
      </c>
      <c r="N119" s="6">
        <f>SUMIF(SaldoAnno1!A$12:A$4902,D119,SaldoAnno1!E$12:E$4902)</f>
        <v>135531.51</v>
      </c>
      <c r="O119" s="6">
        <f>SUMIF(SaldoAnno1!A$12:A$4902,D119,SaldoAnno1!G$12:G$4902)</f>
        <v>-135531.51</v>
      </c>
      <c r="P119" s="6">
        <f>SUMIF(SaldoAnno2!A$12:A$5000,D119,SaldoAnno2!D$12:D$5000)</f>
        <v>39326.629999999997</v>
      </c>
      <c r="Q119" s="6">
        <f>SUMIF(SaldoAnno2!A$12:A$5000,D119,SaldoAnno2!E$12:E$5000)</f>
        <v>137677.48000000001</v>
      </c>
      <c r="R119" s="6">
        <f>SUMIF(SaldoAnno2!A$12:A$5000,D119,SaldoAnno2!G$12:G$5000)</f>
        <v>-98350.85</v>
      </c>
      <c r="S119" s="6">
        <f>SUMIF(SaldoAnno3!A$12:A$5000,D119,SaldoAnno3!D$12:G$5000)</f>
        <v>10422.030000000001</v>
      </c>
      <c r="T119" s="6">
        <f>SUMIF(SaldoAnno3!A$12:A$5000,D119,SaldoAnno3!E$12:H$5000)</f>
        <v>98350.85</v>
      </c>
      <c r="U119" s="6">
        <f>SUMIF(SaldoAnno3!A$12:A$5000,D119,SaldoAnno3!G$12:G$5000)</f>
        <v>-87928.82</v>
      </c>
      <c r="V119" s="6">
        <f>SUMIF(SaldoAnno4!A$12:A$4602,$D119,SaldoAnno4!D$12:D$4602)</f>
        <v>0</v>
      </c>
      <c r="W119" s="6">
        <f>SUMIF(SaldoAnno4!A$12:A$4602,$D119,SaldoAnno4!E$12:E$4602)</f>
        <v>0</v>
      </c>
      <c r="X119" s="6">
        <f>SUMIF(SaldoAnno4!A$12:A$4602,$D119,SaldoAnno4!G$12:G$4602)</f>
        <v>0</v>
      </c>
      <c r="Y119" s="6">
        <f>SUMIF(SaldoAnno5!A$12:A$4602,$D119,SaldoAnno5!D$12:D$4602)</f>
        <v>70175.149999999994</v>
      </c>
      <c r="Z119" s="6">
        <f>SUMIF(SaldoAnno5!A$12:A$4602,$D119,SaldoAnno5!E$12:E$4602)</f>
        <v>87928.88</v>
      </c>
      <c r="AA119" s="6">
        <f>SUMIF(SaldoAnno5!A$12:A$4602,$D119,SaldoAnno5!G$12:G$4602)</f>
        <v>-17753.73000000001</v>
      </c>
      <c r="AB119" s="6">
        <f>SUMIF(SaldoAnno6!A$12:A$5000,$D119,SaldoAnno6!D$12:D$5000)</f>
        <v>0</v>
      </c>
      <c r="AC119" s="6">
        <f>SUMIF(SaldoAnno6!A$12:A$5000,$D119,SaldoAnno6!E$12:E$5000)</f>
        <v>0</v>
      </c>
      <c r="AD119" s="6">
        <f>SUMIF(SaldoAnno6!A$12:A$5000,$D119,SaldoAnno6!G$12:G$5000)</f>
        <v>0</v>
      </c>
    </row>
    <row r="120" spans="1:30" ht="25.5">
      <c r="A120" s="7">
        <v>12</v>
      </c>
      <c r="B120" s="7">
        <v>1202</v>
      </c>
      <c r="C120" s="7">
        <v>120210</v>
      </c>
      <c r="D120" s="7">
        <v>12021044</v>
      </c>
      <c r="E120" s="170" t="s">
        <v>1140</v>
      </c>
      <c r="F120" s="7">
        <v>4</v>
      </c>
      <c r="G120" s="8" t="s">
        <v>336</v>
      </c>
      <c r="H120" s="8" t="s">
        <v>329</v>
      </c>
      <c r="I120" s="8" t="s">
        <v>329</v>
      </c>
      <c r="J120" s="8" t="s">
        <v>385</v>
      </c>
      <c r="K120" s="8" t="s">
        <v>413</v>
      </c>
      <c r="L120" s="8" t="s">
        <v>380</v>
      </c>
      <c r="M120" s="6">
        <f>SUMIF(SaldoAnno1!A$12:A$4902,D120,SaldoAnno1!D$12:D$4902)</f>
        <v>6450</v>
      </c>
      <c r="N120" s="6">
        <f>SUMIF(SaldoAnno1!A$12:A$4902,D120,SaldoAnno1!E$12:E$4902)</f>
        <v>79729.039999999994</v>
      </c>
      <c r="O120" s="6">
        <f>SUMIF(SaldoAnno1!A$12:A$4902,D120,SaldoAnno1!G$12:G$4902)</f>
        <v>-73279.039999999994</v>
      </c>
      <c r="P120" s="6">
        <f>SUMIF(SaldoAnno2!A$12:A$5000,D120,SaldoAnno2!D$12:D$5000)</f>
        <v>0</v>
      </c>
      <c r="Q120" s="6">
        <f>SUMIF(SaldoAnno2!A$12:A$5000,D120,SaldoAnno2!E$12:E$5000)</f>
        <v>73279.039999999994</v>
      </c>
      <c r="R120" s="6">
        <f>SUMIF(SaldoAnno2!A$12:A$5000,D120,SaldoAnno2!G$12:G$5000)</f>
        <v>-73279.039999999994</v>
      </c>
      <c r="S120" s="6">
        <f>SUMIF(SaldoAnno3!A$12:A$5000,D120,SaldoAnno3!D$12:G$5000)</f>
        <v>150</v>
      </c>
      <c r="T120" s="6">
        <f>SUMIF(SaldoAnno3!A$12:A$5000,D120,SaldoAnno3!E$12:H$5000)</f>
        <v>73279.039999999994</v>
      </c>
      <c r="U120" s="6">
        <f>SUMIF(SaldoAnno3!A$12:A$5000,D120,SaldoAnno3!G$12:G$5000)</f>
        <v>-73129.039999999994</v>
      </c>
      <c r="V120" s="6">
        <f>SUMIF(SaldoAnno4!A$12:A$4602,$D120,SaldoAnno4!D$12:D$4602)</f>
        <v>0</v>
      </c>
      <c r="W120" s="6">
        <f>SUMIF(SaldoAnno4!A$12:A$4602,$D120,SaldoAnno4!E$12:E$4602)</f>
        <v>0</v>
      </c>
      <c r="X120" s="6">
        <f>SUMIF(SaldoAnno4!A$12:A$4602,$D120,SaldoAnno4!G$12:G$4602)</f>
        <v>0</v>
      </c>
      <c r="Y120" s="6">
        <f>SUMIF(SaldoAnno5!A$12:A$4602,$D120,SaldoAnno5!D$12:D$4602)</f>
        <v>0</v>
      </c>
      <c r="Z120" s="6">
        <f>SUMIF(SaldoAnno5!A$12:A$4602,$D120,SaldoAnno5!E$12:E$4602)</f>
        <v>73129.039999999994</v>
      </c>
      <c r="AA120" s="6">
        <f>SUMIF(SaldoAnno5!A$12:A$4602,$D120,SaldoAnno5!G$12:G$4602)</f>
        <v>-73129.039999999994</v>
      </c>
      <c r="AB120" s="6">
        <f>SUMIF(SaldoAnno6!A$12:A$5000,$D120,SaldoAnno6!D$12:D$5000)</f>
        <v>0</v>
      </c>
      <c r="AC120" s="6">
        <f>SUMIF(SaldoAnno6!A$12:A$5000,$D120,SaldoAnno6!E$12:E$5000)</f>
        <v>0</v>
      </c>
      <c r="AD120" s="6">
        <f>SUMIF(SaldoAnno6!A$12:A$5000,$D120,SaldoAnno6!G$12:G$5000)</f>
        <v>0</v>
      </c>
    </row>
    <row r="121" spans="1:30" ht="25.5">
      <c r="A121" s="7">
        <v>12</v>
      </c>
      <c r="B121" s="7">
        <v>1202</v>
      </c>
      <c r="C121" s="7">
        <v>120210</v>
      </c>
      <c r="D121" s="7">
        <v>12021045</v>
      </c>
      <c r="E121" s="170" t="s">
        <v>1141</v>
      </c>
      <c r="F121" s="7">
        <v>4</v>
      </c>
      <c r="G121" s="8" t="s">
        <v>336</v>
      </c>
      <c r="H121" s="8" t="s">
        <v>329</v>
      </c>
      <c r="I121" s="8" t="s">
        <v>329</v>
      </c>
      <c r="J121" s="8" t="s">
        <v>385</v>
      </c>
      <c r="K121" s="8" t="s">
        <v>413</v>
      </c>
      <c r="L121" s="8" t="s">
        <v>380</v>
      </c>
      <c r="M121" s="6">
        <f>SUMIF(SaldoAnno1!A$12:A$4902,D121,SaldoAnno1!D$12:D$4902)</f>
        <v>1450</v>
      </c>
      <c r="N121" s="6">
        <f>SUMIF(SaldoAnno1!A$12:A$4902,D121,SaldoAnno1!E$12:E$4902)</f>
        <v>18435.88</v>
      </c>
      <c r="O121" s="6">
        <f>SUMIF(SaldoAnno1!A$12:A$4902,D121,SaldoAnno1!G$12:G$4902)</f>
        <v>-16985.88</v>
      </c>
      <c r="P121" s="6">
        <f>SUMIF(SaldoAnno2!A$12:A$5000,D121,SaldoAnno2!D$12:D$5000)</f>
        <v>4895.21</v>
      </c>
      <c r="Q121" s="6">
        <f>SUMIF(SaldoAnno2!A$12:A$5000,D121,SaldoAnno2!E$12:E$5000)</f>
        <v>22219.11</v>
      </c>
      <c r="R121" s="6">
        <f>SUMIF(SaldoAnno2!A$12:A$5000,D121,SaldoAnno2!G$12:G$5000)</f>
        <v>-17323.900000000001</v>
      </c>
      <c r="S121" s="6">
        <f>SUMIF(SaldoAnno3!A$12:A$5000,D121,SaldoAnno3!D$12:G$5000)</f>
        <v>666.65</v>
      </c>
      <c r="T121" s="6">
        <f>SUMIF(SaldoAnno3!A$12:A$5000,D121,SaldoAnno3!E$12:H$5000)</f>
        <v>24432.36</v>
      </c>
      <c r="U121" s="6">
        <f>SUMIF(SaldoAnno3!A$12:A$5000,D121,SaldoAnno3!G$12:G$5000)</f>
        <v>-23765.71</v>
      </c>
      <c r="V121" s="6">
        <f>SUMIF(SaldoAnno4!A$12:A$4602,$D121,SaldoAnno4!D$12:D$4602)</f>
        <v>0</v>
      </c>
      <c r="W121" s="6">
        <f>SUMIF(SaldoAnno4!A$12:A$4602,$D121,SaldoAnno4!E$12:E$4602)</f>
        <v>0</v>
      </c>
      <c r="X121" s="6">
        <f>SUMIF(SaldoAnno4!A$12:A$4602,$D121,SaldoAnno4!G$12:G$4602)</f>
        <v>0</v>
      </c>
      <c r="Y121" s="6">
        <f>SUMIF(SaldoAnno5!A$12:A$4602,$D121,SaldoAnno5!D$12:D$4602)</f>
        <v>300</v>
      </c>
      <c r="Z121" s="6">
        <f>SUMIF(SaldoAnno5!A$12:A$4602,$D121,SaldoAnno5!E$12:E$4602)</f>
        <v>32582.31</v>
      </c>
      <c r="AA121" s="6">
        <f>SUMIF(SaldoAnno5!A$12:A$4602,$D121,SaldoAnno5!G$12:G$4602)</f>
        <v>-32282.31</v>
      </c>
      <c r="AB121" s="6">
        <f>SUMIF(SaldoAnno6!A$12:A$5000,$D121,SaldoAnno6!D$12:D$5000)</f>
        <v>0</v>
      </c>
      <c r="AC121" s="6">
        <f>SUMIF(SaldoAnno6!A$12:A$5000,$D121,SaldoAnno6!E$12:E$5000)</f>
        <v>0</v>
      </c>
      <c r="AD121" s="6">
        <f>SUMIF(SaldoAnno6!A$12:A$5000,$D121,SaldoAnno6!G$12:G$5000)</f>
        <v>0</v>
      </c>
    </row>
    <row r="122" spans="1:30" ht="25.5">
      <c r="A122" s="7">
        <v>12</v>
      </c>
      <c r="B122" s="7">
        <v>1202</v>
      </c>
      <c r="C122" s="7">
        <v>120210</v>
      </c>
      <c r="D122" s="7">
        <v>12021046</v>
      </c>
      <c r="E122" s="170" t="s">
        <v>1142</v>
      </c>
      <c r="F122" s="7">
        <v>4</v>
      </c>
      <c r="G122" s="8" t="s">
        <v>336</v>
      </c>
      <c r="H122" s="8" t="s">
        <v>329</v>
      </c>
      <c r="I122" s="8" t="s">
        <v>329</v>
      </c>
      <c r="J122" s="8" t="s">
        <v>385</v>
      </c>
      <c r="K122" s="8" t="s">
        <v>413</v>
      </c>
      <c r="L122" s="8" t="s">
        <v>380</v>
      </c>
      <c r="M122" s="6">
        <f>SUMIF(SaldoAnno1!A$12:A$4902,D122,SaldoAnno1!D$12:D$4902)</f>
        <v>18323.91</v>
      </c>
      <c r="N122" s="6">
        <f>SUMIF(SaldoAnno1!A$12:A$4902,D122,SaldoAnno1!E$12:E$4902)</f>
        <v>76606.25</v>
      </c>
      <c r="O122" s="6">
        <f>SUMIF(SaldoAnno1!A$12:A$4902,D122,SaldoAnno1!G$12:G$4902)</f>
        <v>-58282.34</v>
      </c>
      <c r="P122" s="6">
        <f>SUMIF(SaldoAnno2!A$12:A$5000,D122,SaldoAnno2!D$12:D$5000)</f>
        <v>15510.37</v>
      </c>
      <c r="Q122" s="6">
        <f>SUMIF(SaldoAnno2!A$12:A$5000,D122,SaldoAnno2!E$12:E$5000)</f>
        <v>74891.289999999994</v>
      </c>
      <c r="R122" s="6">
        <f>SUMIF(SaldoAnno2!A$12:A$5000,D122,SaldoAnno2!G$12:G$5000)</f>
        <v>-59380.919999999991</v>
      </c>
      <c r="S122" s="6">
        <f>SUMIF(SaldoAnno3!A$12:A$5000,D122,SaldoAnno3!D$12:G$5000)</f>
        <v>8813.6299999999992</v>
      </c>
      <c r="T122" s="6">
        <f>SUMIF(SaldoAnno3!A$12:A$5000,D122,SaldoAnno3!E$12:H$5000)</f>
        <v>89124.95</v>
      </c>
      <c r="U122" s="6">
        <f>SUMIF(SaldoAnno3!A$12:A$5000,D122,SaldoAnno3!G$12:G$5000)</f>
        <v>-80311.319999999992</v>
      </c>
      <c r="V122" s="6">
        <f>SUMIF(SaldoAnno4!A$12:A$4602,$D122,SaldoAnno4!D$12:D$4602)</f>
        <v>0</v>
      </c>
      <c r="W122" s="6">
        <f>SUMIF(SaldoAnno4!A$12:A$4602,$D122,SaldoAnno4!E$12:E$4602)</f>
        <v>0</v>
      </c>
      <c r="X122" s="6">
        <f>SUMIF(SaldoAnno4!A$12:A$4602,$D122,SaldoAnno4!G$12:G$4602)</f>
        <v>0</v>
      </c>
      <c r="Y122" s="6">
        <f>SUMIF(SaldoAnno5!A$12:A$4602,$D122,SaldoAnno5!D$12:D$4602)</f>
        <v>15401.37</v>
      </c>
      <c r="Z122" s="6">
        <f>SUMIF(SaldoAnno5!A$12:A$4602,$D122,SaldoAnno5!E$12:E$4602)</f>
        <v>118683.69</v>
      </c>
      <c r="AA122" s="6">
        <f>SUMIF(SaldoAnno5!A$12:A$4602,$D122,SaldoAnno5!G$12:G$4602)</f>
        <v>-103282.32</v>
      </c>
      <c r="AB122" s="6">
        <f>SUMIF(SaldoAnno6!A$12:A$5000,$D122,SaldoAnno6!D$12:D$5000)</f>
        <v>0</v>
      </c>
      <c r="AC122" s="6">
        <f>SUMIF(SaldoAnno6!A$12:A$5000,$D122,SaldoAnno6!E$12:E$5000)</f>
        <v>0</v>
      </c>
      <c r="AD122" s="6">
        <f>SUMIF(SaldoAnno6!A$12:A$5000,$D122,SaldoAnno6!G$12:G$5000)</f>
        <v>0</v>
      </c>
    </row>
    <row r="123" spans="1:30" ht="12.75">
      <c r="A123" s="7">
        <v>12</v>
      </c>
      <c r="B123" s="7">
        <v>1202</v>
      </c>
      <c r="C123" s="7">
        <v>120210</v>
      </c>
      <c r="D123" s="7">
        <v>12021047</v>
      </c>
      <c r="E123" s="170" t="s">
        <v>1348</v>
      </c>
      <c r="F123" s="7">
        <v>4</v>
      </c>
      <c r="G123" s="8" t="s">
        <v>336</v>
      </c>
      <c r="H123" s="8" t="s">
        <v>329</v>
      </c>
      <c r="I123" s="8" t="s">
        <v>329</v>
      </c>
      <c r="J123" s="8" t="s">
        <v>385</v>
      </c>
      <c r="K123" s="8" t="s">
        <v>413</v>
      </c>
      <c r="L123" s="8" t="s">
        <v>380</v>
      </c>
      <c r="M123" s="6">
        <f>SUMIF(SaldoAnno1!A$12:A$4902,D123,SaldoAnno1!D$12:D$4902)</f>
        <v>4454.93</v>
      </c>
      <c r="N123" s="6">
        <f>SUMIF(SaldoAnno1!A$12:A$4902,D123,SaldoAnno1!E$12:E$4902)</f>
        <v>15259.93</v>
      </c>
      <c r="O123" s="6">
        <f>SUMIF(SaldoAnno1!A$12:A$4902,D123,SaldoAnno1!G$12:G$4902)</f>
        <v>-10805</v>
      </c>
      <c r="P123" s="6">
        <f>SUMIF(SaldoAnno2!A$12:A$5000,D123,SaldoAnno2!D$12:D$5000)</f>
        <v>6013.3</v>
      </c>
      <c r="Q123" s="6">
        <f>SUMIF(SaldoAnno2!A$12:A$5000,D123,SaldoAnno2!E$12:E$5000)</f>
        <v>19783.310000000001</v>
      </c>
      <c r="R123" s="6">
        <f>SUMIF(SaldoAnno2!A$12:A$5000,D123,SaldoAnno2!G$12:G$5000)</f>
        <v>-13770.010000000002</v>
      </c>
      <c r="S123" s="6">
        <f>SUMIF(SaldoAnno3!A$12:A$5000,D123,SaldoAnno3!D$12:G$5000)</f>
        <v>3026.66</v>
      </c>
      <c r="T123" s="6">
        <f>SUMIF(SaldoAnno3!A$12:A$5000,D123,SaldoAnno3!E$12:H$5000)</f>
        <v>28206.6</v>
      </c>
      <c r="U123" s="6">
        <f>SUMIF(SaldoAnno3!A$12:A$5000,D123,SaldoAnno3!G$12:G$5000)</f>
        <v>-25179.94</v>
      </c>
      <c r="V123" s="6">
        <f>SUMIF(SaldoAnno4!A$12:A$4602,$D123,SaldoAnno4!D$12:D$4602)</f>
        <v>0</v>
      </c>
      <c r="W123" s="6">
        <f>SUMIF(SaldoAnno4!A$12:A$4602,$D123,SaldoAnno4!E$12:E$4602)</f>
        <v>0</v>
      </c>
      <c r="X123" s="6">
        <f>SUMIF(SaldoAnno4!A$12:A$4602,$D123,SaldoAnno4!G$12:G$4602)</f>
        <v>0</v>
      </c>
      <c r="Y123" s="6">
        <f>SUMIF(SaldoAnno5!A$12:A$4602,$D123,SaldoAnno5!D$12:D$4602)</f>
        <v>3819.97</v>
      </c>
      <c r="Z123" s="6">
        <f>SUMIF(SaldoAnno5!A$12:A$4602,$D123,SaldoAnno5!E$12:E$4602)</f>
        <v>38066.54</v>
      </c>
      <c r="AA123" s="6">
        <f>SUMIF(SaldoAnno5!A$12:A$4602,$D123,SaldoAnno5!G$12:G$4602)</f>
        <v>-34246.57</v>
      </c>
      <c r="AB123" s="6">
        <f>SUMIF(SaldoAnno6!A$12:A$5000,$D123,SaldoAnno6!D$12:D$5000)</f>
        <v>0</v>
      </c>
      <c r="AC123" s="6">
        <f>SUMIF(SaldoAnno6!A$12:A$5000,$D123,SaldoAnno6!E$12:E$5000)</f>
        <v>0</v>
      </c>
      <c r="AD123" s="6">
        <f>SUMIF(SaldoAnno6!A$12:A$5000,$D123,SaldoAnno6!G$12:G$5000)</f>
        <v>0</v>
      </c>
    </row>
    <row r="124" spans="1:30" ht="25.5">
      <c r="A124" s="7">
        <v>12</v>
      </c>
      <c r="B124" s="7">
        <v>1202</v>
      </c>
      <c r="C124" s="7">
        <v>120210</v>
      </c>
      <c r="D124" s="7">
        <v>12021048</v>
      </c>
      <c r="E124" s="170" t="s">
        <v>1587</v>
      </c>
      <c r="F124" s="7">
        <v>4</v>
      </c>
      <c r="G124" s="8" t="s">
        <v>336</v>
      </c>
      <c r="H124" s="8" t="s">
        <v>329</v>
      </c>
      <c r="I124" s="8" t="s">
        <v>329</v>
      </c>
      <c r="J124" s="8" t="s">
        <v>385</v>
      </c>
      <c r="K124" s="8" t="s">
        <v>413</v>
      </c>
      <c r="L124" s="8" t="s">
        <v>380</v>
      </c>
      <c r="M124" s="6">
        <f>SUMIF(SaldoAnno1!A$12:A$4902,D124,SaldoAnno1!D$12:D$4902)</f>
        <v>0</v>
      </c>
      <c r="N124" s="6">
        <f>SUMIF(SaldoAnno1!A$12:A$4902,D124,SaldoAnno1!E$12:E$4902)</f>
        <v>51348.36</v>
      </c>
      <c r="O124" s="6">
        <f>SUMIF(SaldoAnno1!A$12:A$4902,D124,SaldoAnno1!G$12:G$4902)</f>
        <v>-51348.36</v>
      </c>
      <c r="P124" s="6">
        <f>SUMIF(SaldoAnno2!A$12:A$5000,D124,SaldoAnno2!D$12:D$5000)</f>
        <v>0</v>
      </c>
      <c r="Q124" s="6">
        <f>SUMIF(SaldoAnno2!A$12:A$5000,D124,SaldoAnno2!E$12:E$5000)</f>
        <v>143600.24</v>
      </c>
      <c r="R124" s="6">
        <f>SUMIF(SaldoAnno2!A$12:A$5000,D124,SaldoAnno2!G$12:G$5000)</f>
        <v>-143600.24</v>
      </c>
      <c r="S124" s="6">
        <f>SUMIF(SaldoAnno3!A$12:A$5000,D124,SaldoAnno3!D$12:G$5000)</f>
        <v>0</v>
      </c>
      <c r="T124" s="6">
        <f>SUMIF(SaldoAnno3!A$12:A$5000,D124,SaldoAnno3!E$12:H$5000)</f>
        <v>275339.63</v>
      </c>
      <c r="U124" s="6">
        <f>SUMIF(SaldoAnno3!A$12:A$5000,D124,SaldoAnno3!G$12:G$5000)</f>
        <v>-275339.63</v>
      </c>
      <c r="V124" s="6">
        <f>SUMIF(SaldoAnno4!A$12:A$4602,$D124,SaldoAnno4!D$12:D$4602)</f>
        <v>0</v>
      </c>
      <c r="W124" s="6">
        <f>SUMIF(SaldoAnno4!A$12:A$4602,$D124,SaldoAnno4!E$12:E$4602)</f>
        <v>0</v>
      </c>
      <c r="X124" s="6">
        <f>SUMIF(SaldoAnno4!A$12:A$4602,$D124,SaldoAnno4!G$12:G$4602)</f>
        <v>0</v>
      </c>
      <c r="Y124" s="6">
        <f>SUMIF(SaldoAnno5!A$12:A$4602,$D124,SaldoAnno5!D$12:D$4602)</f>
        <v>485</v>
      </c>
      <c r="Z124" s="6">
        <f>SUMIF(SaldoAnno5!A$12:A$4602,$D124,SaldoAnno5!E$12:E$4602)</f>
        <v>390973.58</v>
      </c>
      <c r="AA124" s="6">
        <f>SUMIF(SaldoAnno5!A$12:A$4602,$D124,SaldoAnno5!G$12:G$4602)</f>
        <v>-390488.58</v>
      </c>
      <c r="AB124" s="6">
        <f>SUMIF(SaldoAnno6!A$12:A$5000,$D124,SaldoAnno6!D$12:D$5000)</f>
        <v>0</v>
      </c>
      <c r="AC124" s="6">
        <f>SUMIF(SaldoAnno6!A$12:A$5000,$D124,SaldoAnno6!E$12:E$5000)</f>
        <v>0</v>
      </c>
      <c r="AD124" s="6">
        <f>SUMIF(SaldoAnno6!A$12:A$5000,$D124,SaldoAnno6!G$12:G$5000)</f>
        <v>0</v>
      </c>
    </row>
    <row r="125" spans="1:30" ht="25.5">
      <c r="A125" s="7">
        <v>12</v>
      </c>
      <c r="B125" s="7">
        <v>1202</v>
      </c>
      <c r="C125" s="7">
        <v>120210</v>
      </c>
      <c r="D125" s="7">
        <v>12021049</v>
      </c>
      <c r="E125" s="170" t="s">
        <v>1588</v>
      </c>
      <c r="F125" s="7">
        <v>4</v>
      </c>
      <c r="G125" s="8" t="s">
        <v>336</v>
      </c>
      <c r="H125" s="8" t="s">
        <v>329</v>
      </c>
      <c r="I125" s="8" t="s">
        <v>329</v>
      </c>
      <c r="J125" s="8" t="s">
        <v>385</v>
      </c>
      <c r="K125" s="8" t="s">
        <v>413</v>
      </c>
      <c r="L125" s="8" t="s">
        <v>380</v>
      </c>
      <c r="M125" s="6">
        <f>SUMIF(SaldoAnno1!A$12:A$4902,D125,SaldoAnno1!D$12:D$4902)</f>
        <v>0</v>
      </c>
      <c r="N125" s="6">
        <f>SUMIF(SaldoAnno1!A$12:A$4902,D125,SaldoAnno1!E$12:E$4902)</f>
        <v>330</v>
      </c>
      <c r="O125" s="6">
        <f>SUMIF(SaldoAnno1!A$12:A$4902,D125,SaldoAnno1!G$12:G$4902)</f>
        <v>-330</v>
      </c>
      <c r="P125" s="6">
        <f>SUMIF(SaldoAnno2!A$12:A$5000,D125,SaldoAnno2!D$12:D$5000)</f>
        <v>350</v>
      </c>
      <c r="Q125" s="6">
        <f>SUMIF(SaldoAnno2!A$12:A$5000,D125,SaldoAnno2!E$12:E$5000)</f>
        <v>1731.66</v>
      </c>
      <c r="R125" s="6">
        <f>SUMIF(SaldoAnno2!A$12:A$5000,D125,SaldoAnno2!G$12:G$5000)</f>
        <v>-1381.66</v>
      </c>
      <c r="S125" s="6">
        <f>SUMIF(SaldoAnno3!A$12:A$5000,D125,SaldoAnno3!D$12:G$5000)</f>
        <v>300</v>
      </c>
      <c r="T125" s="6">
        <f>SUMIF(SaldoAnno3!A$12:A$5000,D125,SaldoAnno3!E$12:H$5000)</f>
        <v>1381.66</v>
      </c>
      <c r="U125" s="6">
        <f>SUMIF(SaldoAnno3!A$12:A$5000,D125,SaldoAnno3!G$12:G$5000)</f>
        <v>-1081.6600000000001</v>
      </c>
      <c r="V125" s="6">
        <f>SUMIF(SaldoAnno4!A$12:A$4602,$D125,SaldoAnno4!D$12:D$4602)</f>
        <v>0</v>
      </c>
      <c r="W125" s="6">
        <f>SUMIF(SaldoAnno4!A$12:A$4602,$D125,SaldoAnno4!E$12:E$4602)</f>
        <v>0</v>
      </c>
      <c r="X125" s="6">
        <f>SUMIF(SaldoAnno4!A$12:A$4602,$D125,SaldoAnno4!G$12:G$4602)</f>
        <v>0</v>
      </c>
      <c r="Y125" s="6">
        <f>SUMIF(SaldoAnno5!A$12:A$4602,$D125,SaldoAnno5!D$12:D$4602)</f>
        <v>0</v>
      </c>
      <c r="Z125" s="6">
        <f>SUMIF(SaldoAnno5!A$12:A$4602,$D125,SaldoAnno5!E$12:E$4602)</f>
        <v>4581.66</v>
      </c>
      <c r="AA125" s="6">
        <f>SUMIF(SaldoAnno5!A$12:A$4602,$D125,SaldoAnno5!G$12:G$4602)</f>
        <v>-4581.66</v>
      </c>
      <c r="AB125" s="6">
        <f>SUMIF(SaldoAnno6!A$12:A$5000,$D125,SaldoAnno6!D$12:D$5000)</f>
        <v>0</v>
      </c>
      <c r="AC125" s="6">
        <f>SUMIF(SaldoAnno6!A$12:A$5000,$D125,SaldoAnno6!E$12:E$5000)</f>
        <v>0</v>
      </c>
      <c r="AD125" s="6">
        <f>SUMIF(SaldoAnno6!A$12:A$5000,$D125,SaldoAnno6!G$12:G$5000)</f>
        <v>0</v>
      </c>
    </row>
    <row r="126" spans="1:30" ht="25.5">
      <c r="A126" s="7">
        <v>12</v>
      </c>
      <c r="B126" s="7">
        <v>1202</v>
      </c>
      <c r="C126" s="7">
        <v>120210</v>
      </c>
      <c r="D126" s="7">
        <v>12021050</v>
      </c>
      <c r="E126" s="170" t="s">
        <v>1589</v>
      </c>
      <c r="F126" s="7">
        <v>4</v>
      </c>
      <c r="G126" s="8" t="s">
        <v>336</v>
      </c>
      <c r="H126" s="8" t="s">
        <v>329</v>
      </c>
      <c r="I126" s="8" t="s">
        <v>329</v>
      </c>
      <c r="J126" s="8" t="s">
        <v>385</v>
      </c>
      <c r="K126" s="8" t="s">
        <v>413</v>
      </c>
      <c r="L126" s="8" t="s">
        <v>380</v>
      </c>
      <c r="M126" s="6">
        <f>SUMIF(SaldoAnno1!A$12:A$4902,D126,SaldoAnno1!D$12:D$4902)</f>
        <v>0</v>
      </c>
      <c r="N126" s="6">
        <f>SUMIF(SaldoAnno1!A$12:A$4902,D126,SaldoAnno1!E$12:E$4902)</f>
        <v>4236.3900000000003</v>
      </c>
      <c r="O126" s="6">
        <f>SUMIF(SaldoAnno1!A$12:A$4902,D126,SaldoAnno1!G$12:G$4902)</f>
        <v>-4236.3900000000003</v>
      </c>
      <c r="P126" s="6">
        <f>SUMIF(SaldoAnno2!A$12:A$5000,D126,SaldoAnno2!D$12:D$5000)</f>
        <v>1919.88</v>
      </c>
      <c r="Q126" s="6">
        <f>SUMIF(SaldoAnno2!A$12:A$5000,D126,SaldoAnno2!E$12:E$5000)</f>
        <v>13094.3</v>
      </c>
      <c r="R126" s="6">
        <f>SUMIF(SaldoAnno2!A$12:A$5000,D126,SaldoAnno2!G$12:G$5000)</f>
        <v>-11174.419999999998</v>
      </c>
      <c r="S126" s="6">
        <f>SUMIF(SaldoAnno3!A$12:A$5000,D126,SaldoAnno3!D$12:G$5000)</f>
        <v>4966.5</v>
      </c>
      <c r="T126" s="6">
        <f>SUMIF(SaldoAnno3!A$12:A$5000,D126,SaldoAnno3!E$12:H$5000)</f>
        <v>19273.73</v>
      </c>
      <c r="U126" s="6">
        <f>SUMIF(SaldoAnno3!A$12:A$5000,D126,SaldoAnno3!G$12:G$5000)</f>
        <v>-14307.23</v>
      </c>
      <c r="V126" s="6">
        <f>SUMIF(SaldoAnno4!A$12:A$4602,$D126,SaldoAnno4!D$12:D$4602)</f>
        <v>0</v>
      </c>
      <c r="W126" s="6">
        <f>SUMIF(SaldoAnno4!A$12:A$4602,$D126,SaldoAnno4!E$12:E$4602)</f>
        <v>0</v>
      </c>
      <c r="X126" s="6">
        <f>SUMIF(SaldoAnno4!A$12:A$4602,$D126,SaldoAnno4!G$12:G$4602)</f>
        <v>0</v>
      </c>
      <c r="Y126" s="6">
        <f>SUMIF(SaldoAnno5!A$12:A$4602,$D126,SaldoAnno5!D$12:D$4602)</f>
        <v>5153.1000000000004</v>
      </c>
      <c r="Z126" s="6">
        <f>SUMIF(SaldoAnno5!A$12:A$4602,$D126,SaldoAnno5!E$12:E$4602)</f>
        <v>20285.52</v>
      </c>
      <c r="AA126" s="6">
        <f>SUMIF(SaldoAnno5!A$12:A$4602,$D126,SaldoAnno5!G$12:G$4602)</f>
        <v>-15132.42</v>
      </c>
      <c r="AB126" s="6">
        <f>SUMIF(SaldoAnno6!A$12:A$5000,$D126,SaldoAnno6!D$12:D$5000)</f>
        <v>0</v>
      </c>
      <c r="AC126" s="6">
        <f>SUMIF(SaldoAnno6!A$12:A$5000,$D126,SaldoAnno6!E$12:E$5000)</f>
        <v>0</v>
      </c>
      <c r="AD126" s="6">
        <f>SUMIF(SaldoAnno6!A$12:A$5000,$D126,SaldoAnno6!G$12:G$5000)</f>
        <v>0</v>
      </c>
    </row>
    <row r="127" spans="1:30" ht="25.5">
      <c r="A127" s="7">
        <v>12</v>
      </c>
      <c r="B127" s="7">
        <v>1202</v>
      </c>
      <c r="C127" s="7">
        <v>120210</v>
      </c>
      <c r="D127" s="7">
        <v>12021051</v>
      </c>
      <c r="E127" s="170" t="s">
        <v>1590</v>
      </c>
      <c r="F127" s="7">
        <v>4</v>
      </c>
      <c r="G127" s="8" t="s">
        <v>336</v>
      </c>
      <c r="H127" s="8" t="s">
        <v>329</v>
      </c>
      <c r="I127" s="8" t="s">
        <v>329</v>
      </c>
      <c r="J127" s="8" t="s">
        <v>385</v>
      </c>
      <c r="K127" s="8" t="s">
        <v>413</v>
      </c>
      <c r="L127" s="8" t="s">
        <v>380</v>
      </c>
      <c r="M127" s="6">
        <f>SUMIF(SaldoAnno1!A$12:A$4902,D127,SaldoAnno1!D$12:D$4902)</f>
        <v>0</v>
      </c>
      <c r="N127" s="6">
        <f>SUMIF(SaldoAnno1!A$12:A$4902,D127,SaldoAnno1!E$12:E$4902)</f>
        <v>316.64999999999998</v>
      </c>
      <c r="O127" s="6">
        <f>SUMIF(SaldoAnno1!A$12:A$4902,D127,SaldoAnno1!G$12:G$4902)</f>
        <v>-316.64999999999998</v>
      </c>
      <c r="P127" s="6">
        <f>SUMIF(SaldoAnno2!A$12:A$5000,D127,SaldoAnno2!D$12:D$5000)</f>
        <v>479.35</v>
      </c>
      <c r="Q127" s="6">
        <f>SUMIF(SaldoAnno2!A$12:A$5000,D127,SaldoAnno2!E$12:E$5000)</f>
        <v>3269.85</v>
      </c>
      <c r="R127" s="6">
        <f>SUMIF(SaldoAnno2!A$12:A$5000,D127,SaldoAnno2!G$12:G$5000)</f>
        <v>-2790.5</v>
      </c>
      <c r="S127" s="6">
        <f>SUMIF(SaldoAnno3!A$12:A$5000,D127,SaldoAnno3!D$12:G$5000)</f>
        <v>1383.3</v>
      </c>
      <c r="T127" s="6">
        <f>SUMIF(SaldoAnno3!A$12:A$5000,D127,SaldoAnno3!E$12:H$5000)</f>
        <v>5853.79</v>
      </c>
      <c r="U127" s="6">
        <f>SUMIF(SaldoAnno3!A$12:A$5000,D127,SaldoAnno3!G$12:G$5000)</f>
        <v>-4470.49</v>
      </c>
      <c r="V127" s="6">
        <f>SUMIF(SaldoAnno4!A$12:A$4602,$D127,SaldoAnno4!D$12:D$4602)</f>
        <v>0</v>
      </c>
      <c r="W127" s="6">
        <f>SUMIF(SaldoAnno4!A$12:A$4602,$D127,SaldoAnno4!E$12:E$4602)</f>
        <v>0</v>
      </c>
      <c r="X127" s="6">
        <f>SUMIF(SaldoAnno4!A$12:A$4602,$D127,SaldoAnno4!G$12:G$4602)</f>
        <v>0</v>
      </c>
      <c r="Y127" s="6">
        <f>SUMIF(SaldoAnno5!A$12:A$4602,$D127,SaldoAnno5!D$12:D$4602)</f>
        <v>3993.23</v>
      </c>
      <c r="Z127" s="6">
        <f>SUMIF(SaldoAnno5!A$12:A$4602,$D127,SaldoAnno5!E$12:E$4602)</f>
        <v>11237.15</v>
      </c>
      <c r="AA127" s="6">
        <f>SUMIF(SaldoAnno5!A$12:A$4602,$D127,SaldoAnno5!G$12:G$4602)</f>
        <v>-7243.92</v>
      </c>
      <c r="AB127" s="6">
        <f>SUMIF(SaldoAnno6!A$12:A$5000,$D127,SaldoAnno6!D$12:D$5000)</f>
        <v>0</v>
      </c>
      <c r="AC127" s="6">
        <f>SUMIF(SaldoAnno6!A$12:A$5000,$D127,SaldoAnno6!E$12:E$5000)</f>
        <v>0</v>
      </c>
      <c r="AD127" s="6">
        <f>SUMIF(SaldoAnno6!A$12:A$5000,$D127,SaldoAnno6!G$12:G$5000)</f>
        <v>0</v>
      </c>
    </row>
    <row r="128" spans="1:30" ht="12.75">
      <c r="A128" s="7">
        <v>12</v>
      </c>
      <c r="B128" s="7">
        <v>1202</v>
      </c>
      <c r="C128" s="7">
        <v>120211</v>
      </c>
      <c r="D128" s="7">
        <v>12021101</v>
      </c>
      <c r="E128" s="170" t="s">
        <v>2307</v>
      </c>
      <c r="F128" s="7">
        <v>3</v>
      </c>
      <c r="G128" s="8" t="s">
        <v>328</v>
      </c>
      <c r="H128" s="8" t="s">
        <v>329</v>
      </c>
      <c r="I128" s="8" t="s">
        <v>329</v>
      </c>
      <c r="J128" s="8" t="s">
        <v>385</v>
      </c>
      <c r="K128" s="8" t="s">
        <v>416</v>
      </c>
      <c r="L128" s="8" t="s">
        <v>380</v>
      </c>
      <c r="M128" s="6">
        <f>SUMIF(SaldoAnno1!A$12:A$4902,D128,SaldoAnno1!D$12:D$4902)</f>
        <v>47067348.090000004</v>
      </c>
      <c r="N128" s="6">
        <f>SUMIF(SaldoAnno1!A$12:A$4902,D128,SaldoAnno1!E$12:E$4902)</f>
        <v>25168209.149999999</v>
      </c>
      <c r="O128" s="6">
        <f>SUMIF(SaldoAnno1!A$12:A$4902,D128,SaldoAnno1!G$12:G$4902)</f>
        <v>21899138.940000005</v>
      </c>
      <c r="P128" s="6">
        <f>SUMIF(SaldoAnno2!A$12:A$5000,D128,SaldoAnno2!D$12:D$5000)</f>
        <v>40558075.130000003</v>
      </c>
      <c r="Q128" s="6">
        <f>SUMIF(SaldoAnno2!A$12:A$5000,D128,SaldoAnno2!E$12:E$5000)</f>
        <v>22035955.039999999</v>
      </c>
      <c r="R128" s="6">
        <f>SUMIF(SaldoAnno2!A$12:A$5000,D128,SaldoAnno2!G$12:G$5000)</f>
        <v>18522120.090000004</v>
      </c>
      <c r="S128" s="6">
        <f>SUMIF(SaldoAnno3!A$12:A$5000,D128,SaldoAnno3!D$12:G$5000)</f>
        <v>28256857</v>
      </c>
      <c r="T128" s="6">
        <f>SUMIF(SaldoAnno3!A$12:A$5000,D128,SaldoAnno3!E$12:H$5000)</f>
        <v>18097028.989999998</v>
      </c>
      <c r="U128" s="6">
        <f>SUMIF(SaldoAnno3!A$12:A$5000,D128,SaldoAnno3!G$12:G$5000)</f>
        <v>10159828.010000002</v>
      </c>
      <c r="V128" s="6">
        <f>SUMIF(SaldoAnno4!A$12:A$4602,$D128,SaldoAnno4!D$12:D$4602)</f>
        <v>0</v>
      </c>
      <c r="W128" s="6">
        <f>SUMIF(SaldoAnno4!A$12:A$4602,$D128,SaldoAnno4!E$12:E$4602)</f>
        <v>0</v>
      </c>
      <c r="X128" s="6">
        <f>SUMIF(SaldoAnno4!A$12:A$4602,$D128,SaldoAnno4!G$12:G$4602)</f>
        <v>0</v>
      </c>
      <c r="Y128" s="6">
        <f>SUMIF(SaldoAnno5!A$12:A$4602,$D128,SaldoAnno5!D$12:D$4602)</f>
        <v>10416118.27</v>
      </c>
      <c r="Z128" s="6">
        <f>SUMIF(SaldoAnno5!A$12:A$4602,$D128,SaldoAnno5!E$12:E$4602)</f>
        <v>10339168.83</v>
      </c>
      <c r="AA128" s="6">
        <f>SUMIF(SaldoAnno5!A$12:A$4602,$D128,SaldoAnno5!G$12:G$4602)</f>
        <v>76949.439999999478</v>
      </c>
      <c r="AB128" s="6">
        <f>SUMIF(SaldoAnno6!A$12:A$5000,$D128,SaldoAnno6!D$12:D$5000)</f>
        <v>0</v>
      </c>
      <c r="AC128" s="6">
        <f>SUMIF(SaldoAnno6!A$12:A$5000,$D128,SaldoAnno6!E$12:E$5000)</f>
        <v>0</v>
      </c>
      <c r="AD128" s="6">
        <f>SUMIF(SaldoAnno6!A$12:A$5000,$D128,SaldoAnno6!G$12:G$5000)</f>
        <v>0</v>
      </c>
    </row>
    <row r="129" spans="1:30" ht="12.75">
      <c r="A129" s="7">
        <v>12</v>
      </c>
      <c r="B129" s="7">
        <v>1202</v>
      </c>
      <c r="C129" s="7">
        <v>120211</v>
      </c>
      <c r="D129" s="7">
        <v>12021102</v>
      </c>
      <c r="E129" s="170" t="s">
        <v>417</v>
      </c>
      <c r="F129" s="7">
        <v>3</v>
      </c>
      <c r="G129" s="8" t="s">
        <v>328</v>
      </c>
      <c r="H129" s="8" t="s">
        <v>329</v>
      </c>
      <c r="I129" s="8" t="s">
        <v>329</v>
      </c>
      <c r="J129" s="8" t="s">
        <v>385</v>
      </c>
      <c r="K129" s="8" t="s">
        <v>416</v>
      </c>
      <c r="L129" s="8" t="s">
        <v>380</v>
      </c>
      <c r="M129" s="6">
        <f>SUMIF(SaldoAnno1!A$12:A$4902,D129,SaldoAnno1!D$12:D$4902)</f>
        <v>1126078.28</v>
      </c>
      <c r="N129" s="6">
        <f>SUMIF(SaldoAnno1!A$12:A$4902,D129,SaldoAnno1!E$12:E$4902)</f>
        <v>796973.27</v>
      </c>
      <c r="O129" s="6">
        <f>SUMIF(SaldoAnno1!A$12:A$4902,D129,SaldoAnno1!G$12:G$4902)</f>
        <v>329105.01</v>
      </c>
      <c r="P129" s="6">
        <f>SUMIF(SaldoAnno2!A$12:A$5000,D129,SaldoAnno2!D$12:D$5000)</f>
        <v>1059797.74</v>
      </c>
      <c r="Q129" s="6">
        <f>SUMIF(SaldoAnno2!A$12:A$5000,D129,SaldoAnno2!E$12:E$5000)</f>
        <v>309665.01</v>
      </c>
      <c r="R129" s="6">
        <f>SUMIF(SaldoAnno2!A$12:A$5000,D129,SaldoAnno2!G$12:G$5000)</f>
        <v>750132.73</v>
      </c>
      <c r="S129" s="6">
        <f>SUMIF(SaldoAnno3!A$12:A$5000,D129,SaldoAnno3!D$12:G$5000)</f>
        <v>1101221.42</v>
      </c>
      <c r="T129" s="6">
        <f>SUMIF(SaldoAnno3!A$12:A$5000,D129,SaldoAnno3!E$12:H$5000)</f>
        <v>714000.65</v>
      </c>
      <c r="U129" s="6">
        <f>SUMIF(SaldoAnno3!A$12:A$5000,D129,SaldoAnno3!G$12:G$5000)</f>
        <v>387220.7699999999</v>
      </c>
      <c r="V129" s="6">
        <f>SUMIF(SaldoAnno4!A$12:A$4602,$D129,SaldoAnno4!D$12:D$4602)</f>
        <v>0</v>
      </c>
      <c r="W129" s="6">
        <f>SUMIF(SaldoAnno4!A$12:A$4602,$D129,SaldoAnno4!E$12:E$4602)</f>
        <v>0</v>
      </c>
      <c r="X129" s="6">
        <f>SUMIF(SaldoAnno4!A$12:A$4602,$D129,SaldoAnno4!G$12:G$4602)</f>
        <v>0</v>
      </c>
      <c r="Y129" s="6">
        <f>SUMIF(SaldoAnno5!A$12:A$4602,$D129,SaldoAnno5!D$12:D$4602)</f>
        <v>860226.39</v>
      </c>
      <c r="Z129" s="6">
        <f>SUMIF(SaldoAnno5!A$12:A$4602,$D129,SaldoAnno5!E$12:E$4602)</f>
        <v>331628.96999999997</v>
      </c>
      <c r="AA129" s="6">
        <f>SUMIF(SaldoAnno5!A$12:A$4602,$D129,SaldoAnno5!G$12:G$4602)</f>
        <v>528597.42000000004</v>
      </c>
      <c r="AB129" s="6">
        <f>SUMIF(SaldoAnno6!A$12:A$5000,$D129,SaldoAnno6!D$12:D$5000)</f>
        <v>0</v>
      </c>
      <c r="AC129" s="6">
        <f>SUMIF(SaldoAnno6!A$12:A$5000,$D129,SaldoAnno6!E$12:E$5000)</f>
        <v>465331.08</v>
      </c>
      <c r="AD129" s="6">
        <f>SUMIF(SaldoAnno6!A$12:A$5000,$D129,SaldoAnno6!G$12:G$5000)</f>
        <v>-465331.08</v>
      </c>
    </row>
    <row r="130" spans="1:30" ht="12.75">
      <c r="A130" s="7">
        <v>12</v>
      </c>
      <c r="B130" s="7">
        <v>1202</v>
      </c>
      <c r="C130" s="7">
        <v>120211</v>
      </c>
      <c r="D130" s="7">
        <v>12021103</v>
      </c>
      <c r="E130" s="170" t="s">
        <v>2308</v>
      </c>
      <c r="F130" s="7">
        <v>3</v>
      </c>
      <c r="G130" s="8" t="s">
        <v>328</v>
      </c>
      <c r="H130" s="8" t="s">
        <v>329</v>
      </c>
      <c r="I130" s="8" t="s">
        <v>329</v>
      </c>
      <c r="J130" s="8" t="s">
        <v>385</v>
      </c>
      <c r="K130" s="8" t="s">
        <v>416</v>
      </c>
      <c r="L130" s="8" t="s">
        <v>380</v>
      </c>
      <c r="M130" s="6">
        <f>SUMIF(SaldoAnno1!A$12:A$4902,D130,SaldoAnno1!D$12:D$4902)</f>
        <v>0</v>
      </c>
      <c r="N130" s="6">
        <f>SUMIF(SaldoAnno1!A$12:A$4902,D130,SaldoAnno1!E$12:E$4902)</f>
        <v>0</v>
      </c>
      <c r="O130" s="6">
        <f>SUMIF(SaldoAnno1!A$12:A$4902,D130,SaldoAnno1!G$12:G$4902)</f>
        <v>0</v>
      </c>
      <c r="P130" s="6">
        <f>SUMIF(SaldoAnno2!A$12:A$5000,D130,SaldoAnno2!D$12:D$5000)</f>
        <v>0</v>
      </c>
      <c r="Q130" s="6">
        <f>SUMIF(SaldoAnno2!A$12:A$5000,D130,SaldoAnno2!E$12:E$5000)</f>
        <v>0</v>
      </c>
      <c r="R130" s="6">
        <f>SUMIF(SaldoAnno2!A$12:A$5000,D130,SaldoAnno2!G$12:G$5000)</f>
        <v>0</v>
      </c>
      <c r="S130" s="6">
        <f>SUMIF(SaldoAnno3!A$12:A$5000,D130,SaldoAnno3!D$12:G$5000)</f>
        <v>0</v>
      </c>
      <c r="T130" s="6">
        <f>SUMIF(SaldoAnno3!A$12:A$5000,D130,SaldoAnno3!E$12:H$5000)</f>
        <v>0</v>
      </c>
      <c r="U130" s="6">
        <f>SUMIF(SaldoAnno3!A$12:A$5000,D130,SaldoAnno3!G$12:G$5000)</f>
        <v>0</v>
      </c>
      <c r="V130" s="6">
        <f>SUMIF(SaldoAnno4!A$12:A$4602,$D130,SaldoAnno4!D$12:D$4602)</f>
        <v>0</v>
      </c>
      <c r="W130" s="6">
        <f>SUMIF(SaldoAnno4!A$12:A$4602,$D130,SaldoAnno4!E$12:E$4602)</f>
        <v>0</v>
      </c>
      <c r="X130" s="6">
        <f>SUMIF(SaldoAnno4!A$12:A$4602,$D130,SaldoAnno4!G$12:G$4602)</f>
        <v>0</v>
      </c>
      <c r="Y130" s="6">
        <f>SUMIF(SaldoAnno5!A$12:A$4602,$D130,SaldoAnno5!D$12:D$4602)</f>
        <v>120656.43</v>
      </c>
      <c r="Z130" s="6">
        <f>SUMIF(SaldoAnno5!A$12:A$4602,$D130,SaldoAnno5!E$12:E$4602)</f>
        <v>19957.03</v>
      </c>
      <c r="AA130" s="6">
        <f>SUMIF(SaldoAnno5!A$12:A$4602,$D130,SaldoAnno5!G$12:G$4602)</f>
        <v>100699.4</v>
      </c>
      <c r="AB130" s="6">
        <f>SUMIF(SaldoAnno6!A$12:A$5000,$D130,SaldoAnno6!D$12:D$5000)</f>
        <v>0</v>
      </c>
      <c r="AC130" s="6">
        <f>SUMIF(SaldoAnno6!A$12:A$5000,$D130,SaldoAnno6!E$12:E$5000)</f>
        <v>12594.94</v>
      </c>
      <c r="AD130" s="6">
        <f>SUMIF(SaldoAnno6!A$12:A$5000,$D130,SaldoAnno6!G$12:G$5000)</f>
        <v>-12594.94</v>
      </c>
    </row>
    <row r="131" spans="1:30" ht="12.75">
      <c r="A131" s="7">
        <v>12</v>
      </c>
      <c r="B131" s="7">
        <v>1202</v>
      </c>
      <c r="C131" s="7">
        <v>120211</v>
      </c>
      <c r="D131" s="7">
        <v>12021104</v>
      </c>
      <c r="E131" s="170" t="s">
        <v>2309</v>
      </c>
      <c r="F131" s="7">
        <v>3</v>
      </c>
      <c r="G131" s="8" t="s">
        <v>328</v>
      </c>
      <c r="H131" s="8" t="s">
        <v>329</v>
      </c>
      <c r="I131" s="8" t="s">
        <v>329</v>
      </c>
      <c r="J131" s="8" t="s">
        <v>385</v>
      </c>
      <c r="K131" s="8" t="s">
        <v>416</v>
      </c>
      <c r="L131" s="8" t="s">
        <v>380</v>
      </c>
      <c r="M131" s="6">
        <f>SUMIF(SaldoAnno1!A$12:A$4902,D131,SaldoAnno1!D$12:D$4902)</f>
        <v>0</v>
      </c>
      <c r="N131" s="6">
        <f>SUMIF(SaldoAnno1!A$12:A$4902,D131,SaldoAnno1!E$12:E$4902)</f>
        <v>0</v>
      </c>
      <c r="O131" s="6">
        <f>SUMIF(SaldoAnno1!A$12:A$4902,D131,SaldoAnno1!G$12:G$4902)</f>
        <v>0</v>
      </c>
      <c r="P131" s="6">
        <f>SUMIF(SaldoAnno2!A$12:A$5000,D131,SaldoAnno2!D$12:D$5000)</f>
        <v>0</v>
      </c>
      <c r="Q131" s="6">
        <f>SUMIF(SaldoAnno2!A$12:A$5000,D131,SaldoAnno2!E$12:E$5000)</f>
        <v>0</v>
      </c>
      <c r="R131" s="6">
        <f>SUMIF(SaldoAnno2!A$12:A$5000,D131,SaldoAnno2!G$12:G$5000)</f>
        <v>0</v>
      </c>
      <c r="S131" s="6">
        <f>SUMIF(SaldoAnno3!A$12:A$5000,D131,SaldoAnno3!D$12:G$5000)</f>
        <v>0</v>
      </c>
      <c r="T131" s="6">
        <f>SUMIF(SaldoAnno3!A$12:A$5000,D131,SaldoAnno3!E$12:H$5000)</f>
        <v>0</v>
      </c>
      <c r="U131" s="6">
        <f>SUMIF(SaldoAnno3!A$12:A$5000,D131,SaldoAnno3!G$12:G$5000)</f>
        <v>0</v>
      </c>
      <c r="V131" s="6">
        <f>SUMIF(SaldoAnno4!A$12:A$4602,$D131,SaldoAnno4!D$12:D$4602)</f>
        <v>0</v>
      </c>
      <c r="W131" s="6">
        <f>SUMIF(SaldoAnno4!A$12:A$4602,$D131,SaldoAnno4!E$12:E$4602)</f>
        <v>0</v>
      </c>
      <c r="X131" s="6">
        <f>SUMIF(SaldoAnno4!A$12:A$4602,$D131,SaldoAnno4!G$12:G$4602)</f>
        <v>0</v>
      </c>
      <c r="Y131" s="6">
        <f>SUMIF(SaldoAnno5!A$12:A$4602,$D131,SaldoAnno5!D$12:D$4602)</f>
        <v>3822.89</v>
      </c>
      <c r="Z131" s="6">
        <f>SUMIF(SaldoAnno5!A$12:A$4602,$D131,SaldoAnno5!E$12:E$4602)</f>
        <v>0</v>
      </c>
      <c r="AA131" s="6">
        <f>SUMIF(SaldoAnno5!A$12:A$4602,$D131,SaldoAnno5!G$12:G$4602)</f>
        <v>3822.89</v>
      </c>
      <c r="AB131" s="6">
        <f>SUMIF(SaldoAnno6!A$12:A$5000,$D131,SaldoAnno6!D$12:D$5000)</f>
        <v>0</v>
      </c>
      <c r="AC131" s="6">
        <f>SUMIF(SaldoAnno6!A$12:A$5000,$D131,SaldoAnno6!E$12:E$5000)</f>
        <v>3822.89</v>
      </c>
      <c r="AD131" s="6">
        <f>SUMIF(SaldoAnno6!A$12:A$5000,$D131,SaldoAnno6!G$12:G$5000)</f>
        <v>-3822.89</v>
      </c>
    </row>
    <row r="132" spans="1:30" ht="12.75">
      <c r="A132" s="7">
        <v>12</v>
      </c>
      <c r="B132" s="7">
        <v>1202</v>
      </c>
      <c r="C132" s="7">
        <v>120211</v>
      </c>
      <c r="D132" s="7">
        <v>12021105</v>
      </c>
      <c r="E132" s="170" t="s">
        <v>2323</v>
      </c>
      <c r="F132" s="7">
        <v>3</v>
      </c>
      <c r="G132" s="8" t="s">
        <v>328</v>
      </c>
      <c r="H132" s="8" t="s">
        <v>329</v>
      </c>
      <c r="I132" s="8" t="s">
        <v>329</v>
      </c>
      <c r="J132" s="8" t="s">
        <v>385</v>
      </c>
      <c r="K132" s="8" t="s">
        <v>416</v>
      </c>
      <c r="L132" s="8" t="s">
        <v>380</v>
      </c>
      <c r="M132" s="6">
        <f>SUMIF(SaldoAnno1!A$12:A$4902,D132,SaldoAnno1!D$12:D$4902)</f>
        <v>0</v>
      </c>
      <c r="N132" s="6">
        <f>SUMIF(SaldoAnno1!A$12:A$4902,D132,SaldoAnno1!E$12:E$4902)</f>
        <v>0</v>
      </c>
      <c r="O132" s="6">
        <f>SUMIF(SaldoAnno1!A$12:A$4902,D132,SaldoAnno1!G$12:G$4902)</f>
        <v>0</v>
      </c>
      <c r="P132" s="6">
        <f>SUMIF(SaldoAnno2!A$12:A$5000,D132,SaldoAnno2!D$12:D$5000)</f>
        <v>0</v>
      </c>
      <c r="Q132" s="6">
        <f>SUMIF(SaldoAnno2!A$12:A$5000,D132,SaldoAnno2!E$12:E$5000)</f>
        <v>0</v>
      </c>
      <c r="R132" s="6">
        <f>SUMIF(SaldoAnno2!A$12:A$5000,D132,SaldoAnno2!G$12:G$5000)</f>
        <v>0</v>
      </c>
      <c r="S132" s="6">
        <f>SUMIF(SaldoAnno3!A$12:A$5000,D132,SaldoAnno3!D$12:G$5000)</f>
        <v>0</v>
      </c>
      <c r="T132" s="6">
        <f>SUMIF(SaldoAnno3!A$12:A$5000,D132,SaldoAnno3!E$12:H$5000)</f>
        <v>0</v>
      </c>
      <c r="U132" s="6">
        <f>SUMIF(SaldoAnno3!A$12:A$5000,D132,SaldoAnno3!G$12:G$5000)</f>
        <v>0</v>
      </c>
      <c r="V132" s="6">
        <f>SUMIF(SaldoAnno4!A$12:A$4602,$D132,SaldoAnno4!D$12:D$4602)</f>
        <v>0</v>
      </c>
      <c r="W132" s="6">
        <f>SUMIF(SaldoAnno4!A$12:A$4602,$D132,SaldoAnno4!E$12:E$4602)</f>
        <v>0</v>
      </c>
      <c r="X132" s="6">
        <f>SUMIF(SaldoAnno4!A$12:A$4602,$D132,SaldoAnno4!G$12:G$4602)</f>
        <v>0</v>
      </c>
      <c r="Y132" s="6">
        <f>SUMIF(SaldoAnno5!A$12:A$4602,$D132,SaldoAnno5!D$12:D$4602)</f>
        <v>14994967.5</v>
      </c>
      <c r="Z132" s="6">
        <f>SUMIF(SaldoAnno5!A$12:A$4602,$D132,SaldoAnno5!E$12:E$4602)</f>
        <v>0</v>
      </c>
      <c r="AA132" s="6">
        <f>SUMIF(SaldoAnno5!A$12:A$4602,$D132,SaldoAnno5!G$12:G$4602)</f>
        <v>14994967.5</v>
      </c>
      <c r="AB132" s="6">
        <f>SUMIF(SaldoAnno6!A$12:A$5000,$D132,SaldoAnno6!D$12:D$5000)</f>
        <v>0</v>
      </c>
      <c r="AC132" s="6">
        <f>SUMIF(SaldoAnno6!A$12:A$5000,$D132,SaldoAnno6!E$12:E$5000)</f>
        <v>9263075.2599999998</v>
      </c>
      <c r="AD132" s="6">
        <f>SUMIF(SaldoAnno6!A$12:A$5000,$D132,SaldoAnno6!G$12:G$5000)</f>
        <v>-9263075.2599999998</v>
      </c>
    </row>
    <row r="133" spans="1:30" ht="25.5">
      <c r="A133" s="7">
        <v>12</v>
      </c>
      <c r="B133" s="7">
        <v>1203</v>
      </c>
      <c r="C133" s="7">
        <v>120301</v>
      </c>
      <c r="D133" s="7">
        <v>12030101</v>
      </c>
      <c r="E133" s="170" t="s">
        <v>418</v>
      </c>
      <c r="F133" s="7">
        <v>3</v>
      </c>
      <c r="G133" s="8" t="s">
        <v>328</v>
      </c>
      <c r="H133" s="8" t="s">
        <v>329</v>
      </c>
      <c r="I133" s="8" t="s">
        <v>329</v>
      </c>
      <c r="J133" s="8" t="s">
        <v>385</v>
      </c>
      <c r="K133" s="8" t="s">
        <v>419</v>
      </c>
      <c r="L133" s="8" t="s">
        <v>691</v>
      </c>
      <c r="M133" s="6">
        <f>SUMIF(SaldoAnno1!A$12:A$4902,D133,SaldoAnno1!D$12:D$4902)</f>
        <v>0</v>
      </c>
      <c r="N133" s="6">
        <f>SUMIF(SaldoAnno1!A$12:A$4902,D133,SaldoAnno1!E$12:E$4902)</f>
        <v>0</v>
      </c>
      <c r="O133" s="6">
        <f>SUMIF(SaldoAnno1!A$12:A$4902,D133,SaldoAnno1!G$12:G$4902)</f>
        <v>0</v>
      </c>
      <c r="P133" s="6">
        <f>SUMIF(SaldoAnno2!A$12:A$5000,D133,SaldoAnno2!D$12:D$5000)</f>
        <v>0</v>
      </c>
      <c r="Q133" s="6">
        <f>SUMIF(SaldoAnno2!A$12:A$5000,D133,SaldoAnno2!E$12:E$5000)</f>
        <v>0</v>
      </c>
      <c r="R133" s="6">
        <f>SUMIF(SaldoAnno2!A$12:A$5000,D133,SaldoAnno2!G$12:G$5000)</f>
        <v>0</v>
      </c>
      <c r="S133" s="6">
        <f>SUMIF(SaldoAnno3!A$12:A$5000,D133,SaldoAnno3!D$12:G$5000)</f>
        <v>0</v>
      </c>
      <c r="T133" s="6">
        <f>SUMIF(SaldoAnno3!A$12:A$5000,D133,SaldoAnno3!E$12:H$5000)</f>
        <v>0</v>
      </c>
      <c r="U133" s="6">
        <f>SUMIF(SaldoAnno3!A$12:A$5000,D133,SaldoAnno3!G$12:G$5000)</f>
        <v>0</v>
      </c>
      <c r="V133" s="6">
        <f>SUMIF(SaldoAnno4!A$12:A$4602,$D133,SaldoAnno4!D$12:D$4602)</f>
        <v>0</v>
      </c>
      <c r="W133" s="6">
        <f>SUMIF(SaldoAnno4!A$12:A$4602,$D133,SaldoAnno4!E$12:E$4602)</f>
        <v>0</v>
      </c>
      <c r="X133" s="6">
        <f>SUMIF(SaldoAnno4!A$12:A$4602,$D133,SaldoAnno4!G$12:G$4602)</f>
        <v>0</v>
      </c>
      <c r="Y133" s="6">
        <f>SUMIF(SaldoAnno5!A$12:A$4602,$D133,SaldoAnno5!D$12:D$4602)</f>
        <v>0</v>
      </c>
      <c r="Z133" s="6">
        <f>SUMIF(SaldoAnno5!A$12:A$4602,$D133,SaldoAnno5!E$12:E$4602)</f>
        <v>0</v>
      </c>
      <c r="AA133" s="6">
        <f>SUMIF(SaldoAnno5!A$12:A$4602,$D133,SaldoAnno5!G$12:G$4602)</f>
        <v>0</v>
      </c>
      <c r="AB133" s="6">
        <f>SUMIF(SaldoAnno6!A$12:A$5000,$D133,SaldoAnno6!D$12:D$5000)</f>
        <v>0</v>
      </c>
      <c r="AC133" s="6">
        <f>SUMIF(SaldoAnno6!A$12:A$5000,$D133,SaldoAnno6!E$12:E$5000)</f>
        <v>0</v>
      </c>
      <c r="AD133" s="6">
        <f>SUMIF(SaldoAnno6!A$12:A$5000,$D133,SaldoAnno6!G$12:G$5000)</f>
        <v>0</v>
      </c>
    </row>
    <row r="134" spans="1:30" ht="25.5">
      <c r="A134" s="7">
        <v>12</v>
      </c>
      <c r="B134" s="7">
        <v>1203</v>
      </c>
      <c r="C134" s="7">
        <v>120301</v>
      </c>
      <c r="D134" s="7">
        <v>12030102</v>
      </c>
      <c r="E134" s="170" t="s">
        <v>439</v>
      </c>
      <c r="F134" s="7">
        <v>3</v>
      </c>
      <c r="G134" s="8" t="s">
        <v>328</v>
      </c>
      <c r="H134" s="8" t="s">
        <v>329</v>
      </c>
      <c r="I134" s="8" t="s">
        <v>329</v>
      </c>
      <c r="J134" s="8" t="s">
        <v>385</v>
      </c>
      <c r="K134" s="8" t="s">
        <v>419</v>
      </c>
      <c r="L134" s="8" t="s">
        <v>691</v>
      </c>
      <c r="M134" s="6">
        <f>SUMIF(SaldoAnno1!A$12:A$4902,D134,SaldoAnno1!D$12:D$4902)</f>
        <v>0</v>
      </c>
      <c r="N134" s="6">
        <f>SUMIF(SaldoAnno1!A$12:A$4902,D134,SaldoAnno1!E$12:E$4902)</f>
        <v>0</v>
      </c>
      <c r="O134" s="6">
        <f>SUMIF(SaldoAnno1!A$12:A$4902,D134,SaldoAnno1!G$12:G$4902)</f>
        <v>0</v>
      </c>
      <c r="P134" s="6">
        <f>SUMIF(SaldoAnno2!A$12:A$5000,D134,SaldoAnno2!D$12:D$5000)</f>
        <v>0</v>
      </c>
      <c r="Q134" s="6">
        <f>SUMIF(SaldoAnno2!A$12:A$5000,D134,SaldoAnno2!E$12:E$5000)</f>
        <v>0</v>
      </c>
      <c r="R134" s="6">
        <f>SUMIF(SaldoAnno2!A$12:A$5000,D134,SaldoAnno2!G$12:G$5000)</f>
        <v>0</v>
      </c>
      <c r="S134" s="6">
        <f>SUMIF(SaldoAnno3!A$12:A$5000,D134,SaldoAnno3!D$12:G$5000)</f>
        <v>0</v>
      </c>
      <c r="T134" s="6">
        <f>SUMIF(SaldoAnno3!A$12:A$5000,D134,SaldoAnno3!E$12:H$5000)</f>
        <v>0</v>
      </c>
      <c r="U134" s="6">
        <f>SUMIF(SaldoAnno3!A$12:A$5000,D134,SaldoAnno3!G$12:G$5000)</f>
        <v>0</v>
      </c>
      <c r="V134" s="6">
        <f>SUMIF(SaldoAnno4!A$12:A$4602,$D134,SaldoAnno4!D$12:D$4602)</f>
        <v>0</v>
      </c>
      <c r="W134" s="6">
        <f>SUMIF(SaldoAnno4!A$12:A$4602,$D134,SaldoAnno4!E$12:E$4602)</f>
        <v>0</v>
      </c>
      <c r="X134" s="6">
        <f>SUMIF(SaldoAnno4!A$12:A$4602,$D134,SaldoAnno4!G$12:G$4602)</f>
        <v>0</v>
      </c>
      <c r="Y134" s="6">
        <f>SUMIF(SaldoAnno5!A$12:A$4602,$D134,SaldoAnno5!D$12:D$4602)</f>
        <v>0</v>
      </c>
      <c r="Z134" s="6">
        <f>SUMIF(SaldoAnno5!A$12:A$4602,$D134,SaldoAnno5!E$12:E$4602)</f>
        <v>0</v>
      </c>
      <c r="AA134" s="6">
        <f>SUMIF(SaldoAnno5!A$12:A$4602,$D134,SaldoAnno5!G$12:G$4602)</f>
        <v>0</v>
      </c>
      <c r="AB134" s="6">
        <f>SUMIF(SaldoAnno6!A$12:A$5000,$D134,SaldoAnno6!D$12:D$5000)</f>
        <v>0</v>
      </c>
      <c r="AC134" s="6">
        <f>SUMIF(SaldoAnno6!A$12:A$5000,$D134,SaldoAnno6!E$12:E$5000)</f>
        <v>0</v>
      </c>
      <c r="AD134" s="6">
        <f>SUMIF(SaldoAnno6!A$12:A$5000,$D134,SaldoAnno6!G$12:G$5000)</f>
        <v>0</v>
      </c>
    </row>
    <row r="135" spans="1:30" ht="25.5">
      <c r="A135" s="7">
        <v>12</v>
      </c>
      <c r="B135" s="7">
        <v>1203</v>
      </c>
      <c r="C135" s="7">
        <v>120301</v>
      </c>
      <c r="D135" s="7">
        <v>12030103</v>
      </c>
      <c r="E135" s="170" t="s">
        <v>440</v>
      </c>
      <c r="F135" s="7">
        <v>3</v>
      </c>
      <c r="G135" s="8" t="s">
        <v>328</v>
      </c>
      <c r="H135" s="8" t="s">
        <v>329</v>
      </c>
      <c r="I135" s="8" t="s">
        <v>329</v>
      </c>
      <c r="J135" s="8" t="s">
        <v>385</v>
      </c>
      <c r="K135" s="8" t="s">
        <v>419</v>
      </c>
      <c r="L135" s="8" t="s">
        <v>691</v>
      </c>
      <c r="M135" s="6">
        <f>SUMIF(SaldoAnno1!A$12:A$4902,D135,SaldoAnno1!D$12:D$4902)</f>
        <v>0</v>
      </c>
      <c r="N135" s="6">
        <f>SUMIF(SaldoAnno1!A$12:A$4902,D135,SaldoAnno1!E$12:E$4902)</f>
        <v>0</v>
      </c>
      <c r="O135" s="6">
        <f>SUMIF(SaldoAnno1!A$12:A$4902,D135,SaldoAnno1!G$12:G$4902)</f>
        <v>0</v>
      </c>
      <c r="P135" s="6">
        <f>SUMIF(SaldoAnno2!A$12:A$5000,D135,SaldoAnno2!D$12:D$5000)</f>
        <v>0</v>
      </c>
      <c r="Q135" s="6">
        <f>SUMIF(SaldoAnno2!A$12:A$5000,D135,SaldoAnno2!E$12:E$5000)</f>
        <v>0</v>
      </c>
      <c r="R135" s="6">
        <f>SUMIF(SaldoAnno2!A$12:A$5000,D135,SaldoAnno2!G$12:G$5000)</f>
        <v>0</v>
      </c>
      <c r="S135" s="6">
        <f>SUMIF(SaldoAnno3!A$12:A$5000,D135,SaldoAnno3!D$12:G$5000)</f>
        <v>0</v>
      </c>
      <c r="T135" s="6">
        <f>SUMIF(SaldoAnno3!A$12:A$5000,D135,SaldoAnno3!E$12:H$5000)</f>
        <v>0</v>
      </c>
      <c r="U135" s="6">
        <f>SUMIF(SaldoAnno3!A$12:A$5000,D135,SaldoAnno3!G$12:G$5000)</f>
        <v>0</v>
      </c>
      <c r="V135" s="6">
        <f>SUMIF(SaldoAnno4!A$12:A$4602,$D135,SaldoAnno4!D$12:D$4602)</f>
        <v>0</v>
      </c>
      <c r="W135" s="6">
        <f>SUMIF(SaldoAnno4!A$12:A$4602,$D135,SaldoAnno4!E$12:E$4602)</f>
        <v>0</v>
      </c>
      <c r="X135" s="6">
        <f>SUMIF(SaldoAnno4!A$12:A$4602,$D135,SaldoAnno4!G$12:G$4602)</f>
        <v>0</v>
      </c>
      <c r="Y135" s="6">
        <f>SUMIF(SaldoAnno5!A$12:A$4602,$D135,SaldoAnno5!D$12:D$4602)</f>
        <v>0</v>
      </c>
      <c r="Z135" s="6">
        <f>SUMIF(SaldoAnno5!A$12:A$4602,$D135,SaldoAnno5!E$12:E$4602)</f>
        <v>0</v>
      </c>
      <c r="AA135" s="6">
        <f>SUMIF(SaldoAnno5!A$12:A$4602,$D135,SaldoAnno5!G$12:G$4602)</f>
        <v>0</v>
      </c>
      <c r="AB135" s="6">
        <f>SUMIF(SaldoAnno6!A$12:A$5000,$D135,SaldoAnno6!D$12:D$5000)</f>
        <v>0</v>
      </c>
      <c r="AC135" s="6">
        <f>SUMIF(SaldoAnno6!A$12:A$5000,$D135,SaldoAnno6!E$12:E$5000)</f>
        <v>0</v>
      </c>
      <c r="AD135" s="6">
        <f>SUMIF(SaldoAnno6!A$12:A$5000,$D135,SaldoAnno6!G$12:G$5000)</f>
        <v>0</v>
      </c>
    </row>
    <row r="136" spans="1:30" ht="12.75">
      <c r="A136" s="7">
        <v>12</v>
      </c>
      <c r="B136" s="7">
        <v>1203</v>
      </c>
      <c r="C136" s="7">
        <v>120302</v>
      </c>
      <c r="D136" s="7">
        <v>12030201</v>
      </c>
      <c r="E136" s="170" t="s">
        <v>1591</v>
      </c>
      <c r="F136" s="7">
        <v>3</v>
      </c>
      <c r="G136" s="8" t="s">
        <v>328</v>
      </c>
      <c r="H136" s="8" t="s">
        <v>329</v>
      </c>
      <c r="I136" s="8" t="s">
        <v>329</v>
      </c>
      <c r="J136" s="8" t="s">
        <v>385</v>
      </c>
      <c r="K136" s="8" t="s">
        <v>382</v>
      </c>
      <c r="L136" s="8" t="s">
        <v>691</v>
      </c>
      <c r="M136" s="6">
        <f>SUMIF(SaldoAnno1!A$12:A$4902,D136,SaldoAnno1!D$12:D$4902)</f>
        <v>0</v>
      </c>
      <c r="N136" s="6">
        <f>SUMIF(SaldoAnno1!A$12:A$4902,D136,SaldoAnno1!E$12:E$4902)</f>
        <v>0</v>
      </c>
      <c r="O136" s="6">
        <f>SUMIF(SaldoAnno1!A$12:A$4902,D136,SaldoAnno1!G$12:G$4902)</f>
        <v>0</v>
      </c>
      <c r="P136" s="6">
        <f>SUMIF(SaldoAnno2!A$12:A$5000,D136,SaldoAnno2!D$12:D$5000)</f>
        <v>0</v>
      </c>
      <c r="Q136" s="6">
        <f>SUMIF(SaldoAnno2!A$12:A$5000,D136,SaldoAnno2!E$12:E$5000)</f>
        <v>0</v>
      </c>
      <c r="R136" s="6">
        <f>SUMIF(SaldoAnno2!A$12:A$5000,D136,SaldoAnno2!G$12:G$5000)</f>
        <v>0</v>
      </c>
      <c r="S136" s="6">
        <f>SUMIF(SaldoAnno3!A$12:A$5000,D136,SaldoAnno3!D$12:G$5000)</f>
        <v>0</v>
      </c>
      <c r="T136" s="6">
        <f>SUMIF(SaldoAnno3!A$12:A$5000,D136,SaldoAnno3!E$12:H$5000)</f>
        <v>0</v>
      </c>
      <c r="U136" s="6">
        <f>SUMIF(SaldoAnno3!A$12:A$5000,D136,SaldoAnno3!G$12:G$5000)</f>
        <v>0</v>
      </c>
      <c r="V136" s="6">
        <f>SUMIF(SaldoAnno4!A$12:A$4602,$D136,SaldoAnno4!D$12:D$4602)</f>
        <v>0</v>
      </c>
      <c r="W136" s="6">
        <f>SUMIF(SaldoAnno4!A$12:A$4602,$D136,SaldoAnno4!E$12:E$4602)</f>
        <v>0</v>
      </c>
      <c r="X136" s="6">
        <f>SUMIF(SaldoAnno4!A$12:A$4602,$D136,SaldoAnno4!G$12:G$4602)</f>
        <v>0</v>
      </c>
      <c r="Y136" s="6">
        <f>SUMIF(SaldoAnno5!A$12:A$4602,$D136,SaldoAnno5!D$12:D$4602)</f>
        <v>0</v>
      </c>
      <c r="Z136" s="6">
        <f>SUMIF(SaldoAnno5!A$12:A$4602,$D136,SaldoAnno5!E$12:E$4602)</f>
        <v>0</v>
      </c>
      <c r="AA136" s="6">
        <f>SUMIF(SaldoAnno5!A$12:A$4602,$D136,SaldoAnno5!G$12:G$4602)</f>
        <v>0</v>
      </c>
      <c r="AB136" s="6">
        <f>SUMIF(SaldoAnno6!A$12:A$5000,$D136,SaldoAnno6!D$12:D$5000)</f>
        <v>0</v>
      </c>
      <c r="AC136" s="6">
        <f>SUMIF(SaldoAnno6!A$12:A$5000,$D136,SaldoAnno6!E$12:E$5000)</f>
        <v>0</v>
      </c>
      <c r="AD136" s="6">
        <f>SUMIF(SaldoAnno6!A$12:A$5000,$D136,SaldoAnno6!G$12:G$5000)</f>
        <v>0</v>
      </c>
    </row>
    <row r="137" spans="1:30" ht="12.75">
      <c r="A137" s="7">
        <v>12</v>
      </c>
      <c r="B137" s="7">
        <v>1203</v>
      </c>
      <c r="C137" s="7">
        <v>120302</v>
      </c>
      <c r="D137" s="7">
        <v>12030202</v>
      </c>
      <c r="E137" s="170" t="s">
        <v>1592</v>
      </c>
      <c r="F137" s="7">
        <v>3</v>
      </c>
      <c r="G137" s="8" t="s">
        <v>328</v>
      </c>
      <c r="H137" s="8" t="s">
        <v>329</v>
      </c>
      <c r="I137" s="8" t="s">
        <v>329</v>
      </c>
      <c r="J137" s="8" t="s">
        <v>385</v>
      </c>
      <c r="K137" s="8" t="s">
        <v>382</v>
      </c>
      <c r="L137" s="8" t="s">
        <v>691</v>
      </c>
      <c r="M137" s="6">
        <f>SUMIF(SaldoAnno1!A$12:A$4902,D137,SaldoAnno1!D$12:D$4902)</f>
        <v>0</v>
      </c>
      <c r="N137" s="6">
        <f>SUMIF(SaldoAnno1!A$12:A$4902,D137,SaldoAnno1!E$12:E$4902)</f>
        <v>0</v>
      </c>
      <c r="O137" s="6">
        <f>SUMIF(SaldoAnno1!A$12:A$4902,D137,SaldoAnno1!G$12:G$4902)</f>
        <v>0</v>
      </c>
      <c r="P137" s="6">
        <f>SUMIF(SaldoAnno2!A$12:A$5000,D137,SaldoAnno2!D$12:D$5000)</f>
        <v>0</v>
      </c>
      <c r="Q137" s="6">
        <f>SUMIF(SaldoAnno2!A$12:A$5000,D137,SaldoAnno2!E$12:E$5000)</f>
        <v>0</v>
      </c>
      <c r="R137" s="6">
        <f>SUMIF(SaldoAnno2!A$12:A$5000,D137,SaldoAnno2!G$12:G$5000)</f>
        <v>0</v>
      </c>
      <c r="S137" s="6">
        <f>SUMIF(SaldoAnno3!A$12:A$5000,D137,SaldoAnno3!D$12:G$5000)</f>
        <v>0</v>
      </c>
      <c r="T137" s="6">
        <f>SUMIF(SaldoAnno3!A$12:A$5000,D137,SaldoAnno3!E$12:H$5000)</f>
        <v>0</v>
      </c>
      <c r="U137" s="6">
        <f>SUMIF(SaldoAnno3!A$12:A$5000,D137,SaldoAnno3!G$12:G$5000)</f>
        <v>0</v>
      </c>
      <c r="V137" s="6">
        <f>SUMIF(SaldoAnno4!A$12:A$4602,$D137,SaldoAnno4!D$12:D$4602)</f>
        <v>0</v>
      </c>
      <c r="W137" s="6">
        <f>SUMIF(SaldoAnno4!A$12:A$4602,$D137,SaldoAnno4!E$12:E$4602)</f>
        <v>0</v>
      </c>
      <c r="X137" s="6">
        <f>SUMIF(SaldoAnno4!A$12:A$4602,$D137,SaldoAnno4!G$12:G$4602)</f>
        <v>0</v>
      </c>
      <c r="Y137" s="6">
        <f>SUMIF(SaldoAnno5!A$12:A$4602,$D137,SaldoAnno5!D$12:D$4602)</f>
        <v>0</v>
      </c>
      <c r="Z137" s="6">
        <f>SUMIF(SaldoAnno5!A$12:A$4602,$D137,SaldoAnno5!E$12:E$4602)</f>
        <v>0</v>
      </c>
      <c r="AA137" s="6">
        <f>SUMIF(SaldoAnno5!A$12:A$4602,$D137,SaldoAnno5!G$12:G$4602)</f>
        <v>0</v>
      </c>
      <c r="AB137" s="6">
        <f>SUMIF(SaldoAnno6!A$12:A$5000,$D137,SaldoAnno6!D$12:D$5000)</f>
        <v>0</v>
      </c>
      <c r="AC137" s="6">
        <f>SUMIF(SaldoAnno6!A$12:A$5000,$D137,SaldoAnno6!E$12:E$5000)</f>
        <v>0</v>
      </c>
      <c r="AD137" s="6">
        <f>SUMIF(SaldoAnno6!A$12:A$5000,$D137,SaldoAnno6!G$12:G$5000)</f>
        <v>0</v>
      </c>
    </row>
    <row r="138" spans="1:30" ht="12.75">
      <c r="A138" s="7">
        <v>12</v>
      </c>
      <c r="B138" s="7">
        <v>1203</v>
      </c>
      <c r="C138" s="7">
        <v>120302</v>
      </c>
      <c r="D138" s="7">
        <v>12030203</v>
      </c>
      <c r="E138" s="170" t="s">
        <v>382</v>
      </c>
      <c r="F138" s="7">
        <v>3</v>
      </c>
      <c r="G138" s="8" t="s">
        <v>328</v>
      </c>
      <c r="H138" s="8" t="s">
        <v>329</v>
      </c>
      <c r="I138" s="8" t="s">
        <v>329</v>
      </c>
      <c r="J138" s="8" t="s">
        <v>385</v>
      </c>
      <c r="K138" s="8" t="s">
        <v>382</v>
      </c>
      <c r="L138" s="8" t="s">
        <v>691</v>
      </c>
      <c r="M138" s="6">
        <f>SUMIF(SaldoAnno1!A$12:A$4902,D138,SaldoAnno1!D$12:D$4902)</f>
        <v>1546999.17</v>
      </c>
      <c r="N138" s="6">
        <f>SUMIF(SaldoAnno1!A$12:A$4902,D138,SaldoAnno1!E$12:E$4902)</f>
        <v>0</v>
      </c>
      <c r="O138" s="6">
        <f>SUMIF(SaldoAnno1!A$12:A$4902,D138,SaldoAnno1!G$12:G$4902)</f>
        <v>1546999.17</v>
      </c>
      <c r="P138" s="6">
        <f>SUMIF(SaldoAnno2!A$12:A$5000,D138,SaldoAnno2!D$12:D$5000)</f>
        <v>1546999.17</v>
      </c>
      <c r="Q138" s="6">
        <f>SUMIF(SaldoAnno2!A$12:A$5000,D138,SaldoAnno2!E$12:E$5000)</f>
        <v>0</v>
      </c>
      <c r="R138" s="6">
        <f>SUMIF(SaldoAnno2!A$12:A$5000,D138,SaldoAnno2!G$12:G$5000)</f>
        <v>1546999.17</v>
      </c>
      <c r="S138" s="6">
        <f>SUMIF(SaldoAnno3!A$12:A$5000,D138,SaldoAnno3!D$12:G$5000)</f>
        <v>1546999.17</v>
      </c>
      <c r="T138" s="6">
        <f>SUMIF(SaldoAnno3!A$12:A$5000,D138,SaldoAnno3!E$12:H$5000)</f>
        <v>0</v>
      </c>
      <c r="U138" s="6">
        <f>SUMIF(SaldoAnno3!A$12:A$5000,D138,SaldoAnno3!G$12:G$5000)</f>
        <v>1546999.17</v>
      </c>
      <c r="V138" s="6">
        <f>SUMIF(SaldoAnno4!A$12:A$4602,$D138,SaldoAnno4!D$12:D$4602)</f>
        <v>0</v>
      </c>
      <c r="W138" s="6">
        <f>SUMIF(SaldoAnno4!A$12:A$4602,$D138,SaldoAnno4!E$12:E$4602)</f>
        <v>0</v>
      </c>
      <c r="X138" s="6">
        <f>SUMIF(SaldoAnno4!A$12:A$4602,$D138,SaldoAnno4!G$12:G$4602)</f>
        <v>0</v>
      </c>
      <c r="Y138" s="6">
        <f>SUMIF(SaldoAnno5!A$12:A$4602,$D138,SaldoAnno5!D$12:D$4602)</f>
        <v>1546999.17</v>
      </c>
      <c r="Z138" s="6">
        <f>SUMIF(SaldoAnno5!A$12:A$4602,$D138,SaldoAnno5!E$12:E$4602)</f>
        <v>1543283.37</v>
      </c>
      <c r="AA138" s="6">
        <f>SUMIF(SaldoAnno5!A$12:A$4602,$D138,SaldoAnno5!G$12:G$4602)</f>
        <v>3715.7999999998137</v>
      </c>
      <c r="AB138" s="6">
        <f>SUMIF(SaldoAnno6!A$12:A$5000,$D138,SaldoAnno6!D$12:D$5000)</f>
        <v>0</v>
      </c>
      <c r="AC138" s="6">
        <f>SUMIF(SaldoAnno6!A$12:A$5000,$D138,SaldoAnno6!E$12:E$5000)</f>
        <v>0</v>
      </c>
      <c r="AD138" s="6">
        <f>SUMIF(SaldoAnno6!A$12:A$5000,$D138,SaldoAnno6!G$12:G$5000)</f>
        <v>0</v>
      </c>
    </row>
    <row r="139" spans="1:30" ht="25.5">
      <c r="A139" s="7">
        <v>12</v>
      </c>
      <c r="B139" s="7">
        <v>1203</v>
      </c>
      <c r="C139" s="7">
        <v>120302</v>
      </c>
      <c r="D139" s="7">
        <v>12030204</v>
      </c>
      <c r="E139" s="170" t="s">
        <v>1593</v>
      </c>
      <c r="F139" s="7">
        <v>3</v>
      </c>
      <c r="G139" s="8" t="s">
        <v>328</v>
      </c>
      <c r="H139" s="8" t="s">
        <v>329</v>
      </c>
      <c r="I139" s="8" t="s">
        <v>329</v>
      </c>
      <c r="J139" s="8" t="s">
        <v>385</v>
      </c>
      <c r="K139" s="8" t="s">
        <v>382</v>
      </c>
      <c r="L139" s="8" t="s">
        <v>691</v>
      </c>
      <c r="M139" s="6">
        <f>SUMIF(SaldoAnno1!A$12:A$4902,D139,SaldoAnno1!D$12:D$4902)</f>
        <v>0</v>
      </c>
      <c r="N139" s="6">
        <f>SUMIF(SaldoAnno1!A$12:A$4902,D139,SaldoAnno1!E$12:E$4902)</f>
        <v>0</v>
      </c>
      <c r="O139" s="6">
        <f>SUMIF(SaldoAnno1!A$12:A$4902,D139,SaldoAnno1!G$12:G$4902)</f>
        <v>0</v>
      </c>
      <c r="P139" s="6">
        <f>SUMIF(SaldoAnno2!A$12:A$5000,D139,SaldoAnno2!D$12:D$5000)</f>
        <v>0</v>
      </c>
      <c r="Q139" s="6">
        <f>SUMIF(SaldoAnno2!A$12:A$5000,D139,SaldoAnno2!E$12:E$5000)</f>
        <v>0</v>
      </c>
      <c r="R139" s="6">
        <f>SUMIF(SaldoAnno2!A$12:A$5000,D139,SaldoAnno2!G$12:G$5000)</f>
        <v>0</v>
      </c>
      <c r="S139" s="6">
        <f>SUMIF(SaldoAnno3!A$12:A$5000,D139,SaldoAnno3!D$12:G$5000)</f>
        <v>0</v>
      </c>
      <c r="T139" s="6">
        <f>SUMIF(SaldoAnno3!A$12:A$5000,D139,SaldoAnno3!E$12:H$5000)</f>
        <v>0</v>
      </c>
      <c r="U139" s="6">
        <f>SUMIF(SaldoAnno3!A$12:A$5000,D139,SaldoAnno3!G$12:G$5000)</f>
        <v>0</v>
      </c>
      <c r="V139" s="6">
        <f>SUMIF(SaldoAnno4!A$12:A$4602,$D139,SaldoAnno4!D$12:D$4602)</f>
        <v>0</v>
      </c>
      <c r="W139" s="6">
        <f>SUMIF(SaldoAnno4!A$12:A$4602,$D139,SaldoAnno4!E$12:E$4602)</f>
        <v>0</v>
      </c>
      <c r="X139" s="6">
        <f>SUMIF(SaldoAnno4!A$12:A$4602,$D139,SaldoAnno4!G$12:G$4602)</f>
        <v>0</v>
      </c>
      <c r="Y139" s="6">
        <f>SUMIF(SaldoAnno5!A$12:A$4602,$D139,SaldoAnno5!D$12:D$4602)</f>
        <v>0</v>
      </c>
      <c r="Z139" s="6">
        <f>SUMIF(SaldoAnno5!A$12:A$4602,$D139,SaldoAnno5!E$12:E$4602)</f>
        <v>0</v>
      </c>
      <c r="AA139" s="6">
        <f>SUMIF(SaldoAnno5!A$12:A$4602,$D139,SaldoAnno5!G$12:G$4602)</f>
        <v>0</v>
      </c>
      <c r="AB139" s="6">
        <f>SUMIF(SaldoAnno6!A$12:A$5000,$D139,SaldoAnno6!D$12:D$5000)</f>
        <v>0</v>
      </c>
      <c r="AC139" s="6">
        <f>SUMIF(SaldoAnno6!A$12:A$5000,$D139,SaldoAnno6!E$12:E$5000)</f>
        <v>0</v>
      </c>
      <c r="AD139" s="6">
        <f>SUMIF(SaldoAnno6!A$12:A$5000,$D139,SaldoAnno6!G$12:G$5000)</f>
        <v>0</v>
      </c>
    </row>
    <row r="140" spans="1:30" ht="25.5">
      <c r="A140" s="7">
        <v>12</v>
      </c>
      <c r="B140" s="7">
        <v>1203</v>
      </c>
      <c r="C140" s="7">
        <v>120302</v>
      </c>
      <c r="D140" s="7">
        <v>12030205</v>
      </c>
      <c r="E140" s="170" t="s">
        <v>1594</v>
      </c>
      <c r="F140" s="7">
        <v>3</v>
      </c>
      <c r="G140" s="8" t="s">
        <v>328</v>
      </c>
      <c r="H140" s="8" t="s">
        <v>329</v>
      </c>
      <c r="I140" s="8" t="s">
        <v>329</v>
      </c>
      <c r="J140" s="8" t="s">
        <v>385</v>
      </c>
      <c r="K140" s="8" t="s">
        <v>382</v>
      </c>
      <c r="L140" s="8" t="s">
        <v>691</v>
      </c>
      <c r="M140" s="6">
        <f>SUMIF(SaldoAnno1!A$12:A$4902,D140,SaldoAnno1!D$12:D$4902)</f>
        <v>597.95000000000005</v>
      </c>
      <c r="N140" s="6">
        <f>SUMIF(SaldoAnno1!A$12:A$4902,D140,SaldoAnno1!E$12:E$4902)</f>
        <v>597.95000000000005</v>
      </c>
      <c r="O140" s="6">
        <f>SUMIF(SaldoAnno1!A$12:A$4902,D140,SaldoAnno1!G$12:G$4902)</f>
        <v>0</v>
      </c>
      <c r="P140" s="6">
        <f>SUMIF(SaldoAnno2!A$12:A$5000,D140,SaldoAnno2!D$12:D$5000)</f>
        <v>0</v>
      </c>
      <c r="Q140" s="6">
        <f>SUMIF(SaldoAnno2!A$12:A$5000,D140,SaldoAnno2!E$12:E$5000)</f>
        <v>0</v>
      </c>
      <c r="R140" s="6">
        <f>SUMIF(SaldoAnno2!A$12:A$5000,D140,SaldoAnno2!G$12:G$5000)</f>
        <v>0</v>
      </c>
      <c r="S140" s="6">
        <f>SUMIF(SaldoAnno3!A$12:A$5000,D140,SaldoAnno3!D$12:G$5000)</f>
        <v>0</v>
      </c>
      <c r="T140" s="6">
        <f>SUMIF(SaldoAnno3!A$12:A$5000,D140,SaldoAnno3!E$12:H$5000)</f>
        <v>0</v>
      </c>
      <c r="U140" s="6">
        <f>SUMIF(SaldoAnno3!A$12:A$5000,D140,SaldoAnno3!G$12:G$5000)</f>
        <v>0</v>
      </c>
      <c r="V140" s="6">
        <f>SUMIF(SaldoAnno4!A$12:A$4602,$D140,SaldoAnno4!D$12:D$4602)</f>
        <v>0</v>
      </c>
      <c r="W140" s="6">
        <f>SUMIF(SaldoAnno4!A$12:A$4602,$D140,SaldoAnno4!E$12:E$4602)</f>
        <v>0</v>
      </c>
      <c r="X140" s="6">
        <f>SUMIF(SaldoAnno4!A$12:A$4602,$D140,SaldoAnno4!G$12:G$4602)</f>
        <v>0</v>
      </c>
      <c r="Y140" s="6">
        <f>SUMIF(SaldoAnno5!A$12:A$4602,$D140,SaldoAnno5!D$12:D$4602)</f>
        <v>0</v>
      </c>
      <c r="Z140" s="6">
        <f>SUMIF(SaldoAnno5!A$12:A$4602,$D140,SaldoAnno5!E$12:E$4602)</f>
        <v>0</v>
      </c>
      <c r="AA140" s="6">
        <f>SUMIF(SaldoAnno5!A$12:A$4602,$D140,SaldoAnno5!G$12:G$4602)</f>
        <v>0</v>
      </c>
      <c r="AB140" s="6">
        <f>SUMIF(SaldoAnno6!A$12:A$5000,$D140,SaldoAnno6!D$12:D$5000)</f>
        <v>0</v>
      </c>
      <c r="AC140" s="6">
        <f>SUMIF(SaldoAnno6!A$12:A$5000,$D140,SaldoAnno6!E$12:E$5000)</f>
        <v>0</v>
      </c>
      <c r="AD140" s="6">
        <f>SUMIF(SaldoAnno6!A$12:A$5000,$D140,SaldoAnno6!G$12:G$5000)</f>
        <v>0</v>
      </c>
    </row>
    <row r="141" spans="1:30" ht="12.75">
      <c r="A141" s="7">
        <v>12</v>
      </c>
      <c r="B141" s="7">
        <v>1203</v>
      </c>
      <c r="C141" s="7">
        <v>120302</v>
      </c>
      <c r="D141" s="7">
        <v>12030241</v>
      </c>
      <c r="E141" s="170" t="s">
        <v>907</v>
      </c>
      <c r="F141" s="7">
        <v>3</v>
      </c>
      <c r="G141" s="8" t="s">
        <v>328</v>
      </c>
      <c r="H141" s="8" t="s">
        <v>329</v>
      </c>
      <c r="I141" s="8" t="s">
        <v>329</v>
      </c>
      <c r="J141" s="8" t="s">
        <v>385</v>
      </c>
      <c r="K141" s="8" t="s">
        <v>382</v>
      </c>
      <c r="L141" s="8" t="s">
        <v>691</v>
      </c>
      <c r="M141" s="6">
        <f>SUMIF(SaldoAnno1!A$12:A$4902,D141,SaldoAnno1!D$12:D$4902)</f>
        <v>0</v>
      </c>
      <c r="N141" s="6">
        <f>SUMIF(SaldoAnno1!A$12:A$4902,D141,SaldoAnno1!E$12:E$4902)</f>
        <v>3380.32</v>
      </c>
      <c r="O141" s="6">
        <f>SUMIF(SaldoAnno1!A$12:A$4902,D141,SaldoAnno1!G$12:G$4902)</f>
        <v>-3380.32</v>
      </c>
      <c r="P141" s="6">
        <f>SUMIF(SaldoAnno2!A$12:A$5000,D141,SaldoAnno2!D$12:D$5000)</f>
        <v>14.52</v>
      </c>
      <c r="Q141" s="6">
        <f>SUMIF(SaldoAnno2!A$12:A$5000,D141,SaldoAnno2!E$12:E$5000)</f>
        <v>3380.32</v>
      </c>
      <c r="R141" s="6">
        <f>SUMIF(SaldoAnno2!A$12:A$5000,D141,SaldoAnno2!G$12:G$5000)</f>
        <v>-3365.8</v>
      </c>
      <c r="S141" s="6">
        <f>SUMIF(SaldoAnno3!A$12:A$5000,D141,SaldoAnno3!D$12:G$5000)</f>
        <v>0</v>
      </c>
      <c r="T141" s="6">
        <f>SUMIF(SaldoAnno3!A$12:A$5000,D141,SaldoAnno3!E$12:H$5000)</f>
        <v>3365.8</v>
      </c>
      <c r="U141" s="6">
        <f>SUMIF(SaldoAnno3!A$12:A$5000,D141,SaldoAnno3!G$12:G$5000)</f>
        <v>-3365.8</v>
      </c>
      <c r="V141" s="6">
        <f>SUMIF(SaldoAnno4!A$12:A$4602,$D141,SaldoAnno4!D$12:D$4602)</f>
        <v>0</v>
      </c>
      <c r="W141" s="6">
        <f>SUMIF(SaldoAnno4!A$12:A$4602,$D141,SaldoAnno4!E$12:E$4602)</f>
        <v>0</v>
      </c>
      <c r="X141" s="6">
        <f>SUMIF(SaldoAnno4!A$12:A$4602,$D141,SaldoAnno4!G$12:G$4602)</f>
        <v>0</v>
      </c>
      <c r="Y141" s="6">
        <f>SUMIF(SaldoAnno5!A$12:A$4602,$D141,SaldoAnno5!D$12:D$4602)</f>
        <v>0</v>
      </c>
      <c r="Z141" s="6">
        <f>SUMIF(SaldoAnno5!A$12:A$4602,$D141,SaldoAnno5!E$12:E$4602)</f>
        <v>3365.8</v>
      </c>
      <c r="AA141" s="6">
        <f>SUMIF(SaldoAnno5!A$12:A$4602,$D141,SaldoAnno5!G$12:G$4602)</f>
        <v>-3365.8</v>
      </c>
      <c r="AB141" s="6">
        <f>SUMIF(SaldoAnno6!A$12:A$5000,$D141,SaldoAnno6!D$12:D$5000)</f>
        <v>0</v>
      </c>
      <c r="AC141" s="6">
        <f>SUMIF(SaldoAnno6!A$12:A$5000,$D141,SaldoAnno6!E$12:E$5000)</f>
        <v>0</v>
      </c>
      <c r="AD141" s="6">
        <f>SUMIF(SaldoAnno6!A$12:A$5000,$D141,SaldoAnno6!G$12:G$5000)</f>
        <v>0</v>
      </c>
    </row>
    <row r="142" spans="1:30" ht="12.75">
      <c r="A142" s="7">
        <v>12</v>
      </c>
      <c r="B142" s="7">
        <v>1204</v>
      </c>
      <c r="C142" s="7">
        <v>120401</v>
      </c>
      <c r="D142" s="7">
        <v>12040101</v>
      </c>
      <c r="E142" s="170" t="s">
        <v>441</v>
      </c>
      <c r="F142" s="7">
        <v>3</v>
      </c>
      <c r="G142" s="8" t="s">
        <v>328</v>
      </c>
      <c r="H142" s="8" t="s">
        <v>329</v>
      </c>
      <c r="I142" s="8" t="s">
        <v>329</v>
      </c>
      <c r="J142" s="8" t="s">
        <v>385</v>
      </c>
      <c r="K142" s="8" t="s">
        <v>442</v>
      </c>
      <c r="L142" s="8" t="s">
        <v>692</v>
      </c>
      <c r="M142" s="6">
        <f>SUMIF(SaldoAnno1!A$12:A$4902,D142,SaldoAnno1!D$12:D$4902)</f>
        <v>122499.42</v>
      </c>
      <c r="N142" s="6">
        <f>SUMIF(SaldoAnno1!A$12:A$4902,D142,SaldoAnno1!E$12:E$4902)</f>
        <v>117970.06</v>
      </c>
      <c r="O142" s="6">
        <f>SUMIF(SaldoAnno1!A$12:A$4902,D142,SaldoAnno1!G$12:G$4902)</f>
        <v>4529.3600000000006</v>
      </c>
      <c r="P142" s="6">
        <f>SUMIF(SaldoAnno2!A$12:A$5000,D142,SaldoAnno2!D$12:D$5000)</f>
        <v>35803.46</v>
      </c>
      <c r="Q142" s="6">
        <f>SUMIF(SaldoAnno2!A$12:A$5000,D142,SaldoAnno2!E$12:E$5000)</f>
        <v>32996.019999999997</v>
      </c>
      <c r="R142" s="6">
        <f>SUMIF(SaldoAnno2!A$12:A$5000,D142,SaldoAnno2!G$12:G$5000)</f>
        <v>2807.4400000000023</v>
      </c>
      <c r="S142" s="6">
        <f>SUMIF(SaldoAnno3!A$12:A$5000,D142,SaldoAnno3!D$12:G$5000)</f>
        <v>49895.3</v>
      </c>
      <c r="T142" s="6">
        <f>SUMIF(SaldoAnno3!A$12:A$5000,D142,SaldoAnno3!E$12:H$5000)</f>
        <v>45596.5</v>
      </c>
      <c r="U142" s="6">
        <f>SUMIF(SaldoAnno3!A$12:A$5000,D142,SaldoAnno3!G$12:G$5000)</f>
        <v>4298.8000000000029</v>
      </c>
      <c r="V142" s="6">
        <f>SUMIF(SaldoAnno4!A$12:A$4602,$D142,SaldoAnno4!D$12:D$4602)</f>
        <v>0</v>
      </c>
      <c r="W142" s="6">
        <f>SUMIF(SaldoAnno4!A$12:A$4602,$D142,SaldoAnno4!E$12:E$4602)</f>
        <v>0</v>
      </c>
      <c r="X142" s="6">
        <f>SUMIF(SaldoAnno4!A$12:A$4602,$D142,SaldoAnno4!G$12:G$4602)</f>
        <v>0</v>
      </c>
      <c r="Y142" s="6">
        <f>SUMIF(SaldoAnno5!A$12:A$4602,$D142,SaldoAnno5!D$12:D$4602)</f>
        <v>53962.1</v>
      </c>
      <c r="Z142" s="6">
        <f>SUMIF(SaldoAnno5!A$12:A$4602,$D142,SaldoAnno5!E$12:E$4602)</f>
        <v>50640.89</v>
      </c>
      <c r="AA142" s="6">
        <f>SUMIF(SaldoAnno5!A$12:A$4602,$D142,SaldoAnno5!G$12:G$4602)</f>
        <v>3321.2099999999991</v>
      </c>
      <c r="AB142" s="6">
        <f>SUMIF(SaldoAnno6!A$12:A$5000,$D142,SaldoAnno6!D$12:D$5000)</f>
        <v>24707.52</v>
      </c>
      <c r="AC142" s="6">
        <f>SUMIF(SaldoAnno6!A$12:A$5000,$D142,SaldoAnno6!E$12:E$5000)</f>
        <v>17688.66</v>
      </c>
      <c r="AD142" s="6">
        <f>SUMIF(SaldoAnno6!A$12:A$5000,$D142,SaldoAnno6!G$12:G$5000)</f>
        <v>7018.8600000000006</v>
      </c>
    </row>
    <row r="143" spans="1:30" ht="12.75">
      <c r="A143" s="7">
        <v>12</v>
      </c>
      <c r="B143" s="7">
        <v>1204</v>
      </c>
      <c r="C143" s="7">
        <v>120401</v>
      </c>
      <c r="D143" s="7">
        <v>12040102</v>
      </c>
      <c r="E143" s="170" t="s">
        <v>968</v>
      </c>
      <c r="F143" s="7">
        <v>3</v>
      </c>
      <c r="G143" s="8" t="s">
        <v>328</v>
      </c>
      <c r="H143" s="8" t="s">
        <v>329</v>
      </c>
      <c r="I143" s="8" t="s">
        <v>329</v>
      </c>
      <c r="J143" s="8" t="s">
        <v>385</v>
      </c>
      <c r="K143" s="8" t="s">
        <v>442</v>
      </c>
      <c r="L143" s="8" t="s">
        <v>692</v>
      </c>
      <c r="M143" s="6">
        <f>SUMIF(SaldoAnno1!A$12:A$4902,D143,SaldoAnno1!D$12:D$4902)</f>
        <v>2250.7800000000002</v>
      </c>
      <c r="N143" s="6">
        <f>SUMIF(SaldoAnno1!A$12:A$4902,D143,SaldoAnno1!E$12:E$4902)</f>
        <v>2250.7800000000002</v>
      </c>
      <c r="O143" s="6">
        <f>SUMIF(SaldoAnno1!A$12:A$4902,D143,SaldoAnno1!G$12:G$4902)</f>
        <v>0</v>
      </c>
      <c r="P143" s="6">
        <f>SUMIF(SaldoAnno2!A$12:A$5000,D143,SaldoAnno2!D$12:D$5000)</f>
        <v>2250.7800000000002</v>
      </c>
      <c r="Q143" s="6">
        <f>SUMIF(SaldoAnno2!A$12:A$5000,D143,SaldoAnno2!E$12:E$5000)</f>
        <v>2250.7800000000002</v>
      </c>
      <c r="R143" s="6">
        <f>SUMIF(SaldoAnno2!A$12:A$5000,D143,SaldoAnno2!G$12:G$5000)</f>
        <v>0</v>
      </c>
      <c r="S143" s="6">
        <f>SUMIF(SaldoAnno3!A$12:A$5000,D143,SaldoAnno3!D$12:G$5000)</f>
        <v>2250.7800000000002</v>
      </c>
      <c r="T143" s="6">
        <f>SUMIF(SaldoAnno3!A$12:A$5000,D143,SaldoAnno3!E$12:H$5000)</f>
        <v>2250.7800000000002</v>
      </c>
      <c r="U143" s="6">
        <f>SUMIF(SaldoAnno3!A$12:A$5000,D143,SaldoAnno3!G$12:G$5000)</f>
        <v>0</v>
      </c>
      <c r="V143" s="6">
        <f>SUMIF(SaldoAnno4!A$12:A$4602,$D143,SaldoAnno4!D$12:D$4602)</f>
        <v>0</v>
      </c>
      <c r="W143" s="6">
        <f>SUMIF(SaldoAnno4!A$12:A$4602,$D143,SaldoAnno4!E$12:E$4602)</f>
        <v>0</v>
      </c>
      <c r="X143" s="6">
        <f>SUMIF(SaldoAnno4!A$12:A$4602,$D143,SaldoAnno4!G$12:G$4602)</f>
        <v>0</v>
      </c>
      <c r="Y143" s="6">
        <f>SUMIF(SaldoAnno5!A$12:A$4602,$D143,SaldoAnno5!D$12:D$4602)</f>
        <v>2250.7800000000002</v>
      </c>
      <c r="Z143" s="6">
        <f>SUMIF(SaldoAnno5!A$12:A$4602,$D143,SaldoAnno5!E$12:E$4602)</f>
        <v>2250.7800000000002</v>
      </c>
      <c r="AA143" s="6">
        <f>SUMIF(SaldoAnno5!A$12:A$4602,$D143,SaldoAnno5!G$12:G$4602)</f>
        <v>0</v>
      </c>
      <c r="AB143" s="6">
        <f>SUMIF(SaldoAnno6!A$12:A$5000,$D143,SaldoAnno6!D$12:D$5000)</f>
        <v>0</v>
      </c>
      <c r="AC143" s="6">
        <f>SUMIF(SaldoAnno6!A$12:A$5000,$D143,SaldoAnno6!E$12:E$5000)</f>
        <v>0</v>
      </c>
      <c r="AD143" s="6">
        <f>SUMIF(SaldoAnno6!A$12:A$5000,$D143,SaldoAnno6!G$12:G$5000)</f>
        <v>0</v>
      </c>
    </row>
    <row r="144" spans="1:30" ht="12.75">
      <c r="A144" s="7">
        <v>12</v>
      </c>
      <c r="B144" s="7">
        <v>1204</v>
      </c>
      <c r="C144" s="7">
        <v>120401</v>
      </c>
      <c r="D144" s="7">
        <v>12040111</v>
      </c>
      <c r="E144" s="170" t="s">
        <v>1554</v>
      </c>
      <c r="F144" s="7">
        <v>3</v>
      </c>
      <c r="G144" s="8" t="s">
        <v>328</v>
      </c>
      <c r="H144" s="8" t="s">
        <v>329</v>
      </c>
      <c r="I144" s="8" t="s">
        <v>329</v>
      </c>
      <c r="J144" s="8" t="s">
        <v>385</v>
      </c>
      <c r="K144" s="8" t="s">
        <v>442</v>
      </c>
      <c r="L144" s="8" t="s">
        <v>692</v>
      </c>
      <c r="M144" s="6">
        <f>SUMIF(SaldoAnno1!A$12:A$4902,D144,SaldoAnno1!D$12:D$4902)</f>
        <v>0</v>
      </c>
      <c r="N144" s="6">
        <f>SUMIF(SaldoAnno1!A$12:A$4902,D144,SaldoAnno1!E$12:E$4902)</f>
        <v>0</v>
      </c>
      <c r="O144" s="6">
        <f>SUMIF(SaldoAnno1!A$12:A$4902,D144,SaldoAnno1!G$12:G$4902)</f>
        <v>0</v>
      </c>
      <c r="P144" s="6">
        <f>SUMIF(SaldoAnno2!A$12:A$5000,D144,SaldoAnno2!D$12:D$5000)</f>
        <v>0</v>
      </c>
      <c r="Q144" s="6">
        <f>SUMIF(SaldoAnno2!A$12:A$5000,D144,SaldoAnno2!E$12:E$5000)</f>
        <v>0</v>
      </c>
      <c r="R144" s="6">
        <f>SUMIF(SaldoAnno2!A$12:A$5000,D144,SaldoAnno2!G$12:G$5000)</f>
        <v>0</v>
      </c>
      <c r="S144" s="6">
        <f>SUMIF(SaldoAnno3!A$12:A$5000,D144,SaldoAnno3!D$12:G$5000)</f>
        <v>0</v>
      </c>
      <c r="T144" s="6">
        <f>SUMIF(SaldoAnno3!A$12:A$5000,D144,SaldoAnno3!E$12:H$5000)</f>
        <v>0</v>
      </c>
      <c r="U144" s="6">
        <f>SUMIF(SaldoAnno3!A$12:A$5000,D144,SaldoAnno3!G$12:G$5000)</f>
        <v>0</v>
      </c>
      <c r="V144" s="6">
        <f>SUMIF(SaldoAnno4!A$12:A$4602,$D144,SaldoAnno4!D$12:D$4602)</f>
        <v>0</v>
      </c>
      <c r="W144" s="6">
        <f>SUMIF(SaldoAnno4!A$12:A$4602,$D144,SaldoAnno4!E$12:E$4602)</f>
        <v>0</v>
      </c>
      <c r="X144" s="6">
        <f>SUMIF(SaldoAnno4!A$12:A$4602,$D144,SaldoAnno4!G$12:G$4602)</f>
        <v>0</v>
      </c>
      <c r="Y144" s="6">
        <f>SUMIF(SaldoAnno5!A$12:A$4602,$D144,SaldoAnno5!D$12:D$4602)</f>
        <v>0</v>
      </c>
      <c r="Z144" s="6">
        <f>SUMIF(SaldoAnno5!A$12:A$4602,$D144,SaldoAnno5!E$12:E$4602)</f>
        <v>0</v>
      </c>
      <c r="AA144" s="6">
        <f>SUMIF(SaldoAnno5!A$12:A$4602,$D144,SaldoAnno5!G$12:G$4602)</f>
        <v>0</v>
      </c>
      <c r="AB144" s="6">
        <f>SUMIF(SaldoAnno6!A$12:A$5000,$D144,SaldoAnno6!D$12:D$5000)</f>
        <v>0</v>
      </c>
      <c r="AC144" s="6">
        <f>SUMIF(SaldoAnno6!A$12:A$5000,$D144,SaldoAnno6!E$12:E$5000)</f>
        <v>0</v>
      </c>
      <c r="AD144" s="6">
        <f>SUMIF(SaldoAnno6!A$12:A$5000,$D144,SaldoAnno6!G$12:G$5000)</f>
        <v>0</v>
      </c>
    </row>
    <row r="145" spans="1:30" ht="12.75">
      <c r="A145" s="7">
        <v>12</v>
      </c>
      <c r="B145" s="7">
        <v>1204</v>
      </c>
      <c r="C145" s="7">
        <v>120401</v>
      </c>
      <c r="D145" s="7">
        <v>12040112</v>
      </c>
      <c r="E145" s="170" t="s">
        <v>443</v>
      </c>
      <c r="F145" s="7">
        <v>3</v>
      </c>
      <c r="G145" s="8" t="s">
        <v>328</v>
      </c>
      <c r="H145" s="8" t="s">
        <v>329</v>
      </c>
      <c r="I145" s="8" t="s">
        <v>329</v>
      </c>
      <c r="J145" s="8" t="s">
        <v>385</v>
      </c>
      <c r="K145" s="8" t="s">
        <v>442</v>
      </c>
      <c r="L145" s="8" t="s">
        <v>692</v>
      </c>
      <c r="M145" s="6">
        <f>SUMIF(SaldoAnno1!A$12:A$4902,D145,SaldoAnno1!D$12:D$4902)</f>
        <v>47844.5</v>
      </c>
      <c r="N145" s="6">
        <f>SUMIF(SaldoAnno1!A$12:A$4902,D145,SaldoAnno1!E$12:E$4902)</f>
        <v>41866.31</v>
      </c>
      <c r="O145" s="6">
        <f>SUMIF(SaldoAnno1!A$12:A$4902,D145,SaldoAnno1!G$12:G$4902)</f>
        <v>5978.1900000000023</v>
      </c>
      <c r="P145" s="6">
        <f>SUMIF(SaldoAnno2!A$12:A$5000,D145,SaldoAnno2!D$12:D$5000)</f>
        <v>62491.87</v>
      </c>
      <c r="Q145" s="6">
        <f>SUMIF(SaldoAnno2!A$12:A$5000,D145,SaldoAnno2!E$12:E$5000)</f>
        <v>52621.94</v>
      </c>
      <c r="R145" s="6">
        <f>SUMIF(SaldoAnno2!A$12:A$5000,D145,SaldoAnno2!G$12:G$5000)</f>
        <v>9869.93</v>
      </c>
      <c r="S145" s="6">
        <f>SUMIF(SaldoAnno3!A$12:A$5000,D145,SaldoAnno3!D$12:G$5000)</f>
        <v>61208.37</v>
      </c>
      <c r="T145" s="6">
        <f>SUMIF(SaldoAnno3!A$12:A$5000,D145,SaldoAnno3!E$12:H$5000)</f>
        <v>54676.76</v>
      </c>
      <c r="U145" s="6">
        <f>SUMIF(SaldoAnno3!A$12:A$5000,D145,SaldoAnno3!G$12:G$5000)</f>
        <v>6531.6100000000006</v>
      </c>
      <c r="V145" s="6">
        <f>SUMIF(SaldoAnno4!A$12:A$4602,$D145,SaldoAnno4!D$12:D$4602)</f>
        <v>0</v>
      </c>
      <c r="W145" s="6">
        <f>SUMIF(SaldoAnno4!A$12:A$4602,$D145,SaldoAnno4!E$12:E$4602)</f>
        <v>0</v>
      </c>
      <c r="X145" s="6">
        <f>SUMIF(SaldoAnno4!A$12:A$4602,$D145,SaldoAnno4!G$12:G$4602)</f>
        <v>0</v>
      </c>
      <c r="Y145" s="6">
        <f>SUMIF(SaldoAnno5!A$12:A$4602,$D145,SaldoAnno5!D$12:D$4602)</f>
        <v>79052.820000000007</v>
      </c>
      <c r="Z145" s="6">
        <f>SUMIF(SaldoAnno5!A$12:A$4602,$D145,SaldoAnno5!E$12:E$4602)</f>
        <v>70658.2</v>
      </c>
      <c r="AA145" s="6">
        <f>SUMIF(SaldoAnno5!A$12:A$4602,$D145,SaldoAnno5!G$12:G$4602)</f>
        <v>8394.6200000000099</v>
      </c>
      <c r="AB145" s="6">
        <f>SUMIF(SaldoAnno6!A$12:A$5000,$D145,SaldoAnno6!D$12:D$5000)</f>
        <v>23810.59</v>
      </c>
      <c r="AC145" s="6">
        <f>SUMIF(SaldoAnno6!A$12:A$5000,$D145,SaldoAnno6!E$12:E$5000)</f>
        <v>26497.31</v>
      </c>
      <c r="AD145" s="6">
        <f>SUMIF(SaldoAnno6!A$12:A$5000,$D145,SaldoAnno6!G$12:G$5000)</f>
        <v>-2686.7200000000012</v>
      </c>
    </row>
    <row r="146" spans="1:30" ht="12.75">
      <c r="A146" s="7">
        <v>12</v>
      </c>
      <c r="B146" s="7">
        <v>1204</v>
      </c>
      <c r="C146" s="7">
        <v>120401</v>
      </c>
      <c r="D146" s="7">
        <v>12040113</v>
      </c>
      <c r="E146" s="170" t="s">
        <v>444</v>
      </c>
      <c r="F146" s="7">
        <v>3</v>
      </c>
      <c r="G146" s="8" t="s">
        <v>328</v>
      </c>
      <c r="H146" s="8" t="s">
        <v>329</v>
      </c>
      <c r="I146" s="8" t="s">
        <v>329</v>
      </c>
      <c r="J146" s="8" t="s">
        <v>385</v>
      </c>
      <c r="K146" s="8" t="s">
        <v>442</v>
      </c>
      <c r="L146" s="8" t="s">
        <v>692</v>
      </c>
      <c r="M146" s="6">
        <f>SUMIF(SaldoAnno1!A$12:A$4902,D146,SaldoAnno1!D$12:D$4902)</f>
        <v>0</v>
      </c>
      <c r="N146" s="6">
        <f>SUMIF(SaldoAnno1!A$12:A$4902,D146,SaldoAnno1!E$12:E$4902)</f>
        <v>0</v>
      </c>
      <c r="O146" s="6">
        <f>SUMIF(SaldoAnno1!A$12:A$4902,D146,SaldoAnno1!G$12:G$4902)</f>
        <v>0</v>
      </c>
      <c r="P146" s="6">
        <f>SUMIF(SaldoAnno2!A$12:A$5000,D146,SaldoAnno2!D$12:D$5000)</f>
        <v>0</v>
      </c>
      <c r="Q146" s="6">
        <f>SUMIF(SaldoAnno2!A$12:A$5000,D146,SaldoAnno2!E$12:E$5000)</f>
        <v>0</v>
      </c>
      <c r="R146" s="6">
        <f>SUMIF(SaldoAnno2!A$12:A$5000,D146,SaldoAnno2!G$12:G$5000)</f>
        <v>0</v>
      </c>
      <c r="S146" s="6">
        <f>SUMIF(SaldoAnno3!A$12:A$5000,D146,SaldoAnno3!D$12:G$5000)</f>
        <v>0</v>
      </c>
      <c r="T146" s="6">
        <f>SUMIF(SaldoAnno3!A$12:A$5000,D146,SaldoAnno3!E$12:H$5000)</f>
        <v>0</v>
      </c>
      <c r="U146" s="6">
        <f>SUMIF(SaldoAnno3!A$12:A$5000,D146,SaldoAnno3!G$12:G$5000)</f>
        <v>0</v>
      </c>
      <c r="V146" s="6">
        <f>SUMIF(SaldoAnno4!A$12:A$4602,$D146,SaldoAnno4!D$12:D$4602)</f>
        <v>0</v>
      </c>
      <c r="W146" s="6">
        <f>SUMIF(SaldoAnno4!A$12:A$4602,$D146,SaldoAnno4!E$12:E$4602)</f>
        <v>0</v>
      </c>
      <c r="X146" s="6">
        <f>SUMIF(SaldoAnno4!A$12:A$4602,$D146,SaldoAnno4!G$12:G$4602)</f>
        <v>0</v>
      </c>
      <c r="Y146" s="6">
        <f>SUMIF(SaldoAnno5!A$12:A$4602,$D146,SaldoAnno5!D$12:D$4602)</f>
        <v>0</v>
      </c>
      <c r="Z146" s="6">
        <f>SUMIF(SaldoAnno5!A$12:A$4602,$D146,SaldoAnno5!E$12:E$4602)</f>
        <v>0</v>
      </c>
      <c r="AA146" s="6">
        <f>SUMIF(SaldoAnno5!A$12:A$4602,$D146,SaldoAnno5!G$12:G$4602)</f>
        <v>0</v>
      </c>
      <c r="AB146" s="6">
        <f>SUMIF(SaldoAnno6!A$12:A$5000,$D146,SaldoAnno6!D$12:D$5000)</f>
        <v>0</v>
      </c>
      <c r="AC146" s="6">
        <f>SUMIF(SaldoAnno6!A$12:A$5000,$D146,SaldoAnno6!E$12:E$5000)</f>
        <v>0</v>
      </c>
      <c r="AD146" s="6">
        <f>SUMIF(SaldoAnno6!A$12:A$5000,$D146,SaldoAnno6!G$12:G$5000)</f>
        <v>0</v>
      </c>
    </row>
    <row r="147" spans="1:30" ht="12.75">
      <c r="A147" s="7">
        <v>12</v>
      </c>
      <c r="B147" s="7">
        <v>1204</v>
      </c>
      <c r="C147" s="7">
        <v>120401</v>
      </c>
      <c r="D147" s="7">
        <v>12040114</v>
      </c>
      <c r="E147" s="170" t="s">
        <v>445</v>
      </c>
      <c r="F147" s="7">
        <v>3</v>
      </c>
      <c r="G147" s="8" t="s">
        <v>328</v>
      </c>
      <c r="H147" s="8" t="s">
        <v>329</v>
      </c>
      <c r="I147" s="8" t="s">
        <v>329</v>
      </c>
      <c r="J147" s="8" t="s">
        <v>385</v>
      </c>
      <c r="K147" s="8" t="s">
        <v>442</v>
      </c>
      <c r="L147" s="8" t="s">
        <v>692</v>
      </c>
      <c r="M147" s="6">
        <f>SUMIF(SaldoAnno1!A$12:A$4902,D147,SaldoAnno1!D$12:D$4902)</f>
        <v>0</v>
      </c>
      <c r="N147" s="6">
        <f>SUMIF(SaldoAnno1!A$12:A$4902,D147,SaldoAnno1!E$12:E$4902)</f>
        <v>0</v>
      </c>
      <c r="O147" s="6">
        <f>SUMIF(SaldoAnno1!A$12:A$4902,D147,SaldoAnno1!G$12:G$4902)</f>
        <v>0</v>
      </c>
      <c r="P147" s="6">
        <f>SUMIF(SaldoAnno2!A$12:A$5000,D147,SaldoAnno2!D$12:D$5000)</f>
        <v>0</v>
      </c>
      <c r="Q147" s="6">
        <f>SUMIF(SaldoAnno2!A$12:A$5000,D147,SaldoAnno2!E$12:E$5000)</f>
        <v>0</v>
      </c>
      <c r="R147" s="6">
        <f>SUMIF(SaldoAnno2!A$12:A$5000,D147,SaldoAnno2!G$12:G$5000)</f>
        <v>0</v>
      </c>
      <c r="S147" s="6">
        <f>SUMIF(SaldoAnno3!A$12:A$5000,D147,SaldoAnno3!D$12:G$5000)</f>
        <v>0</v>
      </c>
      <c r="T147" s="6">
        <f>SUMIF(SaldoAnno3!A$12:A$5000,D147,SaldoAnno3!E$12:H$5000)</f>
        <v>0</v>
      </c>
      <c r="U147" s="6">
        <f>SUMIF(SaldoAnno3!A$12:A$5000,D147,SaldoAnno3!G$12:G$5000)</f>
        <v>0</v>
      </c>
      <c r="V147" s="6">
        <f>SUMIF(SaldoAnno4!A$12:A$4602,$D147,SaldoAnno4!D$12:D$4602)</f>
        <v>0</v>
      </c>
      <c r="W147" s="6">
        <f>SUMIF(SaldoAnno4!A$12:A$4602,$D147,SaldoAnno4!E$12:E$4602)</f>
        <v>0</v>
      </c>
      <c r="X147" s="6">
        <f>SUMIF(SaldoAnno4!A$12:A$4602,$D147,SaldoAnno4!G$12:G$4602)</f>
        <v>0</v>
      </c>
      <c r="Y147" s="6">
        <f>SUMIF(SaldoAnno5!A$12:A$4602,$D147,SaldoAnno5!D$12:D$4602)</f>
        <v>0</v>
      </c>
      <c r="Z147" s="6">
        <f>SUMIF(SaldoAnno5!A$12:A$4602,$D147,SaldoAnno5!E$12:E$4602)</f>
        <v>0</v>
      </c>
      <c r="AA147" s="6">
        <f>SUMIF(SaldoAnno5!A$12:A$4602,$D147,SaldoAnno5!G$12:G$4602)</f>
        <v>0</v>
      </c>
      <c r="AB147" s="6">
        <f>SUMIF(SaldoAnno6!A$12:A$5000,$D147,SaldoAnno6!D$12:D$5000)</f>
        <v>0</v>
      </c>
      <c r="AC147" s="6">
        <f>SUMIF(SaldoAnno6!A$12:A$5000,$D147,SaldoAnno6!E$12:E$5000)</f>
        <v>0</v>
      </c>
      <c r="AD147" s="6">
        <f>SUMIF(SaldoAnno6!A$12:A$5000,$D147,SaldoAnno6!G$12:G$5000)</f>
        <v>0</v>
      </c>
    </row>
    <row r="148" spans="1:30" ht="12.75">
      <c r="A148" s="7">
        <v>12</v>
      </c>
      <c r="B148" s="7">
        <v>1204</v>
      </c>
      <c r="C148" s="7">
        <v>120401</v>
      </c>
      <c r="D148" s="7">
        <v>12040115</v>
      </c>
      <c r="E148" s="170" t="s">
        <v>446</v>
      </c>
      <c r="F148" s="7">
        <v>3</v>
      </c>
      <c r="G148" s="8" t="s">
        <v>328</v>
      </c>
      <c r="H148" s="8" t="s">
        <v>329</v>
      </c>
      <c r="I148" s="8" t="s">
        <v>329</v>
      </c>
      <c r="J148" s="8" t="s">
        <v>385</v>
      </c>
      <c r="K148" s="8" t="s">
        <v>442</v>
      </c>
      <c r="L148" s="8" t="s">
        <v>692</v>
      </c>
      <c r="M148" s="6">
        <f>SUMIF(SaldoAnno1!A$12:A$4902,D148,SaldoAnno1!D$12:D$4902)</f>
        <v>0</v>
      </c>
      <c r="N148" s="6">
        <f>SUMIF(SaldoAnno1!A$12:A$4902,D148,SaldoAnno1!E$12:E$4902)</f>
        <v>0</v>
      </c>
      <c r="O148" s="6">
        <f>SUMIF(SaldoAnno1!A$12:A$4902,D148,SaldoAnno1!G$12:G$4902)</f>
        <v>0</v>
      </c>
      <c r="P148" s="6">
        <f>SUMIF(SaldoAnno2!A$12:A$5000,D148,SaldoAnno2!D$12:D$5000)</f>
        <v>0</v>
      </c>
      <c r="Q148" s="6">
        <f>SUMIF(SaldoAnno2!A$12:A$5000,D148,SaldoAnno2!E$12:E$5000)</f>
        <v>0</v>
      </c>
      <c r="R148" s="6">
        <f>SUMIF(SaldoAnno2!A$12:A$5000,D148,SaldoAnno2!G$12:G$5000)</f>
        <v>0</v>
      </c>
      <c r="S148" s="6">
        <f>SUMIF(SaldoAnno3!A$12:A$5000,D148,SaldoAnno3!D$12:G$5000)</f>
        <v>0</v>
      </c>
      <c r="T148" s="6">
        <f>SUMIF(SaldoAnno3!A$12:A$5000,D148,SaldoAnno3!E$12:H$5000)</f>
        <v>0</v>
      </c>
      <c r="U148" s="6">
        <f>SUMIF(SaldoAnno3!A$12:A$5000,D148,SaldoAnno3!G$12:G$5000)</f>
        <v>0</v>
      </c>
      <c r="V148" s="6">
        <f>SUMIF(SaldoAnno4!A$12:A$4602,$D148,SaldoAnno4!D$12:D$4602)</f>
        <v>0</v>
      </c>
      <c r="W148" s="6">
        <f>SUMIF(SaldoAnno4!A$12:A$4602,$D148,SaldoAnno4!E$12:E$4602)</f>
        <v>0</v>
      </c>
      <c r="X148" s="6">
        <f>SUMIF(SaldoAnno4!A$12:A$4602,$D148,SaldoAnno4!G$12:G$4602)</f>
        <v>0</v>
      </c>
      <c r="Y148" s="6">
        <f>SUMIF(SaldoAnno5!A$12:A$4602,$D148,SaldoAnno5!D$12:D$4602)</f>
        <v>0</v>
      </c>
      <c r="Z148" s="6">
        <f>SUMIF(SaldoAnno5!A$12:A$4602,$D148,SaldoAnno5!E$12:E$4602)</f>
        <v>0</v>
      </c>
      <c r="AA148" s="6">
        <f>SUMIF(SaldoAnno5!A$12:A$4602,$D148,SaldoAnno5!G$12:G$4602)</f>
        <v>0</v>
      </c>
      <c r="AB148" s="6">
        <f>SUMIF(SaldoAnno6!A$12:A$5000,$D148,SaldoAnno6!D$12:D$5000)</f>
        <v>0</v>
      </c>
      <c r="AC148" s="6">
        <f>SUMIF(SaldoAnno6!A$12:A$5000,$D148,SaldoAnno6!E$12:E$5000)</f>
        <v>0</v>
      </c>
      <c r="AD148" s="6">
        <f>SUMIF(SaldoAnno6!A$12:A$5000,$D148,SaldoAnno6!G$12:G$5000)</f>
        <v>0</v>
      </c>
    </row>
    <row r="149" spans="1:30" ht="12.75">
      <c r="A149" s="7">
        <v>12</v>
      </c>
      <c r="B149" s="7">
        <v>1204</v>
      </c>
      <c r="C149" s="7">
        <v>120401</v>
      </c>
      <c r="D149" s="7">
        <v>12040116</v>
      </c>
      <c r="E149" s="170" t="s">
        <v>1555</v>
      </c>
      <c r="F149" s="7">
        <v>3</v>
      </c>
      <c r="G149" s="8" t="s">
        <v>328</v>
      </c>
      <c r="H149" s="8" t="s">
        <v>329</v>
      </c>
      <c r="I149" s="8" t="s">
        <v>329</v>
      </c>
      <c r="J149" s="8" t="s">
        <v>385</v>
      </c>
      <c r="K149" s="8" t="s">
        <v>442</v>
      </c>
      <c r="L149" s="8" t="s">
        <v>692</v>
      </c>
      <c r="M149" s="6">
        <f>SUMIF(SaldoAnno1!A$12:A$4902,D149,SaldoAnno1!D$12:D$4902)</f>
        <v>0</v>
      </c>
      <c r="N149" s="6">
        <f>SUMIF(SaldoAnno1!A$12:A$4902,D149,SaldoAnno1!E$12:E$4902)</f>
        <v>0</v>
      </c>
      <c r="O149" s="6">
        <f>SUMIF(SaldoAnno1!A$12:A$4902,D149,SaldoAnno1!G$12:G$4902)</f>
        <v>0</v>
      </c>
      <c r="P149" s="6">
        <f>SUMIF(SaldoAnno2!A$12:A$5000,D149,SaldoAnno2!D$12:D$5000)</f>
        <v>0</v>
      </c>
      <c r="Q149" s="6">
        <f>SUMIF(SaldoAnno2!A$12:A$5000,D149,SaldoAnno2!E$12:E$5000)</f>
        <v>0</v>
      </c>
      <c r="R149" s="6">
        <f>SUMIF(SaldoAnno2!A$12:A$5000,D149,SaldoAnno2!G$12:G$5000)</f>
        <v>0</v>
      </c>
      <c r="S149" s="6">
        <f>SUMIF(SaldoAnno3!A$12:A$5000,D149,SaldoAnno3!D$12:G$5000)</f>
        <v>0</v>
      </c>
      <c r="T149" s="6">
        <f>SUMIF(SaldoAnno3!A$12:A$5000,D149,SaldoAnno3!E$12:H$5000)</f>
        <v>0</v>
      </c>
      <c r="U149" s="6">
        <f>SUMIF(SaldoAnno3!A$12:A$5000,D149,SaldoAnno3!G$12:G$5000)</f>
        <v>0</v>
      </c>
      <c r="V149" s="6">
        <f>SUMIF(SaldoAnno4!A$12:A$4602,$D149,SaldoAnno4!D$12:D$4602)</f>
        <v>0</v>
      </c>
      <c r="W149" s="6">
        <f>SUMIF(SaldoAnno4!A$12:A$4602,$D149,SaldoAnno4!E$12:E$4602)</f>
        <v>0</v>
      </c>
      <c r="X149" s="6">
        <f>SUMIF(SaldoAnno4!A$12:A$4602,$D149,SaldoAnno4!G$12:G$4602)</f>
        <v>0</v>
      </c>
      <c r="Y149" s="6">
        <f>SUMIF(SaldoAnno5!A$12:A$4602,$D149,SaldoAnno5!D$12:D$4602)</f>
        <v>0</v>
      </c>
      <c r="Z149" s="6">
        <f>SUMIF(SaldoAnno5!A$12:A$4602,$D149,SaldoAnno5!E$12:E$4602)</f>
        <v>0</v>
      </c>
      <c r="AA149" s="6">
        <f>SUMIF(SaldoAnno5!A$12:A$4602,$D149,SaldoAnno5!G$12:G$4602)</f>
        <v>0</v>
      </c>
      <c r="AB149" s="6">
        <f>SUMIF(SaldoAnno6!A$12:A$5000,$D149,SaldoAnno6!D$12:D$5000)</f>
        <v>0</v>
      </c>
      <c r="AC149" s="6">
        <f>SUMIF(SaldoAnno6!A$12:A$5000,$D149,SaldoAnno6!E$12:E$5000)</f>
        <v>0</v>
      </c>
      <c r="AD149" s="6">
        <f>SUMIF(SaldoAnno6!A$12:A$5000,$D149,SaldoAnno6!G$12:G$5000)</f>
        <v>0</v>
      </c>
    </row>
    <row r="150" spans="1:30" ht="12.75">
      <c r="A150" s="7">
        <v>12</v>
      </c>
      <c r="B150" s="7">
        <v>1204</v>
      </c>
      <c r="C150" s="7">
        <v>120402</v>
      </c>
      <c r="D150" s="7">
        <v>12040201</v>
      </c>
      <c r="E150" s="170" t="s">
        <v>970</v>
      </c>
      <c r="F150" s="7">
        <v>3</v>
      </c>
      <c r="G150" s="8" t="s">
        <v>328</v>
      </c>
      <c r="H150" s="8" t="s">
        <v>329</v>
      </c>
      <c r="I150" s="8" t="s">
        <v>329</v>
      </c>
      <c r="J150" s="8" t="s">
        <v>385</v>
      </c>
      <c r="K150" s="8" t="s">
        <v>448</v>
      </c>
      <c r="L150" s="8" t="s">
        <v>692</v>
      </c>
      <c r="M150" s="6">
        <f>SUMIF(SaldoAnno1!A$12:A$4902,D150,SaldoAnno1!D$12:D$4902)</f>
        <v>86666610.359999999</v>
      </c>
      <c r="N150" s="6">
        <f>SUMIF(SaldoAnno1!A$12:A$4902,D150,SaldoAnno1!E$12:E$4902)</f>
        <v>82715284.549999997</v>
      </c>
      <c r="O150" s="6">
        <f>SUMIF(SaldoAnno1!A$12:A$4902,D150,SaldoAnno1!G$12:G$4902)</f>
        <v>3951325.8100000024</v>
      </c>
      <c r="P150" s="6">
        <f>SUMIF(SaldoAnno2!A$12:A$5000,D150,SaldoAnno2!D$12:D$5000)</f>
        <v>104272271.40000001</v>
      </c>
      <c r="Q150" s="6">
        <f>SUMIF(SaldoAnno2!A$12:A$5000,D150,SaldoAnno2!E$12:E$5000)</f>
        <v>101758128.61</v>
      </c>
      <c r="R150" s="6">
        <f>SUMIF(SaldoAnno2!A$12:A$5000,D150,SaldoAnno2!G$12:G$5000)</f>
        <v>2514142.7900000066</v>
      </c>
      <c r="S150" s="6">
        <f>SUMIF(SaldoAnno3!A$12:A$5000,D150,SaldoAnno3!D$12:G$5000)</f>
        <v>104217720.28</v>
      </c>
      <c r="T150" s="6">
        <f>SUMIF(SaldoAnno3!A$12:A$5000,D150,SaldoAnno3!E$12:H$5000)</f>
        <v>104217720.28</v>
      </c>
      <c r="U150" s="6">
        <f>SUMIF(SaldoAnno3!A$12:A$5000,D150,SaldoAnno3!G$12:G$5000)</f>
        <v>0</v>
      </c>
      <c r="V150" s="6">
        <f>SUMIF(SaldoAnno4!A$12:A$4602,$D150,SaldoAnno4!D$12:D$4602)</f>
        <v>0</v>
      </c>
      <c r="W150" s="6">
        <f>SUMIF(SaldoAnno4!A$12:A$4602,$D150,SaldoAnno4!E$12:E$4602)</f>
        <v>0</v>
      </c>
      <c r="X150" s="6">
        <f>SUMIF(SaldoAnno4!A$12:A$4602,$D150,SaldoAnno4!G$12:G$4602)</f>
        <v>0</v>
      </c>
      <c r="Y150" s="6">
        <f>SUMIF(SaldoAnno5!A$12:A$4602,$D150,SaldoAnno5!D$12:D$4602)</f>
        <v>94073384.239999995</v>
      </c>
      <c r="Z150" s="6">
        <f>SUMIF(SaldoAnno5!A$12:A$4602,$D150,SaldoAnno5!E$12:E$4602)</f>
        <v>94073384.239999995</v>
      </c>
      <c r="AA150" s="6">
        <f>SUMIF(SaldoAnno5!A$12:A$4602,$D150,SaldoAnno5!G$12:G$4602)</f>
        <v>0</v>
      </c>
      <c r="AB150" s="6">
        <f>SUMIF(SaldoAnno6!A$12:A$5000,$D150,SaldoAnno6!D$12:D$5000)</f>
        <v>41302070.659999996</v>
      </c>
      <c r="AC150" s="6">
        <f>SUMIF(SaldoAnno6!A$12:A$5000,$D150,SaldoAnno6!E$12:E$5000)</f>
        <v>44673739.340000004</v>
      </c>
      <c r="AD150" s="6">
        <f>SUMIF(SaldoAnno6!A$12:A$5000,$D150,SaldoAnno6!G$12:G$5000)</f>
        <v>-3371668.6800000072</v>
      </c>
    </row>
    <row r="151" spans="1:30" ht="12.75">
      <c r="A151" s="7">
        <v>12</v>
      </c>
      <c r="B151" s="7">
        <v>1204</v>
      </c>
      <c r="C151" s="7">
        <v>120402</v>
      </c>
      <c r="D151" s="7">
        <v>12040202</v>
      </c>
      <c r="E151" s="170" t="s">
        <v>1595</v>
      </c>
      <c r="F151" s="7">
        <v>3</v>
      </c>
      <c r="G151" s="8" t="s">
        <v>328</v>
      </c>
      <c r="H151" s="8" t="s">
        <v>329</v>
      </c>
      <c r="I151" s="8" t="s">
        <v>329</v>
      </c>
      <c r="J151" s="8" t="s">
        <v>385</v>
      </c>
      <c r="K151" s="8" t="s">
        <v>448</v>
      </c>
      <c r="L151" s="8" t="s">
        <v>692</v>
      </c>
      <c r="M151" s="6">
        <f>SUMIF(SaldoAnno1!A$12:A$4902,D151,SaldoAnno1!D$12:D$4902)</f>
        <v>0</v>
      </c>
      <c r="N151" s="6">
        <f>SUMIF(SaldoAnno1!A$12:A$4902,D151,SaldoAnno1!E$12:E$4902)</f>
        <v>0</v>
      </c>
      <c r="O151" s="6">
        <f>SUMIF(SaldoAnno1!A$12:A$4902,D151,SaldoAnno1!G$12:G$4902)</f>
        <v>0</v>
      </c>
      <c r="P151" s="6">
        <f>SUMIF(SaldoAnno2!A$12:A$5000,D151,SaldoAnno2!D$12:D$5000)</f>
        <v>0</v>
      </c>
      <c r="Q151" s="6">
        <f>SUMIF(SaldoAnno2!A$12:A$5000,D151,SaldoAnno2!E$12:E$5000)</f>
        <v>0</v>
      </c>
      <c r="R151" s="6">
        <f>SUMIF(SaldoAnno2!A$12:A$5000,D151,SaldoAnno2!G$12:G$5000)</f>
        <v>0</v>
      </c>
      <c r="S151" s="6">
        <f>SUMIF(SaldoAnno3!A$12:A$5000,D151,SaldoAnno3!D$12:G$5000)</f>
        <v>0</v>
      </c>
      <c r="T151" s="6">
        <f>SUMIF(SaldoAnno3!A$12:A$5000,D151,SaldoAnno3!E$12:H$5000)</f>
        <v>0</v>
      </c>
      <c r="U151" s="6">
        <f>SUMIF(SaldoAnno3!A$12:A$5000,D151,SaldoAnno3!G$12:G$5000)</f>
        <v>0</v>
      </c>
      <c r="V151" s="6">
        <f>SUMIF(SaldoAnno4!A$12:A$4602,$D151,SaldoAnno4!D$12:D$4602)</f>
        <v>0</v>
      </c>
      <c r="W151" s="6">
        <f>SUMIF(SaldoAnno4!A$12:A$4602,$D151,SaldoAnno4!E$12:E$4602)</f>
        <v>0</v>
      </c>
      <c r="X151" s="6">
        <f>SUMIF(SaldoAnno4!A$12:A$4602,$D151,SaldoAnno4!G$12:G$4602)</f>
        <v>0</v>
      </c>
      <c r="Y151" s="6">
        <f>SUMIF(SaldoAnno5!A$12:A$4602,$D151,SaldoAnno5!D$12:D$4602)</f>
        <v>0</v>
      </c>
      <c r="Z151" s="6">
        <f>SUMIF(SaldoAnno5!A$12:A$4602,$D151,SaldoAnno5!E$12:E$4602)</f>
        <v>0</v>
      </c>
      <c r="AA151" s="6">
        <f>SUMIF(SaldoAnno5!A$12:A$4602,$D151,SaldoAnno5!G$12:G$4602)</f>
        <v>0</v>
      </c>
      <c r="AB151" s="6">
        <f>SUMIF(SaldoAnno6!A$12:A$5000,$D151,SaldoAnno6!D$12:D$5000)</f>
        <v>0</v>
      </c>
      <c r="AC151" s="6">
        <f>SUMIF(SaldoAnno6!A$12:A$5000,$D151,SaldoAnno6!E$12:E$5000)</f>
        <v>0</v>
      </c>
      <c r="AD151" s="6">
        <f>SUMIF(SaldoAnno6!A$12:A$5000,$D151,SaldoAnno6!G$12:G$5000)</f>
        <v>0</v>
      </c>
    </row>
    <row r="152" spans="1:30" ht="12.75">
      <c r="A152" s="7">
        <v>12</v>
      </c>
      <c r="B152" s="7">
        <v>1204</v>
      </c>
      <c r="C152" s="7">
        <v>120402</v>
      </c>
      <c r="D152" s="7">
        <v>12040203</v>
      </c>
      <c r="E152" s="170" t="s">
        <v>1596</v>
      </c>
      <c r="F152" s="7">
        <v>3</v>
      </c>
      <c r="G152" s="8" t="s">
        <v>328</v>
      </c>
      <c r="H152" s="8" t="s">
        <v>329</v>
      </c>
      <c r="I152" s="8" t="s">
        <v>329</v>
      </c>
      <c r="J152" s="8" t="s">
        <v>385</v>
      </c>
      <c r="K152" s="8" t="s">
        <v>448</v>
      </c>
      <c r="L152" s="8" t="s">
        <v>692</v>
      </c>
      <c r="M152" s="6">
        <f>SUMIF(SaldoAnno1!A$12:A$4902,D152,SaldoAnno1!D$12:D$4902)</f>
        <v>0</v>
      </c>
      <c r="N152" s="6">
        <f>SUMIF(SaldoAnno1!A$12:A$4902,D152,SaldoAnno1!E$12:E$4902)</f>
        <v>0</v>
      </c>
      <c r="O152" s="6">
        <f>SUMIF(SaldoAnno1!A$12:A$4902,D152,SaldoAnno1!G$12:G$4902)</f>
        <v>0</v>
      </c>
      <c r="P152" s="6">
        <f>SUMIF(SaldoAnno2!A$12:A$5000,D152,SaldoAnno2!D$12:D$5000)</f>
        <v>0</v>
      </c>
      <c r="Q152" s="6">
        <f>SUMIF(SaldoAnno2!A$12:A$5000,D152,SaldoAnno2!E$12:E$5000)</f>
        <v>0</v>
      </c>
      <c r="R152" s="6">
        <f>SUMIF(SaldoAnno2!A$12:A$5000,D152,SaldoAnno2!G$12:G$5000)</f>
        <v>0</v>
      </c>
      <c r="S152" s="6">
        <f>SUMIF(SaldoAnno3!A$12:A$5000,D152,SaldoAnno3!D$12:G$5000)</f>
        <v>0</v>
      </c>
      <c r="T152" s="6">
        <f>SUMIF(SaldoAnno3!A$12:A$5000,D152,SaldoAnno3!E$12:H$5000)</f>
        <v>0</v>
      </c>
      <c r="U152" s="6">
        <f>SUMIF(SaldoAnno3!A$12:A$5000,D152,SaldoAnno3!G$12:G$5000)</f>
        <v>0</v>
      </c>
      <c r="V152" s="6">
        <f>SUMIF(SaldoAnno4!A$12:A$4602,$D152,SaldoAnno4!D$12:D$4602)</f>
        <v>0</v>
      </c>
      <c r="W152" s="6">
        <f>SUMIF(SaldoAnno4!A$12:A$4602,$D152,SaldoAnno4!E$12:E$4602)</f>
        <v>0</v>
      </c>
      <c r="X152" s="6">
        <f>SUMIF(SaldoAnno4!A$12:A$4602,$D152,SaldoAnno4!G$12:G$4602)</f>
        <v>0</v>
      </c>
      <c r="Y152" s="6">
        <f>SUMIF(SaldoAnno5!A$12:A$4602,$D152,SaldoAnno5!D$12:D$4602)</f>
        <v>0</v>
      </c>
      <c r="Z152" s="6">
        <f>SUMIF(SaldoAnno5!A$12:A$4602,$D152,SaldoAnno5!E$12:E$4602)</f>
        <v>0</v>
      </c>
      <c r="AA152" s="6">
        <f>SUMIF(SaldoAnno5!A$12:A$4602,$D152,SaldoAnno5!G$12:G$4602)</f>
        <v>0</v>
      </c>
      <c r="AB152" s="6">
        <f>SUMIF(SaldoAnno6!A$12:A$5000,$D152,SaldoAnno6!D$12:D$5000)</f>
        <v>0</v>
      </c>
      <c r="AC152" s="6">
        <f>SUMIF(SaldoAnno6!A$12:A$5000,$D152,SaldoAnno6!E$12:E$5000)</f>
        <v>0</v>
      </c>
      <c r="AD152" s="6">
        <f>SUMIF(SaldoAnno6!A$12:A$5000,$D152,SaldoAnno6!G$12:G$5000)</f>
        <v>0</v>
      </c>
    </row>
    <row r="153" spans="1:30" ht="12.75">
      <c r="A153" s="7">
        <v>12</v>
      </c>
      <c r="B153" s="7">
        <v>1204</v>
      </c>
      <c r="C153" s="7">
        <v>120402</v>
      </c>
      <c r="D153" s="7">
        <v>12040204</v>
      </c>
      <c r="E153" s="170" t="s">
        <v>969</v>
      </c>
      <c r="F153" s="7">
        <v>3</v>
      </c>
      <c r="G153" s="8" t="s">
        <v>328</v>
      </c>
      <c r="H153" s="8" t="s">
        <v>329</v>
      </c>
      <c r="I153" s="8" t="s">
        <v>329</v>
      </c>
      <c r="J153" s="8" t="s">
        <v>385</v>
      </c>
      <c r="K153" s="8" t="s">
        <v>448</v>
      </c>
      <c r="L153" s="8" t="s">
        <v>692</v>
      </c>
      <c r="M153" s="6">
        <f>SUMIF(SaldoAnno1!A$12:A$4902,D153,SaldoAnno1!D$12:D$4902)</f>
        <v>0</v>
      </c>
      <c r="N153" s="6">
        <f>SUMIF(SaldoAnno1!A$12:A$4902,D153,SaldoAnno1!E$12:E$4902)</f>
        <v>0</v>
      </c>
      <c r="O153" s="6">
        <f>SUMIF(SaldoAnno1!A$12:A$4902,D153,SaldoAnno1!G$12:G$4902)</f>
        <v>0</v>
      </c>
      <c r="P153" s="6">
        <f>SUMIF(SaldoAnno2!A$12:A$5000,D153,SaldoAnno2!D$12:D$5000)</f>
        <v>0</v>
      </c>
      <c r="Q153" s="6">
        <f>SUMIF(SaldoAnno2!A$12:A$5000,D153,SaldoAnno2!E$12:E$5000)</f>
        <v>0</v>
      </c>
      <c r="R153" s="6">
        <f>SUMIF(SaldoAnno2!A$12:A$5000,D153,SaldoAnno2!G$12:G$5000)</f>
        <v>0</v>
      </c>
      <c r="S153" s="6">
        <f>SUMIF(SaldoAnno3!A$12:A$5000,D153,SaldoAnno3!D$12:G$5000)</f>
        <v>0</v>
      </c>
      <c r="T153" s="6">
        <f>SUMIF(SaldoAnno3!A$12:A$5000,D153,SaldoAnno3!E$12:H$5000)</f>
        <v>0</v>
      </c>
      <c r="U153" s="6">
        <f>SUMIF(SaldoAnno3!A$12:A$5000,D153,SaldoAnno3!G$12:G$5000)</f>
        <v>0</v>
      </c>
      <c r="V153" s="6">
        <f>SUMIF(SaldoAnno4!A$12:A$4602,$D153,SaldoAnno4!D$12:D$4602)</f>
        <v>0</v>
      </c>
      <c r="W153" s="6">
        <f>SUMIF(SaldoAnno4!A$12:A$4602,$D153,SaldoAnno4!E$12:E$4602)</f>
        <v>0</v>
      </c>
      <c r="X153" s="6">
        <f>SUMIF(SaldoAnno4!A$12:A$4602,$D153,SaldoAnno4!G$12:G$4602)</f>
        <v>0</v>
      </c>
      <c r="Y153" s="6">
        <f>SUMIF(SaldoAnno5!A$12:A$4602,$D153,SaldoAnno5!D$12:D$4602)</f>
        <v>0</v>
      </c>
      <c r="Z153" s="6">
        <f>SUMIF(SaldoAnno5!A$12:A$4602,$D153,SaldoAnno5!E$12:E$4602)</f>
        <v>0</v>
      </c>
      <c r="AA153" s="6">
        <f>SUMIF(SaldoAnno5!A$12:A$4602,$D153,SaldoAnno5!G$12:G$4602)</f>
        <v>0</v>
      </c>
      <c r="AB153" s="6">
        <f>SUMIF(SaldoAnno6!A$12:A$5000,$D153,SaldoAnno6!D$12:D$5000)</f>
        <v>0</v>
      </c>
      <c r="AC153" s="6">
        <f>SUMIF(SaldoAnno6!A$12:A$5000,$D153,SaldoAnno6!E$12:E$5000)</f>
        <v>0</v>
      </c>
      <c r="AD153" s="6">
        <f>SUMIF(SaldoAnno6!A$12:A$5000,$D153,SaldoAnno6!G$12:G$5000)</f>
        <v>0</v>
      </c>
    </row>
    <row r="154" spans="1:30" ht="12.75">
      <c r="A154" s="7">
        <v>12</v>
      </c>
      <c r="B154" s="7">
        <v>1204</v>
      </c>
      <c r="C154" s="7">
        <v>120402</v>
      </c>
      <c r="D154" s="7">
        <v>12040205</v>
      </c>
      <c r="E154" s="170" t="s">
        <v>971</v>
      </c>
      <c r="F154" s="7">
        <v>3</v>
      </c>
      <c r="G154" s="8" t="s">
        <v>328</v>
      </c>
      <c r="H154" s="8" t="s">
        <v>329</v>
      </c>
      <c r="I154" s="8" t="s">
        <v>329</v>
      </c>
      <c r="J154" s="8" t="s">
        <v>385</v>
      </c>
      <c r="K154" s="8" t="s">
        <v>448</v>
      </c>
      <c r="L154" s="8" t="s">
        <v>692</v>
      </c>
      <c r="M154" s="6">
        <f>SUMIF(SaldoAnno1!A$12:A$4902,D154,SaldoAnno1!D$12:D$4902)</f>
        <v>37487.160000000003</v>
      </c>
      <c r="N154" s="6">
        <f>SUMIF(SaldoAnno1!A$12:A$4902,D154,SaldoAnno1!E$12:E$4902)</f>
        <v>33254.269999999997</v>
      </c>
      <c r="O154" s="6">
        <f>SUMIF(SaldoAnno1!A$12:A$4902,D154,SaldoAnno1!G$12:G$4902)</f>
        <v>4232.8900000000067</v>
      </c>
      <c r="P154" s="6">
        <f>SUMIF(SaldoAnno2!A$12:A$5000,D154,SaldoAnno2!D$12:D$5000)</f>
        <v>39140.1</v>
      </c>
      <c r="Q154" s="6">
        <f>SUMIF(SaldoAnno2!A$12:A$5000,D154,SaldoAnno2!E$12:E$5000)</f>
        <v>31527.51</v>
      </c>
      <c r="R154" s="6">
        <f>SUMIF(SaldoAnno2!A$12:A$5000,D154,SaldoAnno2!G$12:G$5000)</f>
        <v>7612.59</v>
      </c>
      <c r="S154" s="6">
        <f>SUMIF(SaldoAnno3!A$12:A$5000,D154,SaldoAnno3!D$12:G$5000)</f>
        <v>56955.15</v>
      </c>
      <c r="T154" s="6">
        <f>SUMIF(SaldoAnno3!A$12:A$5000,D154,SaldoAnno3!E$12:H$5000)</f>
        <v>51045.279999999999</v>
      </c>
      <c r="U154" s="6">
        <f>SUMIF(SaldoAnno3!A$12:A$5000,D154,SaldoAnno3!G$12:G$5000)</f>
        <v>5909.8700000000026</v>
      </c>
      <c r="V154" s="6">
        <f>SUMIF(SaldoAnno4!A$12:A$4602,$D154,SaldoAnno4!D$12:D$4602)</f>
        <v>0</v>
      </c>
      <c r="W154" s="6">
        <f>SUMIF(SaldoAnno4!A$12:A$4602,$D154,SaldoAnno4!E$12:E$4602)</f>
        <v>0</v>
      </c>
      <c r="X154" s="6">
        <f>SUMIF(SaldoAnno4!A$12:A$4602,$D154,SaldoAnno4!G$12:G$4602)</f>
        <v>0</v>
      </c>
      <c r="Y154" s="6">
        <f>SUMIF(SaldoAnno5!A$12:A$4602,$D154,SaldoAnno5!D$12:D$4602)</f>
        <v>56288.81</v>
      </c>
      <c r="Z154" s="6">
        <f>SUMIF(SaldoAnno5!A$12:A$4602,$D154,SaldoAnno5!E$12:E$4602)</f>
        <v>51023.93</v>
      </c>
      <c r="AA154" s="6">
        <f>SUMIF(SaldoAnno5!A$12:A$4602,$D154,SaldoAnno5!G$12:G$4602)</f>
        <v>5264.8799999999974</v>
      </c>
      <c r="AB154" s="6">
        <f>SUMIF(SaldoAnno6!A$12:A$5000,$D154,SaldoAnno6!D$12:D$5000)</f>
        <v>26297.19</v>
      </c>
      <c r="AC154" s="6">
        <f>SUMIF(SaldoAnno6!A$12:A$5000,$D154,SaldoAnno6!E$12:E$5000)</f>
        <v>27973.15</v>
      </c>
      <c r="AD154" s="6">
        <f>SUMIF(SaldoAnno6!A$12:A$5000,$D154,SaldoAnno6!G$12:G$5000)</f>
        <v>-1675.9600000000028</v>
      </c>
    </row>
    <row r="155" spans="1:30" ht="12.75">
      <c r="A155" s="7">
        <v>12</v>
      </c>
      <c r="B155" s="7">
        <v>1204</v>
      </c>
      <c r="C155" s="7">
        <v>120402</v>
      </c>
      <c r="D155" s="7">
        <v>12040206</v>
      </c>
      <c r="E155" s="170" t="s">
        <v>972</v>
      </c>
      <c r="F155" s="7">
        <v>3</v>
      </c>
      <c r="G155" s="8" t="s">
        <v>328</v>
      </c>
      <c r="H155" s="8" t="s">
        <v>329</v>
      </c>
      <c r="I155" s="8" t="s">
        <v>329</v>
      </c>
      <c r="J155" s="8" t="s">
        <v>385</v>
      </c>
      <c r="K155" s="8" t="s">
        <v>448</v>
      </c>
      <c r="L155" s="8" t="s">
        <v>692</v>
      </c>
      <c r="M155" s="6">
        <f>SUMIF(SaldoAnno1!A$12:A$4902,D155,SaldoAnno1!D$12:D$4902)</f>
        <v>0</v>
      </c>
      <c r="N155" s="6">
        <f>SUMIF(SaldoAnno1!A$12:A$4902,D155,SaldoAnno1!E$12:E$4902)</f>
        <v>0</v>
      </c>
      <c r="O155" s="6">
        <f>SUMIF(SaldoAnno1!A$12:A$4902,D155,SaldoAnno1!G$12:G$4902)</f>
        <v>0</v>
      </c>
      <c r="P155" s="6">
        <f>SUMIF(SaldoAnno2!A$12:A$5000,D155,SaldoAnno2!D$12:D$5000)</f>
        <v>0</v>
      </c>
      <c r="Q155" s="6">
        <f>SUMIF(SaldoAnno2!A$12:A$5000,D155,SaldoAnno2!E$12:E$5000)</f>
        <v>0</v>
      </c>
      <c r="R155" s="6">
        <f>SUMIF(SaldoAnno2!A$12:A$5000,D155,SaldoAnno2!G$12:G$5000)</f>
        <v>0</v>
      </c>
      <c r="S155" s="6">
        <f>SUMIF(SaldoAnno3!A$12:A$5000,D155,SaldoAnno3!D$12:G$5000)</f>
        <v>0</v>
      </c>
      <c r="T155" s="6">
        <f>SUMIF(SaldoAnno3!A$12:A$5000,D155,SaldoAnno3!E$12:H$5000)</f>
        <v>0</v>
      </c>
      <c r="U155" s="6">
        <f>SUMIF(SaldoAnno3!A$12:A$5000,D155,SaldoAnno3!G$12:G$5000)</f>
        <v>0</v>
      </c>
      <c r="V155" s="6">
        <f>SUMIF(SaldoAnno4!A$12:A$4602,$D155,SaldoAnno4!D$12:D$4602)</f>
        <v>0</v>
      </c>
      <c r="W155" s="6">
        <f>SUMIF(SaldoAnno4!A$12:A$4602,$D155,SaldoAnno4!E$12:E$4602)</f>
        <v>0</v>
      </c>
      <c r="X155" s="6">
        <f>SUMIF(SaldoAnno4!A$12:A$4602,$D155,SaldoAnno4!G$12:G$4602)</f>
        <v>0</v>
      </c>
      <c r="Y155" s="6">
        <f>SUMIF(SaldoAnno5!A$12:A$4602,$D155,SaldoAnno5!D$12:D$4602)</f>
        <v>0</v>
      </c>
      <c r="Z155" s="6">
        <f>SUMIF(SaldoAnno5!A$12:A$4602,$D155,SaldoAnno5!E$12:E$4602)</f>
        <v>0</v>
      </c>
      <c r="AA155" s="6">
        <f>SUMIF(SaldoAnno5!A$12:A$4602,$D155,SaldoAnno5!G$12:G$4602)</f>
        <v>0</v>
      </c>
      <c r="AB155" s="6">
        <f>SUMIF(SaldoAnno6!A$12:A$5000,$D155,SaldoAnno6!D$12:D$5000)</f>
        <v>0</v>
      </c>
      <c r="AC155" s="6">
        <f>SUMIF(SaldoAnno6!A$12:A$5000,$D155,SaldoAnno6!E$12:E$5000)</f>
        <v>0</v>
      </c>
      <c r="AD155" s="6">
        <f>SUMIF(SaldoAnno6!A$12:A$5000,$D155,SaldoAnno6!G$12:G$5000)</f>
        <v>0</v>
      </c>
    </row>
    <row r="156" spans="1:30" ht="12.75">
      <c r="A156" s="7">
        <v>12</v>
      </c>
      <c r="B156" s="7">
        <v>1204</v>
      </c>
      <c r="C156" s="7">
        <v>120402</v>
      </c>
      <c r="D156" s="7">
        <v>12040207</v>
      </c>
      <c r="E156" s="170" t="s">
        <v>1597</v>
      </c>
      <c r="F156" s="7">
        <v>3</v>
      </c>
      <c r="G156" s="8" t="s">
        <v>328</v>
      </c>
      <c r="H156" s="8" t="s">
        <v>329</v>
      </c>
      <c r="I156" s="8" t="s">
        <v>329</v>
      </c>
      <c r="J156" s="8" t="s">
        <v>385</v>
      </c>
      <c r="K156" s="8" t="s">
        <v>448</v>
      </c>
      <c r="L156" s="8" t="s">
        <v>692</v>
      </c>
      <c r="M156" s="6">
        <f>SUMIF(SaldoAnno1!A$12:A$4902,D156,SaldoAnno1!D$12:D$4902)</f>
        <v>0</v>
      </c>
      <c r="N156" s="6">
        <f>SUMIF(SaldoAnno1!A$12:A$4902,D156,SaldoAnno1!E$12:E$4902)</f>
        <v>0</v>
      </c>
      <c r="O156" s="6">
        <f>SUMIF(SaldoAnno1!A$12:A$4902,D156,SaldoAnno1!G$12:G$4902)</f>
        <v>0</v>
      </c>
      <c r="P156" s="6">
        <f>SUMIF(SaldoAnno2!A$12:A$5000,D156,SaldoAnno2!D$12:D$5000)</f>
        <v>0</v>
      </c>
      <c r="Q156" s="6">
        <f>SUMIF(SaldoAnno2!A$12:A$5000,D156,SaldoAnno2!E$12:E$5000)</f>
        <v>0</v>
      </c>
      <c r="R156" s="6">
        <f>SUMIF(SaldoAnno2!A$12:A$5000,D156,SaldoAnno2!G$12:G$5000)</f>
        <v>0</v>
      </c>
      <c r="S156" s="6">
        <f>SUMIF(SaldoAnno3!A$12:A$5000,D156,SaldoAnno3!D$12:G$5000)</f>
        <v>0</v>
      </c>
      <c r="T156" s="6">
        <f>SUMIF(SaldoAnno3!A$12:A$5000,D156,SaldoAnno3!E$12:H$5000)</f>
        <v>0</v>
      </c>
      <c r="U156" s="6">
        <f>SUMIF(SaldoAnno3!A$12:A$5000,D156,SaldoAnno3!G$12:G$5000)</f>
        <v>0</v>
      </c>
      <c r="V156" s="6">
        <f>SUMIF(SaldoAnno4!A$12:A$4602,$D156,SaldoAnno4!D$12:D$4602)</f>
        <v>0</v>
      </c>
      <c r="W156" s="6">
        <f>SUMIF(SaldoAnno4!A$12:A$4602,$D156,SaldoAnno4!E$12:E$4602)</f>
        <v>0</v>
      </c>
      <c r="X156" s="6">
        <f>SUMIF(SaldoAnno4!A$12:A$4602,$D156,SaldoAnno4!G$12:G$4602)</f>
        <v>0</v>
      </c>
      <c r="Y156" s="6">
        <f>SUMIF(SaldoAnno5!A$12:A$4602,$D156,SaldoAnno5!D$12:D$4602)</f>
        <v>0</v>
      </c>
      <c r="Z156" s="6">
        <f>SUMIF(SaldoAnno5!A$12:A$4602,$D156,SaldoAnno5!E$12:E$4602)</f>
        <v>0</v>
      </c>
      <c r="AA156" s="6">
        <f>SUMIF(SaldoAnno5!A$12:A$4602,$D156,SaldoAnno5!G$12:G$4602)</f>
        <v>0</v>
      </c>
      <c r="AB156" s="6">
        <f>SUMIF(SaldoAnno6!A$12:A$5000,$D156,SaldoAnno6!D$12:D$5000)</f>
        <v>0</v>
      </c>
      <c r="AC156" s="6">
        <f>SUMIF(SaldoAnno6!A$12:A$5000,$D156,SaldoAnno6!E$12:E$5000)</f>
        <v>0</v>
      </c>
      <c r="AD156" s="6">
        <f>SUMIF(SaldoAnno6!A$12:A$5000,$D156,SaldoAnno6!G$12:G$5000)</f>
        <v>0</v>
      </c>
    </row>
    <row r="157" spans="1:30" ht="12.75">
      <c r="A157" s="7">
        <v>12</v>
      </c>
      <c r="B157" s="7">
        <v>1204</v>
      </c>
      <c r="C157" s="7">
        <v>120402</v>
      </c>
      <c r="D157" s="7">
        <v>12040208</v>
      </c>
      <c r="E157" s="170" t="s">
        <v>1123</v>
      </c>
      <c r="F157" s="7">
        <v>3</v>
      </c>
      <c r="G157" s="8" t="s">
        <v>328</v>
      </c>
      <c r="H157" s="8" t="s">
        <v>329</v>
      </c>
      <c r="I157" s="8" t="s">
        <v>329</v>
      </c>
      <c r="J157" s="8" t="s">
        <v>385</v>
      </c>
      <c r="K157" s="8" t="s">
        <v>448</v>
      </c>
      <c r="L157" s="8" t="s">
        <v>692</v>
      </c>
      <c r="M157" s="6">
        <f>SUMIF(SaldoAnno1!A$12:A$4902,D157,SaldoAnno1!D$12:D$4902)</f>
        <v>0</v>
      </c>
      <c r="N157" s="6">
        <f>SUMIF(SaldoAnno1!A$12:A$4902,D157,SaldoAnno1!E$12:E$4902)</f>
        <v>0</v>
      </c>
      <c r="O157" s="6">
        <f>SUMIF(SaldoAnno1!A$12:A$4902,D157,SaldoAnno1!G$12:G$4902)</f>
        <v>0</v>
      </c>
      <c r="P157" s="6">
        <f>SUMIF(SaldoAnno2!A$12:A$5000,D157,SaldoAnno2!D$12:D$5000)</f>
        <v>0</v>
      </c>
      <c r="Q157" s="6">
        <f>SUMIF(SaldoAnno2!A$12:A$5000,D157,SaldoAnno2!E$12:E$5000)</f>
        <v>0</v>
      </c>
      <c r="R157" s="6">
        <f>SUMIF(SaldoAnno2!A$12:A$5000,D157,SaldoAnno2!G$12:G$5000)</f>
        <v>0</v>
      </c>
      <c r="S157" s="6">
        <f>SUMIF(SaldoAnno3!A$12:A$5000,D157,SaldoAnno3!D$12:G$5000)</f>
        <v>0</v>
      </c>
      <c r="T157" s="6">
        <f>SUMIF(SaldoAnno3!A$12:A$5000,D157,SaldoAnno3!E$12:H$5000)</f>
        <v>0</v>
      </c>
      <c r="U157" s="6">
        <f>SUMIF(SaldoAnno3!A$12:A$5000,D157,SaldoAnno3!G$12:G$5000)</f>
        <v>0</v>
      </c>
      <c r="V157" s="6">
        <f>SUMIF(SaldoAnno4!A$12:A$4602,$D157,SaldoAnno4!D$12:D$4602)</f>
        <v>0</v>
      </c>
      <c r="W157" s="6">
        <f>SUMIF(SaldoAnno4!A$12:A$4602,$D157,SaldoAnno4!E$12:E$4602)</f>
        <v>0</v>
      </c>
      <c r="X157" s="6">
        <f>SUMIF(SaldoAnno4!A$12:A$4602,$D157,SaldoAnno4!G$12:G$4602)</f>
        <v>0</v>
      </c>
      <c r="Y157" s="6">
        <f>SUMIF(SaldoAnno5!A$12:A$4602,$D157,SaldoAnno5!D$12:D$4602)</f>
        <v>0</v>
      </c>
      <c r="Z157" s="6">
        <f>SUMIF(SaldoAnno5!A$12:A$4602,$D157,SaldoAnno5!E$12:E$4602)</f>
        <v>0</v>
      </c>
      <c r="AA157" s="6">
        <f>SUMIF(SaldoAnno5!A$12:A$4602,$D157,SaldoAnno5!G$12:G$4602)</f>
        <v>0</v>
      </c>
      <c r="AB157" s="6">
        <f>SUMIF(SaldoAnno6!A$12:A$5000,$D157,SaldoAnno6!D$12:D$5000)</f>
        <v>0</v>
      </c>
      <c r="AC157" s="6">
        <f>SUMIF(SaldoAnno6!A$12:A$5000,$D157,SaldoAnno6!E$12:E$5000)</f>
        <v>0</v>
      </c>
      <c r="AD157" s="6">
        <f>SUMIF(SaldoAnno6!A$12:A$5000,$D157,SaldoAnno6!G$12:G$5000)</f>
        <v>0</v>
      </c>
    </row>
    <row r="158" spans="1:30" ht="12.75">
      <c r="A158" s="7">
        <v>12</v>
      </c>
      <c r="B158" s="7">
        <v>1204</v>
      </c>
      <c r="C158" s="7">
        <v>120402</v>
      </c>
      <c r="D158" s="7">
        <v>12040209</v>
      </c>
      <c r="E158" s="170" t="s">
        <v>1122</v>
      </c>
      <c r="F158" s="7">
        <v>3</v>
      </c>
      <c r="G158" s="8" t="s">
        <v>328</v>
      </c>
      <c r="H158" s="8" t="s">
        <v>329</v>
      </c>
      <c r="I158" s="8" t="s">
        <v>329</v>
      </c>
      <c r="J158" s="8" t="s">
        <v>385</v>
      </c>
      <c r="K158" s="8" t="s">
        <v>448</v>
      </c>
      <c r="L158" s="8" t="s">
        <v>692</v>
      </c>
      <c r="M158" s="6">
        <f>SUMIF(SaldoAnno1!A$12:A$4902,D158,SaldoAnno1!D$12:D$4902)</f>
        <v>0</v>
      </c>
      <c r="N158" s="6">
        <f>SUMIF(SaldoAnno1!A$12:A$4902,D158,SaldoAnno1!E$12:E$4902)</f>
        <v>0</v>
      </c>
      <c r="O158" s="6">
        <f>SUMIF(SaldoAnno1!A$12:A$4902,D158,SaldoAnno1!G$12:G$4902)</f>
        <v>0</v>
      </c>
      <c r="P158" s="6">
        <f>SUMIF(SaldoAnno2!A$12:A$5000,D158,SaldoAnno2!D$12:D$5000)</f>
        <v>0</v>
      </c>
      <c r="Q158" s="6">
        <f>SUMIF(SaldoAnno2!A$12:A$5000,D158,SaldoAnno2!E$12:E$5000)</f>
        <v>0</v>
      </c>
      <c r="R158" s="6">
        <f>SUMIF(SaldoAnno2!A$12:A$5000,D158,SaldoAnno2!G$12:G$5000)</f>
        <v>0</v>
      </c>
      <c r="S158" s="6">
        <f>SUMIF(SaldoAnno3!A$12:A$5000,D158,SaldoAnno3!D$12:G$5000)</f>
        <v>0</v>
      </c>
      <c r="T158" s="6">
        <f>SUMIF(SaldoAnno3!A$12:A$5000,D158,SaldoAnno3!E$12:H$5000)</f>
        <v>0</v>
      </c>
      <c r="U158" s="6">
        <f>SUMIF(SaldoAnno3!A$12:A$5000,D158,SaldoAnno3!G$12:G$5000)</f>
        <v>0</v>
      </c>
      <c r="V158" s="6">
        <f>SUMIF(SaldoAnno4!A$12:A$4602,$D158,SaldoAnno4!D$12:D$4602)</f>
        <v>0</v>
      </c>
      <c r="W158" s="6">
        <f>SUMIF(SaldoAnno4!A$12:A$4602,$D158,SaldoAnno4!E$12:E$4602)</f>
        <v>0</v>
      </c>
      <c r="X158" s="6">
        <f>SUMIF(SaldoAnno4!A$12:A$4602,$D158,SaldoAnno4!G$12:G$4602)</f>
        <v>0</v>
      </c>
      <c r="Y158" s="6">
        <f>SUMIF(SaldoAnno5!A$12:A$4602,$D158,SaldoAnno5!D$12:D$4602)</f>
        <v>0</v>
      </c>
      <c r="Z158" s="6">
        <f>SUMIF(SaldoAnno5!A$12:A$4602,$D158,SaldoAnno5!E$12:E$4602)</f>
        <v>0</v>
      </c>
      <c r="AA158" s="6">
        <f>SUMIF(SaldoAnno5!A$12:A$4602,$D158,SaldoAnno5!G$12:G$4602)</f>
        <v>0</v>
      </c>
      <c r="AB158" s="6">
        <f>SUMIF(SaldoAnno6!A$12:A$5000,$D158,SaldoAnno6!D$12:D$5000)</f>
        <v>0</v>
      </c>
      <c r="AC158" s="6">
        <f>SUMIF(SaldoAnno6!A$12:A$5000,$D158,SaldoAnno6!E$12:E$5000)</f>
        <v>0</v>
      </c>
      <c r="AD158" s="6">
        <f>SUMIF(SaldoAnno6!A$12:A$5000,$D158,SaldoAnno6!G$12:G$5000)</f>
        <v>0</v>
      </c>
    </row>
    <row r="159" spans="1:30" ht="12.75">
      <c r="A159" s="7">
        <v>12</v>
      </c>
      <c r="B159" s="7">
        <v>1204</v>
      </c>
      <c r="C159" s="7">
        <v>120402</v>
      </c>
      <c r="D159" s="7">
        <v>12040210</v>
      </c>
      <c r="E159" s="170" t="s">
        <v>455</v>
      </c>
      <c r="F159" s="7">
        <v>3</v>
      </c>
      <c r="G159" s="8" t="s">
        <v>328</v>
      </c>
      <c r="H159" s="8" t="s">
        <v>329</v>
      </c>
      <c r="I159" s="8" t="s">
        <v>329</v>
      </c>
      <c r="J159" s="8" t="s">
        <v>385</v>
      </c>
      <c r="K159" s="8" t="s">
        <v>448</v>
      </c>
      <c r="L159" s="8" t="s">
        <v>692</v>
      </c>
      <c r="M159" s="6">
        <f>SUMIF(SaldoAnno1!A$12:A$4902,D159,SaldoAnno1!D$12:D$4902)</f>
        <v>90378984.730000004</v>
      </c>
      <c r="N159" s="6">
        <f>SUMIF(SaldoAnno1!A$12:A$4902,D159,SaldoAnno1!E$12:E$4902)</f>
        <v>90378984.730000004</v>
      </c>
      <c r="O159" s="6">
        <f>SUMIF(SaldoAnno1!A$12:A$4902,D159,SaldoAnno1!G$12:G$4902)</f>
        <v>0</v>
      </c>
      <c r="P159" s="6">
        <f>SUMIF(SaldoAnno2!A$12:A$5000,D159,SaldoAnno2!D$12:D$5000)</f>
        <v>100301661.37</v>
      </c>
      <c r="Q159" s="6">
        <f>SUMIF(SaldoAnno2!A$12:A$5000,D159,SaldoAnno2!E$12:E$5000)</f>
        <v>100301661.37</v>
      </c>
      <c r="R159" s="6">
        <f>SUMIF(SaldoAnno2!A$12:A$5000,D159,SaldoAnno2!G$12:G$5000)</f>
        <v>0</v>
      </c>
      <c r="S159" s="6">
        <f>SUMIF(SaldoAnno3!A$12:A$5000,D159,SaldoAnno3!D$12:G$5000)</f>
        <v>102045798.97</v>
      </c>
      <c r="T159" s="6">
        <f>SUMIF(SaldoAnno3!A$12:A$5000,D159,SaldoAnno3!E$12:H$5000)</f>
        <v>102045798.97</v>
      </c>
      <c r="U159" s="6">
        <f>SUMIF(SaldoAnno3!A$12:A$5000,D159,SaldoAnno3!G$12:G$5000)</f>
        <v>0</v>
      </c>
      <c r="V159" s="6">
        <f>SUMIF(SaldoAnno4!A$12:A$4602,$D159,SaldoAnno4!D$12:D$4602)</f>
        <v>0</v>
      </c>
      <c r="W159" s="6">
        <f>SUMIF(SaldoAnno4!A$12:A$4602,$D159,SaldoAnno4!E$12:E$4602)</f>
        <v>0</v>
      </c>
      <c r="X159" s="6">
        <f>SUMIF(SaldoAnno4!A$12:A$4602,$D159,SaldoAnno4!G$12:G$4602)</f>
        <v>0</v>
      </c>
      <c r="Y159" s="6">
        <f>SUMIF(SaldoAnno5!A$12:A$4602,$D159,SaldoAnno5!D$12:D$4602)</f>
        <v>91922079.390000001</v>
      </c>
      <c r="Z159" s="6">
        <f>SUMIF(SaldoAnno5!A$12:A$4602,$D159,SaldoAnno5!E$12:E$4602)</f>
        <v>91922079.390000001</v>
      </c>
      <c r="AA159" s="6">
        <f>SUMIF(SaldoAnno5!A$12:A$4602,$D159,SaldoAnno5!G$12:G$4602)</f>
        <v>0</v>
      </c>
      <c r="AB159" s="6">
        <f>SUMIF(SaldoAnno6!A$12:A$5000,$D159,SaldoAnno6!D$12:D$5000)</f>
        <v>36790210.68</v>
      </c>
      <c r="AC159" s="6">
        <f>SUMIF(SaldoAnno6!A$12:A$5000,$D159,SaldoAnno6!E$12:E$5000)</f>
        <v>41348773.420000002</v>
      </c>
      <c r="AD159" s="6">
        <f>SUMIF(SaldoAnno6!A$12:A$5000,$D159,SaldoAnno6!G$12:G$5000)</f>
        <v>-4558562.7400000021</v>
      </c>
    </row>
    <row r="160" spans="1:30" ht="12.75">
      <c r="A160" s="7">
        <v>12</v>
      </c>
      <c r="B160" s="7">
        <v>1204</v>
      </c>
      <c r="C160" s="7">
        <v>120402</v>
      </c>
      <c r="D160" s="7">
        <v>12040211</v>
      </c>
      <c r="E160" s="170" t="s">
        <v>1598</v>
      </c>
      <c r="F160" s="7">
        <v>3</v>
      </c>
      <c r="G160" s="8" t="s">
        <v>328</v>
      </c>
      <c r="H160" s="8" t="s">
        <v>329</v>
      </c>
      <c r="I160" s="8" t="s">
        <v>329</v>
      </c>
      <c r="J160" s="8" t="s">
        <v>385</v>
      </c>
      <c r="K160" s="8" t="s">
        <v>448</v>
      </c>
      <c r="L160" s="8" t="s">
        <v>692</v>
      </c>
      <c r="M160" s="6">
        <f>SUMIF(SaldoAnno1!A$12:A$4902,D160,SaldoAnno1!D$12:D$4902)</f>
        <v>0</v>
      </c>
      <c r="N160" s="6">
        <f>SUMIF(SaldoAnno1!A$12:A$4902,D160,SaldoAnno1!E$12:E$4902)</f>
        <v>0</v>
      </c>
      <c r="O160" s="6">
        <f>SUMIF(SaldoAnno1!A$12:A$4902,D160,SaldoAnno1!G$12:G$4902)</f>
        <v>0</v>
      </c>
      <c r="P160" s="6">
        <f>SUMIF(SaldoAnno2!A$12:A$5000,D160,SaldoAnno2!D$12:D$5000)</f>
        <v>0</v>
      </c>
      <c r="Q160" s="6">
        <f>SUMIF(SaldoAnno2!A$12:A$5000,D160,SaldoAnno2!E$12:E$5000)</f>
        <v>0</v>
      </c>
      <c r="R160" s="6">
        <f>SUMIF(SaldoAnno2!A$12:A$5000,D160,SaldoAnno2!G$12:G$5000)</f>
        <v>0</v>
      </c>
      <c r="S160" s="6">
        <f>SUMIF(SaldoAnno3!A$12:A$5000,D160,SaldoAnno3!D$12:G$5000)</f>
        <v>0</v>
      </c>
      <c r="T160" s="6">
        <f>SUMIF(SaldoAnno3!A$12:A$5000,D160,SaldoAnno3!E$12:H$5000)</f>
        <v>0</v>
      </c>
      <c r="U160" s="6">
        <f>SUMIF(SaldoAnno3!A$12:A$5000,D160,SaldoAnno3!G$12:G$5000)</f>
        <v>0</v>
      </c>
      <c r="V160" s="6">
        <f>SUMIF(SaldoAnno4!A$12:A$4602,$D160,SaldoAnno4!D$12:D$4602)</f>
        <v>0</v>
      </c>
      <c r="W160" s="6">
        <f>SUMIF(SaldoAnno4!A$12:A$4602,$D160,SaldoAnno4!E$12:E$4602)</f>
        <v>0</v>
      </c>
      <c r="X160" s="6">
        <f>SUMIF(SaldoAnno4!A$12:A$4602,$D160,SaldoAnno4!G$12:G$4602)</f>
        <v>0</v>
      </c>
      <c r="Y160" s="6">
        <f>SUMIF(SaldoAnno5!A$12:A$4602,$D160,SaldoAnno5!D$12:D$4602)</f>
        <v>0</v>
      </c>
      <c r="Z160" s="6">
        <f>SUMIF(SaldoAnno5!A$12:A$4602,$D160,SaldoAnno5!E$12:E$4602)</f>
        <v>0</v>
      </c>
      <c r="AA160" s="6">
        <f>SUMIF(SaldoAnno5!A$12:A$4602,$D160,SaldoAnno5!G$12:G$4602)</f>
        <v>0</v>
      </c>
      <c r="AB160" s="6">
        <f>SUMIF(SaldoAnno6!A$12:A$5000,$D160,SaldoAnno6!D$12:D$5000)</f>
        <v>0</v>
      </c>
      <c r="AC160" s="6">
        <f>SUMIF(SaldoAnno6!A$12:A$5000,$D160,SaldoAnno6!E$12:E$5000)</f>
        <v>0</v>
      </c>
      <c r="AD160" s="6">
        <f>SUMIF(SaldoAnno6!A$12:A$5000,$D160,SaldoAnno6!G$12:G$5000)</f>
        <v>0</v>
      </c>
    </row>
    <row r="161" spans="1:30" ht="12.75">
      <c r="A161" s="7">
        <v>12</v>
      </c>
      <c r="B161" s="7">
        <v>1204</v>
      </c>
      <c r="C161" s="7">
        <v>120402</v>
      </c>
      <c r="D161" s="7">
        <v>12040212</v>
      </c>
      <c r="E161" s="170" t="s">
        <v>1599</v>
      </c>
      <c r="F161" s="7">
        <v>3</v>
      </c>
      <c r="G161" s="8" t="s">
        <v>328</v>
      </c>
      <c r="H161" s="8" t="s">
        <v>329</v>
      </c>
      <c r="I161" s="8" t="s">
        <v>329</v>
      </c>
      <c r="J161" s="8" t="s">
        <v>385</v>
      </c>
      <c r="K161" s="8" t="s">
        <v>448</v>
      </c>
      <c r="L161" s="8" t="s">
        <v>692</v>
      </c>
      <c r="M161" s="6">
        <f>SUMIF(SaldoAnno1!A$12:A$4902,D161,SaldoAnno1!D$12:D$4902)</f>
        <v>0</v>
      </c>
      <c r="N161" s="6">
        <f>SUMIF(SaldoAnno1!A$12:A$4902,D161,SaldoAnno1!E$12:E$4902)</f>
        <v>0</v>
      </c>
      <c r="O161" s="6">
        <f>SUMIF(SaldoAnno1!A$12:A$4902,D161,SaldoAnno1!G$12:G$4902)</f>
        <v>0</v>
      </c>
      <c r="P161" s="6">
        <f>SUMIF(SaldoAnno2!A$12:A$5000,D161,SaldoAnno2!D$12:D$5000)</f>
        <v>0</v>
      </c>
      <c r="Q161" s="6">
        <f>SUMIF(SaldoAnno2!A$12:A$5000,D161,SaldoAnno2!E$12:E$5000)</f>
        <v>0</v>
      </c>
      <c r="R161" s="6">
        <f>SUMIF(SaldoAnno2!A$12:A$5000,D161,SaldoAnno2!G$12:G$5000)</f>
        <v>0</v>
      </c>
      <c r="S161" s="6">
        <f>SUMIF(SaldoAnno3!A$12:A$5000,D161,SaldoAnno3!D$12:G$5000)</f>
        <v>0</v>
      </c>
      <c r="T161" s="6">
        <f>SUMIF(SaldoAnno3!A$12:A$5000,D161,SaldoAnno3!E$12:H$5000)</f>
        <v>0</v>
      </c>
      <c r="U161" s="6">
        <f>SUMIF(SaldoAnno3!A$12:A$5000,D161,SaldoAnno3!G$12:G$5000)</f>
        <v>0</v>
      </c>
      <c r="V161" s="6">
        <f>SUMIF(SaldoAnno4!A$12:A$4602,$D161,SaldoAnno4!D$12:D$4602)</f>
        <v>0</v>
      </c>
      <c r="W161" s="6">
        <f>SUMIF(SaldoAnno4!A$12:A$4602,$D161,SaldoAnno4!E$12:E$4602)</f>
        <v>0</v>
      </c>
      <c r="X161" s="6">
        <f>SUMIF(SaldoAnno4!A$12:A$4602,$D161,SaldoAnno4!G$12:G$4602)</f>
        <v>0</v>
      </c>
      <c r="Y161" s="6">
        <f>SUMIF(SaldoAnno5!A$12:A$4602,$D161,SaldoAnno5!D$12:D$4602)</f>
        <v>0</v>
      </c>
      <c r="Z161" s="6">
        <f>SUMIF(SaldoAnno5!A$12:A$4602,$D161,SaldoAnno5!E$12:E$4602)</f>
        <v>0</v>
      </c>
      <c r="AA161" s="6">
        <f>SUMIF(SaldoAnno5!A$12:A$4602,$D161,SaldoAnno5!G$12:G$4602)</f>
        <v>0</v>
      </c>
      <c r="AB161" s="6">
        <f>SUMIF(SaldoAnno6!A$12:A$5000,$D161,SaldoAnno6!D$12:D$5000)</f>
        <v>0</v>
      </c>
      <c r="AC161" s="6">
        <f>SUMIF(SaldoAnno6!A$12:A$5000,$D161,SaldoAnno6!E$12:E$5000)</f>
        <v>0</v>
      </c>
      <c r="AD161" s="6">
        <f>SUMIF(SaldoAnno6!A$12:A$5000,$D161,SaldoAnno6!G$12:G$5000)</f>
        <v>0</v>
      </c>
    </row>
    <row r="162" spans="1:30" ht="12.75">
      <c r="A162" s="7">
        <v>12</v>
      </c>
      <c r="B162" s="7">
        <v>1204</v>
      </c>
      <c r="C162" s="7">
        <v>120402</v>
      </c>
      <c r="D162" s="7">
        <v>12040213</v>
      </c>
      <c r="E162" s="170" t="s">
        <v>1600</v>
      </c>
      <c r="F162" s="7">
        <v>3</v>
      </c>
      <c r="G162" s="8" t="s">
        <v>328</v>
      </c>
      <c r="H162" s="8" t="s">
        <v>329</v>
      </c>
      <c r="I162" s="8" t="s">
        <v>329</v>
      </c>
      <c r="J162" s="8" t="s">
        <v>385</v>
      </c>
      <c r="K162" s="8" t="s">
        <v>448</v>
      </c>
      <c r="L162" s="8" t="s">
        <v>692</v>
      </c>
      <c r="M162" s="6">
        <f>SUMIF(SaldoAnno1!A$12:A$4902,D162,SaldoAnno1!D$12:D$4902)</f>
        <v>0</v>
      </c>
      <c r="N162" s="6">
        <f>SUMIF(SaldoAnno1!A$12:A$4902,D162,SaldoAnno1!E$12:E$4902)</f>
        <v>0</v>
      </c>
      <c r="O162" s="6">
        <f>SUMIF(SaldoAnno1!A$12:A$4902,D162,SaldoAnno1!G$12:G$4902)</f>
        <v>0</v>
      </c>
      <c r="P162" s="6">
        <f>SUMIF(SaldoAnno2!A$12:A$5000,D162,SaldoAnno2!D$12:D$5000)</f>
        <v>0</v>
      </c>
      <c r="Q162" s="6">
        <f>SUMIF(SaldoAnno2!A$12:A$5000,D162,SaldoAnno2!E$12:E$5000)</f>
        <v>0</v>
      </c>
      <c r="R162" s="6">
        <f>SUMIF(SaldoAnno2!A$12:A$5000,D162,SaldoAnno2!G$12:G$5000)</f>
        <v>0</v>
      </c>
      <c r="S162" s="6">
        <f>SUMIF(SaldoAnno3!A$12:A$5000,D162,SaldoAnno3!D$12:G$5000)</f>
        <v>0</v>
      </c>
      <c r="T162" s="6">
        <f>SUMIF(SaldoAnno3!A$12:A$5000,D162,SaldoAnno3!E$12:H$5000)</f>
        <v>0</v>
      </c>
      <c r="U162" s="6">
        <f>SUMIF(SaldoAnno3!A$12:A$5000,D162,SaldoAnno3!G$12:G$5000)</f>
        <v>0</v>
      </c>
      <c r="V162" s="6">
        <f>SUMIF(SaldoAnno4!A$12:A$4602,$D162,SaldoAnno4!D$12:D$4602)</f>
        <v>0</v>
      </c>
      <c r="W162" s="6">
        <f>SUMIF(SaldoAnno4!A$12:A$4602,$D162,SaldoAnno4!E$12:E$4602)</f>
        <v>0</v>
      </c>
      <c r="X162" s="6">
        <f>SUMIF(SaldoAnno4!A$12:A$4602,$D162,SaldoAnno4!G$12:G$4602)</f>
        <v>0</v>
      </c>
      <c r="Y162" s="6">
        <f>SUMIF(SaldoAnno5!A$12:A$4602,$D162,SaldoAnno5!D$12:D$4602)</f>
        <v>0</v>
      </c>
      <c r="Z162" s="6">
        <f>SUMIF(SaldoAnno5!A$12:A$4602,$D162,SaldoAnno5!E$12:E$4602)</f>
        <v>0</v>
      </c>
      <c r="AA162" s="6">
        <f>SUMIF(SaldoAnno5!A$12:A$4602,$D162,SaldoAnno5!G$12:G$4602)</f>
        <v>0</v>
      </c>
      <c r="AB162" s="6">
        <f>SUMIF(SaldoAnno6!A$12:A$5000,$D162,SaldoAnno6!D$12:D$5000)</f>
        <v>0</v>
      </c>
      <c r="AC162" s="6">
        <f>SUMIF(SaldoAnno6!A$12:A$5000,$D162,SaldoAnno6!E$12:E$5000)</f>
        <v>0</v>
      </c>
      <c r="AD162" s="6">
        <f>SUMIF(SaldoAnno6!A$12:A$5000,$D162,SaldoAnno6!G$12:G$5000)</f>
        <v>0</v>
      </c>
    </row>
    <row r="163" spans="1:30" ht="12.75">
      <c r="A163" s="7">
        <v>12</v>
      </c>
      <c r="B163" s="7">
        <v>1204</v>
      </c>
      <c r="C163" s="7">
        <v>120402</v>
      </c>
      <c r="D163" s="7">
        <v>12040214</v>
      </c>
      <c r="E163" s="170" t="s">
        <v>1346</v>
      </c>
      <c r="F163" s="7">
        <v>3</v>
      </c>
      <c r="G163" s="8" t="s">
        <v>328</v>
      </c>
      <c r="H163" s="8" t="s">
        <v>329</v>
      </c>
      <c r="I163" s="8" t="s">
        <v>329</v>
      </c>
      <c r="J163" s="8" t="s">
        <v>385</v>
      </c>
      <c r="K163" s="8" t="s">
        <v>448</v>
      </c>
      <c r="L163" s="8" t="s">
        <v>692</v>
      </c>
      <c r="M163" s="6">
        <f>SUMIF(SaldoAnno1!A$12:A$4902,D163,SaldoAnno1!D$12:D$4902)</f>
        <v>0</v>
      </c>
      <c r="N163" s="6">
        <f>SUMIF(SaldoAnno1!A$12:A$4902,D163,SaldoAnno1!E$12:E$4902)</f>
        <v>0</v>
      </c>
      <c r="O163" s="6">
        <f>SUMIF(SaldoAnno1!A$12:A$4902,D163,SaldoAnno1!G$12:G$4902)</f>
        <v>0</v>
      </c>
      <c r="P163" s="6">
        <f>SUMIF(SaldoAnno2!A$12:A$5000,D163,SaldoAnno2!D$12:D$5000)</f>
        <v>0</v>
      </c>
      <c r="Q163" s="6">
        <f>SUMIF(SaldoAnno2!A$12:A$5000,D163,SaldoAnno2!E$12:E$5000)</f>
        <v>0</v>
      </c>
      <c r="R163" s="6">
        <f>SUMIF(SaldoAnno2!A$12:A$5000,D163,SaldoAnno2!G$12:G$5000)</f>
        <v>0</v>
      </c>
      <c r="S163" s="6">
        <f>SUMIF(SaldoAnno3!A$12:A$5000,D163,SaldoAnno3!D$12:G$5000)</f>
        <v>0</v>
      </c>
      <c r="T163" s="6">
        <f>SUMIF(SaldoAnno3!A$12:A$5000,D163,SaldoAnno3!E$12:H$5000)</f>
        <v>0</v>
      </c>
      <c r="U163" s="6">
        <f>SUMIF(SaldoAnno3!A$12:A$5000,D163,SaldoAnno3!G$12:G$5000)</f>
        <v>0</v>
      </c>
      <c r="V163" s="6">
        <f>SUMIF(SaldoAnno4!A$12:A$4602,$D163,SaldoAnno4!D$12:D$4602)</f>
        <v>0</v>
      </c>
      <c r="W163" s="6">
        <f>SUMIF(SaldoAnno4!A$12:A$4602,$D163,SaldoAnno4!E$12:E$4602)</f>
        <v>0</v>
      </c>
      <c r="X163" s="6">
        <f>SUMIF(SaldoAnno4!A$12:A$4602,$D163,SaldoAnno4!G$12:G$4602)</f>
        <v>0</v>
      </c>
      <c r="Y163" s="6">
        <f>SUMIF(SaldoAnno5!A$12:A$4602,$D163,SaldoAnno5!D$12:D$4602)</f>
        <v>0</v>
      </c>
      <c r="Z163" s="6">
        <f>SUMIF(SaldoAnno5!A$12:A$4602,$D163,SaldoAnno5!E$12:E$4602)</f>
        <v>0</v>
      </c>
      <c r="AA163" s="6">
        <f>SUMIF(SaldoAnno5!A$12:A$4602,$D163,SaldoAnno5!G$12:G$4602)</f>
        <v>0</v>
      </c>
      <c r="AB163" s="6">
        <f>SUMIF(SaldoAnno6!A$12:A$5000,$D163,SaldoAnno6!D$12:D$5000)</f>
        <v>0</v>
      </c>
      <c r="AC163" s="6">
        <f>SUMIF(SaldoAnno6!A$12:A$5000,$D163,SaldoAnno6!E$12:E$5000)</f>
        <v>0</v>
      </c>
      <c r="AD163" s="6">
        <f>SUMIF(SaldoAnno6!A$12:A$5000,$D163,SaldoAnno6!G$12:G$5000)</f>
        <v>0</v>
      </c>
    </row>
    <row r="164" spans="1:30" ht="12.75">
      <c r="A164" s="7">
        <v>12</v>
      </c>
      <c r="B164" s="7">
        <v>1204</v>
      </c>
      <c r="C164" s="7">
        <v>120402</v>
      </c>
      <c r="D164" s="7">
        <v>12040220</v>
      </c>
      <c r="E164" s="170" t="s">
        <v>456</v>
      </c>
      <c r="F164" s="7">
        <v>3</v>
      </c>
      <c r="G164" s="8" t="s">
        <v>328</v>
      </c>
      <c r="H164" s="8" t="s">
        <v>329</v>
      </c>
      <c r="I164" s="8" t="s">
        <v>329</v>
      </c>
      <c r="J164" s="8" t="s">
        <v>385</v>
      </c>
      <c r="K164" s="8" t="s">
        <v>448</v>
      </c>
      <c r="L164" s="8" t="s">
        <v>692</v>
      </c>
      <c r="M164" s="6">
        <f>SUMIF(SaldoAnno1!A$12:A$4902,D164,SaldoAnno1!D$12:D$4902)</f>
        <v>82511529.359999999</v>
      </c>
      <c r="N164" s="6">
        <f>SUMIF(SaldoAnno1!A$12:A$4902,D164,SaldoAnno1!E$12:E$4902)</f>
        <v>82511529.359999999</v>
      </c>
      <c r="O164" s="6">
        <f>SUMIF(SaldoAnno1!A$12:A$4902,D164,SaldoAnno1!G$12:G$4902)</f>
        <v>0</v>
      </c>
      <c r="P164" s="6">
        <f>SUMIF(SaldoAnno2!A$12:A$5000,D164,SaldoAnno2!D$12:D$5000)</f>
        <v>108622786.26000001</v>
      </c>
      <c r="Q164" s="6">
        <f>SUMIF(SaldoAnno2!A$12:A$5000,D164,SaldoAnno2!E$12:E$5000)</f>
        <v>108622786.26000001</v>
      </c>
      <c r="R164" s="6">
        <f>SUMIF(SaldoAnno2!A$12:A$5000,D164,SaldoAnno2!G$12:G$5000)</f>
        <v>0</v>
      </c>
      <c r="S164" s="6">
        <f>SUMIF(SaldoAnno3!A$12:A$5000,D164,SaldoAnno3!D$12:G$5000)</f>
        <v>105016541.89</v>
      </c>
      <c r="T164" s="6">
        <f>SUMIF(SaldoAnno3!A$12:A$5000,D164,SaldoAnno3!E$12:H$5000)</f>
        <v>105016541.89</v>
      </c>
      <c r="U164" s="6">
        <f>SUMIF(SaldoAnno3!A$12:A$5000,D164,SaldoAnno3!G$12:G$5000)</f>
        <v>0</v>
      </c>
      <c r="V164" s="6">
        <f>SUMIF(SaldoAnno4!A$12:A$4602,$D164,SaldoAnno4!D$12:D$4602)</f>
        <v>0</v>
      </c>
      <c r="W164" s="6">
        <f>SUMIF(SaldoAnno4!A$12:A$4602,$D164,SaldoAnno4!E$12:E$4602)</f>
        <v>0</v>
      </c>
      <c r="X164" s="6">
        <f>SUMIF(SaldoAnno4!A$12:A$4602,$D164,SaldoAnno4!G$12:G$4602)</f>
        <v>0</v>
      </c>
      <c r="Y164" s="6">
        <f>SUMIF(SaldoAnno5!A$12:A$4602,$D164,SaldoAnno5!D$12:D$4602)</f>
        <v>97580219.590000004</v>
      </c>
      <c r="Z164" s="6">
        <f>SUMIF(SaldoAnno5!A$12:A$4602,$D164,SaldoAnno5!E$12:E$4602)</f>
        <v>97580219.590000004</v>
      </c>
      <c r="AA164" s="6">
        <f>SUMIF(SaldoAnno5!A$12:A$4602,$D164,SaldoAnno5!G$12:G$4602)</f>
        <v>0</v>
      </c>
      <c r="AB164" s="6">
        <f>SUMIF(SaldoAnno6!A$12:A$5000,$D164,SaldoAnno6!D$12:D$5000)</f>
        <v>42438071.810000002</v>
      </c>
      <c r="AC164" s="6">
        <f>SUMIF(SaldoAnno6!A$12:A$5000,$D164,SaldoAnno6!E$12:E$5000)</f>
        <v>42793167.369999997</v>
      </c>
      <c r="AD164" s="6">
        <f>SUMIF(SaldoAnno6!A$12:A$5000,$D164,SaldoAnno6!G$12:G$5000)</f>
        <v>-355095.55999999493</v>
      </c>
    </row>
    <row r="165" spans="1:30" ht="12.75">
      <c r="A165" s="7">
        <v>12</v>
      </c>
      <c r="B165" s="7">
        <v>1204</v>
      </c>
      <c r="C165" s="7">
        <v>120402</v>
      </c>
      <c r="D165" s="7">
        <v>12040230</v>
      </c>
      <c r="E165" s="170" t="s">
        <v>457</v>
      </c>
      <c r="F165" s="7">
        <v>3</v>
      </c>
      <c r="G165" s="8" t="s">
        <v>328</v>
      </c>
      <c r="H165" s="8" t="s">
        <v>329</v>
      </c>
      <c r="I165" s="8" t="s">
        <v>329</v>
      </c>
      <c r="J165" s="8" t="s">
        <v>385</v>
      </c>
      <c r="K165" s="8" t="s">
        <v>448</v>
      </c>
      <c r="L165" s="8" t="s">
        <v>692</v>
      </c>
      <c r="M165" s="6">
        <f>SUMIF(SaldoAnno1!A$12:A$4902,D165,SaldoAnno1!D$12:D$4902)</f>
        <v>3763354.67</v>
      </c>
      <c r="N165" s="6">
        <f>SUMIF(SaldoAnno1!A$12:A$4902,D165,SaldoAnno1!E$12:E$4902)</f>
        <v>3763354.67</v>
      </c>
      <c r="O165" s="6">
        <f>SUMIF(SaldoAnno1!A$12:A$4902,D165,SaldoAnno1!G$12:G$4902)</f>
        <v>0</v>
      </c>
      <c r="P165" s="6">
        <f>SUMIF(SaldoAnno2!A$12:A$5000,D165,SaldoAnno2!D$12:D$5000)</f>
        <v>904300.25</v>
      </c>
      <c r="Q165" s="6">
        <f>SUMIF(SaldoAnno2!A$12:A$5000,D165,SaldoAnno2!E$12:E$5000)</f>
        <v>904300.25</v>
      </c>
      <c r="R165" s="6">
        <f>SUMIF(SaldoAnno2!A$12:A$5000,D165,SaldoAnno2!G$12:G$5000)</f>
        <v>0</v>
      </c>
      <c r="S165" s="6">
        <f>SUMIF(SaldoAnno3!A$12:A$5000,D165,SaldoAnno3!D$12:G$5000)</f>
        <v>792606.07</v>
      </c>
      <c r="T165" s="6">
        <f>SUMIF(SaldoAnno3!A$12:A$5000,D165,SaldoAnno3!E$12:H$5000)</f>
        <v>792606.07</v>
      </c>
      <c r="U165" s="6">
        <f>SUMIF(SaldoAnno3!A$12:A$5000,D165,SaldoAnno3!G$12:G$5000)</f>
        <v>0</v>
      </c>
      <c r="V165" s="6">
        <f>SUMIF(SaldoAnno4!A$12:A$4602,$D165,SaldoAnno4!D$12:D$4602)</f>
        <v>0</v>
      </c>
      <c r="W165" s="6">
        <f>SUMIF(SaldoAnno4!A$12:A$4602,$D165,SaldoAnno4!E$12:E$4602)</f>
        <v>0</v>
      </c>
      <c r="X165" s="6">
        <f>SUMIF(SaldoAnno4!A$12:A$4602,$D165,SaldoAnno4!G$12:G$4602)</f>
        <v>0</v>
      </c>
      <c r="Y165" s="6">
        <f>SUMIF(SaldoAnno5!A$12:A$4602,$D165,SaldoAnno5!D$12:D$4602)</f>
        <v>768424.12</v>
      </c>
      <c r="Z165" s="6">
        <f>SUMIF(SaldoAnno5!A$12:A$4602,$D165,SaldoAnno5!E$12:E$4602)</f>
        <v>768424.12</v>
      </c>
      <c r="AA165" s="6">
        <f>SUMIF(SaldoAnno5!A$12:A$4602,$D165,SaldoAnno5!G$12:G$4602)</f>
        <v>0</v>
      </c>
      <c r="AB165" s="6">
        <f>SUMIF(SaldoAnno6!A$12:A$5000,$D165,SaldoAnno6!D$12:D$5000)</f>
        <v>150009.34</v>
      </c>
      <c r="AC165" s="6">
        <f>SUMIF(SaldoAnno6!A$12:A$5000,$D165,SaldoAnno6!E$12:E$5000)</f>
        <v>157640.04</v>
      </c>
      <c r="AD165" s="6">
        <f>SUMIF(SaldoAnno6!A$12:A$5000,$D165,SaldoAnno6!G$12:G$5000)</f>
        <v>-7630.7000000000116</v>
      </c>
    </row>
    <row r="166" spans="1:30" ht="12.75">
      <c r="A166" s="7">
        <v>12</v>
      </c>
      <c r="B166" s="7">
        <v>1204</v>
      </c>
      <c r="C166" s="7">
        <v>120402</v>
      </c>
      <c r="D166" s="7">
        <v>12040240</v>
      </c>
      <c r="E166" s="170" t="s">
        <v>1138</v>
      </c>
      <c r="F166" s="7">
        <v>3</v>
      </c>
      <c r="G166" s="8" t="s">
        <v>328</v>
      </c>
      <c r="H166" s="8" t="s">
        <v>329</v>
      </c>
      <c r="I166" s="8" t="s">
        <v>329</v>
      </c>
      <c r="J166" s="8" t="s">
        <v>385</v>
      </c>
      <c r="K166" s="8" t="s">
        <v>448</v>
      </c>
      <c r="L166" s="8" t="s">
        <v>692</v>
      </c>
      <c r="M166" s="6">
        <f>SUMIF(SaldoAnno1!A$12:A$4902,D166,SaldoAnno1!D$12:D$4902)</f>
        <v>0</v>
      </c>
      <c r="N166" s="6">
        <f>SUMIF(SaldoAnno1!A$12:A$4902,D166,SaldoAnno1!E$12:E$4902)</f>
        <v>0</v>
      </c>
      <c r="O166" s="6">
        <f>SUMIF(SaldoAnno1!A$12:A$4902,D166,SaldoAnno1!G$12:G$4902)</f>
        <v>0</v>
      </c>
      <c r="P166" s="6">
        <f>SUMIF(SaldoAnno2!A$12:A$5000,D166,SaldoAnno2!D$12:D$5000)</f>
        <v>0</v>
      </c>
      <c r="Q166" s="6">
        <f>SUMIF(SaldoAnno2!A$12:A$5000,D166,SaldoAnno2!E$12:E$5000)</f>
        <v>0</v>
      </c>
      <c r="R166" s="6">
        <f>SUMIF(SaldoAnno2!A$12:A$5000,D166,SaldoAnno2!G$12:G$5000)</f>
        <v>0</v>
      </c>
      <c r="S166" s="6">
        <f>SUMIF(SaldoAnno3!A$12:A$5000,D166,SaldoAnno3!D$12:G$5000)</f>
        <v>0</v>
      </c>
      <c r="T166" s="6">
        <f>SUMIF(SaldoAnno3!A$12:A$5000,D166,SaldoAnno3!E$12:H$5000)</f>
        <v>0</v>
      </c>
      <c r="U166" s="6">
        <f>SUMIF(SaldoAnno3!A$12:A$5000,D166,SaldoAnno3!G$12:G$5000)</f>
        <v>0</v>
      </c>
      <c r="V166" s="6">
        <f>SUMIF(SaldoAnno4!A$12:A$4602,$D166,SaldoAnno4!D$12:D$4602)</f>
        <v>0</v>
      </c>
      <c r="W166" s="6">
        <f>SUMIF(SaldoAnno4!A$12:A$4602,$D166,SaldoAnno4!E$12:E$4602)</f>
        <v>0</v>
      </c>
      <c r="X166" s="6">
        <f>SUMIF(SaldoAnno4!A$12:A$4602,$D166,SaldoAnno4!G$12:G$4602)</f>
        <v>0</v>
      </c>
      <c r="Y166" s="6">
        <f>SUMIF(SaldoAnno5!A$12:A$4602,$D166,SaldoAnno5!D$12:D$4602)</f>
        <v>0</v>
      </c>
      <c r="Z166" s="6">
        <f>SUMIF(SaldoAnno5!A$12:A$4602,$D166,SaldoAnno5!E$12:E$4602)</f>
        <v>0</v>
      </c>
      <c r="AA166" s="6">
        <f>SUMIF(SaldoAnno5!A$12:A$4602,$D166,SaldoAnno5!G$12:G$4602)</f>
        <v>0</v>
      </c>
      <c r="AB166" s="6">
        <f>SUMIF(SaldoAnno6!A$12:A$5000,$D166,SaldoAnno6!D$12:D$5000)</f>
        <v>0</v>
      </c>
      <c r="AC166" s="6">
        <f>SUMIF(SaldoAnno6!A$12:A$5000,$D166,SaldoAnno6!E$12:E$5000)</f>
        <v>0</v>
      </c>
      <c r="AD166" s="6">
        <f>SUMIF(SaldoAnno6!A$12:A$5000,$D166,SaldoAnno6!G$12:G$5000)</f>
        <v>0</v>
      </c>
    </row>
    <row r="167" spans="1:30" ht="12.75">
      <c r="A167" s="7">
        <v>12</v>
      </c>
      <c r="B167" s="7">
        <v>1204</v>
      </c>
      <c r="C167" s="7">
        <v>120403</v>
      </c>
      <c r="D167" s="7">
        <v>12040301</v>
      </c>
      <c r="E167" s="170" t="s">
        <v>458</v>
      </c>
      <c r="F167" s="7">
        <v>3</v>
      </c>
      <c r="G167" s="8" t="s">
        <v>328</v>
      </c>
      <c r="H167" s="8" t="s">
        <v>329</v>
      </c>
      <c r="I167" s="8" t="s">
        <v>329</v>
      </c>
      <c r="J167" s="8" t="s">
        <v>385</v>
      </c>
      <c r="K167" s="8" t="s">
        <v>459</v>
      </c>
      <c r="L167" s="8" t="s">
        <v>692</v>
      </c>
      <c r="M167" s="6">
        <f>SUMIF(SaldoAnno1!A$12:A$4902,D167,SaldoAnno1!D$12:D$4902)</f>
        <v>196788.17</v>
      </c>
      <c r="N167" s="6">
        <f>SUMIF(SaldoAnno1!A$12:A$4902,D167,SaldoAnno1!E$12:E$4902)</f>
        <v>1986.05</v>
      </c>
      <c r="O167" s="6">
        <f>SUMIF(SaldoAnno1!A$12:A$4902,D167,SaldoAnno1!G$12:G$4902)</f>
        <v>194802.12000000002</v>
      </c>
      <c r="P167" s="6">
        <f>SUMIF(SaldoAnno2!A$12:A$5000,D167,SaldoAnno2!D$12:D$5000)</f>
        <v>258923.58</v>
      </c>
      <c r="Q167" s="6">
        <f>SUMIF(SaldoAnno2!A$12:A$5000,D167,SaldoAnno2!E$12:E$5000)</f>
        <v>1648.1</v>
      </c>
      <c r="R167" s="6">
        <f>SUMIF(SaldoAnno2!A$12:A$5000,D167,SaldoAnno2!G$12:G$5000)</f>
        <v>257275.47999999998</v>
      </c>
      <c r="S167" s="6">
        <f>SUMIF(SaldoAnno3!A$12:A$5000,D167,SaldoAnno3!D$12:G$5000)</f>
        <v>348179.58</v>
      </c>
      <c r="T167" s="6">
        <f>SUMIF(SaldoAnno3!A$12:A$5000,D167,SaldoAnno3!E$12:H$5000)</f>
        <v>331408.34000000003</v>
      </c>
      <c r="U167" s="6">
        <f>SUMIF(SaldoAnno3!A$12:A$5000,D167,SaldoAnno3!G$12:G$5000)</f>
        <v>16771.239999999991</v>
      </c>
      <c r="V167" s="6">
        <f>SUMIF(SaldoAnno4!A$12:A$4602,$D167,SaldoAnno4!D$12:D$4602)</f>
        <v>0</v>
      </c>
      <c r="W167" s="6">
        <f>SUMIF(SaldoAnno4!A$12:A$4602,$D167,SaldoAnno4!E$12:E$4602)</f>
        <v>0</v>
      </c>
      <c r="X167" s="6">
        <f>SUMIF(SaldoAnno4!A$12:A$4602,$D167,SaldoAnno4!G$12:G$4602)</f>
        <v>0</v>
      </c>
      <c r="Y167" s="6">
        <f>SUMIF(SaldoAnno5!A$12:A$4602,$D167,SaldoAnno5!D$12:D$4602)</f>
        <v>122315.66</v>
      </c>
      <c r="Z167" s="6">
        <f>SUMIF(SaldoAnno5!A$12:A$4602,$D167,SaldoAnno5!E$12:E$4602)</f>
        <v>88645.07</v>
      </c>
      <c r="AA167" s="6">
        <f>SUMIF(SaldoAnno5!A$12:A$4602,$D167,SaldoAnno5!G$12:G$4602)</f>
        <v>33670.589999999997</v>
      </c>
      <c r="AB167" s="6">
        <f>SUMIF(SaldoAnno6!A$12:A$5000,$D167,SaldoAnno6!D$12:D$5000)</f>
        <v>29369.72</v>
      </c>
      <c r="AC167" s="6">
        <f>SUMIF(SaldoAnno6!A$12:A$5000,$D167,SaldoAnno6!E$12:E$5000)</f>
        <v>105.35</v>
      </c>
      <c r="AD167" s="6">
        <f>SUMIF(SaldoAnno6!A$12:A$5000,$D167,SaldoAnno6!G$12:G$5000)</f>
        <v>29264.370000000003</v>
      </c>
    </row>
    <row r="168" spans="1:30" ht="12.75">
      <c r="A168" s="7">
        <v>12</v>
      </c>
      <c r="B168" s="7">
        <v>1204</v>
      </c>
      <c r="C168" s="7">
        <v>120403</v>
      </c>
      <c r="D168" s="7">
        <v>12040302</v>
      </c>
      <c r="E168" s="170" t="s">
        <v>973</v>
      </c>
      <c r="F168" s="7">
        <v>3</v>
      </c>
      <c r="G168" s="8" t="s">
        <v>328</v>
      </c>
      <c r="H168" s="8" t="s">
        <v>329</v>
      </c>
      <c r="I168" s="8" t="s">
        <v>329</v>
      </c>
      <c r="J168" s="8" t="s">
        <v>385</v>
      </c>
      <c r="K168" s="8" t="s">
        <v>459</v>
      </c>
      <c r="L168" s="8" t="s">
        <v>692</v>
      </c>
      <c r="M168" s="6">
        <f>SUMIF(SaldoAnno1!A$12:A$4902,D168,SaldoAnno1!D$12:D$4902)</f>
        <v>0</v>
      </c>
      <c r="N168" s="6">
        <f>SUMIF(SaldoAnno1!A$12:A$4902,D168,SaldoAnno1!E$12:E$4902)</f>
        <v>0</v>
      </c>
      <c r="O168" s="6">
        <f>SUMIF(SaldoAnno1!A$12:A$4902,D168,SaldoAnno1!G$12:G$4902)</f>
        <v>0</v>
      </c>
      <c r="P168" s="6">
        <f>SUMIF(SaldoAnno2!A$12:A$5000,D168,SaldoAnno2!D$12:D$5000)</f>
        <v>0</v>
      </c>
      <c r="Q168" s="6">
        <f>SUMIF(SaldoAnno2!A$12:A$5000,D168,SaldoAnno2!E$12:E$5000)</f>
        <v>0</v>
      </c>
      <c r="R168" s="6">
        <f>SUMIF(SaldoAnno2!A$12:A$5000,D168,SaldoAnno2!G$12:G$5000)</f>
        <v>0</v>
      </c>
      <c r="S168" s="6">
        <f>SUMIF(SaldoAnno3!A$12:A$5000,D168,SaldoAnno3!D$12:G$5000)</f>
        <v>0</v>
      </c>
      <c r="T168" s="6">
        <f>SUMIF(SaldoAnno3!A$12:A$5000,D168,SaldoAnno3!E$12:H$5000)</f>
        <v>0</v>
      </c>
      <c r="U168" s="6">
        <f>SUMIF(SaldoAnno3!A$12:A$5000,D168,SaldoAnno3!G$12:G$5000)</f>
        <v>0</v>
      </c>
      <c r="V168" s="6">
        <f>SUMIF(SaldoAnno4!A$12:A$4602,$D168,SaldoAnno4!D$12:D$4602)</f>
        <v>0</v>
      </c>
      <c r="W168" s="6">
        <f>SUMIF(SaldoAnno4!A$12:A$4602,$D168,SaldoAnno4!E$12:E$4602)</f>
        <v>0</v>
      </c>
      <c r="X168" s="6">
        <f>SUMIF(SaldoAnno4!A$12:A$4602,$D168,SaldoAnno4!G$12:G$4602)</f>
        <v>0</v>
      </c>
      <c r="Y168" s="6">
        <f>SUMIF(SaldoAnno5!A$12:A$4602,$D168,SaldoAnno5!D$12:D$4602)</f>
        <v>0</v>
      </c>
      <c r="Z168" s="6">
        <f>SUMIF(SaldoAnno5!A$12:A$4602,$D168,SaldoAnno5!E$12:E$4602)</f>
        <v>0</v>
      </c>
      <c r="AA168" s="6">
        <f>SUMIF(SaldoAnno5!A$12:A$4602,$D168,SaldoAnno5!G$12:G$4602)</f>
        <v>0</v>
      </c>
      <c r="AB168" s="6">
        <f>SUMIF(SaldoAnno6!A$12:A$5000,$D168,SaldoAnno6!D$12:D$5000)</f>
        <v>0</v>
      </c>
      <c r="AC168" s="6">
        <f>SUMIF(SaldoAnno6!A$12:A$5000,$D168,SaldoAnno6!E$12:E$5000)</f>
        <v>0</v>
      </c>
      <c r="AD168" s="6">
        <f>SUMIF(SaldoAnno6!A$12:A$5000,$D168,SaldoAnno6!G$12:G$5000)</f>
        <v>0</v>
      </c>
    </row>
    <row r="169" spans="1:30" ht="12.75">
      <c r="A169" s="7">
        <v>12</v>
      </c>
      <c r="B169" s="7">
        <v>1204</v>
      </c>
      <c r="C169" s="7">
        <v>120403</v>
      </c>
      <c r="D169" s="7">
        <v>12040303</v>
      </c>
      <c r="E169" s="170" t="s">
        <v>1125</v>
      </c>
      <c r="F169" s="7">
        <v>3</v>
      </c>
      <c r="G169" s="8" t="s">
        <v>328</v>
      </c>
      <c r="H169" s="8" t="s">
        <v>329</v>
      </c>
      <c r="I169" s="8" t="s">
        <v>329</v>
      </c>
      <c r="J169" s="8" t="s">
        <v>385</v>
      </c>
      <c r="K169" s="8" t="s">
        <v>459</v>
      </c>
      <c r="L169" s="8" t="s">
        <v>692</v>
      </c>
      <c r="M169" s="6">
        <f>SUMIF(SaldoAnno1!A$12:A$4902,D169,SaldoAnno1!D$12:D$4902)</f>
        <v>64976.79</v>
      </c>
      <c r="N169" s="6">
        <f>SUMIF(SaldoAnno1!A$12:A$4902,D169,SaldoAnno1!E$12:E$4902)</f>
        <v>951.62</v>
      </c>
      <c r="O169" s="6">
        <f>SUMIF(SaldoAnno1!A$12:A$4902,D169,SaldoAnno1!G$12:G$4902)</f>
        <v>64025.17</v>
      </c>
      <c r="P169" s="6">
        <f>SUMIF(SaldoAnno2!A$12:A$5000,D169,SaldoAnno2!D$12:D$5000)</f>
        <v>73970.64</v>
      </c>
      <c r="Q169" s="6">
        <f>SUMIF(SaldoAnno2!A$12:A$5000,D169,SaldoAnno2!E$12:E$5000)</f>
        <v>452.6</v>
      </c>
      <c r="R169" s="6">
        <f>SUMIF(SaldoAnno2!A$12:A$5000,D169,SaldoAnno2!G$12:G$5000)</f>
        <v>73518.039999999994</v>
      </c>
      <c r="S169" s="6">
        <f>SUMIF(SaldoAnno3!A$12:A$5000,D169,SaldoAnno3!D$12:G$5000)</f>
        <v>80560.5</v>
      </c>
      <c r="T169" s="6">
        <f>SUMIF(SaldoAnno3!A$12:A$5000,D169,SaldoAnno3!E$12:H$5000)</f>
        <v>80098.67</v>
      </c>
      <c r="U169" s="6">
        <f>SUMIF(SaldoAnno3!A$12:A$5000,D169,SaldoAnno3!G$12:G$5000)</f>
        <v>461.83000000000175</v>
      </c>
      <c r="V169" s="6">
        <f>SUMIF(SaldoAnno4!A$12:A$4602,$D169,SaldoAnno4!D$12:D$4602)</f>
        <v>0</v>
      </c>
      <c r="W169" s="6">
        <f>SUMIF(SaldoAnno4!A$12:A$4602,$D169,SaldoAnno4!E$12:E$4602)</f>
        <v>0</v>
      </c>
      <c r="X169" s="6">
        <f>SUMIF(SaldoAnno4!A$12:A$4602,$D169,SaldoAnno4!G$12:G$4602)</f>
        <v>0</v>
      </c>
      <c r="Y169" s="6">
        <f>SUMIF(SaldoAnno5!A$12:A$4602,$D169,SaldoAnno5!D$12:D$4602)</f>
        <v>7419.58</v>
      </c>
      <c r="Z169" s="6">
        <f>SUMIF(SaldoAnno5!A$12:A$4602,$D169,SaldoAnno5!E$12:E$4602)</f>
        <v>2201.96</v>
      </c>
      <c r="AA169" s="6">
        <f>SUMIF(SaldoAnno5!A$12:A$4602,$D169,SaldoAnno5!G$12:G$4602)</f>
        <v>5217.62</v>
      </c>
      <c r="AB169" s="6">
        <f>SUMIF(SaldoAnno6!A$12:A$5000,$D169,SaldoAnno6!D$12:D$5000)</f>
        <v>758.76</v>
      </c>
      <c r="AC169" s="6">
        <f>SUMIF(SaldoAnno6!A$12:A$5000,$D169,SaldoAnno6!E$12:E$5000)</f>
        <v>93.11</v>
      </c>
      <c r="AD169" s="6">
        <f>SUMIF(SaldoAnno6!A$12:A$5000,$D169,SaldoAnno6!G$12:G$5000)</f>
        <v>665.65</v>
      </c>
    </row>
    <row r="170" spans="1:30" ht="12.75">
      <c r="A170" s="7">
        <v>13</v>
      </c>
      <c r="B170" s="7">
        <v>1301</v>
      </c>
      <c r="C170" s="7">
        <v>130101</v>
      </c>
      <c r="D170" s="7">
        <v>13010101</v>
      </c>
      <c r="E170" s="170" t="s">
        <v>460</v>
      </c>
      <c r="F170" s="7">
        <v>3</v>
      </c>
      <c r="G170" s="8" t="s">
        <v>328</v>
      </c>
      <c r="H170" s="8" t="s">
        <v>329</v>
      </c>
      <c r="I170" s="8" t="s">
        <v>329</v>
      </c>
      <c r="J170" s="8" t="s">
        <v>694</v>
      </c>
      <c r="K170" s="8" t="s">
        <v>460</v>
      </c>
      <c r="L170" s="8" t="s">
        <v>460</v>
      </c>
      <c r="M170" s="6">
        <f>SUMIF(SaldoAnno1!A$12:A$4902,D170,SaldoAnno1!D$12:D$4902)</f>
        <v>817038.43</v>
      </c>
      <c r="N170" s="6">
        <f>SUMIF(SaldoAnno1!A$12:A$4902,D170,SaldoAnno1!E$12:E$4902)</f>
        <v>367610.9</v>
      </c>
      <c r="O170" s="6">
        <f>SUMIF(SaldoAnno1!A$12:A$4902,D170,SaldoAnno1!G$12:G$4902)</f>
        <v>449427.53</v>
      </c>
      <c r="P170" s="6">
        <f>SUMIF(SaldoAnno2!A$12:A$5000,D170,SaldoAnno2!D$12:D$5000)</f>
        <v>1184262.55</v>
      </c>
      <c r="Q170" s="6">
        <f>SUMIF(SaldoAnno2!A$12:A$5000,D170,SaldoAnno2!E$12:E$5000)</f>
        <v>395685.46</v>
      </c>
      <c r="R170" s="6">
        <f>SUMIF(SaldoAnno2!A$12:A$5000,D170,SaldoAnno2!G$12:G$5000)</f>
        <v>788577.09000000008</v>
      </c>
      <c r="S170" s="6">
        <f>SUMIF(SaldoAnno3!A$12:A$5000,D170,SaldoAnno3!D$12:G$5000)</f>
        <v>1600931.09</v>
      </c>
      <c r="T170" s="6">
        <f>SUMIF(SaldoAnno3!A$12:A$5000,D170,SaldoAnno3!E$12:H$5000)</f>
        <v>702223.94</v>
      </c>
      <c r="U170" s="6">
        <f>SUMIF(SaldoAnno3!A$12:A$5000,D170,SaldoAnno3!G$12:G$5000)</f>
        <v>898707.15000000014</v>
      </c>
      <c r="V170" s="6">
        <f>SUMIF(SaldoAnno4!A$12:A$4602,$D170,SaldoAnno4!D$12:D$4602)</f>
        <v>0</v>
      </c>
      <c r="W170" s="6">
        <f>SUMIF(SaldoAnno4!A$12:A$4602,$D170,SaldoAnno4!E$12:E$4602)</f>
        <v>0</v>
      </c>
      <c r="X170" s="6">
        <f>SUMIF(SaldoAnno4!A$12:A$4602,$D170,SaldoAnno4!G$12:G$4602)</f>
        <v>0</v>
      </c>
      <c r="Y170" s="6">
        <f>SUMIF(SaldoAnno5!A$12:A$4602,$D170,SaldoAnno5!D$12:D$4602)</f>
        <v>1535383.95</v>
      </c>
      <c r="Z170" s="6">
        <f>SUMIF(SaldoAnno5!A$12:A$4602,$D170,SaldoAnno5!E$12:E$4602)</f>
        <v>880747.79</v>
      </c>
      <c r="AA170" s="6">
        <f>SUMIF(SaldoAnno5!A$12:A$4602,$D170,SaldoAnno5!G$12:G$4602)</f>
        <v>654636.15999999992</v>
      </c>
      <c r="AB170" s="6">
        <f>SUMIF(SaldoAnno6!A$12:A$5000,$D170,SaldoAnno6!D$12:D$5000)</f>
        <v>6684.27</v>
      </c>
      <c r="AC170" s="6">
        <f>SUMIF(SaldoAnno6!A$12:A$5000,$D170,SaldoAnno6!E$12:E$5000)</f>
        <v>549671.54</v>
      </c>
      <c r="AD170" s="6">
        <f>SUMIF(SaldoAnno6!A$12:A$5000,$D170,SaldoAnno6!G$12:G$5000)</f>
        <v>-542987.27</v>
      </c>
    </row>
    <row r="171" spans="1:30" ht="12.75">
      <c r="A171" s="7">
        <v>13</v>
      </c>
      <c r="B171" s="7">
        <v>1302</v>
      </c>
      <c r="C171" s="7">
        <v>130201</v>
      </c>
      <c r="D171" s="7">
        <v>13020101</v>
      </c>
      <c r="E171" s="170" t="s">
        <v>461</v>
      </c>
      <c r="F171" s="7">
        <v>3</v>
      </c>
      <c r="G171" s="8" t="s">
        <v>328</v>
      </c>
      <c r="H171" s="8" t="s">
        <v>329</v>
      </c>
      <c r="I171" s="8" t="s">
        <v>329</v>
      </c>
      <c r="J171" s="8" t="s">
        <v>694</v>
      </c>
      <c r="K171" s="8" t="s">
        <v>461</v>
      </c>
      <c r="L171" s="8" t="s">
        <v>461</v>
      </c>
      <c r="M171" s="6">
        <f>SUMIF(SaldoAnno1!A$12:A$4902,D171,SaldoAnno1!D$12:D$4902)</f>
        <v>336005.44</v>
      </c>
      <c r="N171" s="6">
        <f>SUMIF(SaldoAnno1!A$12:A$4902,D171,SaldoAnno1!E$12:E$4902)</f>
        <v>103965.9</v>
      </c>
      <c r="O171" s="6">
        <f>SUMIF(SaldoAnno1!A$12:A$4902,D171,SaldoAnno1!G$12:G$4902)</f>
        <v>232039.54</v>
      </c>
      <c r="P171" s="6">
        <f>SUMIF(SaldoAnno2!A$12:A$5000,D171,SaldoAnno2!D$12:D$5000)</f>
        <v>420079.87</v>
      </c>
      <c r="Q171" s="6">
        <f>SUMIF(SaldoAnno2!A$12:A$5000,D171,SaldoAnno2!E$12:E$5000)</f>
        <v>232039.54</v>
      </c>
      <c r="R171" s="6">
        <f>SUMIF(SaldoAnno2!A$12:A$5000,D171,SaldoAnno2!G$12:G$5000)</f>
        <v>188040.33</v>
      </c>
      <c r="S171" s="6">
        <f>SUMIF(SaldoAnno3!A$12:A$5000,D171,SaldoAnno3!D$12:G$5000)</f>
        <v>330554.78000000003</v>
      </c>
      <c r="T171" s="6">
        <f>SUMIF(SaldoAnno3!A$12:A$5000,D171,SaldoAnno3!E$12:H$5000)</f>
        <v>188040.33</v>
      </c>
      <c r="U171" s="6">
        <f>SUMIF(SaldoAnno3!A$12:A$5000,D171,SaldoAnno3!G$12:G$5000)</f>
        <v>142514.45000000004</v>
      </c>
      <c r="V171" s="6">
        <f>SUMIF(SaldoAnno4!A$12:A$4602,$D171,SaldoAnno4!D$12:D$4602)</f>
        <v>0</v>
      </c>
      <c r="W171" s="6">
        <f>SUMIF(SaldoAnno4!A$12:A$4602,$D171,SaldoAnno4!E$12:E$4602)</f>
        <v>0</v>
      </c>
      <c r="X171" s="6">
        <f>SUMIF(SaldoAnno4!A$12:A$4602,$D171,SaldoAnno4!G$12:G$4602)</f>
        <v>0</v>
      </c>
      <c r="Y171" s="6">
        <f>SUMIF(SaldoAnno5!A$12:A$4602,$D171,SaldoAnno5!D$12:D$4602)</f>
        <v>272580.46999999997</v>
      </c>
      <c r="Z171" s="6">
        <f>SUMIF(SaldoAnno5!A$12:A$4602,$D171,SaldoAnno5!E$12:E$4602)</f>
        <v>142514.45000000001</v>
      </c>
      <c r="AA171" s="6">
        <f>SUMIF(SaldoAnno5!A$12:A$4602,$D171,SaldoAnno5!G$12:G$4602)</f>
        <v>130066.01999999996</v>
      </c>
      <c r="AB171" s="6">
        <f>SUMIF(SaldoAnno6!A$12:A$5000,$D171,SaldoAnno6!D$12:D$5000)</f>
        <v>0</v>
      </c>
      <c r="AC171" s="6">
        <f>SUMIF(SaldoAnno6!A$12:A$5000,$D171,SaldoAnno6!E$12:E$5000)</f>
        <v>130066.02</v>
      </c>
      <c r="AD171" s="6">
        <f>SUMIF(SaldoAnno6!A$12:A$5000,$D171,SaldoAnno6!G$12:G$5000)</f>
        <v>-130066.02</v>
      </c>
    </row>
    <row r="172" spans="1:30" ht="12.75">
      <c r="A172" s="7">
        <v>13</v>
      </c>
      <c r="B172" s="7">
        <v>1302</v>
      </c>
      <c r="C172" s="7">
        <v>130201</v>
      </c>
      <c r="D172" s="7">
        <v>13020102</v>
      </c>
      <c r="E172" s="170" t="s">
        <v>974</v>
      </c>
      <c r="F172" s="7">
        <v>3</v>
      </c>
      <c r="G172" s="8" t="s">
        <v>328</v>
      </c>
      <c r="H172" s="8" t="s">
        <v>329</v>
      </c>
      <c r="I172" s="8" t="s">
        <v>329</v>
      </c>
      <c r="J172" s="8" t="s">
        <v>694</v>
      </c>
      <c r="K172" s="8" t="s">
        <v>461</v>
      </c>
      <c r="L172" s="8" t="s">
        <v>461</v>
      </c>
      <c r="M172" s="6">
        <f>SUMIF(SaldoAnno1!A$12:A$4902,D172,SaldoAnno1!D$12:D$4902)</f>
        <v>0</v>
      </c>
      <c r="N172" s="6">
        <f>SUMIF(SaldoAnno1!A$12:A$4902,D172,SaldoAnno1!E$12:E$4902)</f>
        <v>0</v>
      </c>
      <c r="O172" s="6">
        <f>SUMIF(SaldoAnno1!A$12:A$4902,D172,SaldoAnno1!G$12:G$4902)</f>
        <v>0</v>
      </c>
      <c r="P172" s="6">
        <f>SUMIF(SaldoAnno2!A$12:A$5000,D172,SaldoAnno2!D$12:D$5000)</f>
        <v>0</v>
      </c>
      <c r="Q172" s="6">
        <f>SUMIF(SaldoAnno2!A$12:A$5000,D172,SaldoAnno2!E$12:E$5000)</f>
        <v>0</v>
      </c>
      <c r="R172" s="6">
        <f>SUMIF(SaldoAnno2!A$12:A$5000,D172,SaldoAnno2!G$12:G$5000)</f>
        <v>0</v>
      </c>
      <c r="S172" s="6">
        <f>SUMIF(SaldoAnno3!A$12:A$5000,D172,SaldoAnno3!D$12:G$5000)</f>
        <v>0</v>
      </c>
      <c r="T172" s="6">
        <f>SUMIF(SaldoAnno3!A$12:A$5000,D172,SaldoAnno3!E$12:H$5000)</f>
        <v>0</v>
      </c>
      <c r="U172" s="6">
        <f>SUMIF(SaldoAnno3!A$12:A$5000,D172,SaldoAnno3!G$12:G$5000)</f>
        <v>0</v>
      </c>
      <c r="V172" s="6">
        <f>SUMIF(SaldoAnno4!A$12:A$4602,$D172,SaldoAnno4!D$12:D$4602)</f>
        <v>0</v>
      </c>
      <c r="W172" s="6">
        <f>SUMIF(SaldoAnno4!A$12:A$4602,$D172,SaldoAnno4!E$12:E$4602)</f>
        <v>0</v>
      </c>
      <c r="X172" s="6">
        <f>SUMIF(SaldoAnno4!A$12:A$4602,$D172,SaldoAnno4!G$12:G$4602)</f>
        <v>0</v>
      </c>
      <c r="Y172" s="6">
        <f>SUMIF(SaldoAnno5!A$12:A$4602,$D172,SaldoAnno5!D$12:D$4602)</f>
        <v>0</v>
      </c>
      <c r="Z172" s="6">
        <f>SUMIF(SaldoAnno5!A$12:A$4602,$D172,SaldoAnno5!E$12:E$4602)</f>
        <v>0</v>
      </c>
      <c r="AA172" s="6">
        <f>SUMIF(SaldoAnno5!A$12:A$4602,$D172,SaldoAnno5!G$12:G$4602)</f>
        <v>0</v>
      </c>
      <c r="AB172" s="6">
        <f>SUMIF(SaldoAnno6!A$12:A$5000,$D172,SaldoAnno6!D$12:D$5000)</f>
        <v>0</v>
      </c>
      <c r="AC172" s="6">
        <f>SUMIF(SaldoAnno6!A$12:A$5000,$D172,SaldoAnno6!E$12:E$5000)</f>
        <v>0</v>
      </c>
      <c r="AD172" s="6">
        <f>SUMIF(SaldoAnno6!A$12:A$5000,$D172,SaldoAnno6!G$12:G$5000)</f>
        <v>0</v>
      </c>
    </row>
    <row r="173" spans="1:30" ht="12.75">
      <c r="A173" s="7">
        <v>20</v>
      </c>
      <c r="B173" s="7">
        <v>2001</v>
      </c>
      <c r="C173" s="7">
        <v>200101</v>
      </c>
      <c r="D173" s="7">
        <v>20010101</v>
      </c>
      <c r="E173" s="170" t="s">
        <v>993</v>
      </c>
      <c r="F173" s="7">
        <v>4</v>
      </c>
      <c r="G173" s="8" t="s">
        <v>336</v>
      </c>
      <c r="H173" s="8" t="s">
        <v>329</v>
      </c>
      <c r="I173" s="8" t="s">
        <v>329</v>
      </c>
      <c r="J173" s="8" t="s">
        <v>696</v>
      </c>
      <c r="K173" s="8" t="s">
        <v>993</v>
      </c>
      <c r="L173" s="8" t="s">
        <v>462</v>
      </c>
      <c r="M173" s="6">
        <f>SUMIF(SaldoAnno1!A$12:A$4902,D173,SaldoAnno1!D$12:D$4902)</f>
        <v>0</v>
      </c>
      <c r="N173" s="6">
        <f>SUMIF(SaldoAnno1!A$12:A$4902,D173,SaldoAnno1!E$12:E$4902)</f>
        <v>46727128.729999997</v>
      </c>
      <c r="O173" s="6">
        <f>SUMIF(SaldoAnno1!A$12:A$4902,D173,SaldoAnno1!G$12:G$4902)</f>
        <v>-46727128.729999997</v>
      </c>
      <c r="P173" s="6">
        <f>SUMIF(SaldoAnno2!A$12:A$5000,D173,SaldoAnno2!D$12:D$5000)</f>
        <v>0</v>
      </c>
      <c r="Q173" s="6">
        <f>SUMIF(SaldoAnno2!A$12:A$5000,D173,SaldoAnno2!E$12:E$5000)</f>
        <v>46727128.729999997</v>
      </c>
      <c r="R173" s="6">
        <f>SUMIF(SaldoAnno2!A$12:A$5000,D173,SaldoAnno2!G$12:G$5000)</f>
        <v>-46727128.729999997</v>
      </c>
      <c r="S173" s="6">
        <f>SUMIF(SaldoAnno3!A$12:A$5000,D173,SaldoAnno3!D$12:G$5000)</f>
        <v>0</v>
      </c>
      <c r="T173" s="6">
        <f>SUMIF(SaldoAnno3!A$12:A$5000,D173,SaldoAnno3!E$12:H$5000)</f>
        <v>46727128.729999997</v>
      </c>
      <c r="U173" s="6">
        <f>SUMIF(SaldoAnno3!A$12:A$5000,D173,SaldoAnno3!G$12:G$5000)</f>
        <v>-46727128.729999997</v>
      </c>
      <c r="V173" s="6">
        <f>SUMIF(SaldoAnno4!A$12:A$4602,$D173,SaldoAnno4!D$12:D$4602)</f>
        <v>0</v>
      </c>
      <c r="W173" s="6">
        <f>SUMIF(SaldoAnno4!A$12:A$4602,$D173,SaldoAnno4!E$12:E$4602)</f>
        <v>0</v>
      </c>
      <c r="X173" s="6">
        <f>SUMIF(SaldoAnno4!A$12:A$4602,$D173,SaldoAnno4!G$12:G$4602)</f>
        <v>0</v>
      </c>
      <c r="Y173" s="6">
        <f>SUMIF(SaldoAnno5!A$12:A$4602,$D173,SaldoAnno5!D$12:D$4602)</f>
        <v>0</v>
      </c>
      <c r="Z173" s="6">
        <f>SUMIF(SaldoAnno5!A$12:A$4602,$D173,SaldoAnno5!E$12:E$4602)</f>
        <v>46727128.729999997</v>
      </c>
      <c r="AA173" s="6">
        <f>SUMIF(SaldoAnno5!A$12:A$4602,$D173,SaldoAnno5!G$12:G$4602)</f>
        <v>-46727128.729999997</v>
      </c>
      <c r="AB173" s="6">
        <f>SUMIF(SaldoAnno6!A$12:A$5000,$D173,SaldoAnno6!D$12:D$5000)</f>
        <v>0</v>
      </c>
      <c r="AC173" s="6">
        <f>SUMIF(SaldoAnno6!A$12:A$5000,$D173,SaldoAnno6!E$12:E$5000)</f>
        <v>0</v>
      </c>
      <c r="AD173" s="6">
        <f>SUMIF(SaldoAnno6!A$12:A$5000,$D173,SaldoAnno6!G$12:G$5000)</f>
        <v>0</v>
      </c>
    </row>
    <row r="174" spans="1:30" ht="12.75">
      <c r="A174" s="7">
        <v>20</v>
      </c>
      <c r="B174" s="7">
        <v>2001</v>
      </c>
      <c r="C174" s="7">
        <v>200102</v>
      </c>
      <c r="D174" s="7">
        <v>20010201</v>
      </c>
      <c r="E174" s="170" t="s">
        <v>463</v>
      </c>
      <c r="F174" s="7">
        <v>4</v>
      </c>
      <c r="G174" s="8" t="s">
        <v>336</v>
      </c>
      <c r="H174" s="8" t="s">
        <v>329</v>
      </c>
      <c r="I174" s="8" t="s">
        <v>329</v>
      </c>
      <c r="J174" s="8" t="s">
        <v>696</v>
      </c>
      <c r="K174" s="8" t="s">
        <v>463</v>
      </c>
      <c r="L174" s="8" t="s">
        <v>462</v>
      </c>
      <c r="M174" s="6">
        <f>SUMIF(SaldoAnno1!A$12:A$4902,D174,SaldoAnno1!D$12:D$4902)</f>
        <v>9510704.6999999993</v>
      </c>
      <c r="N174" s="6">
        <f>SUMIF(SaldoAnno1!A$12:A$4902,D174,SaldoAnno1!E$12:E$4902)</f>
        <v>0</v>
      </c>
      <c r="O174" s="6">
        <f>SUMIF(SaldoAnno1!A$12:A$4902,D174,SaldoAnno1!G$12:G$4902)</f>
        <v>9510704.6999999993</v>
      </c>
      <c r="P174" s="6">
        <f>SUMIF(SaldoAnno2!A$12:A$5000,D174,SaldoAnno2!D$12:D$5000)</f>
        <v>9510704.6999999993</v>
      </c>
      <c r="Q174" s="6">
        <f>SUMIF(SaldoAnno2!A$12:A$5000,D174,SaldoAnno2!E$12:E$5000)</f>
        <v>66124.929999999993</v>
      </c>
      <c r="R174" s="6">
        <f>SUMIF(SaldoAnno2!A$12:A$5000,D174,SaldoAnno2!G$12:G$5000)</f>
        <v>9444579.7699999996</v>
      </c>
      <c r="S174" s="6">
        <f>SUMIF(SaldoAnno3!A$12:A$5000,D174,SaldoAnno3!D$12:G$5000)</f>
        <v>9487579.7699999996</v>
      </c>
      <c r="T174" s="6">
        <f>SUMIF(SaldoAnno3!A$12:A$5000,D174,SaldoAnno3!E$12:H$5000)</f>
        <v>0</v>
      </c>
      <c r="U174" s="6">
        <f>SUMIF(SaldoAnno3!A$12:A$5000,D174,SaldoAnno3!G$12:G$5000)</f>
        <v>9487579.7699999996</v>
      </c>
      <c r="V174" s="6">
        <f>SUMIF(SaldoAnno4!A$12:A$4602,$D174,SaldoAnno4!D$12:D$4602)</f>
        <v>0</v>
      </c>
      <c r="W174" s="6">
        <f>SUMIF(SaldoAnno4!A$12:A$4602,$D174,SaldoAnno4!E$12:E$4602)</f>
        <v>0</v>
      </c>
      <c r="X174" s="6">
        <f>SUMIF(SaldoAnno4!A$12:A$4602,$D174,SaldoAnno4!G$12:G$4602)</f>
        <v>0</v>
      </c>
      <c r="Y174" s="6">
        <f>SUMIF(SaldoAnno5!A$12:A$4602,$D174,SaldoAnno5!D$12:D$4602)</f>
        <v>9487579.7699999996</v>
      </c>
      <c r="Z174" s="6">
        <f>SUMIF(SaldoAnno5!A$12:A$4602,$D174,SaldoAnno5!E$12:E$4602)</f>
        <v>508900</v>
      </c>
      <c r="AA174" s="6">
        <f>SUMIF(SaldoAnno5!A$12:A$4602,$D174,SaldoAnno5!G$12:G$4602)</f>
        <v>8978679.7699999996</v>
      </c>
      <c r="AB174" s="6">
        <f>SUMIF(SaldoAnno6!A$12:A$5000,$D174,SaldoAnno6!D$12:D$5000)</f>
        <v>0</v>
      </c>
      <c r="AC174" s="6">
        <f>SUMIF(SaldoAnno6!A$12:A$5000,$D174,SaldoAnno6!E$12:E$5000)</f>
        <v>0</v>
      </c>
      <c r="AD174" s="6">
        <f>SUMIF(SaldoAnno6!A$12:A$5000,$D174,SaldoAnno6!G$12:G$5000)</f>
        <v>0</v>
      </c>
    </row>
    <row r="175" spans="1:30" ht="12.75">
      <c r="A175" s="7">
        <v>20</v>
      </c>
      <c r="B175" s="7">
        <v>2002</v>
      </c>
      <c r="C175" s="7">
        <v>200201</v>
      </c>
      <c r="D175" s="7">
        <v>20020101</v>
      </c>
      <c r="E175" s="170" t="s">
        <v>1350</v>
      </c>
      <c r="F175" s="7">
        <v>4</v>
      </c>
      <c r="G175" s="8" t="s">
        <v>336</v>
      </c>
      <c r="H175" s="8" t="s">
        <v>329</v>
      </c>
      <c r="I175" s="8" t="s">
        <v>329</v>
      </c>
      <c r="J175" s="8" t="s">
        <v>696</v>
      </c>
      <c r="K175" s="8" t="s">
        <v>1350</v>
      </c>
      <c r="L175" s="8" t="s">
        <v>464</v>
      </c>
      <c r="M175" s="6">
        <f>SUMIF(SaldoAnno1!A$12:A$4902,D175,SaldoAnno1!D$12:D$4902)</f>
        <v>3757579.78</v>
      </c>
      <c r="N175" s="6">
        <f>SUMIF(SaldoAnno1!A$12:A$4902,D175,SaldoAnno1!E$12:E$4902)</f>
        <v>83770719.640000001</v>
      </c>
      <c r="O175" s="6">
        <f>SUMIF(SaldoAnno1!A$12:A$4902,D175,SaldoAnno1!G$12:G$4902)</f>
        <v>-80013139.859999999</v>
      </c>
      <c r="P175" s="6">
        <f>SUMIF(SaldoAnno2!A$12:A$5000,D175,SaldoAnno2!D$12:D$5000)</f>
        <v>4200076.45</v>
      </c>
      <c r="Q175" s="6">
        <f>SUMIF(SaldoAnno2!A$12:A$5000,D175,SaldoAnno2!E$12:E$5000)</f>
        <v>80013139.859999999</v>
      </c>
      <c r="R175" s="6">
        <f>SUMIF(SaldoAnno2!A$12:A$5000,D175,SaldoAnno2!G$12:G$5000)</f>
        <v>-75813063.409999996</v>
      </c>
      <c r="S175" s="6">
        <f>SUMIF(SaldoAnno3!A$12:A$5000,D175,SaldoAnno3!D$12:G$5000)</f>
        <v>4381717.12</v>
      </c>
      <c r="T175" s="6">
        <f>SUMIF(SaldoAnno3!A$12:A$5000,D175,SaldoAnno3!E$12:H$5000)</f>
        <v>75813063.409999996</v>
      </c>
      <c r="U175" s="6">
        <f>SUMIF(SaldoAnno3!A$12:A$5000,D175,SaldoAnno3!G$12:G$5000)</f>
        <v>-71431346.289999992</v>
      </c>
      <c r="V175" s="6">
        <f>SUMIF(SaldoAnno4!A$12:A$4602,$D175,SaldoAnno4!D$12:D$4602)</f>
        <v>0</v>
      </c>
      <c r="W175" s="6">
        <f>SUMIF(SaldoAnno4!A$12:A$4602,$D175,SaldoAnno4!E$12:E$4602)</f>
        <v>0</v>
      </c>
      <c r="X175" s="6">
        <f>SUMIF(SaldoAnno4!A$12:A$4602,$D175,SaldoAnno4!G$12:G$4602)</f>
        <v>0</v>
      </c>
      <c r="Y175" s="6">
        <f>SUMIF(SaldoAnno5!A$12:A$4602,$D175,SaldoAnno5!D$12:D$4602)</f>
        <v>4159771.11</v>
      </c>
      <c r="Z175" s="6">
        <f>SUMIF(SaldoAnno5!A$12:A$4602,$D175,SaldoAnno5!E$12:E$4602)</f>
        <v>71431346.290000007</v>
      </c>
      <c r="AA175" s="6">
        <f>SUMIF(SaldoAnno5!A$12:A$4602,$D175,SaldoAnno5!G$12:G$4602)</f>
        <v>-67271575.180000007</v>
      </c>
      <c r="AB175" s="6">
        <f>SUMIF(SaldoAnno6!A$12:A$5000,$D175,SaldoAnno6!D$12:D$5000)</f>
        <v>0</v>
      </c>
      <c r="AC175" s="6">
        <f>SUMIF(SaldoAnno6!A$12:A$5000,$D175,SaldoAnno6!E$12:E$5000)</f>
        <v>0</v>
      </c>
      <c r="AD175" s="6">
        <f>SUMIF(SaldoAnno6!A$12:A$5000,$D175,SaldoAnno6!G$12:G$5000)</f>
        <v>0</v>
      </c>
    </row>
    <row r="176" spans="1:30" ht="12.75">
      <c r="A176" s="7">
        <v>20</v>
      </c>
      <c r="B176" s="7">
        <v>2003</v>
      </c>
      <c r="C176" s="7">
        <v>200301</v>
      </c>
      <c r="D176" s="7">
        <v>20030101</v>
      </c>
      <c r="E176" s="170" t="s">
        <v>2055</v>
      </c>
      <c r="F176" s="7">
        <v>4</v>
      </c>
      <c r="G176" s="8" t="s">
        <v>336</v>
      </c>
      <c r="H176" s="8" t="s">
        <v>329</v>
      </c>
      <c r="I176" s="8" t="s">
        <v>329</v>
      </c>
      <c r="J176" s="8" t="s">
        <v>696</v>
      </c>
      <c r="K176" s="8" t="s">
        <v>465</v>
      </c>
      <c r="L176" s="8" t="s">
        <v>466</v>
      </c>
      <c r="M176" s="6">
        <f>SUMIF(SaldoAnno1!A$12:A$4902,D176,SaldoAnno1!D$12:D$4902)</f>
        <v>0</v>
      </c>
      <c r="N176" s="6">
        <f>SUMIF(SaldoAnno1!A$12:A$4902,D176,SaldoAnno1!E$12:E$4902)</f>
        <v>0</v>
      </c>
      <c r="O176" s="6">
        <f>SUMIF(SaldoAnno1!A$12:A$4902,D176,SaldoAnno1!G$12:G$4902)</f>
        <v>0</v>
      </c>
      <c r="P176" s="6">
        <f>SUMIF(SaldoAnno2!A$12:A$5000,D176,SaldoAnno2!D$12:D$5000)</f>
        <v>0</v>
      </c>
      <c r="Q176" s="6">
        <f>SUMIF(SaldoAnno2!A$12:A$5000,D176,SaldoAnno2!E$12:E$5000)</f>
        <v>0</v>
      </c>
      <c r="R176" s="6">
        <f>SUMIF(SaldoAnno2!A$12:A$5000,D176,SaldoAnno2!G$12:G$5000)</f>
        <v>0</v>
      </c>
      <c r="S176" s="6">
        <f>SUMIF(SaldoAnno3!A$12:A$5000,D176,SaldoAnno3!D$12:G$5000)</f>
        <v>0</v>
      </c>
      <c r="T176" s="6">
        <f>SUMIF(SaldoAnno3!A$12:A$5000,D176,SaldoAnno3!E$12:H$5000)</f>
        <v>0</v>
      </c>
      <c r="U176" s="6">
        <f>SUMIF(SaldoAnno3!A$12:A$5000,D176,SaldoAnno3!G$12:G$5000)</f>
        <v>0</v>
      </c>
      <c r="V176" s="6">
        <f>SUMIF(SaldoAnno4!A$12:A$4602,$D176,SaldoAnno4!D$12:D$4602)</f>
        <v>0</v>
      </c>
      <c r="W176" s="6">
        <f>SUMIF(SaldoAnno4!A$12:A$4602,$D176,SaldoAnno4!E$12:E$4602)</f>
        <v>0</v>
      </c>
      <c r="X176" s="6">
        <f>SUMIF(SaldoAnno4!A$12:A$4602,$D176,SaldoAnno4!G$12:G$4602)</f>
        <v>0</v>
      </c>
      <c r="Y176" s="6">
        <f>SUMIF(SaldoAnno5!A$12:A$4602,$D176,SaldoAnno5!D$12:D$4602)</f>
        <v>0</v>
      </c>
      <c r="Z176" s="6">
        <f>SUMIF(SaldoAnno5!A$12:A$4602,$D176,SaldoAnno5!E$12:E$4602)</f>
        <v>0</v>
      </c>
      <c r="AA176" s="6">
        <f>SUMIF(SaldoAnno5!A$12:A$4602,$D176,SaldoAnno5!G$12:G$4602)</f>
        <v>0</v>
      </c>
      <c r="AB176" s="6">
        <f>SUMIF(SaldoAnno6!A$12:A$5000,$D176,SaldoAnno6!D$12:D$5000)</f>
        <v>0</v>
      </c>
      <c r="AC176" s="6">
        <f>SUMIF(SaldoAnno6!A$12:A$5000,$D176,SaldoAnno6!E$12:E$5000)</f>
        <v>0</v>
      </c>
      <c r="AD176" s="6">
        <f>SUMIF(SaldoAnno6!A$12:A$5000,$D176,SaldoAnno6!G$12:G$5000)</f>
        <v>0</v>
      </c>
    </row>
    <row r="177" spans="1:30" ht="12.75">
      <c r="A177" s="7">
        <v>20</v>
      </c>
      <c r="B177" s="7">
        <v>2003</v>
      </c>
      <c r="C177" s="7">
        <v>200301</v>
      </c>
      <c r="D177" s="7">
        <v>20030102</v>
      </c>
      <c r="E177" s="170" t="s">
        <v>2056</v>
      </c>
      <c r="F177" s="7">
        <v>4</v>
      </c>
      <c r="G177" s="8" t="s">
        <v>336</v>
      </c>
      <c r="H177" s="8" t="s">
        <v>329</v>
      </c>
      <c r="I177" s="8" t="s">
        <v>329</v>
      </c>
      <c r="J177" s="8" t="s">
        <v>696</v>
      </c>
      <c r="K177" s="8" t="s">
        <v>465</v>
      </c>
      <c r="L177" s="8" t="s">
        <v>466</v>
      </c>
      <c r="M177" s="6">
        <f>SUMIF(SaldoAnno1!A$12:A$4902,D177,SaldoAnno1!D$12:D$4902)</f>
        <v>0</v>
      </c>
      <c r="N177" s="6">
        <f>SUMIF(SaldoAnno1!A$12:A$4902,D177,SaldoAnno1!E$12:E$4902)</f>
        <v>0</v>
      </c>
      <c r="O177" s="6">
        <f>SUMIF(SaldoAnno1!A$12:A$4902,D177,SaldoAnno1!G$12:G$4902)</f>
        <v>0</v>
      </c>
      <c r="P177" s="6">
        <f>SUMIF(SaldoAnno2!A$12:A$5000,D177,SaldoAnno2!D$12:D$5000)</f>
        <v>0</v>
      </c>
      <c r="Q177" s="6">
        <f>SUMIF(SaldoAnno2!A$12:A$5000,D177,SaldoAnno2!E$12:E$5000)</f>
        <v>0</v>
      </c>
      <c r="R177" s="6">
        <f>SUMIF(SaldoAnno2!A$12:A$5000,D177,SaldoAnno2!G$12:G$5000)</f>
        <v>0</v>
      </c>
      <c r="S177" s="6">
        <f>SUMIF(SaldoAnno3!A$12:A$5000,D177,SaldoAnno3!D$12:G$5000)</f>
        <v>0</v>
      </c>
      <c r="T177" s="6">
        <f>SUMIF(SaldoAnno3!A$12:A$5000,D177,SaldoAnno3!E$12:H$5000)</f>
        <v>510000</v>
      </c>
      <c r="U177" s="6">
        <f>SUMIF(SaldoAnno3!A$12:A$5000,D177,SaldoAnno3!G$12:G$5000)</f>
        <v>-510000</v>
      </c>
      <c r="V177" s="6">
        <f>SUMIF(SaldoAnno4!A$12:A$4602,$D177,SaldoAnno4!D$12:D$4602)</f>
        <v>0</v>
      </c>
      <c r="W177" s="6">
        <f>SUMIF(SaldoAnno4!A$12:A$4602,$D177,SaldoAnno4!E$12:E$4602)</f>
        <v>0</v>
      </c>
      <c r="X177" s="6">
        <f>SUMIF(SaldoAnno4!A$12:A$4602,$D177,SaldoAnno4!G$12:G$4602)</f>
        <v>0</v>
      </c>
      <c r="Y177" s="6">
        <f>SUMIF(SaldoAnno5!A$12:A$4602,$D177,SaldoAnno5!D$12:D$4602)</f>
        <v>510000</v>
      </c>
      <c r="Z177" s="6">
        <f>SUMIF(SaldoAnno5!A$12:A$4602,$D177,SaldoAnno5!E$12:E$4602)</f>
        <v>510000</v>
      </c>
      <c r="AA177" s="6">
        <f>SUMIF(SaldoAnno5!A$12:A$4602,$D177,SaldoAnno5!G$12:G$4602)</f>
        <v>0</v>
      </c>
      <c r="AB177" s="6">
        <f>SUMIF(SaldoAnno6!A$12:A$5000,$D177,SaldoAnno6!D$12:D$5000)</f>
        <v>0</v>
      </c>
      <c r="AC177" s="6">
        <f>SUMIF(SaldoAnno6!A$12:A$5000,$D177,SaldoAnno6!E$12:E$5000)</f>
        <v>0</v>
      </c>
      <c r="AD177" s="6">
        <f>SUMIF(SaldoAnno6!A$12:A$5000,$D177,SaldoAnno6!G$12:G$5000)</f>
        <v>0</v>
      </c>
    </row>
    <row r="178" spans="1:30" ht="12.75">
      <c r="A178" s="7">
        <v>20</v>
      </c>
      <c r="B178" s="7">
        <v>2003</v>
      </c>
      <c r="C178" s="7">
        <v>200301</v>
      </c>
      <c r="D178" s="7">
        <v>20030103</v>
      </c>
      <c r="E178" s="170" t="s">
        <v>467</v>
      </c>
      <c r="F178" s="7">
        <v>4</v>
      </c>
      <c r="G178" s="8" t="s">
        <v>336</v>
      </c>
      <c r="H178" s="8" t="s">
        <v>329</v>
      </c>
      <c r="I178" s="8" t="s">
        <v>329</v>
      </c>
      <c r="J178" s="8" t="s">
        <v>696</v>
      </c>
      <c r="K178" s="8" t="s">
        <v>465</v>
      </c>
      <c r="L178" s="8" t="s">
        <v>466</v>
      </c>
      <c r="M178" s="6">
        <f>SUMIF(SaldoAnno1!A$12:A$4902,D178,SaldoAnno1!D$12:D$4902)</f>
        <v>26687.34</v>
      </c>
      <c r="N178" s="6">
        <f>SUMIF(SaldoAnno1!A$12:A$4902,D178,SaldoAnno1!E$12:E$4902)</f>
        <v>1176895.32</v>
      </c>
      <c r="O178" s="6">
        <f>SUMIF(SaldoAnno1!A$12:A$4902,D178,SaldoAnno1!G$12:G$4902)</f>
        <v>-1150207.98</v>
      </c>
      <c r="P178" s="6">
        <f>SUMIF(SaldoAnno2!A$12:A$5000,D178,SaldoAnno2!D$12:D$5000)</f>
        <v>37963.67</v>
      </c>
      <c r="Q178" s="6">
        <f>SUMIF(SaldoAnno2!A$12:A$5000,D178,SaldoAnno2!E$12:E$5000)</f>
        <v>1150207.98</v>
      </c>
      <c r="R178" s="6">
        <f>SUMIF(SaldoAnno2!A$12:A$5000,D178,SaldoAnno2!G$12:G$5000)</f>
        <v>-1112244.31</v>
      </c>
      <c r="S178" s="6">
        <f>SUMIF(SaldoAnno3!A$12:A$5000,D178,SaldoAnno3!D$12:G$5000)</f>
        <v>37963.67</v>
      </c>
      <c r="T178" s="6">
        <f>SUMIF(SaldoAnno3!A$12:A$5000,D178,SaldoAnno3!E$12:H$5000)</f>
        <v>1112244.31</v>
      </c>
      <c r="U178" s="6">
        <f>SUMIF(SaldoAnno3!A$12:A$5000,D178,SaldoAnno3!G$12:G$5000)</f>
        <v>-1074280.6400000001</v>
      </c>
      <c r="V178" s="6">
        <f>SUMIF(SaldoAnno4!A$12:A$4602,$D178,SaldoAnno4!D$12:D$4602)</f>
        <v>0</v>
      </c>
      <c r="W178" s="6">
        <f>SUMIF(SaldoAnno4!A$12:A$4602,$D178,SaldoAnno4!E$12:E$4602)</f>
        <v>0</v>
      </c>
      <c r="X178" s="6">
        <f>SUMIF(SaldoAnno4!A$12:A$4602,$D178,SaldoAnno4!G$12:G$4602)</f>
        <v>0</v>
      </c>
      <c r="Y178" s="6">
        <f>SUMIF(SaldoAnno5!A$12:A$4602,$D178,SaldoAnno5!D$12:D$4602)</f>
        <v>37963.67</v>
      </c>
      <c r="Z178" s="6">
        <f>SUMIF(SaldoAnno5!A$12:A$4602,$D178,SaldoAnno5!E$12:E$4602)</f>
        <v>1074280.6399999999</v>
      </c>
      <c r="AA178" s="6">
        <f>SUMIF(SaldoAnno5!A$12:A$4602,$D178,SaldoAnno5!G$12:G$4602)</f>
        <v>-1036316.9699999999</v>
      </c>
      <c r="AB178" s="6">
        <f>SUMIF(SaldoAnno6!A$12:A$5000,$D178,SaldoAnno6!D$12:D$5000)</f>
        <v>0</v>
      </c>
      <c r="AC178" s="6">
        <f>SUMIF(SaldoAnno6!A$12:A$5000,$D178,SaldoAnno6!E$12:E$5000)</f>
        <v>0</v>
      </c>
      <c r="AD178" s="6">
        <f>SUMIF(SaldoAnno6!A$12:A$5000,$D178,SaldoAnno6!G$12:G$5000)</f>
        <v>0</v>
      </c>
    </row>
    <row r="179" spans="1:30" ht="12.75">
      <c r="A179" s="7">
        <v>20</v>
      </c>
      <c r="B179" s="7">
        <v>2003</v>
      </c>
      <c r="C179" s="7">
        <v>200301</v>
      </c>
      <c r="D179" s="7">
        <v>20030104</v>
      </c>
      <c r="E179" s="170" t="s">
        <v>468</v>
      </c>
      <c r="F179" s="7">
        <v>4</v>
      </c>
      <c r="G179" s="8" t="s">
        <v>336</v>
      </c>
      <c r="H179" s="8" t="s">
        <v>329</v>
      </c>
      <c r="I179" s="8" t="s">
        <v>329</v>
      </c>
      <c r="J179" s="8" t="s">
        <v>696</v>
      </c>
      <c r="K179" s="8" t="s">
        <v>465</v>
      </c>
      <c r="L179" s="8" t="s">
        <v>466</v>
      </c>
      <c r="M179" s="6">
        <f>SUMIF(SaldoAnno1!A$12:A$4902,D179,SaldoAnno1!D$12:D$4902)</f>
        <v>0</v>
      </c>
      <c r="N179" s="6">
        <f>SUMIF(SaldoAnno1!A$12:A$4902,D179,SaldoAnno1!E$12:E$4902)</f>
        <v>0</v>
      </c>
      <c r="O179" s="6">
        <f>SUMIF(SaldoAnno1!A$12:A$4902,D179,SaldoAnno1!G$12:G$4902)</f>
        <v>0</v>
      </c>
      <c r="P179" s="6">
        <f>SUMIF(SaldoAnno2!A$12:A$5000,D179,SaldoAnno2!D$12:D$5000)</f>
        <v>0</v>
      </c>
      <c r="Q179" s="6">
        <f>SUMIF(SaldoAnno2!A$12:A$5000,D179,SaldoAnno2!E$12:E$5000)</f>
        <v>0</v>
      </c>
      <c r="R179" s="6">
        <f>SUMIF(SaldoAnno2!A$12:A$5000,D179,SaldoAnno2!G$12:G$5000)</f>
        <v>0</v>
      </c>
      <c r="S179" s="6">
        <f>SUMIF(SaldoAnno3!A$12:A$5000,D179,SaldoAnno3!D$12:G$5000)</f>
        <v>0</v>
      </c>
      <c r="T179" s="6">
        <f>SUMIF(SaldoAnno3!A$12:A$5000,D179,SaldoAnno3!E$12:H$5000)</f>
        <v>0</v>
      </c>
      <c r="U179" s="6">
        <f>SUMIF(SaldoAnno3!A$12:A$5000,D179,SaldoAnno3!G$12:G$5000)</f>
        <v>0</v>
      </c>
      <c r="V179" s="6">
        <f>SUMIF(SaldoAnno4!A$12:A$4602,$D179,SaldoAnno4!D$12:D$4602)</f>
        <v>0</v>
      </c>
      <c r="W179" s="6">
        <f>SUMIF(SaldoAnno4!A$12:A$4602,$D179,SaldoAnno4!E$12:E$4602)</f>
        <v>0</v>
      </c>
      <c r="X179" s="6">
        <f>SUMIF(SaldoAnno4!A$12:A$4602,$D179,SaldoAnno4!G$12:G$4602)</f>
        <v>0</v>
      </c>
      <c r="Y179" s="6">
        <f>SUMIF(SaldoAnno5!A$12:A$4602,$D179,SaldoAnno5!D$12:D$4602)</f>
        <v>0</v>
      </c>
      <c r="Z179" s="6">
        <f>SUMIF(SaldoAnno5!A$12:A$4602,$D179,SaldoAnno5!E$12:E$4602)</f>
        <v>0</v>
      </c>
      <c r="AA179" s="6">
        <f>SUMIF(SaldoAnno5!A$12:A$4602,$D179,SaldoAnno5!G$12:G$4602)</f>
        <v>0</v>
      </c>
      <c r="AB179" s="6">
        <f>SUMIF(SaldoAnno6!A$12:A$5000,$D179,SaldoAnno6!D$12:D$5000)</f>
        <v>0</v>
      </c>
      <c r="AC179" s="6">
        <f>SUMIF(SaldoAnno6!A$12:A$5000,$D179,SaldoAnno6!E$12:E$5000)</f>
        <v>0</v>
      </c>
      <c r="AD179" s="6">
        <f>SUMIF(SaldoAnno6!A$12:A$5000,$D179,SaldoAnno6!G$12:G$5000)</f>
        <v>0</v>
      </c>
    </row>
    <row r="180" spans="1:30" ht="12.75">
      <c r="A180" s="7">
        <v>20</v>
      </c>
      <c r="B180" s="7">
        <v>2003</v>
      </c>
      <c r="C180" s="7">
        <v>200301</v>
      </c>
      <c r="D180" s="7">
        <v>20030105</v>
      </c>
      <c r="E180" s="170" t="s">
        <v>2326</v>
      </c>
      <c r="F180" s="7">
        <v>4</v>
      </c>
      <c r="G180" s="8" t="s">
        <v>336</v>
      </c>
      <c r="H180" s="8" t="s">
        <v>329</v>
      </c>
      <c r="I180" s="8" t="s">
        <v>329</v>
      </c>
      <c r="J180" s="8" t="s">
        <v>696</v>
      </c>
      <c r="K180" s="8" t="s">
        <v>465</v>
      </c>
      <c r="L180" s="8" t="s">
        <v>466</v>
      </c>
      <c r="M180" s="6">
        <f>SUMIF(SaldoAnno1!A$12:A$4902,D180,SaldoAnno1!D$12:D$4902)</f>
        <v>0</v>
      </c>
      <c r="N180" s="6">
        <f>SUMIF(SaldoAnno1!A$12:A$4902,D180,SaldoAnno1!E$12:E$4902)</f>
        <v>0</v>
      </c>
      <c r="O180" s="6">
        <f>SUMIF(SaldoAnno1!A$12:A$4902,D180,SaldoAnno1!G$12:G$4902)</f>
        <v>0</v>
      </c>
      <c r="P180" s="6">
        <f>SUMIF(SaldoAnno2!A$12:A$5000,D180,SaldoAnno2!D$12:D$5000)</f>
        <v>0</v>
      </c>
      <c r="Q180" s="6">
        <f>SUMIF(SaldoAnno2!A$12:A$5000,D180,SaldoAnno2!E$12:E$5000)</f>
        <v>0</v>
      </c>
      <c r="R180" s="6">
        <f>SUMIF(SaldoAnno2!A$12:A$5000,D180,SaldoAnno2!G$12:G$5000)</f>
        <v>0</v>
      </c>
      <c r="S180" s="6">
        <f>SUMIF(SaldoAnno3!A$12:A$5000,D180,SaldoAnno3!D$12:G$5000)</f>
        <v>0</v>
      </c>
      <c r="T180" s="6">
        <f>SUMIF(SaldoAnno3!A$12:A$5000,D180,SaldoAnno3!E$12:H$5000)</f>
        <v>0</v>
      </c>
      <c r="U180" s="6">
        <f>SUMIF(SaldoAnno3!A$12:A$5000,D180,SaldoAnno3!G$12:G$5000)</f>
        <v>0</v>
      </c>
      <c r="V180" s="6">
        <f>SUMIF(SaldoAnno4!A$12:A$4602,$D180,SaldoAnno4!D$12:D$4602)</f>
        <v>0</v>
      </c>
      <c r="W180" s="6">
        <f>SUMIF(SaldoAnno4!A$12:A$4602,$D180,SaldoAnno4!E$12:E$4602)</f>
        <v>0</v>
      </c>
      <c r="X180" s="6">
        <f>SUMIF(SaldoAnno4!A$12:A$4602,$D180,SaldoAnno4!G$12:G$4602)</f>
        <v>0</v>
      </c>
      <c r="Y180" s="6">
        <f>SUMIF(SaldoAnno5!A$12:A$4602,$D180,SaldoAnno5!D$12:D$4602)</f>
        <v>18613.53</v>
      </c>
      <c r="Z180" s="6">
        <f>SUMIF(SaldoAnno5!A$12:A$4602,$D180,SaldoAnno5!E$12:E$4602)</f>
        <v>386706.83</v>
      </c>
      <c r="AA180" s="6">
        <f>SUMIF(SaldoAnno5!A$12:A$4602,$D180,SaldoAnno5!G$12:G$4602)</f>
        <v>-368093.30000000005</v>
      </c>
      <c r="AB180" s="6">
        <f>SUMIF(SaldoAnno6!A$12:A$5000,$D180,SaldoAnno6!D$12:D$5000)</f>
        <v>0</v>
      </c>
      <c r="AC180" s="6">
        <f>SUMIF(SaldoAnno6!A$12:A$5000,$D180,SaldoAnno6!E$12:E$5000)</f>
        <v>0</v>
      </c>
      <c r="AD180" s="6">
        <f>SUMIF(SaldoAnno6!A$12:A$5000,$D180,SaldoAnno6!G$12:G$5000)</f>
        <v>0</v>
      </c>
    </row>
    <row r="181" spans="1:30" ht="12.75">
      <c r="A181" s="7">
        <v>20</v>
      </c>
      <c r="B181" s="7">
        <v>2003</v>
      </c>
      <c r="C181" s="7">
        <v>200301</v>
      </c>
      <c r="D181" s="7">
        <v>20030106</v>
      </c>
      <c r="E181" s="170" t="s">
        <v>2325</v>
      </c>
      <c r="F181" s="7">
        <v>4</v>
      </c>
      <c r="G181" s="8" t="s">
        <v>336</v>
      </c>
      <c r="H181" s="8" t="s">
        <v>329</v>
      </c>
      <c r="I181" s="8" t="s">
        <v>329</v>
      </c>
      <c r="J181" s="8" t="s">
        <v>696</v>
      </c>
      <c r="K181" s="8" t="s">
        <v>465</v>
      </c>
      <c r="L181" s="8" t="s">
        <v>466</v>
      </c>
      <c r="M181" s="6">
        <f>SUMIF(SaldoAnno1!A$12:A$4902,D181,SaldoAnno1!D$12:D$4902)</f>
        <v>0</v>
      </c>
      <c r="N181" s="6">
        <f>SUMIF(SaldoAnno1!A$12:A$4902,D181,SaldoAnno1!E$12:E$4902)</f>
        <v>0</v>
      </c>
      <c r="O181" s="6">
        <f>SUMIF(SaldoAnno1!A$12:A$4902,D181,SaldoAnno1!G$12:G$4902)</f>
        <v>0</v>
      </c>
      <c r="P181" s="6">
        <f>SUMIF(SaldoAnno2!A$12:A$5000,D181,SaldoAnno2!D$12:D$5000)</f>
        <v>0</v>
      </c>
      <c r="Q181" s="6">
        <f>SUMIF(SaldoAnno2!A$12:A$5000,D181,SaldoAnno2!E$12:E$5000)</f>
        <v>0</v>
      </c>
      <c r="R181" s="6">
        <f>SUMIF(SaldoAnno2!A$12:A$5000,D181,SaldoAnno2!G$12:G$5000)</f>
        <v>0</v>
      </c>
      <c r="S181" s="6">
        <f>SUMIF(SaldoAnno3!A$12:A$5000,D181,SaldoAnno3!D$12:G$5000)</f>
        <v>0</v>
      </c>
      <c r="T181" s="6">
        <f>SUMIF(SaldoAnno3!A$12:A$5000,D181,SaldoAnno3!E$12:H$5000)</f>
        <v>0</v>
      </c>
      <c r="U181" s="6">
        <f>SUMIF(SaldoAnno3!A$12:A$5000,D181,SaldoAnno3!G$12:G$5000)</f>
        <v>0</v>
      </c>
      <c r="V181" s="6">
        <f>SUMIF(SaldoAnno4!A$12:A$4602,$D181,SaldoAnno4!D$12:D$4602)</f>
        <v>0</v>
      </c>
      <c r="W181" s="6">
        <f>SUMIF(SaldoAnno4!A$12:A$4602,$D181,SaldoAnno4!E$12:E$4602)</f>
        <v>0</v>
      </c>
      <c r="X181" s="6">
        <f>SUMIF(SaldoAnno4!A$12:A$4602,$D181,SaldoAnno4!G$12:G$4602)</f>
        <v>0</v>
      </c>
      <c r="Y181" s="6">
        <f>SUMIF(SaldoAnno5!A$12:A$4602,$D181,SaldoAnno5!D$12:D$4602)</f>
        <v>386706.83</v>
      </c>
      <c r="Z181" s="6">
        <f>SUMIF(SaldoAnno5!A$12:A$4602,$D181,SaldoAnno5!E$12:E$4602)</f>
        <v>3286652.83</v>
      </c>
      <c r="AA181" s="6">
        <f>SUMIF(SaldoAnno5!A$12:A$4602,$D181,SaldoAnno5!G$12:G$4602)</f>
        <v>-2899946</v>
      </c>
      <c r="AB181" s="6">
        <f>SUMIF(SaldoAnno6!A$12:A$5000,$D181,SaldoAnno6!D$12:D$5000)</f>
        <v>386706.83</v>
      </c>
      <c r="AC181" s="6">
        <f>SUMIF(SaldoAnno6!A$12:A$5000,$D181,SaldoAnno6!E$12:E$5000)</f>
        <v>334510.83</v>
      </c>
      <c r="AD181" s="6">
        <f>SUMIF(SaldoAnno6!A$12:A$5000,$D181,SaldoAnno6!G$12:G$5000)</f>
        <v>52196</v>
      </c>
    </row>
    <row r="182" spans="1:30" ht="12.75">
      <c r="A182" s="7">
        <v>20</v>
      </c>
      <c r="B182" s="7">
        <v>2003</v>
      </c>
      <c r="C182" s="7">
        <v>200302</v>
      </c>
      <c r="D182" s="7">
        <v>20030201</v>
      </c>
      <c r="E182" s="170" t="s">
        <v>1601</v>
      </c>
      <c r="F182" s="7">
        <v>4</v>
      </c>
      <c r="G182" s="8" t="s">
        <v>336</v>
      </c>
      <c r="H182" s="8" t="s">
        <v>329</v>
      </c>
      <c r="I182" s="8" t="s">
        <v>329</v>
      </c>
      <c r="J182" s="8" t="s">
        <v>696</v>
      </c>
      <c r="K182" s="8" t="s">
        <v>469</v>
      </c>
      <c r="L182" s="8" t="s">
        <v>466</v>
      </c>
      <c r="M182" s="6">
        <f>SUMIF(SaldoAnno1!A$12:A$4902,D182,SaldoAnno1!D$12:D$4902)</f>
        <v>779213.41</v>
      </c>
      <c r="N182" s="6">
        <f>SUMIF(SaldoAnno1!A$12:A$4902,D182,SaldoAnno1!E$12:E$4902)</f>
        <v>20320484.469999999</v>
      </c>
      <c r="O182" s="6">
        <f>SUMIF(SaldoAnno1!A$12:A$4902,D182,SaldoAnno1!G$12:G$4902)</f>
        <v>-19541271.059999999</v>
      </c>
      <c r="P182" s="6">
        <f>SUMIF(SaldoAnno2!A$12:A$5000,D182,SaldoAnno2!D$12:D$5000)</f>
        <v>744902.56</v>
      </c>
      <c r="Q182" s="6">
        <f>SUMIF(SaldoAnno2!A$12:A$5000,D182,SaldoAnno2!E$12:E$5000)</f>
        <v>20278794.710000001</v>
      </c>
      <c r="R182" s="6">
        <f>SUMIF(SaldoAnno2!A$12:A$5000,D182,SaldoAnno2!G$12:G$5000)</f>
        <v>-19533892.150000002</v>
      </c>
      <c r="S182" s="6">
        <f>SUMIF(SaldoAnno3!A$12:A$5000,D182,SaldoAnno3!D$12:G$5000)</f>
        <v>954430.83</v>
      </c>
      <c r="T182" s="6">
        <f>SUMIF(SaldoAnno3!A$12:A$5000,D182,SaldoAnno3!E$12:H$5000)</f>
        <v>20191750.850000001</v>
      </c>
      <c r="U182" s="6">
        <f>SUMIF(SaldoAnno3!A$12:A$5000,D182,SaldoAnno3!G$12:G$5000)</f>
        <v>-19237320.020000003</v>
      </c>
      <c r="V182" s="6">
        <f>SUMIF(SaldoAnno4!A$12:A$4602,$D182,SaldoAnno4!D$12:D$4602)</f>
        <v>0</v>
      </c>
      <c r="W182" s="6">
        <f>SUMIF(SaldoAnno4!A$12:A$4602,$D182,SaldoAnno4!E$12:E$4602)</f>
        <v>0</v>
      </c>
      <c r="X182" s="6">
        <f>SUMIF(SaldoAnno4!A$12:A$4602,$D182,SaldoAnno4!G$12:G$4602)</f>
        <v>0</v>
      </c>
      <c r="Y182" s="6">
        <f>SUMIF(SaldoAnno5!A$12:A$4602,$D182,SaldoAnno5!D$12:D$4602)</f>
        <v>1070664.47</v>
      </c>
      <c r="Z182" s="6">
        <f>SUMIF(SaldoAnno5!A$12:A$4602,$D182,SaldoAnno5!E$12:E$4602)</f>
        <v>20076233.870000001</v>
      </c>
      <c r="AA182" s="6">
        <f>SUMIF(SaldoAnno5!A$12:A$4602,$D182,SaldoAnno5!G$12:G$4602)</f>
        <v>-19005569.400000002</v>
      </c>
      <c r="AB182" s="6">
        <f>SUMIF(SaldoAnno6!A$12:A$5000,$D182,SaldoAnno6!D$12:D$5000)</f>
        <v>0</v>
      </c>
      <c r="AC182" s="6">
        <f>SUMIF(SaldoAnno6!A$12:A$5000,$D182,SaldoAnno6!E$12:E$5000)</f>
        <v>0</v>
      </c>
      <c r="AD182" s="6">
        <f>SUMIF(SaldoAnno6!A$12:A$5000,$D182,SaldoAnno6!G$12:G$5000)</f>
        <v>0</v>
      </c>
    </row>
    <row r="183" spans="1:30" ht="12.75">
      <c r="A183" s="7">
        <v>20</v>
      </c>
      <c r="B183" s="7">
        <v>2003</v>
      </c>
      <c r="C183" s="7">
        <v>200302</v>
      </c>
      <c r="D183" s="7">
        <v>20030202</v>
      </c>
      <c r="E183" s="170" t="s">
        <v>1602</v>
      </c>
      <c r="F183" s="7">
        <v>4</v>
      </c>
      <c r="G183" s="8" t="s">
        <v>336</v>
      </c>
      <c r="H183" s="8" t="s">
        <v>329</v>
      </c>
      <c r="I183" s="8" t="s">
        <v>329</v>
      </c>
      <c r="J183" s="8" t="s">
        <v>696</v>
      </c>
      <c r="K183" s="8" t="s">
        <v>469</v>
      </c>
      <c r="L183" s="8" t="s">
        <v>466</v>
      </c>
      <c r="M183" s="6">
        <f>SUMIF(SaldoAnno1!A$12:A$4902,D183,SaldoAnno1!D$12:D$4902)</f>
        <v>1251259.83</v>
      </c>
      <c r="N183" s="6">
        <f>SUMIF(SaldoAnno1!A$12:A$4902,D183,SaldoAnno1!E$12:E$4902)</f>
        <v>8411747.5899999999</v>
      </c>
      <c r="O183" s="6">
        <f>SUMIF(SaldoAnno1!A$12:A$4902,D183,SaldoAnno1!G$12:G$4902)</f>
        <v>-7160487.7599999998</v>
      </c>
      <c r="P183" s="6">
        <f>SUMIF(SaldoAnno2!A$12:A$5000,D183,SaldoAnno2!D$12:D$5000)</f>
        <v>737523.65</v>
      </c>
      <c r="Q183" s="6">
        <f>SUMIF(SaldoAnno2!A$12:A$5000,D183,SaldoAnno2!E$12:E$5000)</f>
        <v>7192674.5099999998</v>
      </c>
      <c r="R183" s="6">
        <f>SUMIF(SaldoAnno2!A$12:A$5000,D183,SaldoAnno2!G$12:G$5000)</f>
        <v>-6455150.8599999994</v>
      </c>
      <c r="S183" s="6">
        <f>SUMIF(SaldoAnno3!A$12:A$5000,D183,SaldoAnno3!D$12:G$5000)</f>
        <v>657858.69999999995</v>
      </c>
      <c r="T183" s="6">
        <f>SUMIF(SaldoAnno3!A$12:A$5000,D183,SaldoAnno3!E$12:H$5000)</f>
        <v>6782237.4299999997</v>
      </c>
      <c r="U183" s="6">
        <f>SUMIF(SaldoAnno3!A$12:A$5000,D183,SaldoAnno3!G$12:G$5000)</f>
        <v>-6124378.7299999995</v>
      </c>
      <c r="V183" s="6">
        <f>SUMIF(SaldoAnno4!A$12:A$4602,$D183,SaldoAnno4!D$12:D$4602)</f>
        <v>0</v>
      </c>
      <c r="W183" s="6">
        <f>SUMIF(SaldoAnno4!A$12:A$4602,$D183,SaldoAnno4!E$12:E$4602)</f>
        <v>0</v>
      </c>
      <c r="X183" s="6">
        <f>SUMIF(SaldoAnno4!A$12:A$4602,$D183,SaldoAnno4!G$12:G$4602)</f>
        <v>0</v>
      </c>
      <c r="Y183" s="6">
        <f>SUMIF(SaldoAnno5!A$12:A$4602,$D183,SaldoAnno5!D$12:D$4602)</f>
        <v>432818.07</v>
      </c>
      <c r="Z183" s="6">
        <f>SUMIF(SaldoAnno5!A$12:A$4602,$D183,SaldoAnno5!E$12:E$4602)</f>
        <v>7357302.6699999999</v>
      </c>
      <c r="AA183" s="6">
        <f>SUMIF(SaldoAnno5!A$12:A$4602,$D183,SaldoAnno5!G$12:G$4602)</f>
        <v>-6924484.5999999996</v>
      </c>
      <c r="AB183" s="6">
        <f>SUMIF(SaldoAnno6!A$12:A$5000,$D183,SaldoAnno6!D$12:D$5000)</f>
        <v>0</v>
      </c>
      <c r="AC183" s="6">
        <f>SUMIF(SaldoAnno6!A$12:A$5000,$D183,SaldoAnno6!E$12:E$5000)</f>
        <v>0</v>
      </c>
      <c r="AD183" s="6">
        <f>SUMIF(SaldoAnno6!A$12:A$5000,$D183,SaldoAnno6!G$12:G$5000)</f>
        <v>0</v>
      </c>
    </row>
    <row r="184" spans="1:30" ht="12.75">
      <c r="A184" s="7">
        <v>20</v>
      </c>
      <c r="B184" s="7">
        <v>2003</v>
      </c>
      <c r="C184" s="7">
        <v>200302</v>
      </c>
      <c r="D184" s="7">
        <v>20030203</v>
      </c>
      <c r="E184" s="170" t="s">
        <v>31</v>
      </c>
      <c r="F184" s="7">
        <v>4</v>
      </c>
      <c r="G184" s="8" t="s">
        <v>336</v>
      </c>
      <c r="H184" s="8" t="s">
        <v>329</v>
      </c>
      <c r="I184" s="8" t="s">
        <v>329</v>
      </c>
      <c r="J184" s="8" t="s">
        <v>696</v>
      </c>
      <c r="K184" s="8" t="s">
        <v>469</v>
      </c>
      <c r="L184" s="8" t="s">
        <v>466</v>
      </c>
      <c r="M184" s="6">
        <f>SUMIF(SaldoAnno1!A$12:A$4902,D184,SaldoAnno1!D$12:D$4902)</f>
        <v>0</v>
      </c>
      <c r="N184" s="6">
        <f>SUMIF(SaldoAnno1!A$12:A$4902,D184,SaldoAnno1!E$12:E$4902)</f>
        <v>0</v>
      </c>
      <c r="O184" s="6">
        <f>SUMIF(SaldoAnno1!A$12:A$4902,D184,SaldoAnno1!G$12:G$4902)</f>
        <v>0</v>
      </c>
      <c r="P184" s="6">
        <f>SUMIF(SaldoAnno2!A$12:A$5000,D184,SaldoAnno2!D$12:D$5000)</f>
        <v>0</v>
      </c>
      <c r="Q184" s="6">
        <f>SUMIF(SaldoAnno2!A$12:A$5000,D184,SaldoAnno2!E$12:E$5000)</f>
        <v>0</v>
      </c>
      <c r="R184" s="6">
        <f>SUMIF(SaldoAnno2!A$12:A$5000,D184,SaldoAnno2!G$12:G$5000)</f>
        <v>0</v>
      </c>
      <c r="S184" s="6">
        <f>SUMIF(SaldoAnno3!A$12:A$5000,D184,SaldoAnno3!D$12:G$5000)</f>
        <v>0</v>
      </c>
      <c r="T184" s="6">
        <f>SUMIF(SaldoAnno3!A$12:A$5000,D184,SaldoAnno3!E$12:H$5000)</f>
        <v>0</v>
      </c>
      <c r="U184" s="6">
        <f>SUMIF(SaldoAnno3!A$12:A$5000,D184,SaldoAnno3!G$12:G$5000)</f>
        <v>0</v>
      </c>
      <c r="V184" s="6">
        <f>SUMIF(SaldoAnno4!A$12:A$4602,$D184,SaldoAnno4!D$12:D$4602)</f>
        <v>0</v>
      </c>
      <c r="W184" s="6">
        <f>SUMIF(SaldoAnno4!A$12:A$4602,$D184,SaldoAnno4!E$12:E$4602)</f>
        <v>0</v>
      </c>
      <c r="X184" s="6">
        <f>SUMIF(SaldoAnno4!A$12:A$4602,$D184,SaldoAnno4!G$12:G$4602)</f>
        <v>0</v>
      </c>
      <c r="Y184" s="6">
        <f>SUMIF(SaldoAnno5!A$12:A$4602,$D184,SaldoAnno5!D$12:D$4602)</f>
        <v>0</v>
      </c>
      <c r="Z184" s="6">
        <f>SUMIF(SaldoAnno5!A$12:A$4602,$D184,SaldoAnno5!E$12:E$4602)</f>
        <v>0</v>
      </c>
      <c r="AA184" s="6">
        <f>SUMIF(SaldoAnno5!A$12:A$4602,$D184,SaldoAnno5!G$12:G$4602)</f>
        <v>0</v>
      </c>
      <c r="AB184" s="6">
        <f>SUMIF(SaldoAnno6!A$12:A$5000,$D184,SaldoAnno6!D$12:D$5000)</f>
        <v>0</v>
      </c>
      <c r="AC184" s="6">
        <f>SUMIF(SaldoAnno6!A$12:A$5000,$D184,SaldoAnno6!E$12:E$5000)</f>
        <v>0</v>
      </c>
      <c r="AD184" s="6">
        <f>SUMIF(SaldoAnno6!A$12:A$5000,$D184,SaldoAnno6!G$12:G$5000)</f>
        <v>0</v>
      </c>
    </row>
    <row r="185" spans="1:30" ht="12.75">
      <c r="A185" s="7">
        <v>20</v>
      </c>
      <c r="B185" s="7">
        <v>2003</v>
      </c>
      <c r="C185" s="7">
        <v>200303</v>
      </c>
      <c r="D185" s="7">
        <v>20030301</v>
      </c>
      <c r="E185" s="170" t="s">
        <v>2057</v>
      </c>
      <c r="F185" s="7">
        <v>4</v>
      </c>
      <c r="G185" s="8" t="s">
        <v>336</v>
      </c>
      <c r="H185" s="8" t="s">
        <v>329</v>
      </c>
      <c r="I185" s="8" t="s">
        <v>329</v>
      </c>
      <c r="J185" s="8" t="s">
        <v>696</v>
      </c>
      <c r="K185" s="170" t="s">
        <v>2059</v>
      </c>
      <c r="L185" s="8" t="s">
        <v>466</v>
      </c>
      <c r="M185" s="6">
        <f>SUMIF(SaldoAnno1!A$12:A$4902,D185,SaldoAnno1!D$12:D$4902)</f>
        <v>0</v>
      </c>
      <c r="N185" s="6">
        <f>SUMIF(SaldoAnno1!A$12:A$4902,D185,SaldoAnno1!E$12:E$4902)</f>
        <v>0</v>
      </c>
      <c r="O185" s="6">
        <f>SUMIF(SaldoAnno1!A$12:A$4902,D185,SaldoAnno1!G$12:G$4902)</f>
        <v>0</v>
      </c>
      <c r="P185" s="6">
        <f>SUMIF(SaldoAnno2!A$12:A$5000,D185,SaldoAnno2!D$12:D$5000)</f>
        <v>0</v>
      </c>
      <c r="Q185" s="6">
        <f>SUMIF(SaldoAnno2!A$12:A$5000,D185,SaldoAnno2!E$12:E$5000)</f>
        <v>0</v>
      </c>
      <c r="R185" s="6">
        <f>SUMIF(SaldoAnno2!A$12:A$5000,D185,SaldoAnno2!G$12:G$5000)</f>
        <v>0</v>
      </c>
      <c r="S185" s="6">
        <f>SUMIF(SaldoAnno3!A$12:A$5000,D185,SaldoAnno3!D$12:G$5000)</f>
        <v>434995.78</v>
      </c>
      <c r="T185" s="6">
        <f>SUMIF(SaldoAnno3!A$12:A$5000,D185,SaldoAnno3!E$12:H$5000)</f>
        <v>434995.78</v>
      </c>
      <c r="U185" s="6">
        <f>SUMIF(SaldoAnno3!A$12:A$5000,D185,SaldoAnno3!G$12:G$5000)</f>
        <v>0</v>
      </c>
      <c r="V185" s="6">
        <f>SUMIF(SaldoAnno4!A$12:A$4602,$D185,SaldoAnno4!D$12:D$4602)</f>
        <v>0</v>
      </c>
      <c r="W185" s="6">
        <f>SUMIF(SaldoAnno4!A$12:A$4602,$D185,SaldoAnno4!E$12:E$4602)</f>
        <v>0</v>
      </c>
      <c r="X185" s="6">
        <f>SUMIF(SaldoAnno4!A$12:A$4602,$D185,SaldoAnno4!G$12:G$4602)</f>
        <v>0</v>
      </c>
      <c r="Y185" s="6">
        <f>SUMIF(SaldoAnno5!A$12:A$4602,$D185,SaldoAnno5!D$12:D$4602)</f>
        <v>0</v>
      </c>
      <c r="Z185" s="6">
        <f>SUMIF(SaldoAnno5!A$12:A$4602,$D185,SaldoAnno5!E$12:E$4602)</f>
        <v>0</v>
      </c>
      <c r="AA185" s="6">
        <f>SUMIF(SaldoAnno5!A$12:A$4602,$D185,SaldoAnno5!G$12:G$4602)</f>
        <v>0</v>
      </c>
      <c r="AB185" s="6">
        <f>SUMIF(SaldoAnno6!A$12:A$5000,$D185,SaldoAnno6!D$12:D$5000)</f>
        <v>0</v>
      </c>
      <c r="AC185" s="6">
        <f>SUMIF(SaldoAnno6!A$12:A$5000,$D185,SaldoAnno6!E$12:E$5000)</f>
        <v>0</v>
      </c>
      <c r="AD185" s="6">
        <f>SUMIF(SaldoAnno6!A$12:A$5000,$D185,SaldoAnno6!G$12:G$5000)</f>
        <v>0</v>
      </c>
    </row>
    <row r="186" spans="1:30" ht="12.75">
      <c r="A186" s="7">
        <v>20</v>
      </c>
      <c r="B186" s="7">
        <v>2003</v>
      </c>
      <c r="C186" s="7">
        <v>200303</v>
      </c>
      <c r="D186" s="7">
        <v>20030302</v>
      </c>
      <c r="E186" s="170" t="s">
        <v>2058</v>
      </c>
      <c r="F186" s="7">
        <v>4</v>
      </c>
      <c r="G186" s="8" t="s">
        <v>336</v>
      </c>
      <c r="H186" s="8" t="s">
        <v>329</v>
      </c>
      <c r="I186" s="8" t="s">
        <v>329</v>
      </c>
      <c r="J186" s="8" t="s">
        <v>696</v>
      </c>
      <c r="K186" s="170" t="s">
        <v>2059</v>
      </c>
      <c r="L186" s="8" t="s">
        <v>466</v>
      </c>
      <c r="M186" s="6">
        <f>SUMIF(SaldoAnno1!A$12:A$4902,D186,SaldoAnno1!D$12:D$4902)</f>
        <v>0</v>
      </c>
      <c r="N186" s="6">
        <f>SUMIF(SaldoAnno1!A$12:A$4902,D186,SaldoAnno1!E$12:E$4902)</f>
        <v>0</v>
      </c>
      <c r="O186" s="6">
        <f>SUMIF(SaldoAnno1!A$12:A$4902,D186,SaldoAnno1!G$12:G$4902)</f>
        <v>0</v>
      </c>
      <c r="P186" s="6">
        <f>SUMIF(SaldoAnno2!A$12:A$5000,D186,SaldoAnno2!D$12:D$5000)</f>
        <v>0</v>
      </c>
      <c r="Q186" s="6">
        <f>SUMIF(SaldoAnno2!A$12:A$5000,D186,SaldoAnno2!E$12:E$5000)</f>
        <v>0</v>
      </c>
      <c r="R186" s="6">
        <f>SUMIF(SaldoAnno2!A$12:A$5000,D186,SaldoAnno2!G$12:G$5000)</f>
        <v>0</v>
      </c>
      <c r="S186" s="6">
        <f>SUMIF(SaldoAnno3!A$12:A$5000,D186,SaldoAnno3!D$12:G$5000)</f>
        <v>2274.92</v>
      </c>
      <c r="T186" s="6">
        <f>SUMIF(SaldoAnno3!A$12:A$5000,D186,SaldoAnno3!E$12:H$5000)</f>
        <v>434995.78</v>
      </c>
      <c r="U186" s="6">
        <f>SUMIF(SaldoAnno3!A$12:A$5000,D186,SaldoAnno3!G$12:G$5000)</f>
        <v>-432720.86000000004</v>
      </c>
      <c r="V186" s="6">
        <f>SUMIF(SaldoAnno4!A$12:A$4602,$D186,SaldoAnno4!D$12:D$4602)</f>
        <v>0</v>
      </c>
      <c r="W186" s="6">
        <f>SUMIF(SaldoAnno4!A$12:A$4602,$D186,SaldoAnno4!E$12:E$4602)</f>
        <v>0</v>
      </c>
      <c r="X186" s="6">
        <f>SUMIF(SaldoAnno4!A$12:A$4602,$D186,SaldoAnno4!G$12:G$4602)</f>
        <v>0</v>
      </c>
      <c r="Y186" s="6">
        <f>SUMIF(SaldoAnno5!A$12:A$4602,$D186,SaldoAnno5!D$12:D$4602)</f>
        <v>434995.78</v>
      </c>
      <c r="Z186" s="6">
        <f>SUMIF(SaldoAnno5!A$12:A$4602,$D186,SaldoAnno5!E$12:E$4602)</f>
        <v>434995.78</v>
      </c>
      <c r="AA186" s="6">
        <f>SUMIF(SaldoAnno5!A$12:A$4602,$D186,SaldoAnno5!G$12:G$4602)</f>
        <v>0</v>
      </c>
      <c r="AB186" s="6">
        <f>SUMIF(SaldoAnno6!A$12:A$5000,$D186,SaldoAnno6!D$12:D$5000)</f>
        <v>0</v>
      </c>
      <c r="AC186" s="6">
        <f>SUMIF(SaldoAnno6!A$12:A$5000,$D186,SaldoAnno6!E$12:E$5000)</f>
        <v>0</v>
      </c>
      <c r="AD186" s="6">
        <f>SUMIF(SaldoAnno6!A$12:A$5000,$D186,SaldoAnno6!G$12:G$5000)</f>
        <v>0</v>
      </c>
    </row>
    <row r="187" spans="1:30" ht="12.75">
      <c r="A187" s="7">
        <v>20</v>
      </c>
      <c r="B187" s="7">
        <v>2004</v>
      </c>
      <c r="C187" s="7">
        <v>200401</v>
      </c>
      <c r="D187" s="7">
        <v>20040101</v>
      </c>
      <c r="E187" s="170" t="s">
        <v>1603</v>
      </c>
      <c r="F187" s="7">
        <v>4</v>
      </c>
      <c r="G187" s="8" t="s">
        <v>336</v>
      </c>
      <c r="H187" s="8" t="s">
        <v>329</v>
      </c>
      <c r="I187" s="8" t="s">
        <v>329</v>
      </c>
      <c r="J187" s="8" t="s">
        <v>696</v>
      </c>
      <c r="K187" s="8" t="s">
        <v>471</v>
      </c>
      <c r="L187" s="8" t="s">
        <v>471</v>
      </c>
      <c r="M187" s="6">
        <f>SUMIF(SaldoAnno1!A$12:A$4902,D187,SaldoAnno1!D$12:D$4902)</f>
        <v>32712.41</v>
      </c>
      <c r="N187" s="6">
        <f>SUMIF(SaldoAnno1!A$12:A$4902,D187,SaldoAnno1!E$12:E$4902)</f>
        <v>909294.21</v>
      </c>
      <c r="O187" s="6">
        <f>SUMIF(SaldoAnno1!A$12:A$4902,D187,SaldoAnno1!G$12:G$4902)</f>
        <v>-876581.79999999993</v>
      </c>
      <c r="P187" s="6">
        <f>SUMIF(SaldoAnno2!A$12:A$5000,D187,SaldoAnno2!D$12:D$5000)</f>
        <v>36071.79</v>
      </c>
      <c r="Q187" s="6">
        <f>SUMIF(SaldoAnno2!A$12:A$5000,D187,SaldoAnno2!E$12:E$5000)</f>
        <v>876581.8</v>
      </c>
      <c r="R187" s="6">
        <f>SUMIF(SaldoAnno2!A$12:A$5000,D187,SaldoAnno2!G$12:G$5000)</f>
        <v>-840510.01</v>
      </c>
      <c r="S187" s="6">
        <f>SUMIF(SaldoAnno3!A$12:A$5000,D187,SaldoAnno3!D$12:G$5000)</f>
        <v>29389.4</v>
      </c>
      <c r="T187" s="6">
        <f>SUMIF(SaldoAnno3!A$12:A$5000,D187,SaldoAnno3!E$12:H$5000)</f>
        <v>840510.01</v>
      </c>
      <c r="U187" s="6">
        <f>SUMIF(SaldoAnno3!A$12:A$5000,D187,SaldoAnno3!G$12:G$5000)</f>
        <v>-811120.61</v>
      </c>
      <c r="V187" s="6">
        <f>SUMIF(SaldoAnno4!A$12:A$4602,$D187,SaldoAnno4!D$12:D$4602)</f>
        <v>0</v>
      </c>
      <c r="W187" s="6">
        <f>SUMIF(SaldoAnno4!A$12:A$4602,$D187,SaldoAnno4!E$12:E$4602)</f>
        <v>0</v>
      </c>
      <c r="X187" s="6">
        <f>SUMIF(SaldoAnno4!A$12:A$4602,$D187,SaldoAnno4!G$12:G$4602)</f>
        <v>0</v>
      </c>
      <c r="Y187" s="6">
        <f>SUMIF(SaldoAnno5!A$12:A$4602,$D187,SaldoAnno5!D$12:D$4602)</f>
        <v>29156</v>
      </c>
      <c r="Z187" s="6">
        <f>SUMIF(SaldoAnno5!A$12:A$4602,$D187,SaldoAnno5!E$12:E$4602)</f>
        <v>811120.61</v>
      </c>
      <c r="AA187" s="6">
        <f>SUMIF(SaldoAnno5!A$12:A$4602,$D187,SaldoAnno5!G$12:G$4602)</f>
        <v>-781964.61</v>
      </c>
      <c r="AB187" s="6">
        <f>SUMIF(SaldoAnno6!A$12:A$5000,$D187,SaldoAnno6!D$12:D$5000)</f>
        <v>0</v>
      </c>
      <c r="AC187" s="6">
        <f>SUMIF(SaldoAnno6!A$12:A$5000,$D187,SaldoAnno6!E$12:E$5000)</f>
        <v>0</v>
      </c>
      <c r="AD187" s="6">
        <f>SUMIF(SaldoAnno6!A$12:A$5000,$D187,SaldoAnno6!G$12:G$5000)</f>
        <v>0</v>
      </c>
    </row>
    <row r="188" spans="1:30" ht="12.75">
      <c r="A188" s="7">
        <v>20</v>
      </c>
      <c r="B188" s="7">
        <v>2004</v>
      </c>
      <c r="C188" s="7">
        <v>200401</v>
      </c>
      <c r="D188" s="7">
        <v>20040102</v>
      </c>
      <c r="E188" s="170" t="s">
        <v>1604</v>
      </c>
      <c r="F188" s="7">
        <v>4</v>
      </c>
      <c r="G188" s="8" t="s">
        <v>336</v>
      </c>
      <c r="H188" s="8" t="s">
        <v>329</v>
      </c>
      <c r="I188" s="8" t="s">
        <v>329</v>
      </c>
      <c r="J188" s="8" t="s">
        <v>696</v>
      </c>
      <c r="K188" s="8" t="s">
        <v>471</v>
      </c>
      <c r="L188" s="8" t="s">
        <v>471</v>
      </c>
      <c r="M188" s="6">
        <f>SUMIF(SaldoAnno1!A$12:A$4902,D188,SaldoAnno1!D$12:D$4902)</f>
        <v>0</v>
      </c>
      <c r="N188" s="6">
        <f>SUMIF(SaldoAnno1!A$12:A$4902,D188,SaldoAnno1!E$12:E$4902)</f>
        <v>346226.61</v>
      </c>
      <c r="O188" s="6">
        <f>SUMIF(SaldoAnno1!A$12:A$4902,D188,SaldoAnno1!G$12:G$4902)</f>
        <v>-346226.61</v>
      </c>
      <c r="P188" s="6">
        <f>SUMIF(SaldoAnno2!A$12:A$5000,D188,SaldoAnno2!D$12:D$5000)</f>
        <v>0</v>
      </c>
      <c r="Q188" s="6">
        <f>SUMIF(SaldoAnno2!A$12:A$5000,D188,SaldoAnno2!E$12:E$5000)</f>
        <v>346226.61</v>
      </c>
      <c r="R188" s="6">
        <f>SUMIF(SaldoAnno2!A$12:A$5000,D188,SaldoAnno2!G$12:G$5000)</f>
        <v>-346226.61</v>
      </c>
      <c r="S188" s="6">
        <f>SUMIF(SaldoAnno3!A$12:A$5000,D188,SaldoAnno3!D$12:G$5000)</f>
        <v>0</v>
      </c>
      <c r="T188" s="6">
        <f>SUMIF(SaldoAnno3!A$12:A$5000,D188,SaldoAnno3!E$12:H$5000)</f>
        <v>346226.61</v>
      </c>
      <c r="U188" s="6">
        <f>SUMIF(SaldoAnno3!A$12:A$5000,D188,SaldoAnno3!G$12:G$5000)</f>
        <v>-346226.61</v>
      </c>
      <c r="V188" s="6">
        <f>SUMIF(SaldoAnno4!A$12:A$4602,$D188,SaldoAnno4!D$12:D$4602)</f>
        <v>0</v>
      </c>
      <c r="W188" s="6">
        <f>SUMIF(SaldoAnno4!A$12:A$4602,$D188,SaldoAnno4!E$12:E$4602)</f>
        <v>0</v>
      </c>
      <c r="X188" s="6">
        <f>SUMIF(SaldoAnno4!A$12:A$4602,$D188,SaldoAnno4!G$12:G$4602)</f>
        <v>0</v>
      </c>
      <c r="Y188" s="6">
        <f>SUMIF(SaldoAnno5!A$12:A$4602,$D188,SaldoAnno5!D$12:D$4602)</f>
        <v>0</v>
      </c>
      <c r="Z188" s="6">
        <f>SUMIF(SaldoAnno5!A$12:A$4602,$D188,SaldoAnno5!E$12:E$4602)</f>
        <v>346226.61</v>
      </c>
      <c r="AA188" s="6">
        <f>SUMIF(SaldoAnno5!A$12:A$4602,$D188,SaldoAnno5!G$12:G$4602)</f>
        <v>-346226.61</v>
      </c>
      <c r="AB188" s="6">
        <f>SUMIF(SaldoAnno6!A$12:A$5000,$D188,SaldoAnno6!D$12:D$5000)</f>
        <v>0</v>
      </c>
      <c r="AC188" s="6">
        <f>SUMIF(SaldoAnno6!A$12:A$5000,$D188,SaldoAnno6!E$12:E$5000)</f>
        <v>0</v>
      </c>
      <c r="AD188" s="6">
        <f>SUMIF(SaldoAnno6!A$12:A$5000,$D188,SaldoAnno6!G$12:G$5000)</f>
        <v>0</v>
      </c>
    </row>
    <row r="189" spans="1:30" ht="12.75">
      <c r="A189" s="7">
        <v>20</v>
      </c>
      <c r="B189" s="7">
        <v>2004</v>
      </c>
      <c r="C189" s="7">
        <v>200401</v>
      </c>
      <c r="D189" s="7">
        <v>20040103</v>
      </c>
      <c r="E189" s="170" t="s">
        <v>32</v>
      </c>
      <c r="F189" s="7">
        <v>4</v>
      </c>
      <c r="G189" s="8" t="s">
        <v>336</v>
      </c>
      <c r="H189" s="8" t="s">
        <v>329</v>
      </c>
      <c r="I189" s="8" t="s">
        <v>329</v>
      </c>
      <c r="J189" s="8" t="s">
        <v>696</v>
      </c>
      <c r="K189" s="8" t="s">
        <v>471</v>
      </c>
      <c r="L189" s="8" t="s">
        <v>471</v>
      </c>
      <c r="M189" s="6">
        <f>SUMIF(SaldoAnno1!A$12:A$4902,D189,SaldoAnno1!D$12:D$4902)</f>
        <v>0</v>
      </c>
      <c r="N189" s="6">
        <f>SUMIF(SaldoAnno1!A$12:A$4902,D189,SaldoAnno1!E$12:E$4902)</f>
        <v>0</v>
      </c>
      <c r="O189" s="6">
        <f>SUMIF(SaldoAnno1!A$12:A$4902,D189,SaldoAnno1!G$12:G$4902)</f>
        <v>0</v>
      </c>
      <c r="P189" s="6">
        <f>SUMIF(SaldoAnno2!A$12:A$5000,D189,SaldoAnno2!D$12:D$5000)</f>
        <v>0</v>
      </c>
      <c r="Q189" s="6">
        <f>SUMIF(SaldoAnno2!A$12:A$5000,D189,SaldoAnno2!E$12:E$5000)</f>
        <v>0</v>
      </c>
      <c r="R189" s="6">
        <f>SUMIF(SaldoAnno2!A$12:A$5000,D189,SaldoAnno2!G$12:G$5000)</f>
        <v>0</v>
      </c>
      <c r="S189" s="6">
        <f>SUMIF(SaldoAnno3!A$12:A$5000,D189,SaldoAnno3!D$12:G$5000)</f>
        <v>0</v>
      </c>
      <c r="T189" s="6">
        <f>SUMIF(SaldoAnno3!A$12:A$5000,D189,SaldoAnno3!E$12:H$5000)</f>
        <v>0</v>
      </c>
      <c r="U189" s="6">
        <f>SUMIF(SaldoAnno3!A$12:A$5000,D189,SaldoAnno3!G$12:G$5000)</f>
        <v>0</v>
      </c>
      <c r="V189" s="6">
        <f>SUMIF(SaldoAnno4!A$12:A$4602,$D189,SaldoAnno4!D$12:D$4602)</f>
        <v>0</v>
      </c>
      <c r="W189" s="6">
        <f>SUMIF(SaldoAnno4!A$12:A$4602,$D189,SaldoAnno4!E$12:E$4602)</f>
        <v>0</v>
      </c>
      <c r="X189" s="6">
        <f>SUMIF(SaldoAnno4!A$12:A$4602,$D189,SaldoAnno4!G$12:G$4602)</f>
        <v>0</v>
      </c>
      <c r="Y189" s="6">
        <f>SUMIF(SaldoAnno5!A$12:A$4602,$D189,SaldoAnno5!D$12:D$4602)</f>
        <v>0</v>
      </c>
      <c r="Z189" s="6">
        <f>SUMIF(SaldoAnno5!A$12:A$4602,$D189,SaldoAnno5!E$12:E$4602)</f>
        <v>0</v>
      </c>
      <c r="AA189" s="6">
        <f>SUMIF(SaldoAnno5!A$12:A$4602,$D189,SaldoAnno5!G$12:G$4602)</f>
        <v>0</v>
      </c>
      <c r="AB189" s="6">
        <f>SUMIF(SaldoAnno6!A$12:A$5000,$D189,SaldoAnno6!D$12:D$5000)</f>
        <v>0</v>
      </c>
      <c r="AC189" s="6">
        <f>SUMIF(SaldoAnno6!A$12:A$5000,$D189,SaldoAnno6!E$12:E$5000)</f>
        <v>0</v>
      </c>
      <c r="AD189" s="6">
        <f>SUMIF(SaldoAnno6!A$12:A$5000,$D189,SaldoAnno6!G$12:G$5000)</f>
        <v>0</v>
      </c>
    </row>
    <row r="190" spans="1:30" ht="12.75">
      <c r="A190" s="7">
        <v>20</v>
      </c>
      <c r="B190" s="7">
        <v>2005</v>
      </c>
      <c r="C190" s="7">
        <v>200501</v>
      </c>
      <c r="D190" s="7">
        <v>20050101</v>
      </c>
      <c r="E190" s="170" t="s">
        <v>472</v>
      </c>
      <c r="F190" s="7">
        <v>4</v>
      </c>
      <c r="G190" s="8" t="s">
        <v>336</v>
      </c>
      <c r="H190" s="8" t="s">
        <v>329</v>
      </c>
      <c r="I190" s="8" t="s">
        <v>329</v>
      </c>
      <c r="J190" s="8" t="s">
        <v>696</v>
      </c>
      <c r="K190" s="8" t="s">
        <v>472</v>
      </c>
      <c r="L190" s="8" t="s">
        <v>472</v>
      </c>
      <c r="M190" s="6">
        <f>SUMIF(SaldoAnno1!A$12:A$4902,D190,SaldoAnno1!D$12:D$4902)</f>
        <v>28835.18</v>
      </c>
      <c r="N190" s="6">
        <f>SUMIF(SaldoAnno1!A$12:A$4902,D190,SaldoAnno1!E$12:E$4902)</f>
        <v>645168.14</v>
      </c>
      <c r="O190" s="6">
        <f>SUMIF(SaldoAnno1!A$12:A$4902,D190,SaldoAnno1!G$12:G$4902)</f>
        <v>-616332.96</v>
      </c>
      <c r="P190" s="6">
        <f>SUMIF(SaldoAnno2!A$12:A$5000,D190,SaldoAnno2!D$12:D$5000)</f>
        <v>31957</v>
      </c>
      <c r="Q190" s="6">
        <f>SUMIF(SaldoAnno2!A$12:A$5000,D190,SaldoAnno2!E$12:E$5000)</f>
        <v>704832.67</v>
      </c>
      <c r="R190" s="6">
        <f>SUMIF(SaldoAnno2!A$12:A$5000,D190,SaldoAnno2!G$12:G$5000)</f>
        <v>-672875.67</v>
      </c>
      <c r="S190" s="6">
        <f>SUMIF(SaldoAnno3!A$12:A$5000,D190,SaldoAnno3!D$12:G$5000)</f>
        <v>26082.34</v>
      </c>
      <c r="T190" s="6">
        <f>SUMIF(SaldoAnno3!A$12:A$5000,D190,SaldoAnno3!E$12:H$5000)</f>
        <v>672875.67</v>
      </c>
      <c r="U190" s="6">
        <f>SUMIF(SaldoAnno3!A$12:A$5000,D190,SaldoAnno3!G$12:G$5000)</f>
        <v>-646793.33000000007</v>
      </c>
      <c r="V190" s="6">
        <f>SUMIF(SaldoAnno4!A$12:A$4602,$D190,SaldoAnno4!D$12:D$4602)</f>
        <v>0</v>
      </c>
      <c r="W190" s="6">
        <f>SUMIF(SaldoAnno4!A$12:A$4602,$D190,SaldoAnno4!E$12:E$4602)</f>
        <v>0</v>
      </c>
      <c r="X190" s="6">
        <f>SUMIF(SaldoAnno4!A$12:A$4602,$D190,SaldoAnno4!G$12:G$4602)</f>
        <v>0</v>
      </c>
      <c r="Y190" s="6">
        <f>SUMIF(SaldoAnno5!A$12:A$4602,$D190,SaldoAnno5!D$12:D$4602)</f>
        <v>25929.21</v>
      </c>
      <c r="Z190" s="6">
        <f>SUMIF(SaldoAnno5!A$12:A$4602,$D190,SaldoAnno5!E$12:E$4602)</f>
        <v>646793.32999999996</v>
      </c>
      <c r="AA190" s="6">
        <f>SUMIF(SaldoAnno5!A$12:A$4602,$D190,SaldoAnno5!G$12:G$4602)</f>
        <v>-620864.12</v>
      </c>
      <c r="AB190" s="6">
        <f>SUMIF(SaldoAnno6!A$12:A$5000,$D190,SaldoAnno6!D$12:D$5000)</f>
        <v>0</v>
      </c>
      <c r="AC190" s="6">
        <f>SUMIF(SaldoAnno6!A$12:A$5000,$D190,SaldoAnno6!E$12:E$5000)</f>
        <v>0</v>
      </c>
      <c r="AD190" s="6">
        <f>SUMIF(SaldoAnno6!A$12:A$5000,$D190,SaldoAnno6!G$12:G$5000)</f>
        <v>0</v>
      </c>
    </row>
    <row r="191" spans="1:30" ht="12.75">
      <c r="A191" s="7">
        <v>20</v>
      </c>
      <c r="B191" s="7">
        <v>2006</v>
      </c>
      <c r="C191" s="7">
        <v>200601</v>
      </c>
      <c r="D191" s="7">
        <v>20060101</v>
      </c>
      <c r="E191" s="170" t="s">
        <v>473</v>
      </c>
      <c r="F191" s="7">
        <v>4</v>
      </c>
      <c r="G191" s="8" t="s">
        <v>336</v>
      </c>
      <c r="H191" s="8" t="s">
        <v>329</v>
      </c>
      <c r="I191" s="8" t="s">
        <v>329</v>
      </c>
      <c r="J191" s="8" t="s">
        <v>696</v>
      </c>
      <c r="K191" s="8" t="s">
        <v>473</v>
      </c>
      <c r="L191" s="8" t="s">
        <v>473</v>
      </c>
      <c r="M191" s="6">
        <f>SUMIF(SaldoAnno1!A$12:A$4902,D191,SaldoAnno1!D$12:D$4902)</f>
        <v>0</v>
      </c>
      <c r="N191" s="6">
        <f>SUMIF(SaldoAnno1!A$12:A$4902,D191,SaldoAnno1!E$12:E$4902)</f>
        <v>0</v>
      </c>
      <c r="O191" s="6">
        <f>SUMIF(SaldoAnno1!A$12:A$4902,D191,SaldoAnno1!G$12:G$4902)</f>
        <v>0</v>
      </c>
      <c r="P191" s="6">
        <f>SUMIF(SaldoAnno2!A$12:A$5000,D191,SaldoAnno2!D$12:D$5000)</f>
        <v>0</v>
      </c>
      <c r="Q191" s="6">
        <f>SUMIF(SaldoAnno2!A$12:A$5000,D191,SaldoAnno2!E$12:E$5000)</f>
        <v>0</v>
      </c>
      <c r="R191" s="6">
        <f>SUMIF(SaldoAnno2!A$12:A$5000,D191,SaldoAnno2!G$12:G$5000)</f>
        <v>0</v>
      </c>
      <c r="S191" s="6">
        <f>SUMIF(SaldoAnno3!A$12:A$5000,D191,SaldoAnno3!D$12:G$5000)</f>
        <v>0</v>
      </c>
      <c r="T191" s="6">
        <f>SUMIF(SaldoAnno3!A$12:A$5000,D191,SaldoAnno3!E$12:H$5000)</f>
        <v>0</v>
      </c>
      <c r="U191" s="6">
        <f>SUMIF(SaldoAnno3!A$12:A$5000,D191,SaldoAnno3!G$12:G$5000)</f>
        <v>0</v>
      </c>
      <c r="V191" s="6">
        <f>SUMIF(SaldoAnno4!A$12:A$4602,$D191,SaldoAnno4!D$12:D$4602)</f>
        <v>0</v>
      </c>
      <c r="W191" s="6">
        <f>SUMIF(SaldoAnno4!A$12:A$4602,$D191,SaldoAnno4!E$12:E$4602)</f>
        <v>0</v>
      </c>
      <c r="X191" s="6">
        <f>SUMIF(SaldoAnno4!A$12:A$4602,$D191,SaldoAnno4!G$12:G$4602)</f>
        <v>0</v>
      </c>
      <c r="Y191" s="6">
        <f>SUMIF(SaldoAnno5!A$12:A$4602,$D191,SaldoAnno5!D$12:D$4602)</f>
        <v>0</v>
      </c>
      <c r="Z191" s="6">
        <f>SUMIF(SaldoAnno5!A$12:A$4602,$D191,SaldoAnno5!E$12:E$4602)</f>
        <v>0</v>
      </c>
      <c r="AA191" s="6">
        <f>SUMIF(SaldoAnno5!A$12:A$4602,$D191,SaldoAnno5!G$12:G$4602)</f>
        <v>0</v>
      </c>
      <c r="AB191" s="6">
        <f>SUMIF(SaldoAnno6!A$12:A$5000,$D191,SaldoAnno6!D$12:D$5000)</f>
        <v>0</v>
      </c>
      <c r="AC191" s="6">
        <f>SUMIF(SaldoAnno6!A$12:A$5000,$D191,SaldoAnno6!E$12:E$5000)</f>
        <v>0</v>
      </c>
      <c r="AD191" s="6">
        <f>SUMIF(SaldoAnno6!A$12:A$5000,$D191,SaldoAnno6!G$12:G$5000)</f>
        <v>0</v>
      </c>
    </row>
    <row r="192" spans="1:30" ht="12.75">
      <c r="A192" s="7">
        <v>20</v>
      </c>
      <c r="B192" s="7">
        <v>2007</v>
      </c>
      <c r="C192" s="7">
        <v>200701</v>
      </c>
      <c r="D192" s="7">
        <v>20070101</v>
      </c>
      <c r="E192" s="170" t="s">
        <v>474</v>
      </c>
      <c r="F192" s="7">
        <v>4</v>
      </c>
      <c r="G192" s="8" t="s">
        <v>336</v>
      </c>
      <c r="H192" s="8" t="s">
        <v>329</v>
      </c>
      <c r="I192" s="8" t="s">
        <v>329</v>
      </c>
      <c r="J192" s="8" t="s">
        <v>696</v>
      </c>
      <c r="K192" s="8" t="s">
        <v>475</v>
      </c>
      <c r="L192" s="8" t="s">
        <v>475</v>
      </c>
      <c r="M192" s="6">
        <f>SUMIF(SaldoAnno1!A$12:A$4902,D192,SaldoAnno1!D$12:D$4902)</f>
        <v>0</v>
      </c>
      <c r="N192" s="6">
        <f>SUMIF(SaldoAnno1!A$12:A$4902,D192,SaldoAnno1!E$12:E$4902)</f>
        <v>0</v>
      </c>
      <c r="O192" s="6">
        <f>SUMIF(SaldoAnno1!A$12:A$4902,D192,SaldoAnno1!G$12:G$4902)</f>
        <v>0</v>
      </c>
      <c r="P192" s="6">
        <f>SUMIF(SaldoAnno2!A$12:A$5000,D192,SaldoAnno2!D$12:D$5000)</f>
        <v>168831.75</v>
      </c>
      <c r="Q192" s="6">
        <f>SUMIF(SaldoAnno2!A$12:A$5000,D192,SaldoAnno2!E$12:E$5000)</f>
        <v>168831.75</v>
      </c>
      <c r="R192" s="6">
        <f>SUMIF(SaldoAnno2!A$12:A$5000,D192,SaldoAnno2!G$12:G$5000)</f>
        <v>0</v>
      </c>
      <c r="S192" s="6">
        <f>SUMIF(SaldoAnno3!A$12:A$5000,D192,SaldoAnno3!D$12:G$5000)</f>
        <v>0</v>
      </c>
      <c r="T192" s="6">
        <f>SUMIF(SaldoAnno3!A$12:A$5000,D192,SaldoAnno3!E$12:H$5000)</f>
        <v>0</v>
      </c>
      <c r="U192" s="6">
        <f>SUMIF(SaldoAnno3!A$12:A$5000,D192,SaldoAnno3!G$12:G$5000)</f>
        <v>0</v>
      </c>
      <c r="V192" s="6">
        <f>SUMIF(SaldoAnno4!A$12:A$4602,$D192,SaldoAnno4!D$12:D$4602)</f>
        <v>0</v>
      </c>
      <c r="W192" s="6">
        <f>SUMIF(SaldoAnno4!A$12:A$4602,$D192,SaldoAnno4!E$12:E$4602)</f>
        <v>0</v>
      </c>
      <c r="X192" s="6">
        <f>SUMIF(SaldoAnno4!A$12:A$4602,$D192,SaldoAnno4!G$12:G$4602)</f>
        <v>0</v>
      </c>
      <c r="Y192" s="6">
        <f>SUMIF(SaldoAnno5!A$12:A$4602,$D192,SaldoAnno5!D$12:D$4602)</f>
        <v>0</v>
      </c>
      <c r="Z192" s="6">
        <f>SUMIF(SaldoAnno5!A$12:A$4602,$D192,SaldoAnno5!E$12:E$4602)</f>
        <v>0</v>
      </c>
      <c r="AA192" s="6">
        <f>SUMIF(SaldoAnno5!A$12:A$4602,$D192,SaldoAnno5!G$12:G$4602)</f>
        <v>0</v>
      </c>
      <c r="AB192" s="6">
        <f>SUMIF(SaldoAnno6!A$12:A$5000,$D192,SaldoAnno6!D$12:D$5000)</f>
        <v>0</v>
      </c>
      <c r="AC192" s="6">
        <f>SUMIF(SaldoAnno6!A$12:A$5000,$D192,SaldoAnno6!E$12:E$5000)</f>
        <v>0</v>
      </c>
      <c r="AD192" s="6">
        <f>SUMIF(SaldoAnno6!A$12:A$5000,$D192,SaldoAnno6!G$12:G$5000)</f>
        <v>0</v>
      </c>
    </row>
    <row r="193" spans="1:30" ht="12.75">
      <c r="A193" s="7">
        <v>20</v>
      </c>
      <c r="B193" s="7">
        <v>2007</v>
      </c>
      <c r="C193" s="7">
        <v>200701</v>
      </c>
      <c r="D193" s="9">
        <v>20070108</v>
      </c>
      <c r="E193" s="170" t="s">
        <v>420</v>
      </c>
      <c r="F193" s="7">
        <v>4</v>
      </c>
      <c r="G193" s="8" t="s">
        <v>336</v>
      </c>
      <c r="H193" s="8" t="s">
        <v>329</v>
      </c>
      <c r="I193" s="8" t="s">
        <v>329</v>
      </c>
      <c r="J193" s="8" t="s">
        <v>696</v>
      </c>
      <c r="K193" s="8" t="s">
        <v>475</v>
      </c>
      <c r="L193" s="8" t="s">
        <v>475</v>
      </c>
      <c r="M193" s="6">
        <f>SUMIF(SaldoAnno1!A$12:A$4902,D193,SaldoAnno1!D$12:D$4902)</f>
        <v>0</v>
      </c>
      <c r="N193" s="6">
        <f>SUMIF(SaldoAnno1!A$12:A$4902,D193,SaldoAnno1!E$12:E$4902)</f>
        <v>0</v>
      </c>
      <c r="O193" s="6">
        <f>SUMIF(SaldoAnno1!A$12:A$4902,D193,SaldoAnno1!G$12:G$4902)</f>
        <v>0</v>
      </c>
      <c r="P193" s="6">
        <f>SUMIF(SaldoAnno2!A$12:A$5000,D193,SaldoAnno2!D$12:D$5000)</f>
        <v>0</v>
      </c>
      <c r="Q193" s="6">
        <f>SUMIF(SaldoAnno2!A$12:A$5000,D193,SaldoAnno2!E$12:E$5000)</f>
        <v>0</v>
      </c>
      <c r="R193" s="6">
        <f>SUMIF(SaldoAnno2!A$12:A$5000,D193,SaldoAnno2!G$12:G$5000)</f>
        <v>0</v>
      </c>
      <c r="S193" s="6">
        <f>SUMIF(SaldoAnno3!A$12:A$5000,D193,SaldoAnno3!D$12:G$5000)</f>
        <v>0</v>
      </c>
      <c r="T193" s="6">
        <f>SUMIF(SaldoAnno3!A$12:A$5000,D193,SaldoAnno3!E$12:H$5000)</f>
        <v>0</v>
      </c>
      <c r="U193" s="6">
        <f>SUMIF(SaldoAnno3!A$12:A$5000,D193,SaldoAnno3!G$12:G$5000)</f>
        <v>0</v>
      </c>
      <c r="V193" s="6">
        <f>SUMIF(SaldoAnno4!A$12:A$4602,$D193,SaldoAnno4!D$12:D$4602)</f>
        <v>0</v>
      </c>
      <c r="W193" s="6">
        <f>SUMIF(SaldoAnno4!A$12:A$4602,$D193,SaldoAnno4!E$12:E$4602)</f>
        <v>0</v>
      </c>
      <c r="X193" s="6">
        <f>SUMIF(SaldoAnno4!A$12:A$4602,$D193,SaldoAnno4!G$12:G$4602)</f>
        <v>0</v>
      </c>
      <c r="Y193" s="6">
        <f>SUMIF(SaldoAnno5!A$12:A$4602,$D193,SaldoAnno5!D$12:D$4602)</f>
        <v>0</v>
      </c>
      <c r="Z193" s="6">
        <f>SUMIF(SaldoAnno5!A$12:A$4602,$D193,SaldoAnno5!E$12:E$4602)</f>
        <v>0</v>
      </c>
      <c r="AA193" s="6">
        <f>SUMIF(SaldoAnno5!A$12:A$4602,$D193,SaldoAnno5!G$12:G$4602)</f>
        <v>0</v>
      </c>
      <c r="AB193" s="6">
        <f>SUMIF(SaldoAnno6!A$12:A$5000,$D193,SaldoAnno6!D$12:D$5000)</f>
        <v>0</v>
      </c>
      <c r="AC193" s="6">
        <f>SUMIF(SaldoAnno6!A$12:A$5000,$D193,SaldoAnno6!E$12:E$5000)</f>
        <v>0</v>
      </c>
      <c r="AD193" s="6">
        <f>SUMIF(SaldoAnno6!A$12:A$5000,$D193,SaldoAnno6!G$12:G$5000)</f>
        <v>0</v>
      </c>
    </row>
    <row r="194" spans="1:30" ht="12.75">
      <c r="A194" s="7">
        <v>20</v>
      </c>
      <c r="B194" s="7">
        <v>2007</v>
      </c>
      <c r="C194" s="7">
        <v>200701</v>
      </c>
      <c r="D194" s="9">
        <v>20070109</v>
      </c>
      <c r="E194" s="170" t="s">
        <v>434</v>
      </c>
      <c r="F194" s="7">
        <v>4</v>
      </c>
      <c r="G194" s="8" t="s">
        <v>336</v>
      </c>
      <c r="H194" s="8" t="s">
        <v>329</v>
      </c>
      <c r="I194" s="8" t="s">
        <v>329</v>
      </c>
      <c r="J194" s="8" t="s">
        <v>696</v>
      </c>
      <c r="K194" s="8" t="s">
        <v>475</v>
      </c>
      <c r="L194" s="8" t="s">
        <v>475</v>
      </c>
      <c r="M194" s="6">
        <f>SUMIF(SaldoAnno1!A$12:A$4902,D194,SaldoAnno1!D$12:D$4902)</f>
        <v>0</v>
      </c>
      <c r="N194" s="6">
        <f>SUMIF(SaldoAnno1!A$12:A$4902,D194,SaldoAnno1!E$12:E$4902)</f>
        <v>0</v>
      </c>
      <c r="O194" s="6">
        <f>SUMIF(SaldoAnno1!A$12:A$4902,D194,SaldoAnno1!G$12:G$4902)</f>
        <v>0</v>
      </c>
      <c r="P194" s="6">
        <f>SUMIF(SaldoAnno2!A$12:A$5000,D194,SaldoAnno2!D$12:D$5000)</f>
        <v>0</v>
      </c>
      <c r="Q194" s="6">
        <f>SUMIF(SaldoAnno2!A$12:A$5000,D194,SaldoAnno2!E$12:E$5000)</f>
        <v>0</v>
      </c>
      <c r="R194" s="6">
        <f>SUMIF(SaldoAnno2!A$12:A$5000,D194,SaldoAnno2!G$12:G$5000)</f>
        <v>0</v>
      </c>
      <c r="S194" s="6">
        <f>SUMIF(SaldoAnno3!A$12:A$5000,D194,SaldoAnno3!D$12:G$5000)</f>
        <v>0</v>
      </c>
      <c r="T194" s="6">
        <f>SUMIF(SaldoAnno3!A$12:A$5000,D194,SaldoAnno3!E$12:H$5000)</f>
        <v>0</v>
      </c>
      <c r="U194" s="6">
        <f>SUMIF(SaldoAnno3!A$12:A$5000,D194,SaldoAnno3!G$12:G$5000)</f>
        <v>0</v>
      </c>
      <c r="V194" s="6">
        <f>SUMIF(SaldoAnno4!A$12:A$4602,$D194,SaldoAnno4!D$12:D$4602)</f>
        <v>0</v>
      </c>
      <c r="W194" s="6">
        <f>SUMIF(SaldoAnno4!A$12:A$4602,$D194,SaldoAnno4!E$12:E$4602)</f>
        <v>0</v>
      </c>
      <c r="X194" s="6">
        <f>SUMIF(SaldoAnno4!A$12:A$4602,$D194,SaldoAnno4!G$12:G$4602)</f>
        <v>0</v>
      </c>
      <c r="Y194" s="6">
        <f>SUMIF(SaldoAnno5!A$12:A$4602,$D194,SaldoAnno5!D$12:D$4602)</f>
        <v>0</v>
      </c>
      <c r="Z194" s="6">
        <f>SUMIF(SaldoAnno5!A$12:A$4602,$D194,SaldoAnno5!E$12:E$4602)</f>
        <v>0</v>
      </c>
      <c r="AA194" s="6">
        <f>SUMIF(SaldoAnno5!A$12:A$4602,$D194,SaldoAnno5!G$12:G$4602)</f>
        <v>0</v>
      </c>
      <c r="AB194" s="6">
        <f>SUMIF(SaldoAnno6!A$12:A$5000,$D194,SaldoAnno6!D$12:D$5000)</f>
        <v>0</v>
      </c>
      <c r="AC194" s="6">
        <f>SUMIF(SaldoAnno6!A$12:A$5000,$D194,SaldoAnno6!E$12:E$5000)</f>
        <v>0</v>
      </c>
      <c r="AD194" s="6">
        <f>SUMIF(SaldoAnno6!A$12:A$5000,$D194,SaldoAnno6!G$12:G$5000)</f>
        <v>0</v>
      </c>
    </row>
    <row r="195" spans="1:30" ht="12.75">
      <c r="A195" s="7">
        <v>20</v>
      </c>
      <c r="B195" s="7">
        <v>2007</v>
      </c>
      <c r="C195" s="7">
        <v>200701</v>
      </c>
      <c r="D195" s="9">
        <v>20070110</v>
      </c>
      <c r="E195" s="170" t="s">
        <v>421</v>
      </c>
      <c r="F195" s="7">
        <v>4</v>
      </c>
      <c r="G195" s="8" t="s">
        <v>336</v>
      </c>
      <c r="H195" s="8" t="s">
        <v>329</v>
      </c>
      <c r="I195" s="8" t="s">
        <v>329</v>
      </c>
      <c r="J195" s="8" t="s">
        <v>696</v>
      </c>
      <c r="K195" s="8" t="s">
        <v>475</v>
      </c>
      <c r="L195" s="8" t="s">
        <v>475</v>
      </c>
      <c r="M195" s="6">
        <f>SUMIF(SaldoAnno1!A$12:A$4902,D195,SaldoAnno1!D$12:D$4902)</f>
        <v>0</v>
      </c>
      <c r="N195" s="6">
        <f>SUMIF(SaldoAnno1!A$12:A$4902,D195,SaldoAnno1!E$12:E$4902)</f>
        <v>0</v>
      </c>
      <c r="O195" s="6">
        <f>SUMIF(SaldoAnno1!A$12:A$4902,D195,SaldoAnno1!G$12:G$4902)</f>
        <v>0</v>
      </c>
      <c r="P195" s="6">
        <f>SUMIF(SaldoAnno2!A$12:A$5000,D195,SaldoAnno2!D$12:D$5000)</f>
        <v>0</v>
      </c>
      <c r="Q195" s="6">
        <f>SUMIF(SaldoAnno2!A$12:A$5000,D195,SaldoAnno2!E$12:E$5000)</f>
        <v>0</v>
      </c>
      <c r="R195" s="6">
        <f>SUMIF(SaldoAnno2!A$12:A$5000,D195,SaldoAnno2!G$12:G$5000)</f>
        <v>0</v>
      </c>
      <c r="S195" s="6">
        <f>SUMIF(SaldoAnno3!A$12:A$5000,D195,SaldoAnno3!D$12:G$5000)</f>
        <v>0</v>
      </c>
      <c r="T195" s="6">
        <f>SUMIF(SaldoAnno3!A$12:A$5000,D195,SaldoAnno3!E$12:H$5000)</f>
        <v>0</v>
      </c>
      <c r="U195" s="6">
        <f>SUMIF(SaldoAnno3!A$12:A$5000,D195,SaldoAnno3!G$12:G$5000)</f>
        <v>0</v>
      </c>
      <c r="V195" s="6">
        <f>SUMIF(SaldoAnno4!A$12:A$4602,$D195,SaldoAnno4!D$12:D$4602)</f>
        <v>0</v>
      </c>
      <c r="W195" s="6">
        <f>SUMIF(SaldoAnno4!A$12:A$4602,$D195,SaldoAnno4!E$12:E$4602)</f>
        <v>0</v>
      </c>
      <c r="X195" s="6">
        <f>SUMIF(SaldoAnno4!A$12:A$4602,$D195,SaldoAnno4!G$12:G$4602)</f>
        <v>0</v>
      </c>
      <c r="Y195" s="6">
        <f>SUMIF(SaldoAnno5!A$12:A$4602,$D195,SaldoAnno5!D$12:D$4602)</f>
        <v>0</v>
      </c>
      <c r="Z195" s="6">
        <f>SUMIF(SaldoAnno5!A$12:A$4602,$D195,SaldoAnno5!E$12:E$4602)</f>
        <v>0</v>
      </c>
      <c r="AA195" s="6">
        <f>SUMIF(SaldoAnno5!A$12:A$4602,$D195,SaldoAnno5!G$12:G$4602)</f>
        <v>0</v>
      </c>
      <c r="AB195" s="6">
        <f>SUMIF(SaldoAnno6!A$12:A$5000,$D195,SaldoAnno6!D$12:D$5000)</f>
        <v>0</v>
      </c>
      <c r="AC195" s="6">
        <f>SUMIF(SaldoAnno6!A$12:A$5000,$D195,SaldoAnno6!E$12:E$5000)</f>
        <v>0</v>
      </c>
      <c r="AD195" s="6">
        <f>SUMIF(SaldoAnno6!A$12:A$5000,$D195,SaldoAnno6!G$12:G$5000)</f>
        <v>0</v>
      </c>
    </row>
    <row r="196" spans="1:30" ht="12.75">
      <c r="A196" s="7">
        <v>20</v>
      </c>
      <c r="B196" s="7">
        <v>2007</v>
      </c>
      <c r="C196" s="7">
        <v>200701</v>
      </c>
      <c r="D196" s="9">
        <v>20070111</v>
      </c>
      <c r="E196" s="170" t="s">
        <v>422</v>
      </c>
      <c r="F196" s="7">
        <v>4</v>
      </c>
      <c r="G196" s="8" t="s">
        <v>336</v>
      </c>
      <c r="H196" s="8" t="s">
        <v>329</v>
      </c>
      <c r="I196" s="8" t="s">
        <v>329</v>
      </c>
      <c r="J196" s="8" t="s">
        <v>696</v>
      </c>
      <c r="K196" s="8" t="s">
        <v>475</v>
      </c>
      <c r="L196" s="8" t="s">
        <v>475</v>
      </c>
      <c r="M196" s="6">
        <f>SUMIF(SaldoAnno1!A$12:A$4902,D196,SaldoAnno1!D$12:D$4902)</f>
        <v>0</v>
      </c>
      <c r="N196" s="6">
        <f>SUMIF(SaldoAnno1!A$12:A$4902,D196,SaldoAnno1!E$12:E$4902)</f>
        <v>0</v>
      </c>
      <c r="O196" s="6">
        <f>SUMIF(SaldoAnno1!A$12:A$4902,D196,SaldoAnno1!G$12:G$4902)</f>
        <v>0</v>
      </c>
      <c r="P196" s="6">
        <f>SUMIF(SaldoAnno2!A$12:A$5000,D196,SaldoAnno2!D$12:D$5000)</f>
        <v>0</v>
      </c>
      <c r="Q196" s="6">
        <f>SUMIF(SaldoAnno2!A$12:A$5000,D196,SaldoAnno2!E$12:E$5000)</f>
        <v>0</v>
      </c>
      <c r="R196" s="6">
        <f>SUMIF(SaldoAnno2!A$12:A$5000,D196,SaldoAnno2!G$12:G$5000)</f>
        <v>0</v>
      </c>
      <c r="S196" s="6">
        <f>SUMIF(SaldoAnno3!A$12:A$5000,D196,SaldoAnno3!D$12:G$5000)</f>
        <v>0</v>
      </c>
      <c r="T196" s="6">
        <f>SUMIF(SaldoAnno3!A$12:A$5000,D196,SaldoAnno3!E$12:H$5000)</f>
        <v>0</v>
      </c>
      <c r="U196" s="6">
        <f>SUMIF(SaldoAnno3!A$12:A$5000,D196,SaldoAnno3!G$12:G$5000)</f>
        <v>0</v>
      </c>
      <c r="V196" s="6">
        <f>SUMIF(SaldoAnno4!A$12:A$4602,$D196,SaldoAnno4!D$12:D$4602)</f>
        <v>0</v>
      </c>
      <c r="W196" s="6">
        <f>SUMIF(SaldoAnno4!A$12:A$4602,$D196,SaldoAnno4!E$12:E$4602)</f>
        <v>0</v>
      </c>
      <c r="X196" s="6">
        <f>SUMIF(SaldoAnno4!A$12:A$4602,$D196,SaldoAnno4!G$12:G$4602)</f>
        <v>0</v>
      </c>
      <c r="Y196" s="6">
        <f>SUMIF(SaldoAnno5!A$12:A$4602,$D196,SaldoAnno5!D$12:D$4602)</f>
        <v>0</v>
      </c>
      <c r="Z196" s="6">
        <f>SUMIF(SaldoAnno5!A$12:A$4602,$D196,SaldoAnno5!E$12:E$4602)</f>
        <v>0</v>
      </c>
      <c r="AA196" s="6">
        <f>SUMIF(SaldoAnno5!A$12:A$4602,$D196,SaldoAnno5!G$12:G$4602)</f>
        <v>0</v>
      </c>
      <c r="AB196" s="6">
        <f>SUMIF(SaldoAnno6!A$12:A$5000,$D196,SaldoAnno6!D$12:D$5000)</f>
        <v>0</v>
      </c>
      <c r="AC196" s="6">
        <f>SUMIF(SaldoAnno6!A$12:A$5000,$D196,SaldoAnno6!E$12:E$5000)</f>
        <v>0</v>
      </c>
      <c r="AD196" s="6">
        <f>SUMIF(SaldoAnno6!A$12:A$5000,$D196,SaldoAnno6!G$12:G$5000)</f>
        <v>0</v>
      </c>
    </row>
    <row r="197" spans="1:30" ht="12.75">
      <c r="A197" s="7">
        <v>20</v>
      </c>
      <c r="B197" s="7">
        <v>2007</v>
      </c>
      <c r="C197" s="7">
        <v>200701</v>
      </c>
      <c r="D197" s="9">
        <v>20070112</v>
      </c>
      <c r="E197" s="170" t="s">
        <v>423</v>
      </c>
      <c r="F197" s="7">
        <v>4</v>
      </c>
      <c r="G197" s="8" t="s">
        <v>336</v>
      </c>
      <c r="H197" s="8" t="s">
        <v>329</v>
      </c>
      <c r="I197" s="8" t="s">
        <v>329</v>
      </c>
      <c r="J197" s="8" t="s">
        <v>696</v>
      </c>
      <c r="K197" s="8" t="s">
        <v>475</v>
      </c>
      <c r="L197" s="8" t="s">
        <v>475</v>
      </c>
      <c r="M197" s="6">
        <f>SUMIF(SaldoAnno1!A$12:A$4902,D197,SaldoAnno1!D$12:D$4902)</f>
        <v>0</v>
      </c>
      <c r="N197" s="6">
        <f>SUMIF(SaldoAnno1!A$12:A$4902,D197,SaldoAnno1!E$12:E$4902)</f>
        <v>0</v>
      </c>
      <c r="O197" s="6">
        <f>SUMIF(SaldoAnno1!A$12:A$4902,D197,SaldoAnno1!G$12:G$4902)</f>
        <v>0</v>
      </c>
      <c r="P197" s="6">
        <f>SUMIF(SaldoAnno2!A$12:A$5000,D197,SaldoAnno2!D$12:D$5000)</f>
        <v>0</v>
      </c>
      <c r="Q197" s="6">
        <f>SUMIF(SaldoAnno2!A$12:A$5000,D197,SaldoAnno2!E$12:E$5000)</f>
        <v>0</v>
      </c>
      <c r="R197" s="6">
        <f>SUMIF(SaldoAnno2!A$12:A$5000,D197,SaldoAnno2!G$12:G$5000)</f>
        <v>0</v>
      </c>
      <c r="S197" s="6">
        <f>SUMIF(SaldoAnno3!A$12:A$5000,D197,SaldoAnno3!D$12:G$5000)</f>
        <v>0</v>
      </c>
      <c r="T197" s="6">
        <f>SUMIF(SaldoAnno3!A$12:A$5000,D197,SaldoAnno3!E$12:H$5000)</f>
        <v>0</v>
      </c>
      <c r="U197" s="6">
        <f>SUMIF(SaldoAnno3!A$12:A$5000,D197,SaldoAnno3!G$12:G$5000)</f>
        <v>0</v>
      </c>
      <c r="V197" s="6">
        <f>SUMIF(SaldoAnno4!A$12:A$4602,$D197,SaldoAnno4!D$12:D$4602)</f>
        <v>0</v>
      </c>
      <c r="W197" s="6">
        <f>SUMIF(SaldoAnno4!A$12:A$4602,$D197,SaldoAnno4!E$12:E$4602)</f>
        <v>0</v>
      </c>
      <c r="X197" s="6">
        <f>SUMIF(SaldoAnno4!A$12:A$4602,$D197,SaldoAnno4!G$12:G$4602)</f>
        <v>0</v>
      </c>
      <c r="Y197" s="6">
        <f>SUMIF(SaldoAnno5!A$12:A$4602,$D197,SaldoAnno5!D$12:D$4602)</f>
        <v>0</v>
      </c>
      <c r="Z197" s="6">
        <f>SUMIF(SaldoAnno5!A$12:A$4602,$D197,SaldoAnno5!E$12:E$4602)</f>
        <v>0</v>
      </c>
      <c r="AA197" s="6">
        <f>SUMIF(SaldoAnno5!A$12:A$4602,$D197,SaldoAnno5!G$12:G$4602)</f>
        <v>0</v>
      </c>
      <c r="AB197" s="6">
        <f>SUMIF(SaldoAnno6!A$12:A$5000,$D197,SaldoAnno6!D$12:D$5000)</f>
        <v>0</v>
      </c>
      <c r="AC197" s="6">
        <f>SUMIF(SaldoAnno6!A$12:A$5000,$D197,SaldoAnno6!E$12:E$5000)</f>
        <v>0</v>
      </c>
      <c r="AD197" s="6">
        <f>SUMIF(SaldoAnno6!A$12:A$5000,$D197,SaldoAnno6!G$12:G$5000)</f>
        <v>0</v>
      </c>
    </row>
    <row r="198" spans="1:30" ht="12.75">
      <c r="A198" s="7">
        <v>20</v>
      </c>
      <c r="B198" s="7">
        <v>2007</v>
      </c>
      <c r="C198" s="7">
        <v>200701</v>
      </c>
      <c r="D198" s="9">
        <v>20070113</v>
      </c>
      <c r="E198" s="170" t="s">
        <v>424</v>
      </c>
      <c r="F198" s="7">
        <v>4</v>
      </c>
      <c r="G198" s="8" t="s">
        <v>336</v>
      </c>
      <c r="H198" s="8" t="s">
        <v>329</v>
      </c>
      <c r="I198" s="8" t="s">
        <v>329</v>
      </c>
      <c r="J198" s="8" t="s">
        <v>696</v>
      </c>
      <c r="K198" s="8" t="s">
        <v>475</v>
      </c>
      <c r="L198" s="8" t="s">
        <v>475</v>
      </c>
      <c r="M198" s="6">
        <f>SUMIF(SaldoAnno1!A$12:A$4902,D198,SaldoAnno1!D$12:D$4902)</f>
        <v>0</v>
      </c>
      <c r="N198" s="6">
        <f>SUMIF(SaldoAnno1!A$12:A$4902,D198,SaldoAnno1!E$12:E$4902)</f>
        <v>0</v>
      </c>
      <c r="O198" s="6">
        <f>SUMIF(SaldoAnno1!A$12:A$4902,D198,SaldoAnno1!G$12:G$4902)</f>
        <v>0</v>
      </c>
      <c r="P198" s="6">
        <f>SUMIF(SaldoAnno2!A$12:A$5000,D198,SaldoAnno2!D$12:D$5000)</f>
        <v>0</v>
      </c>
      <c r="Q198" s="6">
        <f>SUMIF(SaldoAnno2!A$12:A$5000,D198,SaldoAnno2!E$12:E$5000)</f>
        <v>0</v>
      </c>
      <c r="R198" s="6">
        <f>SUMIF(SaldoAnno2!A$12:A$5000,D198,SaldoAnno2!G$12:G$5000)</f>
        <v>0</v>
      </c>
      <c r="S198" s="6">
        <f>SUMIF(SaldoAnno3!A$12:A$5000,D198,SaldoAnno3!D$12:G$5000)</f>
        <v>0</v>
      </c>
      <c r="T198" s="6">
        <f>SUMIF(SaldoAnno3!A$12:A$5000,D198,SaldoAnno3!E$12:H$5000)</f>
        <v>0</v>
      </c>
      <c r="U198" s="6">
        <f>SUMIF(SaldoAnno3!A$12:A$5000,D198,SaldoAnno3!G$12:G$5000)</f>
        <v>0</v>
      </c>
      <c r="V198" s="6">
        <f>SUMIF(SaldoAnno4!A$12:A$4602,$D198,SaldoAnno4!D$12:D$4602)</f>
        <v>0</v>
      </c>
      <c r="W198" s="6">
        <f>SUMIF(SaldoAnno4!A$12:A$4602,$D198,SaldoAnno4!E$12:E$4602)</f>
        <v>0</v>
      </c>
      <c r="X198" s="6">
        <f>SUMIF(SaldoAnno4!A$12:A$4602,$D198,SaldoAnno4!G$12:G$4602)</f>
        <v>0</v>
      </c>
      <c r="Y198" s="6">
        <f>SUMIF(SaldoAnno5!A$12:A$4602,$D198,SaldoAnno5!D$12:D$4602)</f>
        <v>0</v>
      </c>
      <c r="Z198" s="6">
        <f>SUMIF(SaldoAnno5!A$12:A$4602,$D198,SaldoAnno5!E$12:E$4602)</f>
        <v>0</v>
      </c>
      <c r="AA198" s="6">
        <f>SUMIF(SaldoAnno5!A$12:A$4602,$D198,SaldoAnno5!G$12:G$4602)</f>
        <v>0</v>
      </c>
      <c r="AB198" s="6">
        <f>SUMIF(SaldoAnno6!A$12:A$5000,$D198,SaldoAnno6!D$12:D$5000)</f>
        <v>0</v>
      </c>
      <c r="AC198" s="6">
        <f>SUMIF(SaldoAnno6!A$12:A$5000,$D198,SaldoAnno6!E$12:E$5000)</f>
        <v>0</v>
      </c>
      <c r="AD198" s="6">
        <f>SUMIF(SaldoAnno6!A$12:A$5000,$D198,SaldoAnno6!G$12:G$5000)</f>
        <v>0</v>
      </c>
    </row>
    <row r="199" spans="1:30" ht="12.75">
      <c r="A199" s="7">
        <v>20</v>
      </c>
      <c r="B199" s="7">
        <v>2007</v>
      </c>
      <c r="C199" s="7">
        <v>200701</v>
      </c>
      <c r="D199" s="9">
        <v>20070114</v>
      </c>
      <c r="E199" s="170" t="s">
        <v>425</v>
      </c>
      <c r="F199" s="7">
        <v>4</v>
      </c>
      <c r="G199" s="8" t="s">
        <v>336</v>
      </c>
      <c r="H199" s="8" t="s">
        <v>329</v>
      </c>
      <c r="I199" s="8" t="s">
        <v>329</v>
      </c>
      <c r="J199" s="8" t="s">
        <v>696</v>
      </c>
      <c r="K199" s="8" t="s">
        <v>475</v>
      </c>
      <c r="L199" s="8" t="s">
        <v>475</v>
      </c>
      <c r="M199" s="6">
        <f>SUMIF(SaldoAnno1!A$12:A$4902,D199,SaldoAnno1!D$12:D$4902)</f>
        <v>0</v>
      </c>
      <c r="N199" s="6">
        <f>SUMIF(SaldoAnno1!A$12:A$4902,D199,SaldoAnno1!E$12:E$4902)</f>
        <v>0</v>
      </c>
      <c r="O199" s="6">
        <f>SUMIF(SaldoAnno1!A$12:A$4902,D199,SaldoAnno1!G$12:G$4902)</f>
        <v>0</v>
      </c>
      <c r="P199" s="6">
        <f>SUMIF(SaldoAnno2!A$12:A$5000,D199,SaldoAnno2!D$12:D$5000)</f>
        <v>0</v>
      </c>
      <c r="Q199" s="6">
        <f>SUMIF(SaldoAnno2!A$12:A$5000,D199,SaldoAnno2!E$12:E$5000)</f>
        <v>0</v>
      </c>
      <c r="R199" s="6">
        <f>SUMIF(SaldoAnno2!A$12:A$5000,D199,SaldoAnno2!G$12:G$5000)</f>
        <v>0</v>
      </c>
      <c r="S199" s="6">
        <f>SUMIF(SaldoAnno3!A$12:A$5000,D199,SaldoAnno3!D$12:G$5000)</f>
        <v>0</v>
      </c>
      <c r="T199" s="6">
        <f>SUMIF(SaldoAnno3!A$12:A$5000,D199,SaldoAnno3!E$12:H$5000)</f>
        <v>0</v>
      </c>
      <c r="U199" s="6">
        <f>SUMIF(SaldoAnno3!A$12:A$5000,D199,SaldoAnno3!G$12:G$5000)</f>
        <v>0</v>
      </c>
      <c r="V199" s="6">
        <f>SUMIF(SaldoAnno4!A$12:A$4602,$D199,SaldoAnno4!D$12:D$4602)</f>
        <v>0</v>
      </c>
      <c r="W199" s="6">
        <f>SUMIF(SaldoAnno4!A$12:A$4602,$D199,SaldoAnno4!E$12:E$4602)</f>
        <v>0</v>
      </c>
      <c r="X199" s="6">
        <f>SUMIF(SaldoAnno4!A$12:A$4602,$D199,SaldoAnno4!G$12:G$4602)</f>
        <v>0</v>
      </c>
      <c r="Y199" s="6">
        <f>SUMIF(SaldoAnno5!A$12:A$4602,$D199,SaldoAnno5!D$12:D$4602)</f>
        <v>0</v>
      </c>
      <c r="Z199" s="6">
        <f>SUMIF(SaldoAnno5!A$12:A$4602,$D199,SaldoAnno5!E$12:E$4602)</f>
        <v>0</v>
      </c>
      <c r="AA199" s="6">
        <f>SUMIF(SaldoAnno5!A$12:A$4602,$D199,SaldoAnno5!G$12:G$4602)</f>
        <v>0</v>
      </c>
      <c r="AB199" s="6">
        <f>SUMIF(SaldoAnno6!A$12:A$5000,$D199,SaldoAnno6!D$12:D$5000)</f>
        <v>0</v>
      </c>
      <c r="AC199" s="6">
        <f>SUMIF(SaldoAnno6!A$12:A$5000,$D199,SaldoAnno6!E$12:E$5000)</f>
        <v>0</v>
      </c>
      <c r="AD199" s="6">
        <f>SUMIF(SaldoAnno6!A$12:A$5000,$D199,SaldoAnno6!G$12:G$5000)</f>
        <v>0</v>
      </c>
    </row>
    <row r="200" spans="1:30" ht="12.75">
      <c r="A200" s="7">
        <v>20</v>
      </c>
      <c r="B200" s="7">
        <v>2007</v>
      </c>
      <c r="C200" s="7">
        <v>200701</v>
      </c>
      <c r="D200" s="9">
        <v>20070115</v>
      </c>
      <c r="E200" s="170" t="s">
        <v>426</v>
      </c>
      <c r="F200" s="7">
        <v>4</v>
      </c>
      <c r="G200" s="8" t="s">
        <v>336</v>
      </c>
      <c r="H200" s="8" t="s">
        <v>329</v>
      </c>
      <c r="I200" s="8" t="s">
        <v>329</v>
      </c>
      <c r="J200" s="8" t="s">
        <v>696</v>
      </c>
      <c r="K200" s="8" t="s">
        <v>475</v>
      </c>
      <c r="L200" s="8" t="s">
        <v>475</v>
      </c>
      <c r="M200" s="6">
        <f>SUMIF(SaldoAnno1!A$12:A$4902,D200,SaldoAnno1!D$12:D$4902)</f>
        <v>0</v>
      </c>
      <c r="N200" s="6">
        <f>SUMIF(SaldoAnno1!A$12:A$4902,D200,SaldoAnno1!E$12:E$4902)</f>
        <v>0</v>
      </c>
      <c r="O200" s="6">
        <f>SUMIF(SaldoAnno1!A$12:A$4902,D200,SaldoAnno1!G$12:G$4902)</f>
        <v>0</v>
      </c>
      <c r="P200" s="6">
        <f>SUMIF(SaldoAnno2!A$12:A$5000,D200,SaldoAnno2!D$12:D$5000)</f>
        <v>0</v>
      </c>
      <c r="Q200" s="6">
        <f>SUMIF(SaldoAnno2!A$12:A$5000,D200,SaldoAnno2!E$12:E$5000)</f>
        <v>0</v>
      </c>
      <c r="R200" s="6">
        <f>SUMIF(SaldoAnno2!A$12:A$5000,D200,SaldoAnno2!G$12:G$5000)</f>
        <v>0</v>
      </c>
      <c r="S200" s="6">
        <f>SUMIF(SaldoAnno3!A$12:A$5000,D200,SaldoAnno3!D$12:G$5000)</f>
        <v>0</v>
      </c>
      <c r="T200" s="6">
        <f>SUMIF(SaldoAnno3!A$12:A$5000,D200,SaldoAnno3!E$12:H$5000)</f>
        <v>0</v>
      </c>
      <c r="U200" s="6">
        <f>SUMIF(SaldoAnno3!A$12:A$5000,D200,SaldoAnno3!G$12:G$5000)</f>
        <v>0</v>
      </c>
      <c r="V200" s="6">
        <f>SUMIF(SaldoAnno4!A$12:A$4602,$D200,SaldoAnno4!D$12:D$4602)</f>
        <v>0</v>
      </c>
      <c r="W200" s="6">
        <f>SUMIF(SaldoAnno4!A$12:A$4602,$D200,SaldoAnno4!E$12:E$4602)</f>
        <v>0</v>
      </c>
      <c r="X200" s="6">
        <f>SUMIF(SaldoAnno4!A$12:A$4602,$D200,SaldoAnno4!G$12:G$4602)</f>
        <v>0</v>
      </c>
      <c r="Y200" s="6">
        <f>SUMIF(SaldoAnno5!A$12:A$4602,$D200,SaldoAnno5!D$12:D$4602)</f>
        <v>0</v>
      </c>
      <c r="Z200" s="6">
        <f>SUMIF(SaldoAnno5!A$12:A$4602,$D200,SaldoAnno5!E$12:E$4602)</f>
        <v>0</v>
      </c>
      <c r="AA200" s="6">
        <f>SUMIF(SaldoAnno5!A$12:A$4602,$D200,SaldoAnno5!G$12:G$4602)</f>
        <v>0</v>
      </c>
      <c r="AB200" s="6">
        <f>SUMIF(SaldoAnno6!A$12:A$5000,$D200,SaldoAnno6!D$12:D$5000)</f>
        <v>0</v>
      </c>
      <c r="AC200" s="6">
        <f>SUMIF(SaldoAnno6!A$12:A$5000,$D200,SaldoAnno6!E$12:E$5000)</f>
        <v>0</v>
      </c>
      <c r="AD200" s="6">
        <f>SUMIF(SaldoAnno6!A$12:A$5000,$D200,SaldoAnno6!G$12:G$5000)</f>
        <v>0</v>
      </c>
    </row>
    <row r="201" spans="1:30" ht="12.75">
      <c r="A201" s="7">
        <v>20</v>
      </c>
      <c r="B201" s="7">
        <v>2007</v>
      </c>
      <c r="C201" s="7">
        <v>200701</v>
      </c>
      <c r="D201" s="9">
        <v>20070116</v>
      </c>
      <c r="E201" s="170" t="s">
        <v>427</v>
      </c>
      <c r="F201" s="7">
        <v>4</v>
      </c>
      <c r="G201" s="8" t="s">
        <v>336</v>
      </c>
      <c r="H201" s="8" t="s">
        <v>329</v>
      </c>
      <c r="I201" s="8" t="s">
        <v>329</v>
      </c>
      <c r="J201" s="8" t="s">
        <v>696</v>
      </c>
      <c r="K201" s="8" t="s">
        <v>475</v>
      </c>
      <c r="L201" s="8" t="s">
        <v>475</v>
      </c>
      <c r="M201" s="6">
        <f>SUMIF(SaldoAnno1!A$12:A$4902,D201,SaldoAnno1!D$12:D$4902)</f>
        <v>0</v>
      </c>
      <c r="N201" s="6">
        <f>SUMIF(SaldoAnno1!A$12:A$4902,D201,SaldoAnno1!E$12:E$4902)</f>
        <v>0</v>
      </c>
      <c r="O201" s="6">
        <f>SUMIF(SaldoAnno1!A$12:A$4902,D201,SaldoAnno1!G$12:G$4902)</f>
        <v>0</v>
      </c>
      <c r="P201" s="6">
        <f>SUMIF(SaldoAnno2!A$12:A$5000,D201,SaldoAnno2!D$12:D$5000)</f>
        <v>0</v>
      </c>
      <c r="Q201" s="6">
        <f>SUMIF(SaldoAnno2!A$12:A$5000,D201,SaldoAnno2!E$12:E$5000)</f>
        <v>0</v>
      </c>
      <c r="R201" s="6">
        <f>SUMIF(SaldoAnno2!A$12:A$5000,D201,SaldoAnno2!G$12:G$5000)</f>
        <v>0</v>
      </c>
      <c r="S201" s="6">
        <f>SUMIF(SaldoAnno3!A$12:A$5000,D201,SaldoAnno3!D$12:G$5000)</f>
        <v>0</v>
      </c>
      <c r="T201" s="6">
        <f>SUMIF(SaldoAnno3!A$12:A$5000,D201,SaldoAnno3!E$12:H$5000)</f>
        <v>0</v>
      </c>
      <c r="U201" s="6">
        <f>SUMIF(SaldoAnno3!A$12:A$5000,D201,SaldoAnno3!G$12:G$5000)</f>
        <v>0</v>
      </c>
      <c r="V201" s="6">
        <f>SUMIF(SaldoAnno4!A$12:A$4602,$D201,SaldoAnno4!D$12:D$4602)</f>
        <v>0</v>
      </c>
      <c r="W201" s="6">
        <f>SUMIF(SaldoAnno4!A$12:A$4602,$D201,SaldoAnno4!E$12:E$4602)</f>
        <v>0</v>
      </c>
      <c r="X201" s="6">
        <f>SUMIF(SaldoAnno4!A$12:A$4602,$D201,SaldoAnno4!G$12:G$4602)</f>
        <v>0</v>
      </c>
      <c r="Y201" s="6">
        <f>SUMIF(SaldoAnno5!A$12:A$4602,$D201,SaldoAnno5!D$12:D$4602)</f>
        <v>0</v>
      </c>
      <c r="Z201" s="6">
        <f>SUMIF(SaldoAnno5!A$12:A$4602,$D201,SaldoAnno5!E$12:E$4602)</f>
        <v>0</v>
      </c>
      <c r="AA201" s="6">
        <f>SUMIF(SaldoAnno5!A$12:A$4602,$D201,SaldoAnno5!G$12:G$4602)</f>
        <v>0</v>
      </c>
      <c r="AB201" s="6">
        <f>SUMIF(SaldoAnno6!A$12:A$5000,$D201,SaldoAnno6!D$12:D$5000)</f>
        <v>0</v>
      </c>
      <c r="AC201" s="6">
        <f>SUMIF(SaldoAnno6!A$12:A$5000,$D201,SaldoAnno6!E$12:E$5000)</f>
        <v>0</v>
      </c>
      <c r="AD201" s="6">
        <f>SUMIF(SaldoAnno6!A$12:A$5000,$D201,SaldoAnno6!G$12:G$5000)</f>
        <v>0</v>
      </c>
    </row>
    <row r="202" spans="1:30" ht="12.75">
      <c r="A202" s="7">
        <v>20</v>
      </c>
      <c r="B202" s="7">
        <v>2007</v>
      </c>
      <c r="C202" s="7">
        <v>200702</v>
      </c>
      <c r="D202" s="7">
        <v>20070102</v>
      </c>
      <c r="E202" s="170" t="s">
        <v>420</v>
      </c>
      <c r="F202" s="7">
        <v>4</v>
      </c>
      <c r="G202" s="8" t="s">
        <v>336</v>
      </c>
      <c r="H202" s="8" t="s">
        <v>329</v>
      </c>
      <c r="I202" s="8" t="s">
        <v>329</v>
      </c>
      <c r="J202" s="8" t="s">
        <v>696</v>
      </c>
      <c r="K202" s="8" t="s">
        <v>475</v>
      </c>
      <c r="L202" s="8" t="s">
        <v>475</v>
      </c>
      <c r="M202" s="6">
        <f>SUMIF(SaldoAnno1!A$12:A$4902,D202,SaldoAnno1!D$12:D$4902)</f>
        <v>1155690.99</v>
      </c>
      <c r="N202" s="6">
        <f>SUMIF(SaldoAnno1!A$12:A$4902,D202,SaldoAnno1!E$12:E$4902)</f>
        <v>41715.550000000003</v>
      </c>
      <c r="O202" s="6">
        <f>SUMIF(SaldoAnno1!A$12:A$4902,D202,SaldoAnno1!G$12:G$4902)</f>
        <v>1113975.44</v>
      </c>
      <c r="P202" s="6">
        <f>SUMIF(SaldoAnno2!A$12:A$5000,D202,SaldoAnno2!D$12:D$5000)</f>
        <v>1155690.99</v>
      </c>
      <c r="Q202" s="6">
        <f>SUMIF(SaldoAnno2!A$12:A$5000,D202,SaldoAnno2!E$12:E$5000)</f>
        <v>181715.55</v>
      </c>
      <c r="R202" s="6">
        <f>SUMIF(SaldoAnno2!A$12:A$5000,D202,SaldoAnno2!G$12:G$5000)</f>
        <v>973975.44</v>
      </c>
      <c r="S202" s="6">
        <f>SUMIF(SaldoAnno3!A$12:A$5000,D202,SaldoAnno3!D$12:G$5000)</f>
        <v>3527174.17</v>
      </c>
      <c r="T202" s="6">
        <f>SUMIF(SaldoAnno3!A$12:A$5000,D202,SaldoAnno3!E$12:H$5000)</f>
        <v>41715.550000000003</v>
      </c>
      <c r="U202" s="6">
        <f>SUMIF(SaldoAnno3!A$12:A$5000,D202,SaldoAnno3!G$12:G$5000)</f>
        <v>3485458.62</v>
      </c>
      <c r="V202" s="6">
        <f>SUMIF(SaldoAnno4!A$12:A$4602,$D202,SaldoAnno4!D$12:D$4602)</f>
        <v>0</v>
      </c>
      <c r="W202" s="6">
        <f>SUMIF(SaldoAnno4!A$12:A$4602,$D202,SaldoAnno4!E$12:E$4602)</f>
        <v>0</v>
      </c>
      <c r="X202" s="6">
        <f>SUMIF(SaldoAnno4!A$12:A$4602,$D202,SaldoAnno4!G$12:G$4602)</f>
        <v>0</v>
      </c>
      <c r="Y202" s="6">
        <f>SUMIF(SaldoAnno5!A$12:A$4602,$D202,SaldoAnno5!D$12:D$4602)</f>
        <v>3485458.62</v>
      </c>
      <c r="Z202" s="6">
        <f>SUMIF(SaldoAnno5!A$12:A$4602,$D202,SaldoAnno5!E$12:E$4602)</f>
        <v>2957.42</v>
      </c>
      <c r="AA202" s="6">
        <f>SUMIF(SaldoAnno5!A$12:A$4602,$D202,SaldoAnno5!G$12:G$4602)</f>
        <v>3482501.2</v>
      </c>
      <c r="AB202" s="6">
        <f>SUMIF(SaldoAnno6!A$12:A$5000,$D202,SaldoAnno6!D$12:D$5000)</f>
        <v>0</v>
      </c>
      <c r="AC202" s="6">
        <f>SUMIF(SaldoAnno6!A$12:A$5000,$D202,SaldoAnno6!E$12:E$5000)</f>
        <v>0</v>
      </c>
      <c r="AD202" s="6">
        <f>SUMIF(SaldoAnno6!A$12:A$5000,$D202,SaldoAnno6!G$12:G$5000)</f>
        <v>0</v>
      </c>
    </row>
    <row r="203" spans="1:30" ht="12.75">
      <c r="A203" s="7">
        <v>20</v>
      </c>
      <c r="B203" s="7">
        <v>2007</v>
      </c>
      <c r="C203" s="7">
        <v>200702</v>
      </c>
      <c r="D203" s="7">
        <v>20070103</v>
      </c>
      <c r="E203" s="170" t="s">
        <v>428</v>
      </c>
      <c r="F203" s="7">
        <v>4</v>
      </c>
      <c r="G203" s="8" t="s">
        <v>336</v>
      </c>
      <c r="H203" s="8" t="s">
        <v>329</v>
      </c>
      <c r="I203" s="8" t="s">
        <v>329</v>
      </c>
      <c r="J203" s="8" t="s">
        <v>696</v>
      </c>
      <c r="K203" s="8" t="s">
        <v>475</v>
      </c>
      <c r="L203" s="8" t="s">
        <v>475</v>
      </c>
      <c r="M203" s="6">
        <f>SUMIF(SaldoAnno1!A$12:A$4902,D203,SaldoAnno1!D$12:D$4902)</f>
        <v>0</v>
      </c>
      <c r="N203" s="6">
        <f>SUMIF(SaldoAnno1!A$12:A$4902,D203,SaldoAnno1!E$12:E$4902)</f>
        <v>0</v>
      </c>
      <c r="O203" s="6">
        <f>SUMIF(SaldoAnno1!A$12:A$4902,D203,SaldoAnno1!G$12:G$4902)</f>
        <v>0</v>
      </c>
      <c r="P203" s="6">
        <f>SUMIF(SaldoAnno2!A$12:A$5000,D203,SaldoAnno2!D$12:D$5000)</f>
        <v>0</v>
      </c>
      <c r="Q203" s="6">
        <f>SUMIF(SaldoAnno2!A$12:A$5000,D203,SaldoAnno2!E$12:E$5000)</f>
        <v>0</v>
      </c>
      <c r="R203" s="6">
        <f>SUMIF(SaldoAnno2!A$12:A$5000,D203,SaldoAnno2!G$12:G$5000)</f>
        <v>0</v>
      </c>
      <c r="S203" s="6">
        <f>SUMIF(SaldoAnno3!A$12:A$5000,D203,SaldoAnno3!D$12:G$5000)</f>
        <v>0</v>
      </c>
      <c r="T203" s="6">
        <f>SUMIF(SaldoAnno3!A$12:A$5000,D203,SaldoAnno3!E$12:H$5000)</f>
        <v>0</v>
      </c>
      <c r="U203" s="6">
        <f>SUMIF(SaldoAnno3!A$12:A$5000,D203,SaldoAnno3!G$12:G$5000)</f>
        <v>0</v>
      </c>
      <c r="V203" s="6">
        <f>SUMIF(SaldoAnno4!A$12:A$4602,$D203,SaldoAnno4!D$12:D$4602)</f>
        <v>0</v>
      </c>
      <c r="W203" s="6">
        <f>SUMIF(SaldoAnno4!A$12:A$4602,$D203,SaldoAnno4!E$12:E$4602)</f>
        <v>0</v>
      </c>
      <c r="X203" s="6">
        <f>SUMIF(SaldoAnno4!A$12:A$4602,$D203,SaldoAnno4!G$12:G$4602)</f>
        <v>0</v>
      </c>
      <c r="Y203" s="6">
        <f>SUMIF(SaldoAnno5!A$12:A$4602,$D203,SaldoAnno5!D$12:D$4602)</f>
        <v>0</v>
      </c>
      <c r="Z203" s="6">
        <f>SUMIF(SaldoAnno5!A$12:A$4602,$D203,SaldoAnno5!E$12:E$4602)</f>
        <v>0</v>
      </c>
      <c r="AA203" s="6">
        <f>SUMIF(SaldoAnno5!A$12:A$4602,$D203,SaldoAnno5!G$12:G$4602)</f>
        <v>0</v>
      </c>
      <c r="AB203" s="6">
        <f>SUMIF(SaldoAnno6!A$12:A$5000,$D203,SaldoAnno6!D$12:D$5000)</f>
        <v>0</v>
      </c>
      <c r="AC203" s="6">
        <f>SUMIF(SaldoAnno6!A$12:A$5000,$D203,SaldoAnno6!E$12:E$5000)</f>
        <v>0</v>
      </c>
      <c r="AD203" s="6">
        <f>SUMIF(SaldoAnno6!A$12:A$5000,$D203,SaldoAnno6!G$12:G$5000)</f>
        <v>0</v>
      </c>
    </row>
    <row r="204" spans="1:30" ht="12.75">
      <c r="A204" s="7">
        <v>20</v>
      </c>
      <c r="B204" s="7">
        <v>2007</v>
      </c>
      <c r="C204" s="7">
        <v>200702</v>
      </c>
      <c r="D204" s="9">
        <v>20070208</v>
      </c>
      <c r="E204" s="170" t="s">
        <v>429</v>
      </c>
      <c r="F204" s="7">
        <v>4</v>
      </c>
      <c r="G204" s="8" t="s">
        <v>336</v>
      </c>
      <c r="H204" s="8" t="s">
        <v>329</v>
      </c>
      <c r="I204" s="8" t="s">
        <v>329</v>
      </c>
      <c r="J204" s="8" t="s">
        <v>696</v>
      </c>
      <c r="K204" s="8" t="s">
        <v>475</v>
      </c>
      <c r="L204" s="8" t="s">
        <v>475</v>
      </c>
      <c r="M204" s="6">
        <f>SUMIF(SaldoAnno1!A$12:A$4902,D204,SaldoAnno1!D$12:D$4902)</f>
        <v>0</v>
      </c>
      <c r="N204" s="6">
        <f>SUMIF(SaldoAnno1!A$12:A$4902,D204,SaldoAnno1!E$12:E$4902)</f>
        <v>0</v>
      </c>
      <c r="O204" s="6">
        <f>SUMIF(SaldoAnno1!A$12:A$4902,D204,SaldoAnno1!G$12:G$4902)</f>
        <v>0</v>
      </c>
      <c r="P204" s="6">
        <f>SUMIF(SaldoAnno2!A$12:A$5000,D204,SaldoAnno2!D$12:D$5000)</f>
        <v>0</v>
      </c>
      <c r="Q204" s="6">
        <f>SUMIF(SaldoAnno2!A$12:A$5000,D204,SaldoAnno2!E$12:E$5000)</f>
        <v>0</v>
      </c>
      <c r="R204" s="6">
        <f>SUMIF(SaldoAnno2!A$12:A$5000,D204,SaldoAnno2!G$12:G$5000)</f>
        <v>0</v>
      </c>
      <c r="S204" s="6">
        <f>SUMIF(SaldoAnno3!A$12:A$5000,D204,SaldoAnno3!D$12:G$5000)</f>
        <v>0</v>
      </c>
      <c r="T204" s="6">
        <f>SUMIF(SaldoAnno3!A$12:A$5000,D204,SaldoAnno3!E$12:H$5000)</f>
        <v>0</v>
      </c>
      <c r="U204" s="6">
        <f>SUMIF(SaldoAnno3!A$12:A$5000,D204,SaldoAnno3!G$12:G$5000)</f>
        <v>0</v>
      </c>
      <c r="V204" s="6">
        <f>SUMIF(SaldoAnno4!A$12:A$4602,$D204,SaldoAnno4!D$12:D$4602)</f>
        <v>0</v>
      </c>
      <c r="W204" s="6">
        <f>SUMIF(SaldoAnno4!A$12:A$4602,$D204,SaldoAnno4!E$12:E$4602)</f>
        <v>0</v>
      </c>
      <c r="X204" s="6">
        <f>SUMIF(SaldoAnno4!A$12:A$4602,$D204,SaldoAnno4!G$12:G$4602)</f>
        <v>0</v>
      </c>
      <c r="Y204" s="6">
        <f>SUMIF(SaldoAnno5!A$12:A$4602,$D204,SaldoAnno5!D$12:D$4602)</f>
        <v>0</v>
      </c>
      <c r="Z204" s="6">
        <f>SUMIF(SaldoAnno5!A$12:A$4602,$D204,SaldoAnno5!E$12:E$4602)</f>
        <v>0</v>
      </c>
      <c r="AA204" s="6">
        <f>SUMIF(SaldoAnno5!A$12:A$4602,$D204,SaldoAnno5!G$12:G$4602)</f>
        <v>0</v>
      </c>
      <c r="AB204" s="6">
        <f>SUMIF(SaldoAnno6!A$12:A$5000,$D204,SaldoAnno6!D$12:D$5000)</f>
        <v>0</v>
      </c>
      <c r="AC204" s="6">
        <f>SUMIF(SaldoAnno6!A$12:A$5000,$D204,SaldoAnno6!E$12:E$5000)</f>
        <v>0</v>
      </c>
      <c r="AD204" s="6">
        <f>SUMIF(SaldoAnno6!A$12:A$5000,$D204,SaldoAnno6!G$12:G$5000)</f>
        <v>0</v>
      </c>
    </row>
    <row r="205" spans="1:30" ht="12.75">
      <c r="A205" s="7">
        <v>20</v>
      </c>
      <c r="B205" s="7">
        <v>2007</v>
      </c>
      <c r="C205" s="7">
        <v>200702</v>
      </c>
      <c r="D205" s="9">
        <v>20070209</v>
      </c>
      <c r="E205" s="170" t="s">
        <v>430</v>
      </c>
      <c r="F205" s="7">
        <v>4</v>
      </c>
      <c r="G205" s="8" t="s">
        <v>336</v>
      </c>
      <c r="H205" s="8" t="s">
        <v>329</v>
      </c>
      <c r="I205" s="8" t="s">
        <v>329</v>
      </c>
      <c r="J205" s="8" t="s">
        <v>696</v>
      </c>
      <c r="K205" s="8" t="s">
        <v>475</v>
      </c>
      <c r="L205" s="8" t="s">
        <v>475</v>
      </c>
      <c r="M205" s="6">
        <f>SUMIF(SaldoAnno1!A$12:A$4902,D205,SaldoAnno1!D$12:D$4902)</f>
        <v>0</v>
      </c>
      <c r="N205" s="6">
        <f>SUMIF(SaldoAnno1!A$12:A$4902,D205,SaldoAnno1!E$12:E$4902)</f>
        <v>0</v>
      </c>
      <c r="O205" s="6">
        <f>SUMIF(SaldoAnno1!A$12:A$4902,D205,SaldoAnno1!G$12:G$4902)</f>
        <v>0</v>
      </c>
      <c r="P205" s="6">
        <f>SUMIF(SaldoAnno2!A$12:A$5000,D205,SaldoAnno2!D$12:D$5000)</f>
        <v>0</v>
      </c>
      <c r="Q205" s="6">
        <f>SUMIF(SaldoAnno2!A$12:A$5000,D205,SaldoAnno2!E$12:E$5000)</f>
        <v>0</v>
      </c>
      <c r="R205" s="6">
        <f>SUMIF(SaldoAnno2!A$12:A$5000,D205,SaldoAnno2!G$12:G$5000)</f>
        <v>0</v>
      </c>
      <c r="S205" s="6">
        <f>SUMIF(SaldoAnno3!A$12:A$5000,D205,SaldoAnno3!D$12:G$5000)</f>
        <v>0</v>
      </c>
      <c r="T205" s="6">
        <f>SUMIF(SaldoAnno3!A$12:A$5000,D205,SaldoAnno3!E$12:H$5000)</f>
        <v>0</v>
      </c>
      <c r="U205" s="6">
        <f>SUMIF(SaldoAnno3!A$12:A$5000,D205,SaldoAnno3!G$12:G$5000)</f>
        <v>0</v>
      </c>
      <c r="V205" s="6">
        <f>SUMIF(SaldoAnno4!A$12:A$4602,$D205,SaldoAnno4!D$12:D$4602)</f>
        <v>0</v>
      </c>
      <c r="W205" s="6">
        <f>SUMIF(SaldoAnno4!A$12:A$4602,$D205,SaldoAnno4!E$12:E$4602)</f>
        <v>0</v>
      </c>
      <c r="X205" s="6">
        <f>SUMIF(SaldoAnno4!A$12:A$4602,$D205,SaldoAnno4!G$12:G$4602)</f>
        <v>0</v>
      </c>
      <c r="Y205" s="6">
        <f>SUMIF(SaldoAnno5!A$12:A$4602,$D205,SaldoAnno5!D$12:D$4602)</f>
        <v>0</v>
      </c>
      <c r="Z205" s="6">
        <f>SUMIF(SaldoAnno5!A$12:A$4602,$D205,SaldoAnno5!E$12:E$4602)</f>
        <v>0</v>
      </c>
      <c r="AA205" s="6">
        <f>SUMIF(SaldoAnno5!A$12:A$4602,$D205,SaldoAnno5!G$12:G$4602)</f>
        <v>0</v>
      </c>
      <c r="AB205" s="6">
        <f>SUMIF(SaldoAnno6!A$12:A$5000,$D205,SaldoAnno6!D$12:D$5000)</f>
        <v>0</v>
      </c>
      <c r="AC205" s="6">
        <f>SUMIF(SaldoAnno6!A$12:A$5000,$D205,SaldoAnno6!E$12:E$5000)</f>
        <v>0</v>
      </c>
      <c r="AD205" s="6">
        <f>SUMIF(SaldoAnno6!A$12:A$5000,$D205,SaldoAnno6!G$12:G$5000)</f>
        <v>0</v>
      </c>
    </row>
    <row r="206" spans="1:30" ht="12.75">
      <c r="A206" s="7">
        <v>20</v>
      </c>
      <c r="B206" s="7">
        <v>2007</v>
      </c>
      <c r="C206" s="7">
        <v>200702</v>
      </c>
      <c r="D206" s="9">
        <v>20070210</v>
      </c>
      <c r="E206" s="170" t="s">
        <v>431</v>
      </c>
      <c r="F206" s="7">
        <v>4</v>
      </c>
      <c r="G206" s="8" t="s">
        <v>336</v>
      </c>
      <c r="H206" s="8" t="s">
        <v>329</v>
      </c>
      <c r="I206" s="8" t="s">
        <v>329</v>
      </c>
      <c r="J206" s="8" t="s">
        <v>696</v>
      </c>
      <c r="K206" s="8" t="s">
        <v>475</v>
      </c>
      <c r="L206" s="8" t="s">
        <v>475</v>
      </c>
      <c r="M206" s="6">
        <f>SUMIF(SaldoAnno1!A$12:A$4902,D206,SaldoAnno1!D$12:D$4902)</f>
        <v>0</v>
      </c>
      <c r="N206" s="6">
        <f>SUMIF(SaldoAnno1!A$12:A$4902,D206,SaldoAnno1!E$12:E$4902)</f>
        <v>0</v>
      </c>
      <c r="O206" s="6">
        <f>SUMIF(SaldoAnno1!A$12:A$4902,D206,SaldoAnno1!G$12:G$4902)</f>
        <v>0</v>
      </c>
      <c r="P206" s="6">
        <f>SUMIF(SaldoAnno2!A$12:A$5000,D206,SaldoAnno2!D$12:D$5000)</f>
        <v>0</v>
      </c>
      <c r="Q206" s="6">
        <f>SUMIF(SaldoAnno2!A$12:A$5000,D206,SaldoAnno2!E$12:E$5000)</f>
        <v>0</v>
      </c>
      <c r="R206" s="6">
        <f>SUMIF(SaldoAnno2!A$12:A$5000,D206,SaldoAnno2!G$12:G$5000)</f>
        <v>0</v>
      </c>
      <c r="S206" s="6">
        <f>SUMIF(SaldoAnno3!A$12:A$5000,D206,SaldoAnno3!D$12:G$5000)</f>
        <v>0</v>
      </c>
      <c r="T206" s="6">
        <f>SUMIF(SaldoAnno3!A$12:A$5000,D206,SaldoAnno3!E$12:H$5000)</f>
        <v>0</v>
      </c>
      <c r="U206" s="6">
        <f>SUMIF(SaldoAnno3!A$12:A$5000,D206,SaldoAnno3!G$12:G$5000)</f>
        <v>0</v>
      </c>
      <c r="V206" s="6">
        <f>SUMIF(SaldoAnno4!A$12:A$4602,$D206,SaldoAnno4!D$12:D$4602)</f>
        <v>0</v>
      </c>
      <c r="W206" s="6">
        <f>SUMIF(SaldoAnno4!A$12:A$4602,$D206,SaldoAnno4!E$12:E$4602)</f>
        <v>0</v>
      </c>
      <c r="X206" s="6">
        <f>SUMIF(SaldoAnno4!A$12:A$4602,$D206,SaldoAnno4!G$12:G$4602)</f>
        <v>0</v>
      </c>
      <c r="Y206" s="6">
        <f>SUMIF(SaldoAnno5!A$12:A$4602,$D206,SaldoAnno5!D$12:D$4602)</f>
        <v>0</v>
      </c>
      <c r="Z206" s="6">
        <f>SUMIF(SaldoAnno5!A$12:A$4602,$D206,SaldoAnno5!E$12:E$4602)</f>
        <v>0</v>
      </c>
      <c r="AA206" s="6">
        <f>SUMIF(SaldoAnno5!A$12:A$4602,$D206,SaldoAnno5!G$12:G$4602)</f>
        <v>0</v>
      </c>
      <c r="AB206" s="6">
        <f>SUMIF(SaldoAnno6!A$12:A$5000,$D206,SaldoAnno6!D$12:D$5000)</f>
        <v>0</v>
      </c>
      <c r="AC206" s="6">
        <f>SUMIF(SaldoAnno6!A$12:A$5000,$D206,SaldoAnno6!E$12:E$5000)</f>
        <v>0</v>
      </c>
      <c r="AD206" s="6">
        <f>SUMIF(SaldoAnno6!A$12:A$5000,$D206,SaldoAnno6!G$12:G$5000)</f>
        <v>0</v>
      </c>
    </row>
    <row r="207" spans="1:30" ht="12.75">
      <c r="A207" s="7">
        <v>20</v>
      </c>
      <c r="B207" s="7">
        <v>2007</v>
      </c>
      <c r="C207" s="7">
        <v>200702</v>
      </c>
      <c r="D207" s="9">
        <v>20070211</v>
      </c>
      <c r="E207" s="170" t="s">
        <v>432</v>
      </c>
      <c r="F207" s="7">
        <v>4</v>
      </c>
      <c r="G207" s="8" t="s">
        <v>336</v>
      </c>
      <c r="H207" s="8" t="s">
        <v>329</v>
      </c>
      <c r="I207" s="8" t="s">
        <v>329</v>
      </c>
      <c r="J207" s="8" t="s">
        <v>696</v>
      </c>
      <c r="K207" s="8" t="s">
        <v>475</v>
      </c>
      <c r="L207" s="8" t="s">
        <v>475</v>
      </c>
      <c r="M207" s="6">
        <f>SUMIF(SaldoAnno1!A$12:A$4902,D207,SaldoAnno1!D$12:D$4902)</f>
        <v>0</v>
      </c>
      <c r="N207" s="6">
        <f>SUMIF(SaldoAnno1!A$12:A$4902,D207,SaldoAnno1!E$12:E$4902)</f>
        <v>0</v>
      </c>
      <c r="O207" s="6">
        <f>SUMIF(SaldoAnno1!A$12:A$4902,D207,SaldoAnno1!G$12:G$4902)</f>
        <v>0</v>
      </c>
      <c r="P207" s="6">
        <f>SUMIF(SaldoAnno2!A$12:A$5000,D207,SaldoAnno2!D$12:D$5000)</f>
        <v>0</v>
      </c>
      <c r="Q207" s="6">
        <f>SUMIF(SaldoAnno2!A$12:A$5000,D207,SaldoAnno2!E$12:E$5000)</f>
        <v>0</v>
      </c>
      <c r="R207" s="6">
        <f>SUMIF(SaldoAnno2!A$12:A$5000,D207,SaldoAnno2!G$12:G$5000)</f>
        <v>0</v>
      </c>
      <c r="S207" s="6">
        <f>SUMIF(SaldoAnno3!A$12:A$5000,D207,SaldoAnno3!D$12:G$5000)</f>
        <v>0</v>
      </c>
      <c r="T207" s="6">
        <f>SUMIF(SaldoAnno3!A$12:A$5000,D207,SaldoAnno3!E$12:H$5000)</f>
        <v>0</v>
      </c>
      <c r="U207" s="6">
        <f>SUMIF(SaldoAnno3!A$12:A$5000,D207,SaldoAnno3!G$12:G$5000)</f>
        <v>0</v>
      </c>
      <c r="V207" s="6">
        <f>SUMIF(SaldoAnno4!A$12:A$4602,$D207,SaldoAnno4!D$12:D$4602)</f>
        <v>0</v>
      </c>
      <c r="W207" s="6">
        <f>SUMIF(SaldoAnno4!A$12:A$4602,$D207,SaldoAnno4!E$12:E$4602)</f>
        <v>0</v>
      </c>
      <c r="X207" s="6">
        <f>SUMIF(SaldoAnno4!A$12:A$4602,$D207,SaldoAnno4!G$12:G$4602)</f>
        <v>0</v>
      </c>
      <c r="Y207" s="6">
        <f>SUMIF(SaldoAnno5!A$12:A$4602,$D207,SaldoAnno5!D$12:D$4602)</f>
        <v>0</v>
      </c>
      <c r="Z207" s="6">
        <f>SUMIF(SaldoAnno5!A$12:A$4602,$D207,SaldoAnno5!E$12:E$4602)</f>
        <v>0</v>
      </c>
      <c r="AA207" s="6">
        <f>SUMIF(SaldoAnno5!A$12:A$4602,$D207,SaldoAnno5!G$12:G$4602)</f>
        <v>0</v>
      </c>
      <c r="AB207" s="6">
        <f>SUMIF(SaldoAnno6!A$12:A$5000,$D207,SaldoAnno6!D$12:D$5000)</f>
        <v>0</v>
      </c>
      <c r="AC207" s="6">
        <f>SUMIF(SaldoAnno6!A$12:A$5000,$D207,SaldoAnno6!E$12:E$5000)</f>
        <v>0</v>
      </c>
      <c r="AD207" s="6">
        <f>SUMIF(SaldoAnno6!A$12:A$5000,$D207,SaldoAnno6!G$12:G$5000)</f>
        <v>0</v>
      </c>
    </row>
    <row r="208" spans="1:30" ht="12.75">
      <c r="A208" s="7">
        <v>20</v>
      </c>
      <c r="B208" s="7">
        <v>2007</v>
      </c>
      <c r="C208" s="7">
        <v>200702</v>
      </c>
      <c r="D208" s="9">
        <v>20070212</v>
      </c>
      <c r="E208" s="170" t="s">
        <v>433</v>
      </c>
      <c r="F208" s="7">
        <v>4</v>
      </c>
      <c r="G208" s="8" t="s">
        <v>336</v>
      </c>
      <c r="H208" s="8" t="s">
        <v>329</v>
      </c>
      <c r="I208" s="8" t="s">
        <v>329</v>
      </c>
      <c r="J208" s="8" t="s">
        <v>696</v>
      </c>
      <c r="K208" s="8" t="s">
        <v>475</v>
      </c>
      <c r="L208" s="8" t="s">
        <v>475</v>
      </c>
      <c r="M208" s="6">
        <f>SUMIF(SaldoAnno1!A$12:A$4902,D208,SaldoAnno1!D$12:D$4902)</f>
        <v>0</v>
      </c>
      <c r="N208" s="6">
        <f>SUMIF(SaldoAnno1!A$12:A$4902,D208,SaldoAnno1!E$12:E$4902)</f>
        <v>0</v>
      </c>
      <c r="O208" s="6">
        <f>SUMIF(SaldoAnno1!A$12:A$4902,D208,SaldoAnno1!G$12:G$4902)</f>
        <v>0</v>
      </c>
      <c r="P208" s="6">
        <f>SUMIF(SaldoAnno2!A$12:A$5000,D208,SaldoAnno2!D$12:D$5000)</f>
        <v>0</v>
      </c>
      <c r="Q208" s="6">
        <f>SUMIF(SaldoAnno2!A$12:A$5000,D208,SaldoAnno2!E$12:E$5000)</f>
        <v>0</v>
      </c>
      <c r="R208" s="6">
        <f>SUMIF(SaldoAnno2!A$12:A$5000,D208,SaldoAnno2!G$12:G$5000)</f>
        <v>0</v>
      </c>
      <c r="S208" s="6">
        <f>SUMIF(SaldoAnno3!A$12:A$5000,D208,SaldoAnno3!D$12:G$5000)</f>
        <v>0</v>
      </c>
      <c r="T208" s="6">
        <f>SUMIF(SaldoAnno3!A$12:A$5000,D208,SaldoAnno3!E$12:H$5000)</f>
        <v>0</v>
      </c>
      <c r="U208" s="6">
        <f>SUMIF(SaldoAnno3!A$12:A$5000,D208,SaldoAnno3!G$12:G$5000)</f>
        <v>0</v>
      </c>
      <c r="V208" s="6">
        <f>SUMIF(SaldoAnno4!A$12:A$4602,$D208,SaldoAnno4!D$12:D$4602)</f>
        <v>0</v>
      </c>
      <c r="W208" s="6">
        <f>SUMIF(SaldoAnno4!A$12:A$4602,$D208,SaldoAnno4!E$12:E$4602)</f>
        <v>0</v>
      </c>
      <c r="X208" s="6">
        <f>SUMIF(SaldoAnno4!A$12:A$4602,$D208,SaldoAnno4!G$12:G$4602)</f>
        <v>0</v>
      </c>
      <c r="Y208" s="6">
        <f>SUMIF(SaldoAnno5!A$12:A$4602,$D208,SaldoAnno5!D$12:D$4602)</f>
        <v>0</v>
      </c>
      <c r="Z208" s="6">
        <f>SUMIF(SaldoAnno5!A$12:A$4602,$D208,SaldoAnno5!E$12:E$4602)</f>
        <v>0</v>
      </c>
      <c r="AA208" s="6">
        <f>SUMIF(SaldoAnno5!A$12:A$4602,$D208,SaldoAnno5!G$12:G$4602)</f>
        <v>0</v>
      </c>
      <c r="AB208" s="6">
        <f>SUMIF(SaldoAnno6!A$12:A$5000,$D208,SaldoAnno6!D$12:D$5000)</f>
        <v>0</v>
      </c>
      <c r="AC208" s="6">
        <f>SUMIF(SaldoAnno6!A$12:A$5000,$D208,SaldoAnno6!E$12:E$5000)</f>
        <v>0</v>
      </c>
      <c r="AD208" s="6">
        <f>SUMIF(SaldoAnno6!A$12:A$5000,$D208,SaldoAnno6!G$12:G$5000)</f>
        <v>0</v>
      </c>
    </row>
    <row r="209" spans="1:30" ht="12.75">
      <c r="A209" s="7">
        <v>20</v>
      </c>
      <c r="B209" s="7">
        <v>2007</v>
      </c>
      <c r="C209" s="7">
        <v>200702</v>
      </c>
      <c r="D209" s="9">
        <v>20070213</v>
      </c>
      <c r="E209" s="170" t="s">
        <v>434</v>
      </c>
      <c r="F209" s="7">
        <v>4</v>
      </c>
      <c r="G209" s="8" t="s">
        <v>336</v>
      </c>
      <c r="H209" s="8" t="s">
        <v>329</v>
      </c>
      <c r="I209" s="8" t="s">
        <v>329</v>
      </c>
      <c r="J209" s="8" t="s">
        <v>696</v>
      </c>
      <c r="K209" s="8" t="s">
        <v>475</v>
      </c>
      <c r="L209" s="8" t="s">
        <v>475</v>
      </c>
      <c r="M209" s="6">
        <f>SUMIF(SaldoAnno1!A$12:A$4902,D209,SaldoAnno1!D$12:D$4902)</f>
        <v>0</v>
      </c>
      <c r="N209" s="6">
        <f>SUMIF(SaldoAnno1!A$12:A$4902,D209,SaldoAnno1!E$12:E$4902)</f>
        <v>0</v>
      </c>
      <c r="O209" s="6">
        <f>SUMIF(SaldoAnno1!A$12:A$4902,D209,SaldoAnno1!G$12:G$4902)</f>
        <v>0</v>
      </c>
      <c r="P209" s="6">
        <f>SUMIF(SaldoAnno2!A$12:A$5000,D209,SaldoAnno2!D$12:D$5000)</f>
        <v>0</v>
      </c>
      <c r="Q209" s="6">
        <f>SUMIF(SaldoAnno2!A$12:A$5000,D209,SaldoAnno2!E$12:E$5000)</f>
        <v>0</v>
      </c>
      <c r="R209" s="6">
        <f>SUMIF(SaldoAnno2!A$12:A$5000,D209,SaldoAnno2!G$12:G$5000)</f>
        <v>0</v>
      </c>
      <c r="S209" s="6">
        <f>SUMIF(SaldoAnno3!A$12:A$5000,D209,SaldoAnno3!D$12:G$5000)</f>
        <v>0</v>
      </c>
      <c r="T209" s="6">
        <f>SUMIF(SaldoAnno3!A$12:A$5000,D209,SaldoAnno3!E$12:H$5000)</f>
        <v>0</v>
      </c>
      <c r="U209" s="6">
        <f>SUMIF(SaldoAnno3!A$12:A$5000,D209,SaldoAnno3!G$12:G$5000)</f>
        <v>0</v>
      </c>
      <c r="V209" s="6">
        <f>SUMIF(SaldoAnno4!A$12:A$4602,$D209,SaldoAnno4!D$12:D$4602)</f>
        <v>0</v>
      </c>
      <c r="W209" s="6">
        <f>SUMIF(SaldoAnno4!A$12:A$4602,$D209,SaldoAnno4!E$12:E$4602)</f>
        <v>0</v>
      </c>
      <c r="X209" s="6">
        <f>SUMIF(SaldoAnno4!A$12:A$4602,$D209,SaldoAnno4!G$12:G$4602)</f>
        <v>0</v>
      </c>
      <c r="Y209" s="6">
        <f>SUMIF(SaldoAnno5!A$12:A$4602,$D209,SaldoAnno5!D$12:D$4602)</f>
        <v>0</v>
      </c>
      <c r="Z209" s="6">
        <f>SUMIF(SaldoAnno5!A$12:A$4602,$D209,SaldoAnno5!E$12:E$4602)</f>
        <v>0</v>
      </c>
      <c r="AA209" s="6">
        <f>SUMIF(SaldoAnno5!A$12:A$4602,$D209,SaldoAnno5!G$12:G$4602)</f>
        <v>0</v>
      </c>
      <c r="AB209" s="6">
        <f>SUMIF(SaldoAnno6!A$12:A$5000,$D209,SaldoAnno6!D$12:D$5000)</f>
        <v>0</v>
      </c>
      <c r="AC209" s="6">
        <f>SUMIF(SaldoAnno6!A$12:A$5000,$D209,SaldoAnno6!E$12:E$5000)</f>
        <v>0</v>
      </c>
      <c r="AD209" s="6">
        <f>SUMIF(SaldoAnno6!A$12:A$5000,$D209,SaldoAnno6!G$12:G$5000)</f>
        <v>0</v>
      </c>
    </row>
    <row r="210" spans="1:30" ht="12.75">
      <c r="A210" s="7">
        <v>20</v>
      </c>
      <c r="B210" s="7">
        <v>2007</v>
      </c>
      <c r="C210" s="7">
        <v>200702</v>
      </c>
      <c r="D210" s="9">
        <v>20070214</v>
      </c>
      <c r="E210" s="170" t="s">
        <v>435</v>
      </c>
      <c r="F210" s="7">
        <v>4</v>
      </c>
      <c r="G210" s="8" t="s">
        <v>336</v>
      </c>
      <c r="H210" s="8" t="s">
        <v>329</v>
      </c>
      <c r="I210" s="8" t="s">
        <v>329</v>
      </c>
      <c r="J210" s="8" t="s">
        <v>696</v>
      </c>
      <c r="K210" s="8" t="s">
        <v>475</v>
      </c>
      <c r="L210" s="8" t="s">
        <v>475</v>
      </c>
      <c r="M210" s="6">
        <f>SUMIF(SaldoAnno1!A$12:A$4902,D210,SaldoAnno1!D$12:D$4902)</f>
        <v>0</v>
      </c>
      <c r="N210" s="6">
        <f>SUMIF(SaldoAnno1!A$12:A$4902,D210,SaldoAnno1!E$12:E$4902)</f>
        <v>0</v>
      </c>
      <c r="O210" s="6">
        <f>SUMIF(SaldoAnno1!A$12:A$4902,D210,SaldoAnno1!G$12:G$4902)</f>
        <v>0</v>
      </c>
      <c r="P210" s="6">
        <f>SUMIF(SaldoAnno2!A$12:A$5000,D210,SaldoAnno2!D$12:D$5000)</f>
        <v>0</v>
      </c>
      <c r="Q210" s="6">
        <f>SUMIF(SaldoAnno2!A$12:A$5000,D210,SaldoAnno2!E$12:E$5000)</f>
        <v>0</v>
      </c>
      <c r="R210" s="6">
        <f>SUMIF(SaldoAnno2!A$12:A$5000,D210,SaldoAnno2!G$12:G$5000)</f>
        <v>0</v>
      </c>
      <c r="S210" s="6">
        <f>SUMIF(SaldoAnno3!A$12:A$5000,D210,SaldoAnno3!D$12:G$5000)</f>
        <v>0</v>
      </c>
      <c r="T210" s="6">
        <f>SUMIF(SaldoAnno3!A$12:A$5000,D210,SaldoAnno3!E$12:H$5000)</f>
        <v>0</v>
      </c>
      <c r="U210" s="6">
        <f>SUMIF(SaldoAnno3!A$12:A$5000,D210,SaldoAnno3!G$12:G$5000)</f>
        <v>0</v>
      </c>
      <c r="V210" s="6">
        <f>SUMIF(SaldoAnno4!A$12:A$4602,$D210,SaldoAnno4!D$12:D$4602)</f>
        <v>0</v>
      </c>
      <c r="W210" s="6">
        <f>SUMIF(SaldoAnno4!A$12:A$4602,$D210,SaldoAnno4!E$12:E$4602)</f>
        <v>0</v>
      </c>
      <c r="X210" s="6">
        <f>SUMIF(SaldoAnno4!A$12:A$4602,$D210,SaldoAnno4!G$12:G$4602)</f>
        <v>0</v>
      </c>
      <c r="Y210" s="6">
        <f>SUMIF(SaldoAnno5!A$12:A$4602,$D210,SaldoAnno5!D$12:D$4602)</f>
        <v>0</v>
      </c>
      <c r="Z210" s="6">
        <f>SUMIF(SaldoAnno5!A$12:A$4602,$D210,SaldoAnno5!E$12:E$4602)</f>
        <v>0</v>
      </c>
      <c r="AA210" s="6">
        <f>SUMIF(SaldoAnno5!A$12:A$4602,$D210,SaldoAnno5!G$12:G$4602)</f>
        <v>0</v>
      </c>
      <c r="AB210" s="6">
        <f>SUMIF(SaldoAnno6!A$12:A$5000,$D210,SaldoAnno6!D$12:D$5000)</f>
        <v>0</v>
      </c>
      <c r="AC210" s="6">
        <f>SUMIF(SaldoAnno6!A$12:A$5000,$D210,SaldoAnno6!E$12:E$5000)</f>
        <v>0</v>
      </c>
      <c r="AD210" s="6">
        <f>SUMIF(SaldoAnno6!A$12:A$5000,$D210,SaldoAnno6!G$12:G$5000)</f>
        <v>0</v>
      </c>
    </row>
    <row r="211" spans="1:30" ht="12.75">
      <c r="A211" s="7">
        <v>20</v>
      </c>
      <c r="B211" s="7">
        <v>2007</v>
      </c>
      <c r="C211" s="7">
        <v>200702</v>
      </c>
      <c r="D211" s="9">
        <v>20070215</v>
      </c>
      <c r="E211" s="170" t="s">
        <v>436</v>
      </c>
      <c r="F211" s="7">
        <v>4</v>
      </c>
      <c r="G211" s="8" t="s">
        <v>336</v>
      </c>
      <c r="H211" s="8" t="s">
        <v>329</v>
      </c>
      <c r="I211" s="8" t="s">
        <v>329</v>
      </c>
      <c r="J211" s="8" t="s">
        <v>696</v>
      </c>
      <c r="K211" s="8" t="s">
        <v>475</v>
      </c>
      <c r="L211" s="8" t="s">
        <v>475</v>
      </c>
      <c r="M211" s="6">
        <f>SUMIF(SaldoAnno1!A$12:A$4902,D211,SaldoAnno1!D$12:D$4902)</f>
        <v>0</v>
      </c>
      <c r="N211" s="6">
        <f>SUMIF(SaldoAnno1!A$12:A$4902,D211,SaldoAnno1!E$12:E$4902)</f>
        <v>0</v>
      </c>
      <c r="O211" s="6">
        <f>SUMIF(SaldoAnno1!A$12:A$4902,D211,SaldoAnno1!G$12:G$4902)</f>
        <v>0</v>
      </c>
      <c r="P211" s="6">
        <f>SUMIF(SaldoAnno2!A$12:A$5000,D211,SaldoAnno2!D$12:D$5000)</f>
        <v>0</v>
      </c>
      <c r="Q211" s="6">
        <f>SUMIF(SaldoAnno2!A$12:A$5000,D211,SaldoAnno2!E$12:E$5000)</f>
        <v>0</v>
      </c>
      <c r="R211" s="6">
        <f>SUMIF(SaldoAnno2!A$12:A$5000,D211,SaldoAnno2!G$12:G$5000)</f>
        <v>0</v>
      </c>
      <c r="S211" s="6">
        <f>SUMIF(SaldoAnno3!A$12:A$5000,D211,SaldoAnno3!D$12:G$5000)</f>
        <v>0</v>
      </c>
      <c r="T211" s="6">
        <f>SUMIF(SaldoAnno3!A$12:A$5000,D211,SaldoAnno3!E$12:H$5000)</f>
        <v>0</v>
      </c>
      <c r="U211" s="6">
        <f>SUMIF(SaldoAnno3!A$12:A$5000,D211,SaldoAnno3!G$12:G$5000)</f>
        <v>0</v>
      </c>
      <c r="V211" s="6">
        <f>SUMIF(SaldoAnno4!A$12:A$4602,$D211,SaldoAnno4!D$12:D$4602)</f>
        <v>0</v>
      </c>
      <c r="W211" s="6">
        <f>SUMIF(SaldoAnno4!A$12:A$4602,$D211,SaldoAnno4!E$12:E$4602)</f>
        <v>0</v>
      </c>
      <c r="X211" s="6">
        <f>SUMIF(SaldoAnno4!A$12:A$4602,$D211,SaldoAnno4!G$12:G$4602)</f>
        <v>0</v>
      </c>
      <c r="Y211" s="6">
        <f>SUMIF(SaldoAnno5!A$12:A$4602,$D211,SaldoAnno5!D$12:D$4602)</f>
        <v>0</v>
      </c>
      <c r="Z211" s="6">
        <f>SUMIF(SaldoAnno5!A$12:A$4602,$D211,SaldoAnno5!E$12:E$4602)</f>
        <v>0</v>
      </c>
      <c r="AA211" s="6">
        <f>SUMIF(SaldoAnno5!A$12:A$4602,$D211,SaldoAnno5!G$12:G$4602)</f>
        <v>0</v>
      </c>
      <c r="AB211" s="6">
        <f>SUMIF(SaldoAnno6!A$12:A$5000,$D211,SaldoAnno6!D$12:D$5000)</f>
        <v>0</v>
      </c>
      <c r="AC211" s="6">
        <f>SUMIF(SaldoAnno6!A$12:A$5000,$D211,SaldoAnno6!E$12:E$5000)</f>
        <v>0</v>
      </c>
      <c r="AD211" s="6">
        <f>SUMIF(SaldoAnno6!A$12:A$5000,$D211,SaldoAnno6!G$12:G$5000)</f>
        <v>0</v>
      </c>
    </row>
    <row r="212" spans="1:30" ht="12.75">
      <c r="A212" s="7">
        <v>20</v>
      </c>
      <c r="B212" s="7">
        <v>2007</v>
      </c>
      <c r="C212" s="7">
        <v>200702</v>
      </c>
      <c r="D212" s="9">
        <v>20070216</v>
      </c>
      <c r="E212" s="170" t="s">
        <v>437</v>
      </c>
      <c r="F212" s="7">
        <v>4</v>
      </c>
      <c r="G212" s="8" t="s">
        <v>336</v>
      </c>
      <c r="H212" s="8" t="s">
        <v>329</v>
      </c>
      <c r="I212" s="8" t="s">
        <v>329</v>
      </c>
      <c r="J212" s="8" t="s">
        <v>696</v>
      </c>
      <c r="K212" s="8" t="s">
        <v>475</v>
      </c>
      <c r="L212" s="8" t="s">
        <v>475</v>
      </c>
      <c r="M212" s="6">
        <f>SUMIF(SaldoAnno1!A$12:A$4902,D212,SaldoAnno1!D$12:D$4902)</f>
        <v>0</v>
      </c>
      <c r="N212" s="6">
        <f>SUMIF(SaldoAnno1!A$12:A$4902,D212,SaldoAnno1!E$12:E$4902)</f>
        <v>0</v>
      </c>
      <c r="O212" s="6">
        <f>SUMIF(SaldoAnno1!A$12:A$4902,D212,SaldoAnno1!G$12:G$4902)</f>
        <v>0</v>
      </c>
      <c r="P212" s="6">
        <f>SUMIF(SaldoAnno2!A$12:A$5000,D212,SaldoAnno2!D$12:D$5000)</f>
        <v>0</v>
      </c>
      <c r="Q212" s="6">
        <f>SUMIF(SaldoAnno2!A$12:A$5000,D212,SaldoAnno2!E$12:E$5000)</f>
        <v>0</v>
      </c>
      <c r="R212" s="6">
        <f>SUMIF(SaldoAnno2!A$12:A$5000,D212,SaldoAnno2!G$12:G$5000)</f>
        <v>0</v>
      </c>
      <c r="S212" s="6">
        <f>SUMIF(SaldoAnno3!A$12:A$5000,D212,SaldoAnno3!D$12:G$5000)</f>
        <v>0</v>
      </c>
      <c r="T212" s="6">
        <f>SUMIF(SaldoAnno3!A$12:A$5000,D212,SaldoAnno3!E$12:H$5000)</f>
        <v>0</v>
      </c>
      <c r="U212" s="6">
        <f>SUMIF(SaldoAnno3!A$12:A$5000,D212,SaldoAnno3!G$12:G$5000)</f>
        <v>0</v>
      </c>
      <c r="V212" s="6">
        <f>SUMIF(SaldoAnno4!A$12:A$4602,$D212,SaldoAnno4!D$12:D$4602)</f>
        <v>0</v>
      </c>
      <c r="W212" s="6">
        <f>SUMIF(SaldoAnno4!A$12:A$4602,$D212,SaldoAnno4!E$12:E$4602)</f>
        <v>0</v>
      </c>
      <c r="X212" s="6">
        <f>SUMIF(SaldoAnno4!A$12:A$4602,$D212,SaldoAnno4!G$12:G$4602)</f>
        <v>0</v>
      </c>
      <c r="Y212" s="6">
        <f>SUMIF(SaldoAnno5!A$12:A$4602,$D212,SaldoAnno5!D$12:D$4602)</f>
        <v>0</v>
      </c>
      <c r="Z212" s="6">
        <f>SUMIF(SaldoAnno5!A$12:A$4602,$D212,SaldoAnno5!E$12:E$4602)</f>
        <v>0</v>
      </c>
      <c r="AA212" s="6">
        <f>SUMIF(SaldoAnno5!A$12:A$4602,$D212,SaldoAnno5!G$12:G$4602)</f>
        <v>0</v>
      </c>
      <c r="AB212" s="6">
        <f>SUMIF(SaldoAnno6!A$12:A$5000,$D212,SaldoAnno6!D$12:D$5000)</f>
        <v>0</v>
      </c>
      <c r="AC212" s="6">
        <f>SUMIF(SaldoAnno6!A$12:A$5000,$D212,SaldoAnno6!E$12:E$5000)</f>
        <v>0</v>
      </c>
      <c r="AD212" s="6">
        <f>SUMIF(SaldoAnno6!A$12:A$5000,$D212,SaldoAnno6!G$12:G$5000)</f>
        <v>0</v>
      </c>
    </row>
    <row r="213" spans="1:30" ht="12.75">
      <c r="A213" s="7">
        <v>20</v>
      </c>
      <c r="B213" s="7">
        <v>2008</v>
      </c>
      <c r="C213" s="7">
        <v>200801</v>
      </c>
      <c r="D213" s="7">
        <v>20080101</v>
      </c>
      <c r="E213" s="170" t="s">
        <v>476</v>
      </c>
      <c r="F213" s="7">
        <v>4</v>
      </c>
      <c r="G213" s="8" t="s">
        <v>336</v>
      </c>
      <c r="H213" s="8" t="s">
        <v>329</v>
      </c>
      <c r="I213" s="8" t="s">
        <v>329</v>
      </c>
      <c r="J213" s="8" t="s">
        <v>696</v>
      </c>
      <c r="K213" s="8" t="s">
        <v>477</v>
      </c>
      <c r="L213" s="8" t="s">
        <v>477</v>
      </c>
      <c r="M213" s="6">
        <f>SUMIF(SaldoAnno1!A$12:A$4902,D213,SaldoAnno1!D$12:D$4902)</f>
        <v>325399.53999999998</v>
      </c>
      <c r="N213" s="6">
        <f>SUMIF(SaldoAnno1!A$12:A$4902,D213,SaldoAnno1!E$12:E$4902)</f>
        <v>325399.53999999998</v>
      </c>
      <c r="O213" s="6">
        <f>SUMIF(SaldoAnno1!A$12:A$4902,D213,SaldoAnno1!G$12:G$4902)</f>
        <v>0</v>
      </c>
      <c r="P213" s="6">
        <f>SUMIF(SaldoAnno2!A$12:A$5000,D213,SaldoAnno2!D$12:D$5000)</f>
        <v>168831.75</v>
      </c>
      <c r="Q213" s="6">
        <f>SUMIF(SaldoAnno2!A$12:A$5000,D213,SaldoAnno2!E$12:E$5000)</f>
        <v>168831.75</v>
      </c>
      <c r="R213" s="6">
        <f>SUMIF(SaldoAnno2!A$12:A$5000,D213,SaldoAnno2!G$12:G$5000)</f>
        <v>0</v>
      </c>
      <c r="S213" s="6">
        <f>SUMIF(SaldoAnno3!A$12:A$5000,D213,SaldoAnno3!D$12:G$5000)</f>
        <v>0</v>
      </c>
      <c r="T213" s="6">
        <f>SUMIF(SaldoAnno3!A$12:A$5000,D213,SaldoAnno3!E$12:H$5000)</f>
        <v>0</v>
      </c>
      <c r="U213" s="6">
        <f>SUMIF(SaldoAnno3!A$12:A$5000,D213,SaldoAnno3!G$12:G$5000)</f>
        <v>0</v>
      </c>
      <c r="V213" s="6">
        <f>SUMIF(SaldoAnno4!A$12:A$4602,$D213,SaldoAnno4!D$12:D$4602)</f>
        <v>0</v>
      </c>
      <c r="W213" s="6">
        <f>SUMIF(SaldoAnno4!A$12:A$4602,$D213,SaldoAnno4!E$12:E$4602)</f>
        <v>0</v>
      </c>
      <c r="X213" s="6">
        <f>SUMIF(SaldoAnno4!A$12:A$4602,$D213,SaldoAnno4!G$12:G$4602)</f>
        <v>0</v>
      </c>
      <c r="Y213" s="6">
        <f>SUMIF(SaldoAnno5!A$12:A$4602,$D213,SaldoAnno5!D$12:D$4602)</f>
        <v>0</v>
      </c>
      <c r="Z213" s="6">
        <f>SUMIF(SaldoAnno5!A$12:A$4602,$D213,SaldoAnno5!E$12:E$4602)</f>
        <v>0</v>
      </c>
      <c r="AA213" s="6">
        <f>SUMIF(SaldoAnno5!A$12:A$4602,$D213,SaldoAnno5!G$12:G$4602)</f>
        <v>0</v>
      </c>
      <c r="AB213" s="6">
        <f>SUMIF(SaldoAnno6!A$12:A$5000,$D213,SaldoAnno6!D$12:D$5000)</f>
        <v>0</v>
      </c>
      <c r="AC213" s="6">
        <f>SUMIF(SaldoAnno6!A$12:A$5000,$D213,SaldoAnno6!E$12:E$5000)</f>
        <v>0</v>
      </c>
      <c r="AD213" s="6">
        <f>SUMIF(SaldoAnno6!A$12:A$5000,$D213,SaldoAnno6!G$12:G$5000)</f>
        <v>0</v>
      </c>
    </row>
    <row r="214" spans="1:30" ht="12.75">
      <c r="A214" s="7">
        <v>20</v>
      </c>
      <c r="B214" s="7">
        <v>2008</v>
      </c>
      <c r="C214" s="7">
        <v>200801</v>
      </c>
      <c r="D214" s="7">
        <v>20080102</v>
      </c>
      <c r="E214" s="170" t="s">
        <v>478</v>
      </c>
      <c r="F214" s="7">
        <v>4</v>
      </c>
      <c r="G214" s="8" t="s">
        <v>336</v>
      </c>
      <c r="H214" s="8" t="s">
        <v>329</v>
      </c>
      <c r="I214" s="8" t="s">
        <v>329</v>
      </c>
      <c r="J214" s="8" t="s">
        <v>696</v>
      </c>
      <c r="K214" s="8" t="s">
        <v>477</v>
      </c>
      <c r="L214" s="8" t="s">
        <v>477</v>
      </c>
      <c r="M214" s="6">
        <f>SUMIF(SaldoAnno1!A$12:A$4902,D214,SaldoAnno1!D$12:D$4902)</f>
        <v>0</v>
      </c>
      <c r="N214" s="6">
        <f>SUMIF(SaldoAnno1!A$12:A$4902,D214,SaldoAnno1!E$12:E$4902)</f>
        <v>0</v>
      </c>
      <c r="O214" s="6">
        <f>SUMIF(SaldoAnno1!A$12:A$4902,D214,SaldoAnno1!G$12:G$4902)</f>
        <v>0</v>
      </c>
      <c r="P214" s="6">
        <f>SUMIF(SaldoAnno2!A$12:A$5000,D214,SaldoAnno2!D$12:D$5000)</f>
        <v>0</v>
      </c>
      <c r="Q214" s="6">
        <f>SUMIF(SaldoAnno2!A$12:A$5000,D214,SaldoAnno2!E$12:E$5000)</f>
        <v>0</v>
      </c>
      <c r="R214" s="6">
        <f>SUMIF(SaldoAnno2!A$12:A$5000,D214,SaldoAnno2!G$12:G$5000)</f>
        <v>0</v>
      </c>
      <c r="S214" s="6">
        <f>SUMIF(SaldoAnno3!A$12:A$5000,D214,SaldoAnno3!D$12:G$5000)</f>
        <v>2721691.39</v>
      </c>
      <c r="T214" s="6">
        <f>SUMIF(SaldoAnno3!A$12:A$5000,D214,SaldoAnno3!E$12:H$5000)</f>
        <v>2721691.39</v>
      </c>
      <c r="U214" s="6">
        <f>SUMIF(SaldoAnno3!A$12:A$5000,D214,SaldoAnno3!G$12:G$5000)</f>
        <v>0</v>
      </c>
      <c r="V214" s="6">
        <f>SUMIF(SaldoAnno4!A$12:A$4602,$D214,SaldoAnno4!D$12:D$4602)</f>
        <v>0</v>
      </c>
      <c r="W214" s="6">
        <f>SUMIF(SaldoAnno4!A$12:A$4602,$D214,SaldoAnno4!E$12:E$4602)</f>
        <v>0</v>
      </c>
      <c r="X214" s="6">
        <f>SUMIF(SaldoAnno4!A$12:A$4602,$D214,SaldoAnno4!G$12:G$4602)</f>
        <v>0</v>
      </c>
      <c r="Y214" s="6">
        <f>SUMIF(SaldoAnno5!A$12:A$4602,$D214,SaldoAnno5!D$12:D$4602)</f>
        <v>0</v>
      </c>
      <c r="Z214" s="6">
        <f>SUMIF(SaldoAnno5!A$12:A$4602,$D214,SaldoAnno5!E$12:E$4602)</f>
        <v>0</v>
      </c>
      <c r="AA214" s="6">
        <f>SUMIF(SaldoAnno5!A$12:A$4602,$D214,SaldoAnno5!G$12:G$4602)</f>
        <v>0</v>
      </c>
      <c r="AB214" s="6">
        <f>SUMIF(SaldoAnno6!A$12:A$5000,$D214,SaldoAnno6!D$12:D$5000)</f>
        <v>0</v>
      </c>
      <c r="AC214" s="6">
        <f>SUMIF(SaldoAnno6!A$12:A$5000,$D214,SaldoAnno6!E$12:E$5000)</f>
        <v>0</v>
      </c>
      <c r="AD214" s="6">
        <f>SUMIF(SaldoAnno6!A$12:A$5000,$D214,SaldoAnno6!G$12:G$5000)</f>
        <v>0</v>
      </c>
    </row>
    <row r="215" spans="1:30" ht="12.75">
      <c r="A215" s="7">
        <v>21</v>
      </c>
      <c r="B215" s="7">
        <v>2101</v>
      </c>
      <c r="C215" s="7">
        <v>210101</v>
      </c>
      <c r="D215" s="7">
        <v>21010101</v>
      </c>
      <c r="E215" s="170" t="s">
        <v>479</v>
      </c>
      <c r="F215" s="7">
        <v>4</v>
      </c>
      <c r="G215" s="8" t="s">
        <v>336</v>
      </c>
      <c r="H215" s="8" t="s">
        <v>329</v>
      </c>
      <c r="I215" s="8" t="s">
        <v>329</v>
      </c>
      <c r="J215" s="8" t="s">
        <v>697</v>
      </c>
      <c r="K215" s="8" t="s">
        <v>480</v>
      </c>
      <c r="L215" s="8" t="s">
        <v>480</v>
      </c>
      <c r="M215" s="6">
        <f>SUMIF(SaldoAnno1!A$12:A$4902,D215,SaldoAnno1!D$12:D$4902)</f>
        <v>100889.65</v>
      </c>
      <c r="N215" s="6">
        <f>SUMIF(SaldoAnno1!A$12:A$4902,D215,SaldoAnno1!E$12:E$4902)</f>
        <v>120889.65</v>
      </c>
      <c r="O215" s="6">
        <f>SUMIF(SaldoAnno1!A$12:A$4902,D215,SaldoAnno1!G$12:G$4902)</f>
        <v>-20000</v>
      </c>
      <c r="P215" s="6">
        <f>SUMIF(SaldoAnno2!A$12:A$5000,D215,SaldoAnno2!D$12:D$5000)</f>
        <v>3664.34</v>
      </c>
      <c r="Q215" s="6">
        <f>SUMIF(SaldoAnno2!A$12:A$5000,D215,SaldoAnno2!E$12:E$5000)</f>
        <v>20000</v>
      </c>
      <c r="R215" s="6">
        <f>SUMIF(SaldoAnno2!A$12:A$5000,D215,SaldoAnno2!G$12:G$5000)</f>
        <v>-16335.66</v>
      </c>
      <c r="S215" s="6">
        <f>SUMIF(SaldoAnno3!A$12:A$5000,D215,SaldoAnno3!D$12:G$5000)</f>
        <v>2681.35</v>
      </c>
      <c r="T215" s="6">
        <f>SUMIF(SaldoAnno3!A$12:A$5000,D215,SaldoAnno3!E$12:H$5000)</f>
        <v>16335.66</v>
      </c>
      <c r="U215" s="6">
        <f>SUMIF(SaldoAnno3!A$12:A$5000,D215,SaldoAnno3!G$12:G$5000)</f>
        <v>-13654.31</v>
      </c>
      <c r="V215" s="6">
        <f>SUMIF(SaldoAnno4!A$12:A$4602,$D215,SaldoAnno4!D$12:D$4602)</f>
        <v>0</v>
      </c>
      <c r="W215" s="6">
        <f>SUMIF(SaldoAnno4!A$12:A$4602,$D215,SaldoAnno4!E$12:E$4602)</f>
        <v>0</v>
      </c>
      <c r="X215" s="6">
        <f>SUMIF(SaldoAnno4!A$12:A$4602,$D215,SaldoAnno4!G$12:G$4602)</f>
        <v>0</v>
      </c>
      <c r="Y215" s="6">
        <f>SUMIF(SaldoAnno5!A$12:A$4602,$D215,SaldoAnno5!D$12:D$4602)</f>
        <v>1045</v>
      </c>
      <c r="Z215" s="6">
        <f>SUMIF(SaldoAnno5!A$12:A$4602,$D215,SaldoAnno5!E$12:E$4602)</f>
        <v>13654.31</v>
      </c>
      <c r="AA215" s="6">
        <f>SUMIF(SaldoAnno5!A$12:A$4602,$D215,SaldoAnno5!G$12:G$4602)</f>
        <v>-12609.31</v>
      </c>
      <c r="AB215" s="6">
        <f>SUMIF(SaldoAnno6!A$12:A$5000,$D215,SaldoAnno6!D$12:D$5000)</f>
        <v>3591</v>
      </c>
      <c r="AC215" s="6">
        <f>SUMIF(SaldoAnno6!A$12:A$5000,$D215,SaldoAnno6!E$12:E$5000)</f>
        <v>0</v>
      </c>
      <c r="AD215" s="6">
        <f>SUMIF(SaldoAnno6!A$12:A$5000,$D215,SaldoAnno6!G$12:G$5000)</f>
        <v>3591</v>
      </c>
    </row>
    <row r="216" spans="1:30" ht="12.75">
      <c r="A216" s="7">
        <v>21</v>
      </c>
      <c r="B216" s="7">
        <v>2101</v>
      </c>
      <c r="C216" s="7">
        <v>210101</v>
      </c>
      <c r="D216" s="7">
        <v>21010102</v>
      </c>
      <c r="E216" s="170" t="s">
        <v>481</v>
      </c>
      <c r="F216" s="7">
        <v>4</v>
      </c>
      <c r="G216" s="8" t="s">
        <v>336</v>
      </c>
      <c r="H216" s="8" t="s">
        <v>329</v>
      </c>
      <c r="I216" s="8" t="s">
        <v>329</v>
      </c>
      <c r="J216" s="8" t="s">
        <v>697</v>
      </c>
      <c r="K216" s="8" t="s">
        <v>480</v>
      </c>
      <c r="L216" s="8" t="s">
        <v>480</v>
      </c>
      <c r="M216" s="6">
        <f>SUMIF(SaldoAnno1!A$12:A$4902,D216,SaldoAnno1!D$12:D$4902)</f>
        <v>0</v>
      </c>
      <c r="N216" s="6">
        <f>SUMIF(SaldoAnno1!A$12:A$4902,D216,SaldoAnno1!E$12:E$4902)</f>
        <v>0</v>
      </c>
      <c r="O216" s="6">
        <f>SUMIF(SaldoAnno1!A$12:A$4902,D216,SaldoAnno1!G$12:G$4902)</f>
        <v>0</v>
      </c>
      <c r="P216" s="6">
        <f>SUMIF(SaldoAnno2!A$12:A$5000,D216,SaldoAnno2!D$12:D$5000)</f>
        <v>0</v>
      </c>
      <c r="Q216" s="6">
        <f>SUMIF(SaldoAnno2!A$12:A$5000,D216,SaldoAnno2!E$12:E$5000)</f>
        <v>0</v>
      </c>
      <c r="R216" s="6">
        <f>SUMIF(SaldoAnno2!A$12:A$5000,D216,SaldoAnno2!G$12:G$5000)</f>
        <v>0</v>
      </c>
      <c r="S216" s="6">
        <f>SUMIF(SaldoAnno3!A$12:A$5000,D216,SaldoAnno3!D$12:G$5000)</f>
        <v>0</v>
      </c>
      <c r="T216" s="6">
        <f>SUMIF(SaldoAnno3!A$12:A$5000,D216,SaldoAnno3!E$12:H$5000)</f>
        <v>0</v>
      </c>
      <c r="U216" s="6">
        <f>SUMIF(SaldoAnno3!A$12:A$5000,D216,SaldoAnno3!G$12:G$5000)</f>
        <v>0</v>
      </c>
      <c r="V216" s="6">
        <f>SUMIF(SaldoAnno4!A$12:A$4602,$D216,SaldoAnno4!D$12:D$4602)</f>
        <v>0</v>
      </c>
      <c r="W216" s="6">
        <f>SUMIF(SaldoAnno4!A$12:A$4602,$D216,SaldoAnno4!E$12:E$4602)</f>
        <v>0</v>
      </c>
      <c r="X216" s="6">
        <f>SUMIF(SaldoAnno4!A$12:A$4602,$D216,SaldoAnno4!G$12:G$4602)</f>
        <v>0</v>
      </c>
      <c r="Y216" s="6">
        <f>SUMIF(SaldoAnno5!A$12:A$4602,$D216,SaldoAnno5!D$12:D$4602)</f>
        <v>0</v>
      </c>
      <c r="Z216" s="6">
        <f>SUMIF(SaldoAnno5!A$12:A$4602,$D216,SaldoAnno5!E$12:E$4602)</f>
        <v>0</v>
      </c>
      <c r="AA216" s="6">
        <f>SUMIF(SaldoAnno5!A$12:A$4602,$D216,SaldoAnno5!G$12:G$4602)</f>
        <v>0</v>
      </c>
      <c r="AB216" s="6">
        <f>SUMIF(SaldoAnno6!A$12:A$5000,$D216,SaldoAnno6!D$12:D$5000)</f>
        <v>0</v>
      </c>
      <c r="AC216" s="6">
        <f>SUMIF(SaldoAnno6!A$12:A$5000,$D216,SaldoAnno6!E$12:E$5000)</f>
        <v>0</v>
      </c>
      <c r="AD216" s="6">
        <f>SUMIF(SaldoAnno6!A$12:A$5000,$D216,SaldoAnno6!G$12:G$5000)</f>
        <v>0</v>
      </c>
    </row>
    <row r="217" spans="1:30" ht="12.75">
      <c r="A217" s="7">
        <v>21</v>
      </c>
      <c r="B217" s="7">
        <v>2102</v>
      </c>
      <c r="C217" s="7">
        <v>210201</v>
      </c>
      <c r="D217" s="7">
        <v>21020101</v>
      </c>
      <c r="E217" s="170" t="s">
        <v>92</v>
      </c>
      <c r="F217" s="7">
        <v>4</v>
      </c>
      <c r="G217" s="8" t="s">
        <v>336</v>
      </c>
      <c r="H217" s="8" t="s">
        <v>329</v>
      </c>
      <c r="I217" s="8" t="s">
        <v>329</v>
      </c>
      <c r="J217" s="8" t="s">
        <v>697</v>
      </c>
      <c r="K217" s="8" t="s">
        <v>482</v>
      </c>
      <c r="L217" s="8" t="s">
        <v>482</v>
      </c>
      <c r="M217" s="6">
        <f>SUMIF(SaldoAnno1!A$12:A$4902,D217,SaldoAnno1!D$12:D$4902)</f>
        <v>476217.75</v>
      </c>
      <c r="N217" s="6">
        <f>SUMIF(SaldoAnno1!A$12:A$4902,D217,SaldoAnno1!E$12:E$4902)</f>
        <v>511112.77</v>
      </c>
      <c r="O217" s="6">
        <f>SUMIF(SaldoAnno1!A$12:A$4902,D217,SaldoAnno1!G$12:G$4902)</f>
        <v>-34895.020000000019</v>
      </c>
      <c r="P217" s="6">
        <f>SUMIF(SaldoAnno2!A$12:A$5000,D217,SaldoAnno2!D$12:D$5000)</f>
        <v>117686.69</v>
      </c>
      <c r="Q217" s="6">
        <f>SUMIF(SaldoAnno2!A$12:A$5000,D217,SaldoAnno2!E$12:E$5000)</f>
        <v>144524.04</v>
      </c>
      <c r="R217" s="6">
        <f>SUMIF(SaldoAnno2!A$12:A$5000,D217,SaldoAnno2!G$12:G$5000)</f>
        <v>-26837.350000000006</v>
      </c>
      <c r="S217" s="6">
        <f>SUMIF(SaldoAnno3!A$12:A$5000,D217,SaldoAnno3!D$12:G$5000)</f>
        <v>18010.62</v>
      </c>
      <c r="T217" s="6">
        <f>SUMIF(SaldoAnno3!A$12:A$5000,D217,SaldoAnno3!E$12:H$5000)</f>
        <v>27418.400000000001</v>
      </c>
      <c r="U217" s="6">
        <f>SUMIF(SaldoAnno3!A$12:A$5000,D217,SaldoAnno3!G$12:G$5000)</f>
        <v>-9407.7800000000025</v>
      </c>
      <c r="V217" s="6">
        <f>SUMIF(SaldoAnno4!A$12:A$4602,$D217,SaldoAnno4!D$12:D$4602)</f>
        <v>0</v>
      </c>
      <c r="W217" s="6">
        <f>SUMIF(SaldoAnno4!A$12:A$4602,$D217,SaldoAnno4!E$12:E$4602)</f>
        <v>0</v>
      </c>
      <c r="X217" s="6">
        <f>SUMIF(SaldoAnno4!A$12:A$4602,$D217,SaldoAnno4!G$12:G$4602)</f>
        <v>0</v>
      </c>
      <c r="Y217" s="6">
        <f>SUMIF(SaldoAnno5!A$12:A$4602,$D217,SaldoAnno5!D$12:D$4602)</f>
        <v>0</v>
      </c>
      <c r="Z217" s="6">
        <f>SUMIF(SaldoAnno5!A$12:A$4602,$D217,SaldoAnno5!E$12:E$4602)</f>
        <v>9407.7800000000007</v>
      </c>
      <c r="AA217" s="6">
        <f>SUMIF(SaldoAnno5!A$12:A$4602,$D217,SaldoAnno5!G$12:G$4602)</f>
        <v>-9407.7800000000007</v>
      </c>
      <c r="AB217" s="6">
        <f>SUMIF(SaldoAnno6!A$12:A$5000,$D217,SaldoAnno6!D$12:D$5000)</f>
        <v>0</v>
      </c>
      <c r="AC217" s="6">
        <f>SUMIF(SaldoAnno6!A$12:A$5000,$D217,SaldoAnno6!E$12:E$5000)</f>
        <v>0</v>
      </c>
      <c r="AD217" s="6">
        <f>SUMIF(SaldoAnno6!A$12:A$5000,$D217,SaldoAnno6!G$12:G$5000)</f>
        <v>0</v>
      </c>
    </row>
    <row r="218" spans="1:30" ht="25.5">
      <c r="A218" s="7">
        <v>21</v>
      </c>
      <c r="B218" s="7">
        <v>2102</v>
      </c>
      <c r="C218" s="7">
        <v>210201</v>
      </c>
      <c r="D218" s="7">
        <v>21020102</v>
      </c>
      <c r="E218" s="170" t="s">
        <v>483</v>
      </c>
      <c r="F218" s="7">
        <v>4</v>
      </c>
      <c r="G218" s="8" t="s">
        <v>336</v>
      </c>
      <c r="H218" s="8" t="s">
        <v>329</v>
      </c>
      <c r="I218" s="8" t="s">
        <v>329</v>
      </c>
      <c r="J218" s="8" t="s">
        <v>697</v>
      </c>
      <c r="K218" s="8" t="s">
        <v>482</v>
      </c>
      <c r="L218" s="8" t="s">
        <v>482</v>
      </c>
      <c r="M218" s="6">
        <f>SUMIF(SaldoAnno1!A$12:A$4902,D218,SaldoAnno1!D$12:D$4902)</f>
        <v>10385.5</v>
      </c>
      <c r="N218" s="6">
        <f>SUMIF(SaldoAnno1!A$12:A$4902,D218,SaldoAnno1!E$12:E$4902)</f>
        <v>10385.5</v>
      </c>
      <c r="O218" s="6">
        <f>SUMIF(SaldoAnno1!A$12:A$4902,D218,SaldoAnno1!G$12:G$4902)</f>
        <v>0</v>
      </c>
      <c r="P218" s="6">
        <f>SUMIF(SaldoAnno2!A$12:A$5000,D218,SaldoAnno2!D$12:D$5000)</f>
        <v>0</v>
      </c>
      <c r="Q218" s="6">
        <f>SUMIF(SaldoAnno2!A$12:A$5000,D218,SaldoAnno2!E$12:E$5000)</f>
        <v>1000</v>
      </c>
      <c r="R218" s="6">
        <f>SUMIF(SaldoAnno2!A$12:A$5000,D218,SaldoAnno2!G$12:G$5000)</f>
        <v>-1000</v>
      </c>
      <c r="S218" s="6">
        <f>SUMIF(SaldoAnno3!A$12:A$5000,D218,SaldoAnno3!D$12:G$5000)</f>
        <v>350</v>
      </c>
      <c r="T218" s="6">
        <f>SUMIF(SaldoAnno3!A$12:A$5000,D218,SaldoAnno3!E$12:H$5000)</f>
        <v>1000</v>
      </c>
      <c r="U218" s="6">
        <f>SUMIF(SaldoAnno3!A$12:A$5000,D218,SaldoAnno3!G$12:G$5000)</f>
        <v>-650</v>
      </c>
      <c r="V218" s="6">
        <f>SUMIF(SaldoAnno4!A$12:A$4602,$D218,SaldoAnno4!D$12:D$4602)</f>
        <v>0</v>
      </c>
      <c r="W218" s="6">
        <f>SUMIF(SaldoAnno4!A$12:A$4602,$D218,SaldoAnno4!E$12:E$4602)</f>
        <v>0</v>
      </c>
      <c r="X218" s="6">
        <f>SUMIF(SaldoAnno4!A$12:A$4602,$D218,SaldoAnno4!G$12:G$4602)</f>
        <v>0</v>
      </c>
      <c r="Y218" s="6">
        <f>SUMIF(SaldoAnno5!A$12:A$4602,$D218,SaldoAnno5!D$12:D$4602)</f>
        <v>221.99</v>
      </c>
      <c r="Z218" s="6">
        <f>SUMIF(SaldoAnno5!A$12:A$4602,$D218,SaldoAnno5!E$12:E$4602)</f>
        <v>1221.99</v>
      </c>
      <c r="AA218" s="6">
        <f>SUMIF(SaldoAnno5!A$12:A$4602,$D218,SaldoAnno5!G$12:G$4602)</f>
        <v>-1000</v>
      </c>
      <c r="AB218" s="6">
        <f>SUMIF(SaldoAnno6!A$12:A$5000,$D218,SaldoAnno6!D$12:D$5000)</f>
        <v>0</v>
      </c>
      <c r="AC218" s="6">
        <f>SUMIF(SaldoAnno6!A$12:A$5000,$D218,SaldoAnno6!E$12:E$5000)</f>
        <v>0</v>
      </c>
      <c r="AD218" s="6">
        <f>SUMIF(SaldoAnno6!A$12:A$5000,$D218,SaldoAnno6!G$12:G$5000)</f>
        <v>0</v>
      </c>
    </row>
    <row r="219" spans="1:30" ht="12.75">
      <c r="A219" s="7">
        <v>21</v>
      </c>
      <c r="B219" s="7">
        <v>2102</v>
      </c>
      <c r="C219" s="7">
        <v>210201</v>
      </c>
      <c r="D219" s="7">
        <v>21020103</v>
      </c>
      <c r="E219" s="170" t="s">
        <v>484</v>
      </c>
      <c r="F219" s="7">
        <v>4</v>
      </c>
      <c r="G219" s="8" t="s">
        <v>336</v>
      </c>
      <c r="H219" s="8" t="s">
        <v>329</v>
      </c>
      <c r="I219" s="8" t="s">
        <v>329</v>
      </c>
      <c r="J219" s="8" t="s">
        <v>697</v>
      </c>
      <c r="K219" s="8" t="s">
        <v>482</v>
      </c>
      <c r="L219" s="8" t="s">
        <v>482</v>
      </c>
      <c r="M219" s="6">
        <f>SUMIF(SaldoAnno1!A$12:A$4902,D219,SaldoAnno1!D$12:D$4902)</f>
        <v>0</v>
      </c>
      <c r="N219" s="6">
        <f>SUMIF(SaldoAnno1!A$12:A$4902,D219,SaldoAnno1!E$12:E$4902)</f>
        <v>0</v>
      </c>
      <c r="O219" s="6">
        <f>SUMIF(SaldoAnno1!A$12:A$4902,D219,SaldoAnno1!G$12:G$4902)</f>
        <v>0</v>
      </c>
      <c r="P219" s="6">
        <f>SUMIF(SaldoAnno2!A$12:A$5000,D219,SaldoAnno2!D$12:D$5000)</f>
        <v>0</v>
      </c>
      <c r="Q219" s="6">
        <f>SUMIF(SaldoAnno2!A$12:A$5000,D219,SaldoAnno2!E$12:E$5000)</f>
        <v>0</v>
      </c>
      <c r="R219" s="6">
        <f>SUMIF(SaldoAnno2!A$12:A$5000,D219,SaldoAnno2!G$12:G$5000)</f>
        <v>0</v>
      </c>
      <c r="S219" s="6">
        <f>SUMIF(SaldoAnno3!A$12:A$5000,D219,SaldoAnno3!D$12:G$5000)</f>
        <v>0</v>
      </c>
      <c r="T219" s="6">
        <f>SUMIF(SaldoAnno3!A$12:A$5000,D219,SaldoAnno3!E$12:H$5000)</f>
        <v>0</v>
      </c>
      <c r="U219" s="6">
        <f>SUMIF(SaldoAnno3!A$12:A$5000,D219,SaldoAnno3!G$12:G$5000)</f>
        <v>0</v>
      </c>
      <c r="V219" s="6">
        <f>SUMIF(SaldoAnno4!A$12:A$4602,$D219,SaldoAnno4!D$12:D$4602)</f>
        <v>0</v>
      </c>
      <c r="W219" s="6">
        <f>SUMIF(SaldoAnno4!A$12:A$4602,$D219,SaldoAnno4!E$12:E$4602)</f>
        <v>0</v>
      </c>
      <c r="X219" s="6">
        <f>SUMIF(SaldoAnno4!A$12:A$4602,$D219,SaldoAnno4!G$12:G$4602)</f>
        <v>0</v>
      </c>
      <c r="Y219" s="6">
        <f>SUMIF(SaldoAnno5!A$12:A$4602,$D219,SaldoAnno5!D$12:D$4602)</f>
        <v>0</v>
      </c>
      <c r="Z219" s="6">
        <f>SUMIF(SaldoAnno5!A$12:A$4602,$D219,SaldoAnno5!E$12:E$4602)</f>
        <v>0</v>
      </c>
      <c r="AA219" s="6">
        <f>SUMIF(SaldoAnno5!A$12:A$4602,$D219,SaldoAnno5!G$12:G$4602)</f>
        <v>0</v>
      </c>
      <c r="AB219" s="6">
        <f>SUMIF(SaldoAnno6!A$12:A$5000,$D219,SaldoAnno6!D$12:D$5000)</f>
        <v>0</v>
      </c>
      <c r="AC219" s="6">
        <f>SUMIF(SaldoAnno6!A$12:A$5000,$D219,SaldoAnno6!E$12:E$5000)</f>
        <v>0</v>
      </c>
      <c r="AD219" s="6">
        <f>SUMIF(SaldoAnno6!A$12:A$5000,$D219,SaldoAnno6!G$12:G$5000)</f>
        <v>0</v>
      </c>
    </row>
    <row r="220" spans="1:30" ht="12.75">
      <c r="A220" s="7">
        <v>21</v>
      </c>
      <c r="B220" s="7">
        <v>2102</v>
      </c>
      <c r="C220" s="7">
        <v>210201</v>
      </c>
      <c r="D220" s="7">
        <v>21020104</v>
      </c>
      <c r="E220" s="170" t="s">
        <v>485</v>
      </c>
      <c r="F220" s="7">
        <v>4</v>
      </c>
      <c r="G220" s="8" t="s">
        <v>336</v>
      </c>
      <c r="H220" s="8" t="s">
        <v>329</v>
      </c>
      <c r="I220" s="8" t="s">
        <v>329</v>
      </c>
      <c r="J220" s="8" t="s">
        <v>697</v>
      </c>
      <c r="K220" s="8" t="s">
        <v>482</v>
      </c>
      <c r="L220" s="8" t="s">
        <v>482</v>
      </c>
      <c r="M220" s="6">
        <f>SUMIF(SaldoAnno1!A$12:A$4902,D220,SaldoAnno1!D$12:D$4902)</f>
        <v>0</v>
      </c>
      <c r="N220" s="6">
        <f>SUMIF(SaldoAnno1!A$12:A$4902,D220,SaldoAnno1!E$12:E$4902)</f>
        <v>0</v>
      </c>
      <c r="O220" s="6">
        <f>SUMIF(SaldoAnno1!A$12:A$4902,D220,SaldoAnno1!G$12:G$4902)</f>
        <v>0</v>
      </c>
      <c r="P220" s="6">
        <f>SUMIF(SaldoAnno2!A$12:A$5000,D220,SaldoAnno2!D$12:D$5000)</f>
        <v>0</v>
      </c>
      <c r="Q220" s="6">
        <f>SUMIF(SaldoAnno2!A$12:A$5000,D220,SaldoAnno2!E$12:E$5000)</f>
        <v>0</v>
      </c>
      <c r="R220" s="6">
        <f>SUMIF(SaldoAnno2!A$12:A$5000,D220,SaldoAnno2!G$12:G$5000)</f>
        <v>0</v>
      </c>
      <c r="S220" s="6">
        <f>SUMIF(SaldoAnno3!A$12:A$5000,D220,SaldoAnno3!D$12:G$5000)</f>
        <v>0</v>
      </c>
      <c r="T220" s="6">
        <f>SUMIF(SaldoAnno3!A$12:A$5000,D220,SaldoAnno3!E$12:H$5000)</f>
        <v>0</v>
      </c>
      <c r="U220" s="6">
        <f>SUMIF(SaldoAnno3!A$12:A$5000,D220,SaldoAnno3!G$12:G$5000)</f>
        <v>0</v>
      </c>
      <c r="V220" s="6">
        <f>SUMIF(SaldoAnno4!A$12:A$4602,$D220,SaldoAnno4!D$12:D$4602)</f>
        <v>0</v>
      </c>
      <c r="W220" s="6">
        <f>SUMIF(SaldoAnno4!A$12:A$4602,$D220,SaldoAnno4!E$12:E$4602)</f>
        <v>0</v>
      </c>
      <c r="X220" s="6">
        <f>SUMIF(SaldoAnno4!A$12:A$4602,$D220,SaldoAnno4!G$12:G$4602)</f>
        <v>0</v>
      </c>
      <c r="Y220" s="6">
        <f>SUMIF(SaldoAnno5!A$12:A$4602,$D220,SaldoAnno5!D$12:D$4602)</f>
        <v>0</v>
      </c>
      <c r="Z220" s="6">
        <f>SUMIF(SaldoAnno5!A$12:A$4602,$D220,SaldoAnno5!E$12:E$4602)</f>
        <v>0</v>
      </c>
      <c r="AA220" s="6">
        <f>SUMIF(SaldoAnno5!A$12:A$4602,$D220,SaldoAnno5!G$12:G$4602)</f>
        <v>0</v>
      </c>
      <c r="AB220" s="6">
        <f>SUMIF(SaldoAnno6!A$12:A$5000,$D220,SaldoAnno6!D$12:D$5000)</f>
        <v>0</v>
      </c>
      <c r="AC220" s="6">
        <f>SUMIF(SaldoAnno6!A$12:A$5000,$D220,SaldoAnno6!E$12:E$5000)</f>
        <v>0</v>
      </c>
      <c r="AD220" s="6">
        <f>SUMIF(SaldoAnno6!A$12:A$5000,$D220,SaldoAnno6!G$12:G$5000)</f>
        <v>0</v>
      </c>
    </row>
    <row r="221" spans="1:30" ht="12.75">
      <c r="A221" s="7">
        <v>21</v>
      </c>
      <c r="B221" s="7">
        <v>2102</v>
      </c>
      <c r="C221" s="7">
        <v>210201</v>
      </c>
      <c r="D221" s="7">
        <v>21020105</v>
      </c>
      <c r="E221" s="170" t="s">
        <v>486</v>
      </c>
      <c r="F221" s="7">
        <v>4</v>
      </c>
      <c r="G221" s="8" t="s">
        <v>336</v>
      </c>
      <c r="H221" s="8" t="s">
        <v>329</v>
      </c>
      <c r="I221" s="8" t="s">
        <v>329</v>
      </c>
      <c r="J221" s="8" t="s">
        <v>697</v>
      </c>
      <c r="K221" s="8" t="s">
        <v>482</v>
      </c>
      <c r="L221" s="8" t="s">
        <v>482</v>
      </c>
      <c r="M221" s="6">
        <f>SUMIF(SaldoAnno1!A$12:A$4902,D221,SaldoAnno1!D$12:D$4902)</f>
        <v>0</v>
      </c>
      <c r="N221" s="6">
        <f>SUMIF(SaldoAnno1!A$12:A$4902,D221,SaldoAnno1!E$12:E$4902)</f>
        <v>0</v>
      </c>
      <c r="O221" s="6">
        <f>SUMIF(SaldoAnno1!A$12:A$4902,D221,SaldoAnno1!G$12:G$4902)</f>
        <v>0</v>
      </c>
      <c r="P221" s="6">
        <f>SUMIF(SaldoAnno2!A$12:A$5000,D221,SaldoAnno2!D$12:D$5000)</f>
        <v>0</v>
      </c>
      <c r="Q221" s="6">
        <f>SUMIF(SaldoAnno2!A$12:A$5000,D221,SaldoAnno2!E$12:E$5000)</f>
        <v>0</v>
      </c>
      <c r="R221" s="6">
        <f>SUMIF(SaldoAnno2!A$12:A$5000,D221,SaldoAnno2!G$12:G$5000)</f>
        <v>0</v>
      </c>
      <c r="S221" s="6">
        <f>SUMIF(SaldoAnno3!A$12:A$5000,D221,SaldoAnno3!D$12:G$5000)</f>
        <v>0</v>
      </c>
      <c r="T221" s="6">
        <f>SUMIF(SaldoAnno3!A$12:A$5000,D221,SaldoAnno3!E$12:H$5000)</f>
        <v>0</v>
      </c>
      <c r="U221" s="6">
        <f>SUMIF(SaldoAnno3!A$12:A$5000,D221,SaldoAnno3!G$12:G$5000)</f>
        <v>0</v>
      </c>
      <c r="V221" s="6">
        <f>SUMIF(SaldoAnno4!A$12:A$4602,$D221,SaldoAnno4!D$12:D$4602)</f>
        <v>0</v>
      </c>
      <c r="W221" s="6">
        <f>SUMIF(SaldoAnno4!A$12:A$4602,$D221,SaldoAnno4!E$12:E$4602)</f>
        <v>0</v>
      </c>
      <c r="X221" s="6">
        <f>SUMIF(SaldoAnno4!A$12:A$4602,$D221,SaldoAnno4!G$12:G$4602)</f>
        <v>0</v>
      </c>
      <c r="Y221" s="6">
        <f>SUMIF(SaldoAnno5!A$12:A$4602,$D221,SaldoAnno5!D$12:D$4602)</f>
        <v>0</v>
      </c>
      <c r="Z221" s="6">
        <f>SUMIF(SaldoAnno5!A$12:A$4602,$D221,SaldoAnno5!E$12:E$4602)</f>
        <v>0</v>
      </c>
      <c r="AA221" s="6">
        <f>SUMIF(SaldoAnno5!A$12:A$4602,$D221,SaldoAnno5!G$12:G$4602)</f>
        <v>0</v>
      </c>
      <c r="AB221" s="6">
        <f>SUMIF(SaldoAnno6!A$12:A$5000,$D221,SaldoAnno6!D$12:D$5000)</f>
        <v>0</v>
      </c>
      <c r="AC221" s="6">
        <f>SUMIF(SaldoAnno6!A$12:A$5000,$D221,SaldoAnno6!E$12:E$5000)</f>
        <v>0</v>
      </c>
      <c r="AD221" s="6">
        <f>SUMIF(SaldoAnno6!A$12:A$5000,$D221,SaldoAnno6!G$12:G$5000)</f>
        <v>0</v>
      </c>
    </row>
    <row r="222" spans="1:30" ht="12.75">
      <c r="A222" s="7">
        <v>21</v>
      </c>
      <c r="B222" s="7">
        <v>2102</v>
      </c>
      <c r="C222" s="7">
        <v>210201</v>
      </c>
      <c r="D222" s="7">
        <v>21020106</v>
      </c>
      <c r="E222" s="170" t="s">
        <v>976</v>
      </c>
      <c r="F222" s="7">
        <v>4</v>
      </c>
      <c r="G222" s="8" t="s">
        <v>336</v>
      </c>
      <c r="H222" s="8" t="s">
        <v>329</v>
      </c>
      <c r="I222" s="8" t="s">
        <v>329</v>
      </c>
      <c r="J222" s="8" t="s">
        <v>697</v>
      </c>
      <c r="K222" s="8" t="s">
        <v>482</v>
      </c>
      <c r="L222" s="8" t="s">
        <v>482</v>
      </c>
      <c r="M222" s="6">
        <f>SUMIF(SaldoAnno1!A$12:A$4902,D222,SaldoAnno1!D$12:D$4902)</f>
        <v>0</v>
      </c>
      <c r="N222" s="6">
        <f>SUMIF(SaldoAnno1!A$12:A$4902,D222,SaldoAnno1!E$12:E$4902)</f>
        <v>0</v>
      </c>
      <c r="O222" s="6">
        <f>SUMIF(SaldoAnno1!A$12:A$4902,D222,SaldoAnno1!G$12:G$4902)</f>
        <v>0</v>
      </c>
      <c r="P222" s="6">
        <f>SUMIF(SaldoAnno2!A$12:A$5000,D222,SaldoAnno2!D$12:D$5000)</f>
        <v>0</v>
      </c>
      <c r="Q222" s="6">
        <f>SUMIF(SaldoAnno2!A$12:A$5000,D222,SaldoAnno2!E$12:E$5000)</f>
        <v>0</v>
      </c>
      <c r="R222" s="6">
        <f>SUMIF(SaldoAnno2!A$12:A$5000,D222,SaldoAnno2!G$12:G$5000)</f>
        <v>0</v>
      </c>
      <c r="S222" s="6">
        <f>SUMIF(SaldoAnno3!A$12:A$5000,D222,SaldoAnno3!D$12:G$5000)</f>
        <v>0</v>
      </c>
      <c r="T222" s="6">
        <f>SUMIF(SaldoAnno3!A$12:A$5000,D222,SaldoAnno3!E$12:H$5000)</f>
        <v>0</v>
      </c>
      <c r="U222" s="6">
        <f>SUMIF(SaldoAnno3!A$12:A$5000,D222,SaldoAnno3!G$12:G$5000)</f>
        <v>0</v>
      </c>
      <c r="V222" s="6">
        <f>SUMIF(SaldoAnno4!A$12:A$4602,$D222,SaldoAnno4!D$12:D$4602)</f>
        <v>0</v>
      </c>
      <c r="W222" s="6">
        <f>SUMIF(SaldoAnno4!A$12:A$4602,$D222,SaldoAnno4!E$12:E$4602)</f>
        <v>0</v>
      </c>
      <c r="X222" s="6">
        <f>SUMIF(SaldoAnno4!A$12:A$4602,$D222,SaldoAnno4!G$12:G$4602)</f>
        <v>0</v>
      </c>
      <c r="Y222" s="6">
        <f>SUMIF(SaldoAnno5!A$12:A$4602,$D222,SaldoAnno5!D$12:D$4602)</f>
        <v>0</v>
      </c>
      <c r="Z222" s="6">
        <f>SUMIF(SaldoAnno5!A$12:A$4602,$D222,SaldoAnno5!E$12:E$4602)</f>
        <v>0</v>
      </c>
      <c r="AA222" s="6">
        <f>SUMIF(SaldoAnno5!A$12:A$4602,$D222,SaldoAnno5!G$12:G$4602)</f>
        <v>0</v>
      </c>
      <c r="AB222" s="6">
        <f>SUMIF(SaldoAnno6!A$12:A$5000,$D222,SaldoAnno6!D$12:D$5000)</f>
        <v>0</v>
      </c>
      <c r="AC222" s="6">
        <f>SUMIF(SaldoAnno6!A$12:A$5000,$D222,SaldoAnno6!E$12:E$5000)</f>
        <v>0</v>
      </c>
      <c r="AD222" s="6">
        <f>SUMIF(SaldoAnno6!A$12:A$5000,$D222,SaldoAnno6!G$12:G$5000)</f>
        <v>0</v>
      </c>
    </row>
    <row r="223" spans="1:30" ht="25.5">
      <c r="A223" s="7">
        <v>21</v>
      </c>
      <c r="B223" s="7">
        <v>2102</v>
      </c>
      <c r="C223" s="7">
        <v>210201</v>
      </c>
      <c r="D223" s="7">
        <v>21020107</v>
      </c>
      <c r="E223" s="170" t="s">
        <v>977</v>
      </c>
      <c r="F223" s="7">
        <v>4</v>
      </c>
      <c r="G223" s="8" t="s">
        <v>336</v>
      </c>
      <c r="H223" s="8" t="s">
        <v>329</v>
      </c>
      <c r="I223" s="8" t="s">
        <v>329</v>
      </c>
      <c r="J223" s="8" t="s">
        <v>697</v>
      </c>
      <c r="K223" s="8" t="s">
        <v>482</v>
      </c>
      <c r="L223" s="8" t="s">
        <v>482</v>
      </c>
      <c r="M223" s="6">
        <f>SUMIF(SaldoAnno1!A$12:A$4902,D223,SaldoAnno1!D$12:D$4902)</f>
        <v>0</v>
      </c>
      <c r="N223" s="6">
        <f>SUMIF(SaldoAnno1!A$12:A$4902,D223,SaldoAnno1!E$12:E$4902)</f>
        <v>0</v>
      </c>
      <c r="O223" s="6">
        <f>SUMIF(SaldoAnno1!A$12:A$4902,D223,SaldoAnno1!G$12:G$4902)</f>
        <v>0</v>
      </c>
      <c r="P223" s="6">
        <f>SUMIF(SaldoAnno2!A$12:A$5000,D223,SaldoAnno2!D$12:D$5000)</f>
        <v>0</v>
      </c>
      <c r="Q223" s="6">
        <f>SUMIF(SaldoAnno2!A$12:A$5000,D223,SaldoAnno2!E$12:E$5000)</f>
        <v>0</v>
      </c>
      <c r="R223" s="6">
        <f>SUMIF(SaldoAnno2!A$12:A$5000,D223,SaldoAnno2!G$12:G$5000)</f>
        <v>0</v>
      </c>
      <c r="S223" s="6">
        <f>SUMIF(SaldoAnno3!A$12:A$5000,D223,SaldoAnno3!D$12:G$5000)</f>
        <v>0</v>
      </c>
      <c r="T223" s="6">
        <f>SUMIF(SaldoAnno3!A$12:A$5000,D223,SaldoAnno3!E$12:H$5000)</f>
        <v>0</v>
      </c>
      <c r="U223" s="6">
        <f>SUMIF(SaldoAnno3!A$12:A$5000,D223,SaldoAnno3!G$12:G$5000)</f>
        <v>0</v>
      </c>
      <c r="V223" s="6">
        <f>SUMIF(SaldoAnno4!A$12:A$4602,$D223,SaldoAnno4!D$12:D$4602)</f>
        <v>0</v>
      </c>
      <c r="W223" s="6">
        <f>SUMIF(SaldoAnno4!A$12:A$4602,$D223,SaldoAnno4!E$12:E$4602)</f>
        <v>0</v>
      </c>
      <c r="X223" s="6">
        <f>SUMIF(SaldoAnno4!A$12:A$4602,$D223,SaldoAnno4!G$12:G$4602)</f>
        <v>0</v>
      </c>
      <c r="Y223" s="6">
        <f>SUMIF(SaldoAnno5!A$12:A$4602,$D223,SaldoAnno5!D$12:D$4602)</f>
        <v>0</v>
      </c>
      <c r="Z223" s="6">
        <f>SUMIF(SaldoAnno5!A$12:A$4602,$D223,SaldoAnno5!E$12:E$4602)</f>
        <v>0</v>
      </c>
      <c r="AA223" s="6">
        <f>SUMIF(SaldoAnno5!A$12:A$4602,$D223,SaldoAnno5!G$12:G$4602)</f>
        <v>0</v>
      </c>
      <c r="AB223" s="6">
        <f>SUMIF(SaldoAnno6!A$12:A$5000,$D223,SaldoAnno6!D$12:D$5000)</f>
        <v>0</v>
      </c>
      <c r="AC223" s="6">
        <f>SUMIF(SaldoAnno6!A$12:A$5000,$D223,SaldoAnno6!E$12:E$5000)</f>
        <v>0</v>
      </c>
      <c r="AD223" s="6">
        <f>SUMIF(SaldoAnno6!A$12:A$5000,$D223,SaldoAnno6!G$12:G$5000)</f>
        <v>0</v>
      </c>
    </row>
    <row r="224" spans="1:30" ht="12.75">
      <c r="A224" s="7">
        <v>21</v>
      </c>
      <c r="B224" s="7">
        <v>2103</v>
      </c>
      <c r="C224" s="7">
        <v>210301</v>
      </c>
      <c r="D224" s="7">
        <v>21030101</v>
      </c>
      <c r="E224" s="170" t="s">
        <v>487</v>
      </c>
      <c r="F224" s="7">
        <v>4</v>
      </c>
      <c r="G224" s="8" t="s">
        <v>336</v>
      </c>
      <c r="H224" s="8" t="s">
        <v>329</v>
      </c>
      <c r="I224" s="8" t="s">
        <v>329</v>
      </c>
      <c r="J224" s="8" t="s">
        <v>697</v>
      </c>
      <c r="K224" s="8" t="s">
        <v>488</v>
      </c>
      <c r="L224" s="8" t="s">
        <v>488</v>
      </c>
      <c r="M224" s="6">
        <f>SUMIF(SaldoAnno1!A$12:A$4902,D224,SaldoAnno1!D$12:D$4902)</f>
        <v>29063.57</v>
      </c>
      <c r="N224" s="6">
        <f>SUMIF(SaldoAnno1!A$12:A$4902,D224,SaldoAnno1!E$12:E$4902)</f>
        <v>369972.23</v>
      </c>
      <c r="O224" s="6">
        <f>SUMIF(SaldoAnno1!A$12:A$4902,D224,SaldoAnno1!G$12:G$4902)</f>
        <v>-340908.66</v>
      </c>
      <c r="P224" s="6">
        <f>SUMIF(SaldoAnno2!A$12:A$5000,D224,SaldoAnno2!D$12:D$5000)</f>
        <v>56280.81</v>
      </c>
      <c r="Q224" s="6">
        <f>SUMIF(SaldoAnno2!A$12:A$5000,D224,SaldoAnno2!E$12:E$5000)</f>
        <v>533416.99</v>
      </c>
      <c r="R224" s="6">
        <f>SUMIF(SaldoAnno2!A$12:A$5000,D224,SaldoAnno2!G$12:G$5000)</f>
        <v>-477136.18</v>
      </c>
      <c r="S224" s="6">
        <f>SUMIF(SaldoAnno3!A$12:A$5000,D224,SaldoAnno3!D$12:G$5000)</f>
        <v>40352.449999999997</v>
      </c>
      <c r="T224" s="6">
        <f>SUMIF(SaldoAnno3!A$12:A$5000,D224,SaldoAnno3!E$12:H$5000)</f>
        <v>520136.18</v>
      </c>
      <c r="U224" s="6">
        <f>SUMIF(SaldoAnno3!A$12:A$5000,D224,SaldoAnno3!G$12:G$5000)</f>
        <v>-479783.73</v>
      </c>
      <c r="V224" s="6">
        <f>SUMIF(SaldoAnno4!A$12:A$4602,$D224,SaldoAnno4!D$12:D$4602)</f>
        <v>0</v>
      </c>
      <c r="W224" s="6">
        <f>SUMIF(SaldoAnno4!A$12:A$4602,$D224,SaldoAnno4!E$12:E$4602)</f>
        <v>0</v>
      </c>
      <c r="X224" s="6">
        <f>SUMIF(SaldoAnno4!A$12:A$4602,$D224,SaldoAnno4!G$12:G$4602)</f>
        <v>0</v>
      </c>
      <c r="Y224" s="6">
        <f>SUMIF(SaldoAnno5!A$12:A$4602,$D224,SaldoAnno5!D$12:D$4602)</f>
        <v>42922.17</v>
      </c>
      <c r="Z224" s="6">
        <f>SUMIF(SaldoAnno5!A$12:A$4602,$D224,SaldoAnno5!E$12:E$4602)</f>
        <v>479783.73</v>
      </c>
      <c r="AA224" s="6">
        <f>SUMIF(SaldoAnno5!A$12:A$4602,$D224,SaldoAnno5!G$12:G$4602)</f>
        <v>-436861.56</v>
      </c>
      <c r="AB224" s="6">
        <f>SUMIF(SaldoAnno6!A$12:A$5000,$D224,SaldoAnno6!D$12:D$5000)</f>
        <v>0</v>
      </c>
      <c r="AC224" s="6">
        <f>SUMIF(SaldoAnno6!A$12:A$5000,$D224,SaldoAnno6!E$12:E$5000)</f>
        <v>0</v>
      </c>
      <c r="AD224" s="6">
        <f>SUMIF(SaldoAnno6!A$12:A$5000,$D224,SaldoAnno6!G$12:G$5000)</f>
        <v>0</v>
      </c>
    </row>
    <row r="225" spans="1:30" ht="12.75">
      <c r="A225" s="7">
        <v>21</v>
      </c>
      <c r="B225" s="7">
        <v>2103</v>
      </c>
      <c r="C225" s="7">
        <v>210301</v>
      </c>
      <c r="D225" s="7">
        <v>21030102</v>
      </c>
      <c r="E225" s="170" t="s">
        <v>489</v>
      </c>
      <c r="F225" s="7">
        <v>4</v>
      </c>
      <c r="G225" s="8" t="s">
        <v>336</v>
      </c>
      <c r="H225" s="8" t="s">
        <v>329</v>
      </c>
      <c r="I225" s="8" t="s">
        <v>329</v>
      </c>
      <c r="J225" s="8" t="s">
        <v>697</v>
      </c>
      <c r="K225" s="8" t="s">
        <v>488</v>
      </c>
      <c r="L225" s="8" t="s">
        <v>488</v>
      </c>
      <c r="M225" s="6">
        <f>SUMIF(SaldoAnno1!A$12:A$4902,D225,SaldoAnno1!D$12:D$4902)</f>
        <v>77666.86</v>
      </c>
      <c r="N225" s="6">
        <f>SUMIF(SaldoAnno1!A$12:A$4902,D225,SaldoAnno1!E$12:E$4902)</f>
        <v>275371.39</v>
      </c>
      <c r="O225" s="6">
        <f>SUMIF(SaldoAnno1!A$12:A$4902,D225,SaldoAnno1!G$12:G$4902)</f>
        <v>-197704.53000000003</v>
      </c>
      <c r="P225" s="6">
        <f>SUMIF(SaldoAnno2!A$12:A$5000,D225,SaldoAnno2!D$12:D$5000)</f>
        <v>197704.47</v>
      </c>
      <c r="Q225" s="6">
        <f>SUMIF(SaldoAnno2!A$12:A$5000,D225,SaldoAnno2!E$12:E$5000)</f>
        <v>261141.86</v>
      </c>
      <c r="R225" s="6">
        <f>SUMIF(SaldoAnno2!A$12:A$5000,D225,SaldoAnno2!G$12:G$5000)</f>
        <v>-63437.389999999985</v>
      </c>
      <c r="S225" s="6">
        <f>SUMIF(SaldoAnno3!A$12:A$5000,D225,SaldoAnno3!D$12:G$5000)</f>
        <v>49041.43</v>
      </c>
      <c r="T225" s="6">
        <f>SUMIF(SaldoAnno3!A$12:A$5000,D225,SaldoAnno3!E$12:H$5000)</f>
        <v>109913.78</v>
      </c>
      <c r="U225" s="6">
        <f>SUMIF(SaldoAnno3!A$12:A$5000,D225,SaldoAnno3!G$12:G$5000)</f>
        <v>-60872.35</v>
      </c>
      <c r="V225" s="6">
        <f>SUMIF(SaldoAnno4!A$12:A$4602,$D225,SaldoAnno4!D$12:D$4602)</f>
        <v>0</v>
      </c>
      <c r="W225" s="6">
        <f>SUMIF(SaldoAnno4!A$12:A$4602,$D225,SaldoAnno4!E$12:E$4602)</f>
        <v>0</v>
      </c>
      <c r="X225" s="6">
        <f>SUMIF(SaldoAnno4!A$12:A$4602,$D225,SaldoAnno4!G$12:G$4602)</f>
        <v>0</v>
      </c>
      <c r="Y225" s="6">
        <f>SUMIF(SaldoAnno5!A$12:A$4602,$D225,SaldoAnno5!D$12:D$4602)</f>
        <v>60872.35</v>
      </c>
      <c r="Z225" s="6">
        <f>SUMIF(SaldoAnno5!A$12:A$4602,$D225,SaldoAnno5!E$12:E$4602)</f>
        <v>396820.37</v>
      </c>
      <c r="AA225" s="6">
        <f>SUMIF(SaldoAnno5!A$12:A$4602,$D225,SaldoAnno5!G$12:G$4602)</f>
        <v>-335948.02</v>
      </c>
      <c r="AB225" s="6">
        <f>SUMIF(SaldoAnno6!A$12:A$5000,$D225,SaldoAnno6!D$12:D$5000)</f>
        <v>0</v>
      </c>
      <c r="AC225" s="6">
        <f>SUMIF(SaldoAnno6!A$12:A$5000,$D225,SaldoAnno6!E$12:E$5000)</f>
        <v>0</v>
      </c>
      <c r="AD225" s="6">
        <f>SUMIF(SaldoAnno6!A$12:A$5000,$D225,SaldoAnno6!G$12:G$5000)</f>
        <v>0</v>
      </c>
    </row>
    <row r="226" spans="1:30" ht="12.75">
      <c r="A226" s="7">
        <v>21</v>
      </c>
      <c r="B226" s="7">
        <v>2103</v>
      </c>
      <c r="C226" s="7">
        <v>210301</v>
      </c>
      <c r="D226" s="7">
        <v>21030103</v>
      </c>
      <c r="E226" s="170" t="s">
        <v>490</v>
      </c>
      <c r="F226" s="7">
        <v>4</v>
      </c>
      <c r="G226" s="8" t="s">
        <v>336</v>
      </c>
      <c r="H226" s="8" t="s">
        <v>329</v>
      </c>
      <c r="I226" s="8" t="s">
        <v>329</v>
      </c>
      <c r="J226" s="8" t="s">
        <v>697</v>
      </c>
      <c r="K226" s="8" t="s">
        <v>488</v>
      </c>
      <c r="L226" s="8" t="s">
        <v>488</v>
      </c>
      <c r="M226" s="6">
        <f>SUMIF(SaldoAnno1!A$12:A$4902,D226,SaldoAnno1!D$12:D$4902)</f>
        <v>46108.58</v>
      </c>
      <c r="N226" s="6">
        <f>SUMIF(SaldoAnno1!A$12:A$4902,D226,SaldoAnno1!E$12:E$4902)</f>
        <v>46108.58</v>
      </c>
      <c r="O226" s="6">
        <f>SUMIF(SaldoAnno1!A$12:A$4902,D226,SaldoAnno1!G$12:G$4902)</f>
        <v>0</v>
      </c>
      <c r="P226" s="6">
        <f>SUMIF(SaldoAnno2!A$12:A$5000,D226,SaldoAnno2!D$12:D$5000)</f>
        <v>0</v>
      </c>
      <c r="Q226" s="6">
        <f>SUMIF(SaldoAnno2!A$12:A$5000,D226,SaldoAnno2!E$12:E$5000)</f>
        <v>0</v>
      </c>
      <c r="R226" s="6">
        <f>SUMIF(SaldoAnno2!A$12:A$5000,D226,SaldoAnno2!G$12:G$5000)</f>
        <v>0</v>
      </c>
      <c r="S226" s="6">
        <f>SUMIF(SaldoAnno3!A$12:A$5000,D226,SaldoAnno3!D$12:G$5000)</f>
        <v>0</v>
      </c>
      <c r="T226" s="6">
        <f>SUMIF(SaldoAnno3!A$12:A$5000,D226,SaldoAnno3!E$12:H$5000)</f>
        <v>0</v>
      </c>
      <c r="U226" s="6">
        <f>SUMIF(SaldoAnno3!A$12:A$5000,D226,SaldoAnno3!G$12:G$5000)</f>
        <v>0</v>
      </c>
      <c r="V226" s="6">
        <f>SUMIF(SaldoAnno4!A$12:A$4602,$D226,SaldoAnno4!D$12:D$4602)</f>
        <v>0</v>
      </c>
      <c r="W226" s="6">
        <f>SUMIF(SaldoAnno4!A$12:A$4602,$D226,SaldoAnno4!E$12:E$4602)</f>
        <v>0</v>
      </c>
      <c r="X226" s="6">
        <f>SUMIF(SaldoAnno4!A$12:A$4602,$D226,SaldoAnno4!G$12:G$4602)</f>
        <v>0</v>
      </c>
      <c r="Y226" s="6">
        <f>SUMIF(SaldoAnno5!A$12:A$4602,$D226,SaldoAnno5!D$12:D$4602)</f>
        <v>0</v>
      </c>
      <c r="Z226" s="6">
        <f>SUMIF(SaldoAnno5!A$12:A$4602,$D226,SaldoAnno5!E$12:E$4602)</f>
        <v>0</v>
      </c>
      <c r="AA226" s="6">
        <f>SUMIF(SaldoAnno5!A$12:A$4602,$D226,SaldoAnno5!G$12:G$4602)</f>
        <v>0</v>
      </c>
      <c r="AB226" s="6">
        <f>SUMIF(SaldoAnno6!A$12:A$5000,$D226,SaldoAnno6!D$12:D$5000)</f>
        <v>0</v>
      </c>
      <c r="AC226" s="6">
        <f>SUMIF(SaldoAnno6!A$12:A$5000,$D226,SaldoAnno6!E$12:E$5000)</f>
        <v>0</v>
      </c>
      <c r="AD226" s="6">
        <f>SUMIF(SaldoAnno6!A$12:A$5000,$D226,SaldoAnno6!G$12:G$5000)</f>
        <v>0</v>
      </c>
    </row>
    <row r="227" spans="1:30" ht="12.75">
      <c r="A227" s="7">
        <v>21</v>
      </c>
      <c r="B227" s="7">
        <v>2103</v>
      </c>
      <c r="C227" s="7">
        <v>210301</v>
      </c>
      <c r="D227" s="7">
        <v>21030104</v>
      </c>
      <c r="E227" s="170" t="s">
        <v>978</v>
      </c>
      <c r="F227" s="7">
        <v>4</v>
      </c>
      <c r="G227" s="8" t="s">
        <v>336</v>
      </c>
      <c r="H227" s="8" t="s">
        <v>329</v>
      </c>
      <c r="I227" s="8" t="s">
        <v>329</v>
      </c>
      <c r="J227" s="8" t="s">
        <v>697</v>
      </c>
      <c r="K227" s="8" t="s">
        <v>488</v>
      </c>
      <c r="L227" s="8" t="s">
        <v>488</v>
      </c>
      <c r="M227" s="6">
        <f>SUMIF(SaldoAnno1!A$12:A$4902,D227,SaldoAnno1!D$12:D$4902)</f>
        <v>0</v>
      </c>
      <c r="N227" s="6">
        <f>SUMIF(SaldoAnno1!A$12:A$4902,D227,SaldoAnno1!E$12:E$4902)</f>
        <v>0</v>
      </c>
      <c r="O227" s="6">
        <f>SUMIF(SaldoAnno1!A$12:A$4902,D227,SaldoAnno1!G$12:G$4902)</f>
        <v>0</v>
      </c>
      <c r="P227" s="6">
        <f>SUMIF(SaldoAnno2!A$12:A$5000,D227,SaldoAnno2!D$12:D$5000)</f>
        <v>0</v>
      </c>
      <c r="Q227" s="6">
        <f>SUMIF(SaldoAnno2!A$12:A$5000,D227,SaldoAnno2!E$12:E$5000)</f>
        <v>0</v>
      </c>
      <c r="R227" s="6">
        <f>SUMIF(SaldoAnno2!A$12:A$5000,D227,SaldoAnno2!G$12:G$5000)</f>
        <v>0</v>
      </c>
      <c r="S227" s="6">
        <f>SUMIF(SaldoAnno3!A$12:A$5000,D227,SaldoAnno3!D$12:G$5000)</f>
        <v>0</v>
      </c>
      <c r="T227" s="6">
        <f>SUMIF(SaldoAnno3!A$12:A$5000,D227,SaldoAnno3!E$12:H$5000)</f>
        <v>0</v>
      </c>
      <c r="U227" s="6">
        <f>SUMIF(SaldoAnno3!A$12:A$5000,D227,SaldoAnno3!G$12:G$5000)</f>
        <v>0</v>
      </c>
      <c r="V227" s="6">
        <f>SUMIF(SaldoAnno4!A$12:A$4602,$D227,SaldoAnno4!D$12:D$4602)</f>
        <v>0</v>
      </c>
      <c r="W227" s="6">
        <f>SUMIF(SaldoAnno4!A$12:A$4602,$D227,SaldoAnno4!E$12:E$4602)</f>
        <v>0</v>
      </c>
      <c r="X227" s="6">
        <f>SUMIF(SaldoAnno4!A$12:A$4602,$D227,SaldoAnno4!G$12:G$4602)</f>
        <v>0</v>
      </c>
      <c r="Y227" s="6">
        <f>SUMIF(SaldoAnno5!A$12:A$4602,$D227,SaldoAnno5!D$12:D$4602)</f>
        <v>0</v>
      </c>
      <c r="Z227" s="6">
        <f>SUMIF(SaldoAnno5!A$12:A$4602,$D227,SaldoAnno5!E$12:E$4602)</f>
        <v>0</v>
      </c>
      <c r="AA227" s="6">
        <f>SUMIF(SaldoAnno5!A$12:A$4602,$D227,SaldoAnno5!G$12:G$4602)</f>
        <v>0</v>
      </c>
      <c r="AB227" s="6">
        <f>SUMIF(SaldoAnno6!A$12:A$5000,$D227,SaldoAnno6!D$12:D$5000)</f>
        <v>0</v>
      </c>
      <c r="AC227" s="6">
        <f>SUMIF(SaldoAnno6!A$12:A$5000,$D227,SaldoAnno6!E$12:E$5000)</f>
        <v>0</v>
      </c>
      <c r="AD227" s="6">
        <f>SUMIF(SaldoAnno6!A$12:A$5000,$D227,SaldoAnno6!G$12:G$5000)</f>
        <v>0</v>
      </c>
    </row>
    <row r="228" spans="1:30" ht="25.5">
      <c r="A228" s="7">
        <v>21</v>
      </c>
      <c r="B228" s="7">
        <v>2103</v>
      </c>
      <c r="C228" s="7">
        <v>210301</v>
      </c>
      <c r="D228" s="7">
        <v>21030105</v>
      </c>
      <c r="E228" s="170" t="s">
        <v>491</v>
      </c>
      <c r="F228" s="7">
        <v>4</v>
      </c>
      <c r="G228" s="8" t="s">
        <v>336</v>
      </c>
      <c r="H228" s="8" t="s">
        <v>329</v>
      </c>
      <c r="I228" s="8" t="s">
        <v>329</v>
      </c>
      <c r="J228" s="8" t="s">
        <v>697</v>
      </c>
      <c r="K228" s="8" t="s">
        <v>488</v>
      </c>
      <c r="L228" s="8" t="s">
        <v>488</v>
      </c>
      <c r="M228" s="6">
        <f>SUMIF(SaldoAnno1!A$12:A$4902,D228,SaldoAnno1!D$12:D$4902)</f>
        <v>9029.9</v>
      </c>
      <c r="N228" s="6">
        <f>SUMIF(SaldoAnno1!A$12:A$4902,D228,SaldoAnno1!E$12:E$4902)</f>
        <v>594258.41</v>
      </c>
      <c r="O228" s="6">
        <f>SUMIF(SaldoAnno1!A$12:A$4902,D228,SaldoAnno1!G$12:G$4902)</f>
        <v>-585228.51</v>
      </c>
      <c r="P228" s="6">
        <f>SUMIF(SaldoAnno2!A$12:A$5000,D228,SaldoAnno2!D$12:D$5000)</f>
        <v>6336.3</v>
      </c>
      <c r="Q228" s="6">
        <f>SUMIF(SaldoAnno2!A$12:A$5000,D228,SaldoAnno2!E$12:E$5000)</f>
        <v>623192.66</v>
      </c>
      <c r="R228" s="6">
        <f>SUMIF(SaldoAnno2!A$12:A$5000,D228,SaldoAnno2!G$12:G$5000)</f>
        <v>-616856.36</v>
      </c>
      <c r="S228" s="6">
        <f>SUMIF(SaldoAnno3!A$12:A$5000,D228,SaldoAnno3!D$12:G$5000)</f>
        <v>58253.03</v>
      </c>
      <c r="T228" s="6">
        <f>SUMIF(SaldoAnno3!A$12:A$5000,D228,SaldoAnno3!E$12:H$5000)</f>
        <v>645779.22</v>
      </c>
      <c r="U228" s="6">
        <f>SUMIF(SaldoAnno3!A$12:A$5000,D228,SaldoAnno3!G$12:G$5000)</f>
        <v>-587526.18999999994</v>
      </c>
      <c r="V228" s="6">
        <f>SUMIF(SaldoAnno4!A$12:A$4602,$D228,SaldoAnno4!D$12:D$4602)</f>
        <v>0</v>
      </c>
      <c r="W228" s="6">
        <f>SUMIF(SaldoAnno4!A$12:A$4602,$D228,SaldoAnno4!E$12:E$4602)</f>
        <v>0</v>
      </c>
      <c r="X228" s="6">
        <f>SUMIF(SaldoAnno4!A$12:A$4602,$D228,SaldoAnno4!G$12:G$4602)</f>
        <v>0</v>
      </c>
      <c r="Y228" s="6">
        <f>SUMIF(SaldoAnno5!A$12:A$4602,$D228,SaldoAnno5!D$12:D$4602)</f>
        <v>124115.35</v>
      </c>
      <c r="Z228" s="6">
        <f>SUMIF(SaldoAnno5!A$12:A$4602,$D228,SaldoAnno5!E$12:E$4602)</f>
        <v>587526.18999999994</v>
      </c>
      <c r="AA228" s="6">
        <f>SUMIF(SaldoAnno5!A$12:A$4602,$D228,SaldoAnno5!G$12:G$4602)</f>
        <v>-463410.83999999997</v>
      </c>
      <c r="AB228" s="6">
        <f>SUMIF(SaldoAnno6!A$12:A$5000,$D228,SaldoAnno6!D$12:D$5000)</f>
        <v>0</v>
      </c>
      <c r="AC228" s="6">
        <f>SUMIF(SaldoAnno6!A$12:A$5000,$D228,SaldoAnno6!E$12:E$5000)</f>
        <v>0</v>
      </c>
      <c r="AD228" s="6">
        <f>SUMIF(SaldoAnno6!A$12:A$5000,$D228,SaldoAnno6!G$12:G$5000)</f>
        <v>0</v>
      </c>
    </row>
    <row r="229" spans="1:30" ht="12.75">
      <c r="A229" s="7">
        <v>21</v>
      </c>
      <c r="B229" s="7">
        <v>2103</v>
      </c>
      <c r="C229" s="7">
        <v>210301</v>
      </c>
      <c r="D229" s="7">
        <v>21030106</v>
      </c>
      <c r="E229" s="170" t="s">
        <v>492</v>
      </c>
      <c r="F229" s="7">
        <v>4</v>
      </c>
      <c r="G229" s="8" t="s">
        <v>336</v>
      </c>
      <c r="H229" s="8" t="s">
        <v>329</v>
      </c>
      <c r="I229" s="8" t="s">
        <v>329</v>
      </c>
      <c r="J229" s="8" t="s">
        <v>697</v>
      </c>
      <c r="K229" s="8" t="s">
        <v>488</v>
      </c>
      <c r="L229" s="8" t="s">
        <v>488</v>
      </c>
      <c r="M229" s="6">
        <f>SUMIF(SaldoAnno1!A$12:A$4902,D229,SaldoAnno1!D$12:D$4902)</f>
        <v>113366.12</v>
      </c>
      <c r="N229" s="6">
        <f>SUMIF(SaldoAnno1!A$12:A$4902,D229,SaldoAnno1!E$12:E$4902)</f>
        <v>493046.24</v>
      </c>
      <c r="O229" s="6">
        <f>SUMIF(SaldoAnno1!A$12:A$4902,D229,SaldoAnno1!G$12:G$4902)</f>
        <v>-379680.12</v>
      </c>
      <c r="P229" s="6">
        <f>SUMIF(SaldoAnno2!A$12:A$5000,D229,SaldoAnno2!D$12:D$5000)</f>
        <v>57128.74</v>
      </c>
      <c r="Q229" s="6">
        <f>SUMIF(SaldoAnno2!A$12:A$5000,D229,SaldoAnno2!E$12:E$5000)</f>
        <v>444397.96</v>
      </c>
      <c r="R229" s="6">
        <f>SUMIF(SaldoAnno2!A$12:A$5000,D229,SaldoAnno2!G$12:G$5000)</f>
        <v>-387269.22000000003</v>
      </c>
      <c r="S229" s="6">
        <f>SUMIF(SaldoAnno3!A$12:A$5000,D229,SaldoAnno3!D$12:G$5000)</f>
        <v>67655.42</v>
      </c>
      <c r="T229" s="6">
        <f>SUMIF(SaldoAnno3!A$12:A$5000,D229,SaldoAnno3!E$12:H$5000)</f>
        <v>565884.78</v>
      </c>
      <c r="U229" s="6">
        <f>SUMIF(SaldoAnno3!A$12:A$5000,D229,SaldoAnno3!G$12:G$5000)</f>
        <v>-498229.36000000004</v>
      </c>
      <c r="V229" s="6">
        <f>SUMIF(SaldoAnno4!A$12:A$4602,$D229,SaldoAnno4!D$12:D$4602)</f>
        <v>0</v>
      </c>
      <c r="W229" s="6">
        <f>SUMIF(SaldoAnno4!A$12:A$4602,$D229,SaldoAnno4!E$12:E$4602)</f>
        <v>0</v>
      </c>
      <c r="X229" s="6">
        <f>SUMIF(SaldoAnno4!A$12:A$4602,$D229,SaldoAnno4!G$12:G$4602)</f>
        <v>0</v>
      </c>
      <c r="Y229" s="6">
        <f>SUMIF(SaldoAnno5!A$12:A$4602,$D229,SaldoAnno5!D$12:D$4602)</f>
        <v>129411.65</v>
      </c>
      <c r="Z229" s="6">
        <f>SUMIF(SaldoAnno5!A$12:A$4602,$D229,SaldoAnno5!E$12:E$4602)</f>
        <v>651112.07999999996</v>
      </c>
      <c r="AA229" s="6">
        <f>SUMIF(SaldoAnno5!A$12:A$4602,$D229,SaldoAnno5!G$12:G$4602)</f>
        <v>-521700.42999999993</v>
      </c>
      <c r="AB229" s="6">
        <f>SUMIF(SaldoAnno6!A$12:A$5000,$D229,SaldoAnno6!D$12:D$5000)</f>
        <v>13160.74</v>
      </c>
      <c r="AC229" s="6">
        <f>SUMIF(SaldoAnno6!A$12:A$5000,$D229,SaldoAnno6!E$12:E$5000)</f>
        <v>0</v>
      </c>
      <c r="AD229" s="6">
        <f>SUMIF(SaldoAnno6!A$12:A$5000,$D229,SaldoAnno6!G$12:G$5000)</f>
        <v>13160.74</v>
      </c>
    </row>
    <row r="230" spans="1:30" ht="12.75">
      <c r="A230" s="7">
        <v>21</v>
      </c>
      <c r="B230" s="7">
        <v>2103</v>
      </c>
      <c r="C230" s="7">
        <v>210301</v>
      </c>
      <c r="D230" s="7">
        <v>21030109</v>
      </c>
      <c r="E230" s="170" t="s">
        <v>261</v>
      </c>
      <c r="F230" s="7">
        <v>4</v>
      </c>
      <c r="G230" s="8" t="s">
        <v>336</v>
      </c>
      <c r="H230" s="8" t="s">
        <v>329</v>
      </c>
      <c r="I230" s="8" t="s">
        <v>329</v>
      </c>
      <c r="J230" s="8" t="s">
        <v>697</v>
      </c>
      <c r="K230" s="8" t="s">
        <v>488</v>
      </c>
      <c r="L230" s="8" t="s">
        <v>488</v>
      </c>
      <c r="M230" s="6">
        <f>SUMIF(SaldoAnno1!A$12:A$4902,D230,SaldoAnno1!D$12:D$4902)</f>
        <v>308600.36</v>
      </c>
      <c r="N230" s="6">
        <f>SUMIF(SaldoAnno1!A$12:A$4902,D230,SaldoAnno1!E$12:E$4902)</f>
        <v>435589.39</v>
      </c>
      <c r="O230" s="6">
        <f>SUMIF(SaldoAnno1!A$12:A$4902,D230,SaldoAnno1!G$12:G$4902)</f>
        <v>-126989.03000000003</v>
      </c>
      <c r="P230" s="6">
        <f>SUMIF(SaldoAnno2!A$12:A$5000,D230,SaldoAnno2!D$12:D$5000)</f>
        <v>94649.66</v>
      </c>
      <c r="Q230" s="6">
        <f>SUMIF(SaldoAnno2!A$12:A$5000,D230,SaldoAnno2!E$12:E$5000)</f>
        <v>242442.87</v>
      </c>
      <c r="R230" s="6">
        <f>SUMIF(SaldoAnno2!A$12:A$5000,D230,SaldoAnno2!G$12:G$5000)</f>
        <v>-147793.21</v>
      </c>
      <c r="S230" s="6">
        <f>SUMIF(SaldoAnno3!A$12:A$5000,D230,SaldoAnno3!D$12:G$5000)</f>
        <v>88162.79</v>
      </c>
      <c r="T230" s="6">
        <f>SUMIF(SaldoAnno3!A$12:A$5000,D230,SaldoAnno3!E$12:H$5000)</f>
        <v>197626.14</v>
      </c>
      <c r="U230" s="6">
        <f>SUMIF(SaldoAnno3!A$12:A$5000,D230,SaldoAnno3!G$12:G$5000)</f>
        <v>-109463.35000000002</v>
      </c>
      <c r="V230" s="6">
        <f>SUMIF(SaldoAnno4!A$12:A$4602,$D230,SaldoAnno4!D$12:D$4602)</f>
        <v>0</v>
      </c>
      <c r="W230" s="6">
        <f>SUMIF(SaldoAnno4!A$12:A$4602,$D230,SaldoAnno4!E$12:E$4602)</f>
        <v>0</v>
      </c>
      <c r="X230" s="6">
        <f>SUMIF(SaldoAnno4!A$12:A$4602,$D230,SaldoAnno4!G$12:G$4602)</f>
        <v>0</v>
      </c>
      <c r="Y230" s="6">
        <f>SUMIF(SaldoAnno5!A$12:A$4602,$D230,SaldoAnno5!D$12:D$4602)</f>
        <v>47906.080000000002</v>
      </c>
      <c r="Z230" s="6">
        <f>SUMIF(SaldoAnno5!A$12:A$4602,$D230,SaldoAnno5!E$12:E$4602)</f>
        <v>153902.51999999999</v>
      </c>
      <c r="AA230" s="6">
        <f>SUMIF(SaldoAnno5!A$12:A$4602,$D230,SaldoAnno5!G$12:G$4602)</f>
        <v>-105996.43999999999</v>
      </c>
      <c r="AB230" s="6">
        <f>SUMIF(SaldoAnno6!A$12:A$5000,$D230,SaldoAnno6!D$12:D$5000)</f>
        <v>17124.32</v>
      </c>
      <c r="AC230" s="6">
        <f>SUMIF(SaldoAnno6!A$12:A$5000,$D230,SaldoAnno6!E$12:E$5000)</f>
        <v>0</v>
      </c>
      <c r="AD230" s="6">
        <f>SUMIF(SaldoAnno6!A$12:A$5000,$D230,SaldoAnno6!G$12:G$5000)</f>
        <v>17124.32</v>
      </c>
    </row>
    <row r="231" spans="1:30" ht="12.75">
      <c r="A231" s="7">
        <v>21</v>
      </c>
      <c r="B231" s="7">
        <v>2103</v>
      </c>
      <c r="C231" s="7">
        <v>210301</v>
      </c>
      <c r="D231" s="7">
        <v>21030111</v>
      </c>
      <c r="E231" s="170" t="s">
        <v>493</v>
      </c>
      <c r="F231" s="7">
        <v>4</v>
      </c>
      <c r="G231" s="8" t="s">
        <v>336</v>
      </c>
      <c r="H231" s="8" t="s">
        <v>329</v>
      </c>
      <c r="I231" s="8" t="s">
        <v>329</v>
      </c>
      <c r="J231" s="8" t="s">
        <v>697</v>
      </c>
      <c r="K231" s="8" t="s">
        <v>488</v>
      </c>
      <c r="L231" s="8" t="s">
        <v>488</v>
      </c>
      <c r="M231" s="6">
        <f>SUMIF(SaldoAnno1!A$12:A$4902,D231,SaldoAnno1!D$12:D$4902)</f>
        <v>470205.34</v>
      </c>
      <c r="N231" s="6">
        <f>SUMIF(SaldoAnno1!A$12:A$4902,D231,SaldoAnno1!E$12:E$4902)</f>
        <v>632455.34</v>
      </c>
      <c r="O231" s="6">
        <f>SUMIF(SaldoAnno1!A$12:A$4902,D231,SaldoAnno1!G$12:G$4902)</f>
        <v>-162249.99999999994</v>
      </c>
      <c r="P231" s="6">
        <f>SUMIF(SaldoAnno2!A$12:A$5000,D231,SaldoAnno2!D$12:D$5000)</f>
        <v>117671.43</v>
      </c>
      <c r="Q231" s="6">
        <f>SUMIF(SaldoAnno2!A$12:A$5000,D231,SaldoAnno2!E$12:E$5000)</f>
        <v>333152.78999999998</v>
      </c>
      <c r="R231" s="6">
        <f>SUMIF(SaldoAnno2!A$12:A$5000,D231,SaldoAnno2!G$12:G$5000)</f>
        <v>-215481.36</v>
      </c>
      <c r="S231" s="6">
        <f>SUMIF(SaldoAnno3!A$12:A$5000,D231,SaldoAnno3!D$12:G$5000)</f>
        <v>157690.09</v>
      </c>
      <c r="T231" s="6">
        <f>SUMIF(SaldoAnno3!A$12:A$5000,D231,SaldoAnno3!E$12:H$5000)</f>
        <v>303823.71999999997</v>
      </c>
      <c r="U231" s="6">
        <f>SUMIF(SaldoAnno3!A$12:A$5000,D231,SaldoAnno3!G$12:G$5000)</f>
        <v>-146133.62999999998</v>
      </c>
      <c r="V231" s="6">
        <f>SUMIF(SaldoAnno4!A$12:A$4602,$D231,SaldoAnno4!D$12:D$4602)</f>
        <v>0</v>
      </c>
      <c r="W231" s="6">
        <f>SUMIF(SaldoAnno4!A$12:A$4602,$D231,SaldoAnno4!E$12:E$4602)</f>
        <v>0</v>
      </c>
      <c r="X231" s="6">
        <f>SUMIF(SaldoAnno4!A$12:A$4602,$D231,SaldoAnno4!G$12:G$4602)</f>
        <v>0</v>
      </c>
      <c r="Y231" s="6">
        <f>SUMIF(SaldoAnno5!A$12:A$4602,$D231,SaldoAnno5!D$12:D$4602)</f>
        <v>129687.23</v>
      </c>
      <c r="Z231" s="6">
        <f>SUMIF(SaldoAnno5!A$12:A$4602,$D231,SaldoAnno5!E$12:E$4602)</f>
        <v>301913.63</v>
      </c>
      <c r="AA231" s="6">
        <f>SUMIF(SaldoAnno5!A$12:A$4602,$D231,SaldoAnno5!G$12:G$4602)</f>
        <v>-172226.40000000002</v>
      </c>
      <c r="AB231" s="6">
        <f>SUMIF(SaldoAnno6!A$12:A$5000,$D231,SaldoAnno6!D$12:D$5000)</f>
        <v>30338.560000000001</v>
      </c>
      <c r="AC231" s="6">
        <f>SUMIF(SaldoAnno6!A$12:A$5000,$D231,SaldoAnno6!E$12:E$5000)</f>
        <v>0</v>
      </c>
      <c r="AD231" s="6">
        <f>SUMIF(SaldoAnno6!A$12:A$5000,$D231,SaldoAnno6!G$12:G$5000)</f>
        <v>30338.560000000001</v>
      </c>
    </row>
    <row r="232" spans="1:30" ht="12.75">
      <c r="A232" s="7">
        <v>21</v>
      </c>
      <c r="B232" s="7">
        <v>2103</v>
      </c>
      <c r="C232" s="7">
        <v>210301</v>
      </c>
      <c r="D232" s="7">
        <v>21030112</v>
      </c>
      <c r="E232" s="170" t="s">
        <v>494</v>
      </c>
      <c r="F232" s="7">
        <v>4</v>
      </c>
      <c r="G232" s="8" t="s">
        <v>336</v>
      </c>
      <c r="H232" s="8" t="s">
        <v>329</v>
      </c>
      <c r="I232" s="8" t="s">
        <v>329</v>
      </c>
      <c r="J232" s="8" t="s">
        <v>697</v>
      </c>
      <c r="K232" s="8" t="s">
        <v>488</v>
      </c>
      <c r="L232" s="8" t="s">
        <v>488</v>
      </c>
      <c r="M232" s="6">
        <f>SUMIF(SaldoAnno1!A$12:A$4902,D232,SaldoAnno1!D$12:D$4902)</f>
        <v>271323.87</v>
      </c>
      <c r="N232" s="6">
        <f>SUMIF(SaldoAnno1!A$12:A$4902,D232,SaldoAnno1!E$12:E$4902)</f>
        <v>604673.87</v>
      </c>
      <c r="O232" s="6">
        <f>SUMIF(SaldoAnno1!A$12:A$4902,D232,SaldoAnno1!G$12:G$4902)</f>
        <v>-333350</v>
      </c>
      <c r="P232" s="6">
        <f>SUMIF(SaldoAnno2!A$12:A$5000,D232,SaldoAnno2!D$12:D$5000)</f>
        <v>205744.78</v>
      </c>
      <c r="Q232" s="6">
        <f>SUMIF(SaldoAnno2!A$12:A$5000,D232,SaldoAnno2!E$12:E$5000)</f>
        <v>527663.12</v>
      </c>
      <c r="R232" s="6">
        <f>SUMIF(SaldoAnno2!A$12:A$5000,D232,SaldoAnno2!G$12:G$5000)</f>
        <v>-321918.33999999997</v>
      </c>
      <c r="S232" s="6">
        <f>SUMIF(SaldoAnno3!A$12:A$5000,D232,SaldoAnno3!D$12:G$5000)</f>
        <v>144821.85</v>
      </c>
      <c r="T232" s="6">
        <f>SUMIF(SaldoAnno3!A$12:A$5000,D232,SaldoAnno3!E$12:H$5000)</f>
        <v>383556.02</v>
      </c>
      <c r="U232" s="6">
        <f>SUMIF(SaldoAnno3!A$12:A$5000,D232,SaldoAnno3!G$12:G$5000)</f>
        <v>-238734.17</v>
      </c>
      <c r="V232" s="6">
        <f>SUMIF(SaldoAnno4!A$12:A$4602,$D232,SaldoAnno4!D$12:D$4602)</f>
        <v>0</v>
      </c>
      <c r="W232" s="6">
        <f>SUMIF(SaldoAnno4!A$12:A$4602,$D232,SaldoAnno4!E$12:E$4602)</f>
        <v>0</v>
      </c>
      <c r="X232" s="6">
        <f>SUMIF(SaldoAnno4!A$12:A$4602,$D232,SaldoAnno4!G$12:G$4602)</f>
        <v>0</v>
      </c>
      <c r="Y232" s="6">
        <f>SUMIF(SaldoAnno5!A$12:A$4602,$D232,SaldoAnno5!D$12:D$4602)</f>
        <v>117097.57</v>
      </c>
      <c r="Z232" s="6">
        <f>SUMIF(SaldoAnno5!A$12:A$4602,$D232,SaldoAnno5!E$12:E$4602)</f>
        <v>345371.85</v>
      </c>
      <c r="AA232" s="6">
        <f>SUMIF(SaldoAnno5!A$12:A$4602,$D232,SaldoAnno5!G$12:G$4602)</f>
        <v>-228274.27999999997</v>
      </c>
      <c r="AB232" s="6">
        <f>SUMIF(SaldoAnno6!A$12:A$5000,$D232,SaldoAnno6!D$12:D$5000)</f>
        <v>55246.58</v>
      </c>
      <c r="AC232" s="6">
        <f>SUMIF(SaldoAnno6!A$12:A$5000,$D232,SaldoAnno6!E$12:E$5000)</f>
        <v>0</v>
      </c>
      <c r="AD232" s="6">
        <f>SUMIF(SaldoAnno6!A$12:A$5000,$D232,SaldoAnno6!G$12:G$5000)</f>
        <v>55246.58</v>
      </c>
    </row>
    <row r="233" spans="1:30" ht="12.75">
      <c r="A233" s="7">
        <v>21</v>
      </c>
      <c r="B233" s="7">
        <v>2103</v>
      </c>
      <c r="C233" s="7">
        <v>210301</v>
      </c>
      <c r="D233" s="7">
        <v>21030113</v>
      </c>
      <c r="E233" s="170" t="s">
        <v>495</v>
      </c>
      <c r="F233" s="7">
        <v>4</v>
      </c>
      <c r="G233" s="8" t="s">
        <v>336</v>
      </c>
      <c r="H233" s="8" t="s">
        <v>329</v>
      </c>
      <c r="I233" s="8" t="s">
        <v>329</v>
      </c>
      <c r="J233" s="8" t="s">
        <v>697</v>
      </c>
      <c r="K233" s="8" t="s">
        <v>488</v>
      </c>
      <c r="L233" s="8" t="s">
        <v>488</v>
      </c>
      <c r="M233" s="6">
        <f>SUMIF(SaldoAnno1!A$12:A$4902,D233,SaldoAnno1!D$12:D$4902)</f>
        <v>0</v>
      </c>
      <c r="N233" s="6">
        <f>SUMIF(SaldoAnno1!A$12:A$4902,D233,SaldoAnno1!E$12:E$4902)</f>
        <v>0</v>
      </c>
      <c r="O233" s="6">
        <f>SUMIF(SaldoAnno1!A$12:A$4902,D233,SaldoAnno1!G$12:G$4902)</f>
        <v>0</v>
      </c>
      <c r="P233" s="6">
        <f>SUMIF(SaldoAnno2!A$12:A$5000,D233,SaldoAnno2!D$12:D$5000)</f>
        <v>0</v>
      </c>
      <c r="Q233" s="6">
        <f>SUMIF(SaldoAnno2!A$12:A$5000,D233,SaldoAnno2!E$12:E$5000)</f>
        <v>0</v>
      </c>
      <c r="R233" s="6">
        <f>SUMIF(SaldoAnno2!A$12:A$5000,D233,SaldoAnno2!G$12:G$5000)</f>
        <v>0</v>
      </c>
      <c r="S233" s="6">
        <f>SUMIF(SaldoAnno3!A$12:A$5000,D233,SaldoAnno3!D$12:G$5000)</f>
        <v>0</v>
      </c>
      <c r="T233" s="6">
        <f>SUMIF(SaldoAnno3!A$12:A$5000,D233,SaldoAnno3!E$12:H$5000)</f>
        <v>0</v>
      </c>
      <c r="U233" s="6">
        <f>SUMIF(SaldoAnno3!A$12:A$5000,D233,SaldoAnno3!G$12:G$5000)</f>
        <v>0</v>
      </c>
      <c r="V233" s="6">
        <f>SUMIF(SaldoAnno4!A$12:A$4602,$D233,SaldoAnno4!D$12:D$4602)</f>
        <v>0</v>
      </c>
      <c r="W233" s="6">
        <f>SUMIF(SaldoAnno4!A$12:A$4602,$D233,SaldoAnno4!E$12:E$4602)</f>
        <v>0</v>
      </c>
      <c r="X233" s="6">
        <f>SUMIF(SaldoAnno4!A$12:A$4602,$D233,SaldoAnno4!G$12:G$4602)</f>
        <v>0</v>
      </c>
      <c r="Y233" s="6">
        <f>SUMIF(SaldoAnno5!A$12:A$4602,$D233,SaldoAnno5!D$12:D$4602)</f>
        <v>0</v>
      </c>
      <c r="Z233" s="6">
        <f>SUMIF(SaldoAnno5!A$12:A$4602,$D233,SaldoAnno5!E$12:E$4602)</f>
        <v>0</v>
      </c>
      <c r="AA233" s="6">
        <f>SUMIF(SaldoAnno5!A$12:A$4602,$D233,SaldoAnno5!G$12:G$4602)</f>
        <v>0</v>
      </c>
      <c r="AB233" s="6">
        <f>SUMIF(SaldoAnno6!A$12:A$5000,$D233,SaldoAnno6!D$12:D$5000)</f>
        <v>0</v>
      </c>
      <c r="AC233" s="6">
        <f>SUMIF(SaldoAnno6!A$12:A$5000,$D233,SaldoAnno6!E$12:E$5000)</f>
        <v>0</v>
      </c>
      <c r="AD233" s="6">
        <f>SUMIF(SaldoAnno6!A$12:A$5000,$D233,SaldoAnno6!G$12:G$5000)</f>
        <v>0</v>
      </c>
    </row>
    <row r="234" spans="1:30" ht="12.75">
      <c r="A234" s="7">
        <v>21</v>
      </c>
      <c r="B234" s="7">
        <v>2103</v>
      </c>
      <c r="C234" s="7">
        <v>210301</v>
      </c>
      <c r="D234" s="7">
        <v>21030114</v>
      </c>
      <c r="E234" s="170" t="s">
        <v>33</v>
      </c>
      <c r="F234" s="7">
        <v>4</v>
      </c>
      <c r="G234" s="8" t="s">
        <v>336</v>
      </c>
      <c r="H234" s="8" t="s">
        <v>329</v>
      </c>
      <c r="I234" s="8" t="s">
        <v>329</v>
      </c>
      <c r="J234" s="8" t="s">
        <v>697</v>
      </c>
      <c r="K234" s="8" t="s">
        <v>488</v>
      </c>
      <c r="L234" s="8" t="s">
        <v>488</v>
      </c>
      <c r="M234" s="6">
        <f>SUMIF(SaldoAnno1!A$12:A$4902,D234,SaldoAnno1!D$12:D$4902)</f>
        <v>23680.04</v>
      </c>
      <c r="N234" s="6">
        <f>SUMIF(SaldoAnno1!A$12:A$4902,D234,SaldoAnno1!E$12:E$4902)</f>
        <v>50671.14</v>
      </c>
      <c r="O234" s="6">
        <f>SUMIF(SaldoAnno1!A$12:A$4902,D234,SaldoAnno1!G$12:G$4902)</f>
        <v>-26991.1</v>
      </c>
      <c r="P234" s="6">
        <f>SUMIF(SaldoAnno2!A$12:A$5000,D234,SaldoAnno2!D$12:D$5000)</f>
        <v>13691.25</v>
      </c>
      <c r="Q234" s="6">
        <f>SUMIF(SaldoAnno2!A$12:A$5000,D234,SaldoAnno2!E$12:E$5000)</f>
        <v>41275.69</v>
      </c>
      <c r="R234" s="6">
        <f>SUMIF(SaldoAnno2!A$12:A$5000,D234,SaldoAnno2!G$12:G$5000)</f>
        <v>-27584.440000000002</v>
      </c>
      <c r="S234" s="6">
        <f>SUMIF(SaldoAnno3!A$12:A$5000,D234,SaldoAnno3!D$12:G$5000)</f>
        <v>15706.36</v>
      </c>
      <c r="T234" s="6">
        <f>SUMIF(SaldoAnno3!A$12:A$5000,D234,SaldoAnno3!E$12:H$5000)</f>
        <v>47976.39</v>
      </c>
      <c r="U234" s="6">
        <f>SUMIF(SaldoAnno3!A$12:A$5000,D234,SaldoAnno3!G$12:G$5000)</f>
        <v>-32270.03</v>
      </c>
      <c r="V234" s="6">
        <f>SUMIF(SaldoAnno4!A$12:A$4602,$D234,SaldoAnno4!D$12:D$4602)</f>
        <v>0</v>
      </c>
      <c r="W234" s="6">
        <f>SUMIF(SaldoAnno4!A$12:A$4602,$D234,SaldoAnno4!E$12:E$4602)</f>
        <v>0</v>
      </c>
      <c r="X234" s="6">
        <f>SUMIF(SaldoAnno4!A$12:A$4602,$D234,SaldoAnno4!G$12:G$4602)</f>
        <v>0</v>
      </c>
      <c r="Y234" s="6">
        <f>SUMIF(SaldoAnno5!A$12:A$4602,$D234,SaldoAnno5!D$12:D$4602)</f>
        <v>16529.57</v>
      </c>
      <c r="Z234" s="6">
        <f>SUMIF(SaldoAnno5!A$12:A$4602,$D234,SaldoAnno5!E$12:E$4602)</f>
        <v>132585.01</v>
      </c>
      <c r="AA234" s="6">
        <f>SUMIF(SaldoAnno5!A$12:A$4602,$D234,SaldoAnno5!G$12:G$4602)</f>
        <v>-116055.44</v>
      </c>
      <c r="AB234" s="6">
        <f>SUMIF(SaldoAnno6!A$12:A$5000,$D234,SaldoAnno6!D$12:D$5000)</f>
        <v>5967.85</v>
      </c>
      <c r="AC234" s="6">
        <f>SUMIF(SaldoAnno6!A$12:A$5000,$D234,SaldoAnno6!E$12:E$5000)</f>
        <v>0</v>
      </c>
      <c r="AD234" s="6">
        <f>SUMIF(SaldoAnno6!A$12:A$5000,$D234,SaldoAnno6!G$12:G$5000)</f>
        <v>5967.85</v>
      </c>
    </row>
    <row r="235" spans="1:30" ht="12.75">
      <c r="A235" s="7">
        <v>21</v>
      </c>
      <c r="B235" s="7">
        <v>2103</v>
      </c>
      <c r="C235" s="7">
        <v>210301</v>
      </c>
      <c r="D235" s="7">
        <v>21030115</v>
      </c>
      <c r="E235" s="170" t="s">
        <v>1144</v>
      </c>
      <c r="F235" s="7">
        <v>4</v>
      </c>
      <c r="G235" s="8" t="s">
        <v>336</v>
      </c>
      <c r="H235" s="8" t="s">
        <v>329</v>
      </c>
      <c r="I235" s="8" t="s">
        <v>329</v>
      </c>
      <c r="J235" s="8" t="s">
        <v>697</v>
      </c>
      <c r="K235" s="8" t="s">
        <v>488</v>
      </c>
      <c r="L235" s="8" t="s">
        <v>488</v>
      </c>
      <c r="M235" s="6">
        <f>SUMIF(SaldoAnno1!A$12:A$4902,D235,SaldoAnno1!D$12:D$4902)</f>
        <v>0</v>
      </c>
      <c r="N235" s="6">
        <f>SUMIF(SaldoAnno1!A$12:A$4902,D235,SaldoAnno1!E$12:E$4902)</f>
        <v>0</v>
      </c>
      <c r="O235" s="6">
        <f>SUMIF(SaldoAnno1!A$12:A$4902,D235,SaldoAnno1!G$12:G$4902)</f>
        <v>0</v>
      </c>
      <c r="P235" s="6">
        <f>SUMIF(SaldoAnno2!A$12:A$5000,D235,SaldoAnno2!D$12:D$5000)</f>
        <v>0</v>
      </c>
      <c r="Q235" s="6">
        <f>SUMIF(SaldoAnno2!A$12:A$5000,D235,SaldoAnno2!E$12:E$5000)</f>
        <v>0</v>
      </c>
      <c r="R235" s="6">
        <f>SUMIF(SaldoAnno2!A$12:A$5000,D235,SaldoAnno2!G$12:G$5000)</f>
        <v>0</v>
      </c>
      <c r="S235" s="6">
        <f>SUMIF(SaldoAnno3!A$12:A$5000,D235,SaldoAnno3!D$12:G$5000)</f>
        <v>0</v>
      </c>
      <c r="T235" s="6">
        <f>SUMIF(SaldoAnno3!A$12:A$5000,D235,SaldoAnno3!E$12:H$5000)</f>
        <v>0</v>
      </c>
      <c r="U235" s="6">
        <f>SUMIF(SaldoAnno3!A$12:A$5000,D235,SaldoAnno3!G$12:G$5000)</f>
        <v>0</v>
      </c>
      <c r="V235" s="6">
        <f>SUMIF(SaldoAnno4!A$12:A$4602,$D235,SaldoAnno4!D$12:D$4602)</f>
        <v>0</v>
      </c>
      <c r="W235" s="6">
        <f>SUMIF(SaldoAnno4!A$12:A$4602,$D235,SaldoAnno4!E$12:E$4602)</f>
        <v>0</v>
      </c>
      <c r="X235" s="6">
        <f>SUMIF(SaldoAnno4!A$12:A$4602,$D235,SaldoAnno4!G$12:G$4602)</f>
        <v>0</v>
      </c>
      <c r="Y235" s="6">
        <f>SUMIF(SaldoAnno5!A$12:A$4602,$D235,SaldoAnno5!D$12:D$4602)</f>
        <v>0</v>
      </c>
      <c r="Z235" s="6">
        <f>SUMIF(SaldoAnno5!A$12:A$4602,$D235,SaldoAnno5!E$12:E$4602)</f>
        <v>0</v>
      </c>
      <c r="AA235" s="6">
        <f>SUMIF(SaldoAnno5!A$12:A$4602,$D235,SaldoAnno5!G$12:G$4602)</f>
        <v>0</v>
      </c>
      <c r="AB235" s="6">
        <f>SUMIF(SaldoAnno6!A$12:A$5000,$D235,SaldoAnno6!D$12:D$5000)</f>
        <v>0</v>
      </c>
      <c r="AC235" s="6">
        <f>SUMIF(SaldoAnno6!A$12:A$5000,$D235,SaldoAnno6!E$12:E$5000)</f>
        <v>0</v>
      </c>
      <c r="AD235" s="6">
        <f>SUMIF(SaldoAnno6!A$12:A$5000,$D235,SaldoAnno6!G$12:G$5000)</f>
        <v>0</v>
      </c>
    </row>
    <row r="236" spans="1:30" ht="12.75">
      <c r="A236" s="7">
        <v>21</v>
      </c>
      <c r="B236" s="7">
        <v>2103</v>
      </c>
      <c r="C236" s="7">
        <v>210301</v>
      </c>
      <c r="D236" s="7">
        <v>21030116</v>
      </c>
      <c r="E236" s="170" t="s">
        <v>1349</v>
      </c>
      <c r="F236" s="7">
        <v>4</v>
      </c>
      <c r="G236" s="8" t="s">
        <v>336</v>
      </c>
      <c r="H236" s="8" t="s">
        <v>329</v>
      </c>
      <c r="I236" s="8" t="s">
        <v>329</v>
      </c>
      <c r="J236" s="8" t="s">
        <v>697</v>
      </c>
      <c r="K236" s="8" t="s">
        <v>488</v>
      </c>
      <c r="L236" s="8" t="s">
        <v>488</v>
      </c>
      <c r="M236" s="6">
        <f>SUMIF(SaldoAnno1!A$12:A$4902,D236,SaldoAnno1!D$12:D$4902)</f>
        <v>27435.759999999998</v>
      </c>
      <c r="N236" s="6">
        <f>SUMIF(SaldoAnno1!A$12:A$4902,D236,SaldoAnno1!E$12:E$4902)</f>
        <v>27435.759999999998</v>
      </c>
      <c r="O236" s="6">
        <f>SUMIF(SaldoAnno1!A$12:A$4902,D236,SaldoAnno1!G$12:G$4902)</f>
        <v>0</v>
      </c>
      <c r="P236" s="6">
        <f>SUMIF(SaldoAnno2!A$12:A$5000,D236,SaldoAnno2!D$12:D$5000)</f>
        <v>0</v>
      </c>
      <c r="Q236" s="6">
        <f>SUMIF(SaldoAnno2!A$12:A$5000,D236,SaldoAnno2!E$12:E$5000)</f>
        <v>0</v>
      </c>
      <c r="R236" s="6">
        <f>SUMIF(SaldoAnno2!A$12:A$5000,D236,SaldoAnno2!G$12:G$5000)</f>
        <v>0</v>
      </c>
      <c r="S236" s="6">
        <f>SUMIF(SaldoAnno3!A$12:A$5000,D236,SaldoAnno3!D$12:G$5000)</f>
        <v>0</v>
      </c>
      <c r="T236" s="6">
        <f>SUMIF(SaldoAnno3!A$12:A$5000,D236,SaldoAnno3!E$12:H$5000)</f>
        <v>0</v>
      </c>
      <c r="U236" s="6">
        <f>SUMIF(SaldoAnno3!A$12:A$5000,D236,SaldoAnno3!G$12:G$5000)</f>
        <v>0</v>
      </c>
      <c r="V236" s="6">
        <f>SUMIF(SaldoAnno4!A$12:A$4602,$D236,SaldoAnno4!D$12:D$4602)</f>
        <v>0</v>
      </c>
      <c r="W236" s="6">
        <f>SUMIF(SaldoAnno4!A$12:A$4602,$D236,SaldoAnno4!E$12:E$4602)</f>
        <v>0</v>
      </c>
      <c r="X236" s="6">
        <f>SUMIF(SaldoAnno4!A$12:A$4602,$D236,SaldoAnno4!G$12:G$4602)</f>
        <v>0</v>
      </c>
      <c r="Y236" s="6">
        <f>SUMIF(SaldoAnno5!A$12:A$4602,$D236,SaldoAnno5!D$12:D$4602)</f>
        <v>0</v>
      </c>
      <c r="Z236" s="6">
        <f>SUMIF(SaldoAnno5!A$12:A$4602,$D236,SaldoAnno5!E$12:E$4602)</f>
        <v>0</v>
      </c>
      <c r="AA236" s="6">
        <f>SUMIF(SaldoAnno5!A$12:A$4602,$D236,SaldoAnno5!G$12:G$4602)</f>
        <v>0</v>
      </c>
      <c r="AB236" s="6">
        <f>SUMIF(SaldoAnno6!A$12:A$5000,$D236,SaldoAnno6!D$12:D$5000)</f>
        <v>0</v>
      </c>
      <c r="AC236" s="6">
        <f>SUMIF(SaldoAnno6!A$12:A$5000,$D236,SaldoAnno6!E$12:E$5000)</f>
        <v>0</v>
      </c>
      <c r="AD236" s="6">
        <f>SUMIF(SaldoAnno6!A$12:A$5000,$D236,SaldoAnno6!G$12:G$5000)</f>
        <v>0</v>
      </c>
    </row>
    <row r="237" spans="1:30" ht="12.75">
      <c r="A237" s="7">
        <v>22</v>
      </c>
      <c r="B237" s="7">
        <v>2201</v>
      </c>
      <c r="C237" s="7">
        <v>220101</v>
      </c>
      <c r="D237" s="7">
        <v>22010101</v>
      </c>
      <c r="E237" s="170" t="s">
        <v>703</v>
      </c>
      <c r="F237" s="7">
        <v>4</v>
      </c>
      <c r="G237" s="8" t="s">
        <v>336</v>
      </c>
      <c r="H237" s="8" t="s">
        <v>329</v>
      </c>
      <c r="I237" s="8" t="s">
        <v>329</v>
      </c>
      <c r="J237" s="8" t="s">
        <v>703</v>
      </c>
      <c r="K237" s="8" t="s">
        <v>703</v>
      </c>
      <c r="L237" s="8" t="s">
        <v>703</v>
      </c>
      <c r="M237" s="6">
        <f>SUMIF(SaldoAnno1!A$12:A$4902,D237,SaldoAnno1!D$12:D$4902)</f>
        <v>0</v>
      </c>
      <c r="N237" s="6">
        <f>SUMIF(SaldoAnno1!A$12:A$4902,D237,SaldoAnno1!E$12:E$4902)</f>
        <v>0</v>
      </c>
      <c r="O237" s="6">
        <f>SUMIF(SaldoAnno1!A$12:A$4902,D237,SaldoAnno1!G$12:G$4902)</f>
        <v>0</v>
      </c>
      <c r="P237" s="6">
        <f>SUMIF(SaldoAnno2!A$12:A$5000,D237,SaldoAnno2!D$12:D$5000)</f>
        <v>0</v>
      </c>
      <c r="Q237" s="6">
        <f>SUMIF(SaldoAnno2!A$12:A$5000,D237,SaldoAnno2!E$12:E$5000)</f>
        <v>0</v>
      </c>
      <c r="R237" s="6">
        <f>SUMIF(SaldoAnno2!A$12:A$5000,D237,SaldoAnno2!G$12:G$5000)</f>
        <v>0</v>
      </c>
      <c r="S237" s="6">
        <f>SUMIF(SaldoAnno3!A$12:A$5000,D237,SaldoAnno3!D$12:G$5000)</f>
        <v>0</v>
      </c>
      <c r="T237" s="6">
        <f>SUMIF(SaldoAnno3!A$12:A$5000,D237,SaldoAnno3!E$12:H$5000)</f>
        <v>0</v>
      </c>
      <c r="U237" s="6">
        <f>SUMIF(SaldoAnno3!A$12:A$5000,D237,SaldoAnno3!G$12:G$5000)</f>
        <v>0</v>
      </c>
      <c r="V237" s="6">
        <f>SUMIF(SaldoAnno4!A$12:A$4602,$D237,SaldoAnno4!D$12:D$4602)</f>
        <v>0</v>
      </c>
      <c r="W237" s="6">
        <f>SUMIF(SaldoAnno4!A$12:A$4602,$D237,SaldoAnno4!E$12:E$4602)</f>
        <v>0</v>
      </c>
      <c r="X237" s="6">
        <f>SUMIF(SaldoAnno4!A$12:A$4602,$D237,SaldoAnno4!G$12:G$4602)</f>
        <v>0</v>
      </c>
      <c r="Y237" s="6">
        <f>SUMIF(SaldoAnno5!A$12:A$4602,$D237,SaldoAnno5!D$12:D$4602)</f>
        <v>0</v>
      </c>
      <c r="Z237" s="6">
        <f>SUMIF(SaldoAnno5!A$12:A$4602,$D237,SaldoAnno5!E$12:E$4602)</f>
        <v>0</v>
      </c>
      <c r="AA237" s="6">
        <f>SUMIF(SaldoAnno5!A$12:A$4602,$D237,SaldoAnno5!G$12:G$4602)</f>
        <v>0</v>
      </c>
      <c r="AB237" s="6">
        <f>SUMIF(SaldoAnno6!A$12:A$5000,$D237,SaldoAnno6!D$12:D$5000)</f>
        <v>0</v>
      </c>
      <c r="AC237" s="6">
        <f>SUMIF(SaldoAnno6!A$12:A$5000,$D237,SaldoAnno6!E$12:E$5000)</f>
        <v>0</v>
      </c>
      <c r="AD237" s="6">
        <f>SUMIF(SaldoAnno6!A$12:A$5000,$D237,SaldoAnno6!G$12:G$5000)</f>
        <v>0</v>
      </c>
    </row>
    <row r="238" spans="1:30" ht="12.75">
      <c r="A238" s="7">
        <v>23</v>
      </c>
      <c r="B238" s="7">
        <v>2301</v>
      </c>
      <c r="C238" s="7">
        <v>230101</v>
      </c>
      <c r="D238" s="7">
        <v>23010101</v>
      </c>
      <c r="E238" s="170" t="s">
        <v>496</v>
      </c>
      <c r="F238" s="7">
        <v>4</v>
      </c>
      <c r="G238" s="8" t="s">
        <v>336</v>
      </c>
      <c r="H238" s="8" t="s">
        <v>329</v>
      </c>
      <c r="I238" s="8" t="s">
        <v>329</v>
      </c>
      <c r="J238" s="8" t="s">
        <v>704</v>
      </c>
      <c r="K238" s="8" t="s">
        <v>496</v>
      </c>
      <c r="L238" s="8" t="s">
        <v>496</v>
      </c>
      <c r="M238" s="6">
        <f>SUMIF(SaldoAnno1!A$12:A$4902,D238,SaldoAnno1!D$12:D$4902)</f>
        <v>0</v>
      </c>
      <c r="N238" s="6">
        <f>SUMIF(SaldoAnno1!A$12:A$4902,D238,SaldoAnno1!E$12:E$4902)</f>
        <v>0</v>
      </c>
      <c r="O238" s="6">
        <f>SUMIF(SaldoAnno1!A$12:A$4902,D238,SaldoAnno1!G$12:G$4902)</f>
        <v>0</v>
      </c>
      <c r="P238" s="6">
        <f>SUMIF(SaldoAnno2!A$12:A$5000,D238,SaldoAnno2!D$12:D$5000)</f>
        <v>0</v>
      </c>
      <c r="Q238" s="6">
        <f>SUMIF(SaldoAnno2!A$12:A$5000,D238,SaldoAnno2!E$12:E$5000)</f>
        <v>0</v>
      </c>
      <c r="R238" s="6">
        <f>SUMIF(SaldoAnno2!A$12:A$5000,D238,SaldoAnno2!G$12:G$5000)</f>
        <v>0</v>
      </c>
      <c r="S238" s="6">
        <f>SUMIF(SaldoAnno3!A$12:A$5000,D238,SaldoAnno3!D$12:G$5000)</f>
        <v>0</v>
      </c>
      <c r="T238" s="6">
        <f>SUMIF(SaldoAnno3!A$12:A$5000,D238,SaldoAnno3!E$12:H$5000)</f>
        <v>0</v>
      </c>
      <c r="U238" s="6">
        <f>SUMIF(SaldoAnno3!A$12:A$5000,D238,SaldoAnno3!G$12:G$5000)</f>
        <v>0</v>
      </c>
      <c r="V238" s="6">
        <f>SUMIF(SaldoAnno4!A$12:A$4602,$D238,SaldoAnno4!D$12:D$4602)</f>
        <v>0</v>
      </c>
      <c r="W238" s="6">
        <f>SUMIF(SaldoAnno4!A$12:A$4602,$D238,SaldoAnno4!E$12:E$4602)</f>
        <v>0</v>
      </c>
      <c r="X238" s="6">
        <f>SUMIF(SaldoAnno4!A$12:A$4602,$D238,SaldoAnno4!G$12:G$4602)</f>
        <v>0</v>
      </c>
      <c r="Y238" s="6">
        <f>SUMIF(SaldoAnno5!A$12:A$4602,$D238,SaldoAnno5!D$12:D$4602)</f>
        <v>0</v>
      </c>
      <c r="Z238" s="6">
        <f>SUMIF(SaldoAnno5!A$12:A$4602,$D238,SaldoAnno5!E$12:E$4602)</f>
        <v>0</v>
      </c>
      <c r="AA238" s="6">
        <f>SUMIF(SaldoAnno5!A$12:A$4602,$D238,SaldoAnno5!G$12:G$4602)</f>
        <v>0</v>
      </c>
      <c r="AB238" s="6">
        <f>SUMIF(SaldoAnno6!A$12:A$5000,$D238,SaldoAnno6!D$12:D$5000)</f>
        <v>0</v>
      </c>
      <c r="AC238" s="6">
        <f>SUMIF(SaldoAnno6!A$12:A$5000,$D238,SaldoAnno6!E$12:E$5000)</f>
        <v>0</v>
      </c>
      <c r="AD238" s="6">
        <f>SUMIF(SaldoAnno6!A$12:A$5000,$D238,SaldoAnno6!G$12:G$5000)</f>
        <v>0</v>
      </c>
    </row>
    <row r="239" spans="1:30" ht="12.75">
      <c r="A239" s="7">
        <v>23</v>
      </c>
      <c r="B239" s="7">
        <v>2302</v>
      </c>
      <c r="C239" s="7">
        <v>230201</v>
      </c>
      <c r="D239" s="7">
        <v>23020101</v>
      </c>
      <c r="E239" s="170" t="s">
        <v>979</v>
      </c>
      <c r="F239" s="7">
        <v>4</v>
      </c>
      <c r="G239" s="8" t="s">
        <v>336</v>
      </c>
      <c r="H239" s="8" t="s">
        <v>329</v>
      </c>
      <c r="I239" s="8" t="s">
        <v>329</v>
      </c>
      <c r="J239" s="8" t="s">
        <v>704</v>
      </c>
      <c r="K239" s="8" t="s">
        <v>497</v>
      </c>
      <c r="L239" s="8" t="s">
        <v>497</v>
      </c>
      <c r="M239" s="6">
        <f>SUMIF(SaldoAnno1!A$12:A$4902,D239,SaldoAnno1!D$12:D$4902)</f>
        <v>208071.69</v>
      </c>
      <c r="N239" s="6">
        <f>SUMIF(SaldoAnno1!A$12:A$4902,D239,SaldoAnno1!E$12:E$4902)</f>
        <v>1082851.18</v>
      </c>
      <c r="O239" s="6">
        <f>SUMIF(SaldoAnno1!A$12:A$4902,D239,SaldoAnno1!G$12:G$4902)</f>
        <v>-874779.49</v>
      </c>
      <c r="P239" s="6">
        <f>SUMIF(SaldoAnno2!A$12:A$5000,D239,SaldoAnno2!D$12:D$5000)</f>
        <v>217248.11</v>
      </c>
      <c r="Q239" s="6">
        <f>SUMIF(SaldoAnno2!A$12:A$5000,D239,SaldoAnno2!E$12:E$5000)</f>
        <v>987462.3</v>
      </c>
      <c r="R239" s="6">
        <f>SUMIF(SaldoAnno2!A$12:A$5000,D239,SaldoAnno2!G$12:G$5000)</f>
        <v>-770214.19000000006</v>
      </c>
      <c r="S239" s="6">
        <f>SUMIF(SaldoAnno3!A$12:A$5000,D239,SaldoAnno3!D$12:G$5000)</f>
        <v>243995.94</v>
      </c>
      <c r="T239" s="6">
        <f>SUMIF(SaldoAnno3!A$12:A$5000,D239,SaldoAnno3!E$12:H$5000)</f>
        <v>907640.72</v>
      </c>
      <c r="U239" s="6">
        <f>SUMIF(SaldoAnno3!A$12:A$5000,D239,SaldoAnno3!G$12:G$5000)</f>
        <v>-663644.78</v>
      </c>
      <c r="V239" s="6">
        <f>SUMIF(SaldoAnno4!A$12:A$4602,$D239,SaldoAnno4!D$12:D$4602)</f>
        <v>0</v>
      </c>
      <c r="W239" s="6">
        <f>SUMIF(SaldoAnno4!A$12:A$4602,$D239,SaldoAnno4!E$12:E$4602)</f>
        <v>0</v>
      </c>
      <c r="X239" s="6">
        <f>SUMIF(SaldoAnno4!A$12:A$4602,$D239,SaldoAnno4!G$12:G$4602)</f>
        <v>0</v>
      </c>
      <c r="Y239" s="6">
        <f>SUMIF(SaldoAnno5!A$12:A$4602,$D239,SaldoAnno5!D$12:D$4602)</f>
        <v>245193.45</v>
      </c>
      <c r="Z239" s="6">
        <f>SUMIF(SaldoAnno5!A$12:A$4602,$D239,SaldoAnno5!E$12:E$4602)</f>
        <v>800226.24</v>
      </c>
      <c r="AA239" s="6">
        <f>SUMIF(SaldoAnno5!A$12:A$4602,$D239,SaldoAnno5!G$12:G$4602)</f>
        <v>-555032.79</v>
      </c>
      <c r="AB239" s="6">
        <f>SUMIF(SaldoAnno6!A$12:A$5000,$D239,SaldoAnno6!D$12:D$5000)</f>
        <v>88762.04</v>
      </c>
      <c r="AC239" s="6">
        <f>SUMIF(SaldoAnno6!A$12:A$5000,$D239,SaldoAnno6!E$12:E$5000)</f>
        <v>53479.71</v>
      </c>
      <c r="AD239" s="6">
        <f>SUMIF(SaldoAnno6!A$12:A$5000,$D239,SaldoAnno6!G$12:G$5000)</f>
        <v>35282.329999999994</v>
      </c>
    </row>
    <row r="240" spans="1:30" ht="12.75">
      <c r="A240" s="7">
        <v>23</v>
      </c>
      <c r="B240" s="7">
        <v>2302</v>
      </c>
      <c r="C240" s="7">
        <v>230201</v>
      </c>
      <c r="D240" s="7">
        <v>23020102</v>
      </c>
      <c r="E240" s="170" t="s">
        <v>1678</v>
      </c>
      <c r="F240" s="7">
        <v>4</v>
      </c>
      <c r="G240" s="8" t="s">
        <v>336</v>
      </c>
      <c r="H240" s="8" t="s">
        <v>329</v>
      </c>
      <c r="I240" s="8" t="s">
        <v>329</v>
      </c>
      <c r="J240" s="8" t="s">
        <v>704</v>
      </c>
      <c r="K240" s="8" t="s">
        <v>497</v>
      </c>
      <c r="L240" s="8" t="s">
        <v>497</v>
      </c>
      <c r="M240" s="6">
        <f>SUMIF(SaldoAnno1!A$12:A$4902,D240,SaldoAnno1!D$12:D$4902)</f>
        <v>312782.71000000002</v>
      </c>
      <c r="N240" s="6">
        <f>SUMIF(SaldoAnno1!A$12:A$4902,D240,SaldoAnno1!E$12:E$4902)</f>
        <v>1755453.8</v>
      </c>
      <c r="O240" s="6">
        <f>SUMIF(SaldoAnno1!A$12:A$4902,D240,SaldoAnno1!G$12:G$4902)</f>
        <v>-1442671.09</v>
      </c>
      <c r="P240" s="6">
        <f>SUMIF(SaldoAnno2!A$12:A$5000,D240,SaldoAnno2!D$12:D$5000)</f>
        <v>307953.91999999998</v>
      </c>
      <c r="Q240" s="6">
        <f>SUMIF(SaldoAnno2!A$12:A$5000,D240,SaldoAnno2!E$12:E$5000)</f>
        <v>1609952.74</v>
      </c>
      <c r="R240" s="6">
        <f>SUMIF(SaldoAnno2!A$12:A$5000,D240,SaldoAnno2!G$12:G$5000)</f>
        <v>-1301998.82</v>
      </c>
      <c r="S240" s="6">
        <f>SUMIF(SaldoAnno3!A$12:A$5000,D240,SaldoAnno3!D$12:G$5000)</f>
        <v>364394.81</v>
      </c>
      <c r="T240" s="6">
        <f>SUMIF(SaldoAnno3!A$12:A$5000,D240,SaldoAnno3!E$12:H$5000)</f>
        <v>1511730.22</v>
      </c>
      <c r="U240" s="6">
        <f>SUMIF(SaldoAnno3!A$12:A$5000,D240,SaldoAnno3!G$12:G$5000)</f>
        <v>-1147335.4099999999</v>
      </c>
      <c r="V240" s="6">
        <f>SUMIF(SaldoAnno4!A$12:A$4602,$D240,SaldoAnno4!D$12:D$4602)</f>
        <v>0</v>
      </c>
      <c r="W240" s="6">
        <f>SUMIF(SaldoAnno4!A$12:A$4602,$D240,SaldoAnno4!E$12:E$4602)</f>
        <v>0</v>
      </c>
      <c r="X240" s="6">
        <f>SUMIF(SaldoAnno4!A$12:A$4602,$D240,SaldoAnno4!G$12:G$4602)</f>
        <v>0</v>
      </c>
      <c r="Y240" s="6">
        <f>SUMIF(SaldoAnno5!A$12:A$4602,$D240,SaldoAnno5!D$12:D$4602)</f>
        <v>393052.71</v>
      </c>
      <c r="Z240" s="6">
        <f>SUMIF(SaldoAnno5!A$12:A$4602,$D240,SaldoAnno5!E$12:E$4602)</f>
        <v>1360748.66</v>
      </c>
      <c r="AA240" s="6">
        <f>SUMIF(SaldoAnno5!A$12:A$4602,$D240,SaldoAnno5!G$12:G$4602)</f>
        <v>-967695.95</v>
      </c>
      <c r="AB240" s="6">
        <f>SUMIF(SaldoAnno6!A$12:A$5000,$D240,SaldoAnno6!D$12:D$5000)</f>
        <v>120983.25</v>
      </c>
      <c r="AC240" s="6">
        <f>SUMIF(SaldoAnno6!A$12:A$5000,$D240,SaldoAnno6!E$12:E$5000)</f>
        <v>66337.84</v>
      </c>
      <c r="AD240" s="6">
        <f>SUMIF(SaldoAnno6!A$12:A$5000,$D240,SaldoAnno6!G$12:G$5000)</f>
        <v>54645.41</v>
      </c>
    </row>
    <row r="241" spans="1:30" ht="12.75">
      <c r="A241" s="7">
        <v>23</v>
      </c>
      <c r="B241" s="7">
        <v>2303</v>
      </c>
      <c r="C241" s="7">
        <v>230301</v>
      </c>
      <c r="D241" s="7">
        <v>23030101</v>
      </c>
      <c r="E241" s="170" t="s">
        <v>498</v>
      </c>
      <c r="F241" s="7">
        <v>4</v>
      </c>
      <c r="G241" s="8" t="s">
        <v>336</v>
      </c>
      <c r="H241" s="8" t="s">
        <v>329</v>
      </c>
      <c r="I241" s="8" t="s">
        <v>329</v>
      </c>
      <c r="J241" s="8" t="s">
        <v>704</v>
      </c>
      <c r="K241" s="8" t="s">
        <v>498</v>
      </c>
      <c r="L241" s="8" t="s">
        <v>498</v>
      </c>
      <c r="M241" s="6">
        <f>SUMIF(SaldoAnno1!A$12:A$4902,D241,SaldoAnno1!D$12:D$4902)</f>
        <v>0</v>
      </c>
      <c r="N241" s="6">
        <f>SUMIF(SaldoAnno1!A$12:A$4902,D241,SaldoAnno1!E$12:E$4902)</f>
        <v>0</v>
      </c>
      <c r="O241" s="6">
        <f>SUMIF(SaldoAnno1!A$12:A$4902,D241,SaldoAnno1!G$12:G$4902)</f>
        <v>0</v>
      </c>
      <c r="P241" s="6">
        <f>SUMIF(SaldoAnno2!A$12:A$5000,D241,SaldoAnno2!D$12:D$5000)</f>
        <v>0</v>
      </c>
      <c r="Q241" s="6">
        <f>SUMIF(SaldoAnno2!A$12:A$5000,D241,SaldoAnno2!E$12:E$5000)</f>
        <v>0</v>
      </c>
      <c r="R241" s="6">
        <f>SUMIF(SaldoAnno2!A$12:A$5000,D241,SaldoAnno2!G$12:G$5000)</f>
        <v>0</v>
      </c>
      <c r="S241" s="6">
        <f>SUMIF(SaldoAnno3!A$12:A$5000,D241,SaldoAnno3!D$12:G$5000)</f>
        <v>0</v>
      </c>
      <c r="T241" s="6">
        <f>SUMIF(SaldoAnno3!A$12:A$5000,D241,SaldoAnno3!E$12:H$5000)</f>
        <v>0</v>
      </c>
      <c r="U241" s="6">
        <f>SUMIF(SaldoAnno3!A$12:A$5000,D241,SaldoAnno3!G$12:G$5000)</f>
        <v>0</v>
      </c>
      <c r="V241" s="6">
        <f>SUMIF(SaldoAnno4!A$12:A$4602,$D241,SaldoAnno4!D$12:D$4602)</f>
        <v>0</v>
      </c>
      <c r="W241" s="6">
        <f>SUMIF(SaldoAnno4!A$12:A$4602,$D241,SaldoAnno4!E$12:E$4602)</f>
        <v>0</v>
      </c>
      <c r="X241" s="6">
        <f>SUMIF(SaldoAnno4!A$12:A$4602,$D241,SaldoAnno4!G$12:G$4602)</f>
        <v>0</v>
      </c>
      <c r="Y241" s="6">
        <f>SUMIF(SaldoAnno5!A$12:A$4602,$D241,SaldoAnno5!D$12:D$4602)</f>
        <v>0</v>
      </c>
      <c r="Z241" s="6">
        <f>SUMIF(SaldoAnno5!A$12:A$4602,$D241,SaldoAnno5!E$12:E$4602)</f>
        <v>0</v>
      </c>
      <c r="AA241" s="6">
        <f>SUMIF(SaldoAnno5!A$12:A$4602,$D241,SaldoAnno5!G$12:G$4602)</f>
        <v>0</v>
      </c>
      <c r="AB241" s="6">
        <f>SUMIF(SaldoAnno6!A$12:A$5000,$D241,SaldoAnno6!D$12:D$5000)</f>
        <v>0</v>
      </c>
      <c r="AC241" s="6">
        <f>SUMIF(SaldoAnno6!A$12:A$5000,$D241,SaldoAnno6!E$12:E$5000)</f>
        <v>0</v>
      </c>
      <c r="AD241" s="6">
        <f>SUMIF(SaldoAnno6!A$12:A$5000,$D241,SaldoAnno6!G$12:G$5000)</f>
        <v>0</v>
      </c>
    </row>
    <row r="242" spans="1:30" ht="12.75">
      <c r="A242" s="7">
        <v>23</v>
      </c>
      <c r="B242" s="7">
        <v>2303</v>
      </c>
      <c r="C242" s="7">
        <v>230301</v>
      </c>
      <c r="D242" s="7">
        <v>23030201</v>
      </c>
      <c r="E242" s="170" t="s">
        <v>970</v>
      </c>
      <c r="F242" s="7">
        <v>4</v>
      </c>
      <c r="G242" s="8" t="s">
        <v>336</v>
      </c>
      <c r="H242" s="8" t="s">
        <v>329</v>
      </c>
      <c r="I242" s="8" t="s">
        <v>329</v>
      </c>
      <c r="J242" s="8" t="s">
        <v>704</v>
      </c>
      <c r="K242" s="8" t="s">
        <v>498</v>
      </c>
      <c r="L242" s="8" t="s">
        <v>498</v>
      </c>
      <c r="M242" s="6">
        <f>SUMIF(SaldoAnno1!A$12:A$4902,D242,SaldoAnno1!D$12:D$4902)</f>
        <v>0</v>
      </c>
      <c r="N242" s="6">
        <f>SUMIF(SaldoAnno1!A$12:A$4902,D242,SaldoAnno1!E$12:E$4902)</f>
        <v>0</v>
      </c>
      <c r="O242" s="6">
        <f>SUMIF(SaldoAnno1!A$12:A$4902,D242,SaldoAnno1!G$12:G$4902)</f>
        <v>0</v>
      </c>
      <c r="P242" s="6">
        <f>SUMIF(SaldoAnno2!A$12:A$5000,D242,SaldoAnno2!D$12:D$5000)</f>
        <v>0</v>
      </c>
      <c r="Q242" s="6">
        <f>SUMIF(SaldoAnno2!A$12:A$5000,D242,SaldoAnno2!E$12:E$5000)</f>
        <v>0</v>
      </c>
      <c r="R242" s="6">
        <f>SUMIF(SaldoAnno2!A$12:A$5000,D242,SaldoAnno2!G$12:G$5000)</f>
        <v>0</v>
      </c>
      <c r="S242" s="6">
        <f>SUMIF(SaldoAnno3!A$12:A$5000,D242,SaldoAnno3!D$12:G$5000)</f>
        <v>0</v>
      </c>
      <c r="T242" s="6">
        <f>SUMIF(SaldoAnno3!A$12:A$5000,D242,SaldoAnno3!E$12:H$5000)</f>
        <v>82244.88</v>
      </c>
      <c r="U242" s="6">
        <f>SUMIF(SaldoAnno3!A$12:A$5000,D242,SaldoAnno3!G$12:G$5000)</f>
        <v>-82244.88</v>
      </c>
      <c r="V242" s="6">
        <f>SUMIF(SaldoAnno4!A$12:A$4602,$D242,SaldoAnno4!D$12:D$4602)</f>
        <v>0</v>
      </c>
      <c r="W242" s="6">
        <f>SUMIF(SaldoAnno4!A$12:A$4602,$D242,SaldoAnno4!E$12:E$4602)</f>
        <v>0</v>
      </c>
      <c r="X242" s="6">
        <f>SUMIF(SaldoAnno4!A$12:A$4602,$D242,SaldoAnno4!G$12:G$4602)</f>
        <v>0</v>
      </c>
      <c r="Y242" s="6">
        <f>SUMIF(SaldoAnno5!A$12:A$4602,$D242,SaldoAnno5!D$12:D$4602)</f>
        <v>82244.88</v>
      </c>
      <c r="Z242" s="6">
        <f>SUMIF(SaldoAnno5!A$12:A$4602,$D242,SaldoAnno5!E$12:E$4602)</f>
        <v>2872495.66</v>
      </c>
      <c r="AA242" s="6">
        <f>SUMIF(SaldoAnno5!A$12:A$4602,$D242,SaldoAnno5!G$12:G$4602)</f>
        <v>-2790250.7800000003</v>
      </c>
      <c r="AB242" s="6">
        <f>SUMIF(SaldoAnno6!A$12:A$5000,$D242,SaldoAnno6!D$12:D$5000)</f>
        <v>2790250.78</v>
      </c>
      <c r="AC242" s="6">
        <f>SUMIF(SaldoAnno6!A$12:A$5000,$D242,SaldoAnno6!E$12:E$5000)</f>
        <v>0</v>
      </c>
      <c r="AD242" s="6">
        <f>SUMIF(SaldoAnno6!A$12:A$5000,$D242,SaldoAnno6!G$12:G$5000)</f>
        <v>2790250.78</v>
      </c>
    </row>
    <row r="243" spans="1:30" ht="12.75">
      <c r="A243" s="7">
        <v>23</v>
      </c>
      <c r="B243" s="7">
        <v>2304</v>
      </c>
      <c r="C243" s="7">
        <v>230401</v>
      </c>
      <c r="D243" s="7">
        <v>23040101</v>
      </c>
      <c r="E243" s="170" t="s">
        <v>1025</v>
      </c>
      <c r="F243" s="7">
        <v>4</v>
      </c>
      <c r="G243" s="8" t="s">
        <v>336</v>
      </c>
      <c r="H243" s="8" t="s">
        <v>329</v>
      </c>
      <c r="I243" s="8" t="s">
        <v>329</v>
      </c>
      <c r="J243" s="8" t="s">
        <v>704</v>
      </c>
      <c r="K243" s="8" t="s">
        <v>499</v>
      </c>
      <c r="L243" s="8" t="s">
        <v>500</v>
      </c>
      <c r="M243" s="6">
        <f>SUMIF(SaldoAnno1!A$12:A$4902,D243,SaldoAnno1!D$12:D$4902)</f>
        <v>21888.09</v>
      </c>
      <c r="N243" s="6">
        <f>SUMIF(SaldoAnno1!A$12:A$4902,D243,SaldoAnno1!E$12:E$4902)</f>
        <v>81160.69</v>
      </c>
      <c r="O243" s="6">
        <f>SUMIF(SaldoAnno1!A$12:A$4902,D243,SaldoAnno1!G$12:G$4902)</f>
        <v>-59272.600000000006</v>
      </c>
      <c r="P243" s="6">
        <f>SUMIF(SaldoAnno2!A$12:A$5000,D243,SaldoAnno2!D$12:D$5000)</f>
        <v>0</v>
      </c>
      <c r="Q243" s="6">
        <f>SUMIF(SaldoAnno2!A$12:A$5000,D243,SaldoAnno2!E$12:E$5000)</f>
        <v>76500.929999999993</v>
      </c>
      <c r="R243" s="6">
        <f>SUMIF(SaldoAnno2!A$12:A$5000,D243,SaldoAnno2!G$12:G$5000)</f>
        <v>-76500.929999999993</v>
      </c>
      <c r="S243" s="6">
        <f>SUMIF(SaldoAnno3!A$12:A$5000,D243,SaldoAnno3!D$12:G$5000)</f>
        <v>2417605.31</v>
      </c>
      <c r="T243" s="6">
        <f>SUMIF(SaldoAnno3!A$12:A$5000,D243,SaldoAnno3!E$12:H$5000)</f>
        <v>2555730.08</v>
      </c>
      <c r="U243" s="6">
        <f>SUMIF(SaldoAnno3!A$12:A$5000,D243,SaldoAnno3!G$12:G$5000)</f>
        <v>-138124.77000000002</v>
      </c>
      <c r="V243" s="6">
        <f>SUMIF(SaldoAnno4!A$12:A$4602,$D243,SaldoAnno4!D$12:D$4602)</f>
        <v>0</v>
      </c>
      <c r="W243" s="6">
        <f>SUMIF(SaldoAnno4!A$12:A$4602,$D243,SaldoAnno4!E$12:E$4602)</f>
        <v>0</v>
      </c>
      <c r="X243" s="6">
        <f>SUMIF(SaldoAnno4!A$12:A$4602,$D243,SaldoAnno4!G$12:G$4602)</f>
        <v>0</v>
      </c>
      <c r="Y243" s="6">
        <f>SUMIF(SaldoAnno5!A$12:A$4602,$D243,SaldoAnno5!D$12:D$4602)</f>
        <v>1392796.44</v>
      </c>
      <c r="Z243" s="6">
        <f>SUMIF(SaldoAnno5!A$12:A$4602,$D243,SaldoAnno5!E$12:E$4602)</f>
        <v>1410024.77</v>
      </c>
      <c r="AA243" s="6">
        <f>SUMIF(SaldoAnno5!A$12:A$4602,$D243,SaldoAnno5!G$12:G$4602)</f>
        <v>-17228.330000000075</v>
      </c>
      <c r="AB243" s="6">
        <f>SUMIF(SaldoAnno6!A$12:A$5000,$D243,SaldoAnno6!D$12:D$5000)</f>
        <v>0</v>
      </c>
      <c r="AC243" s="6">
        <f>SUMIF(SaldoAnno6!A$12:A$5000,$D243,SaldoAnno6!E$12:E$5000)</f>
        <v>51890.3</v>
      </c>
      <c r="AD243" s="6">
        <f>SUMIF(SaldoAnno6!A$12:A$5000,$D243,SaldoAnno6!G$12:G$5000)</f>
        <v>-51890.3</v>
      </c>
    </row>
    <row r="244" spans="1:30" ht="12.75">
      <c r="A244" s="7">
        <v>23</v>
      </c>
      <c r="B244" s="7">
        <v>2305</v>
      </c>
      <c r="C244" s="7">
        <v>230501</v>
      </c>
      <c r="D244" s="7">
        <v>23050101</v>
      </c>
      <c r="E244" s="170" t="s">
        <v>501</v>
      </c>
      <c r="F244" s="7">
        <v>4</v>
      </c>
      <c r="G244" s="8" t="s">
        <v>336</v>
      </c>
      <c r="H244" s="8" t="s">
        <v>329</v>
      </c>
      <c r="I244" s="8" t="s">
        <v>329</v>
      </c>
      <c r="J244" s="8" t="s">
        <v>704</v>
      </c>
      <c r="K244" s="8" t="s">
        <v>501</v>
      </c>
      <c r="L244" s="8" t="s">
        <v>501</v>
      </c>
      <c r="M244" s="6">
        <f>SUMIF(SaldoAnno1!A$12:A$4902,D244,SaldoAnno1!D$12:D$4902)</f>
        <v>65502254.759999998</v>
      </c>
      <c r="N244" s="6">
        <f>SUMIF(SaldoAnno1!A$12:A$4902,D244,SaldoAnno1!E$12:E$4902)</f>
        <v>83951451.129999995</v>
      </c>
      <c r="O244" s="6">
        <f>SUMIF(SaldoAnno1!A$12:A$4902,D244,SaldoAnno1!G$12:G$4902)</f>
        <v>-18449196.369999997</v>
      </c>
      <c r="P244" s="6">
        <f>SUMIF(SaldoAnno2!A$12:A$5000,D244,SaldoAnno2!D$12:D$5000)</f>
        <v>88805711.140000001</v>
      </c>
      <c r="Q244" s="6">
        <f>SUMIF(SaldoAnno2!A$12:A$5000,D244,SaldoAnno2!E$12:E$5000)</f>
        <v>104984157.76000001</v>
      </c>
      <c r="R244" s="6">
        <f>SUMIF(SaldoAnno2!A$12:A$5000,D244,SaldoAnno2!G$12:G$5000)</f>
        <v>-16178446.620000005</v>
      </c>
      <c r="S244" s="6">
        <f>SUMIF(SaldoAnno3!A$12:A$5000,D244,SaldoAnno3!D$12:G$5000)</f>
        <v>85923782.040000007</v>
      </c>
      <c r="T244" s="6">
        <f>SUMIF(SaldoAnno3!A$12:A$5000,D244,SaldoAnno3!E$12:H$5000)</f>
        <v>97353876.719999999</v>
      </c>
      <c r="U244" s="6">
        <f>SUMIF(SaldoAnno3!A$12:A$5000,D244,SaldoAnno3!G$12:G$5000)</f>
        <v>-11430094.679999992</v>
      </c>
      <c r="V244" s="6">
        <f>SUMIF(SaldoAnno4!A$12:A$4602,$D244,SaldoAnno4!D$12:D$4602)</f>
        <v>0</v>
      </c>
      <c r="W244" s="6">
        <f>SUMIF(SaldoAnno4!A$12:A$4602,$D244,SaldoAnno4!E$12:E$4602)</f>
        <v>0</v>
      </c>
      <c r="X244" s="6">
        <f>SUMIF(SaldoAnno4!A$12:A$4602,$D244,SaldoAnno4!G$12:G$4602)</f>
        <v>0</v>
      </c>
      <c r="Y244" s="6">
        <f>SUMIF(SaldoAnno5!A$12:A$4602,$D244,SaldoAnno5!D$12:D$4602)</f>
        <v>73747995.879999995</v>
      </c>
      <c r="Z244" s="6">
        <f>SUMIF(SaldoAnno5!A$12:A$4602,$D244,SaldoAnno5!E$12:E$4602)</f>
        <v>85087943.439999998</v>
      </c>
      <c r="AA244" s="6">
        <f>SUMIF(SaldoAnno5!A$12:A$4602,$D244,SaldoAnno5!G$12:G$4602)</f>
        <v>-11339947.560000002</v>
      </c>
      <c r="AB244" s="6">
        <f>SUMIF(SaldoAnno6!A$12:A$5000,$D244,SaldoAnno6!D$12:D$5000)</f>
        <v>37880871.18</v>
      </c>
      <c r="AC244" s="6">
        <f>SUMIF(SaldoAnno6!A$12:A$5000,$D244,SaldoAnno6!E$12:E$5000)</f>
        <v>30318492.120000001</v>
      </c>
      <c r="AD244" s="6">
        <f>SUMIF(SaldoAnno6!A$12:A$5000,$D244,SaldoAnno6!G$12:G$5000)</f>
        <v>7562379.0599999987</v>
      </c>
    </row>
    <row r="245" spans="1:30" ht="12.75">
      <c r="A245" s="7">
        <v>23</v>
      </c>
      <c r="B245" s="7">
        <v>2305</v>
      </c>
      <c r="C245" s="7">
        <v>230501</v>
      </c>
      <c r="D245" s="7">
        <v>23050102</v>
      </c>
      <c r="E245" s="170" t="s">
        <v>980</v>
      </c>
      <c r="F245" s="7">
        <v>4</v>
      </c>
      <c r="G245" s="8" t="s">
        <v>336</v>
      </c>
      <c r="H245" s="8" t="s">
        <v>329</v>
      </c>
      <c r="I245" s="8" t="s">
        <v>329</v>
      </c>
      <c r="J245" s="8" t="s">
        <v>704</v>
      </c>
      <c r="K245" s="8" t="s">
        <v>501</v>
      </c>
      <c r="L245" s="8" t="s">
        <v>501</v>
      </c>
      <c r="M245" s="6">
        <f>SUMIF(SaldoAnno1!A$12:A$4902,D245,SaldoAnno1!D$12:D$4902)</f>
        <v>67606.210000000006</v>
      </c>
      <c r="N245" s="6">
        <f>SUMIF(SaldoAnno1!A$12:A$4902,D245,SaldoAnno1!E$12:E$4902)</f>
        <v>67606.210000000006</v>
      </c>
      <c r="O245" s="6">
        <f>SUMIF(SaldoAnno1!A$12:A$4902,D245,SaldoAnno1!G$12:G$4902)</f>
        <v>0</v>
      </c>
      <c r="P245" s="6">
        <f>SUMIF(SaldoAnno2!A$12:A$5000,D245,SaldoAnno2!D$12:D$5000)</f>
        <v>43578.96</v>
      </c>
      <c r="Q245" s="6">
        <f>SUMIF(SaldoAnno2!A$12:A$5000,D245,SaldoAnno2!E$12:E$5000)</f>
        <v>43578.96</v>
      </c>
      <c r="R245" s="6">
        <f>SUMIF(SaldoAnno2!A$12:A$5000,D245,SaldoAnno2!G$12:G$5000)</f>
        <v>0</v>
      </c>
      <c r="S245" s="6">
        <f>SUMIF(SaldoAnno3!A$12:A$5000,D245,SaldoAnno3!D$12:G$5000)</f>
        <v>15127.97</v>
      </c>
      <c r="T245" s="6">
        <f>SUMIF(SaldoAnno3!A$12:A$5000,D245,SaldoAnno3!E$12:H$5000)</f>
        <v>15127.97</v>
      </c>
      <c r="U245" s="6">
        <f>SUMIF(SaldoAnno3!A$12:A$5000,D245,SaldoAnno3!G$12:G$5000)</f>
        <v>0</v>
      </c>
      <c r="V245" s="6">
        <f>SUMIF(SaldoAnno4!A$12:A$4602,$D245,SaldoAnno4!D$12:D$4602)</f>
        <v>0</v>
      </c>
      <c r="W245" s="6">
        <f>SUMIF(SaldoAnno4!A$12:A$4602,$D245,SaldoAnno4!E$12:E$4602)</f>
        <v>0</v>
      </c>
      <c r="X245" s="6">
        <f>SUMIF(SaldoAnno4!A$12:A$4602,$D245,SaldoAnno4!G$12:G$4602)</f>
        <v>0</v>
      </c>
      <c r="Y245" s="6">
        <f>SUMIF(SaldoAnno5!A$12:A$4602,$D245,SaldoAnno5!D$12:D$4602)</f>
        <v>11500.7</v>
      </c>
      <c r="Z245" s="6">
        <f>SUMIF(SaldoAnno5!A$12:A$4602,$D245,SaldoAnno5!E$12:E$4602)</f>
        <v>11500.7</v>
      </c>
      <c r="AA245" s="6">
        <f>SUMIF(SaldoAnno5!A$12:A$4602,$D245,SaldoAnno5!G$12:G$4602)</f>
        <v>0</v>
      </c>
      <c r="AB245" s="6">
        <f>SUMIF(SaldoAnno6!A$12:A$5000,$D245,SaldoAnno6!D$12:D$5000)</f>
        <v>5289.68</v>
      </c>
      <c r="AC245" s="6">
        <f>SUMIF(SaldoAnno6!A$12:A$5000,$D245,SaldoAnno6!E$12:E$5000)</f>
        <v>2042.61</v>
      </c>
      <c r="AD245" s="6">
        <f>SUMIF(SaldoAnno6!A$12:A$5000,$D245,SaldoAnno6!G$12:G$5000)</f>
        <v>3247.0700000000006</v>
      </c>
    </row>
    <row r="246" spans="1:30" ht="12.75">
      <c r="A246" s="7">
        <v>23</v>
      </c>
      <c r="B246" s="7">
        <v>2306</v>
      </c>
      <c r="C246" s="7">
        <v>230601</v>
      </c>
      <c r="D246" s="7">
        <v>23060101</v>
      </c>
      <c r="E246" s="170" t="s">
        <v>502</v>
      </c>
      <c r="F246" s="7">
        <v>4</v>
      </c>
      <c r="G246" s="8" t="s">
        <v>336</v>
      </c>
      <c r="H246" s="8" t="s">
        <v>329</v>
      </c>
      <c r="I246" s="8" t="s">
        <v>329</v>
      </c>
      <c r="J246" s="8" t="s">
        <v>704</v>
      </c>
      <c r="K246" s="8" t="s">
        <v>502</v>
      </c>
      <c r="L246" s="8" t="s">
        <v>502</v>
      </c>
      <c r="M246" s="6">
        <f>SUMIF(SaldoAnno1!A$12:A$4902,D246,SaldoAnno1!D$12:D$4902)</f>
        <v>0</v>
      </c>
      <c r="N246" s="6">
        <f>SUMIF(SaldoAnno1!A$12:A$4902,D246,SaldoAnno1!E$12:E$4902)</f>
        <v>0</v>
      </c>
      <c r="O246" s="6">
        <f>SUMIF(SaldoAnno1!A$12:A$4902,D246,SaldoAnno1!G$12:G$4902)</f>
        <v>0</v>
      </c>
      <c r="P246" s="6">
        <f>SUMIF(SaldoAnno2!A$12:A$5000,D246,SaldoAnno2!D$12:D$5000)</f>
        <v>0</v>
      </c>
      <c r="Q246" s="6">
        <f>SUMIF(SaldoAnno2!A$12:A$5000,D246,SaldoAnno2!E$12:E$5000)</f>
        <v>0</v>
      </c>
      <c r="R246" s="6">
        <f>SUMIF(SaldoAnno2!A$12:A$5000,D246,SaldoAnno2!G$12:G$5000)</f>
        <v>0</v>
      </c>
      <c r="S246" s="6">
        <f>SUMIF(SaldoAnno3!A$12:A$5000,D246,SaldoAnno3!D$12:G$5000)</f>
        <v>0</v>
      </c>
      <c r="T246" s="6">
        <f>SUMIF(SaldoAnno3!A$12:A$5000,D246,SaldoAnno3!E$12:H$5000)</f>
        <v>0</v>
      </c>
      <c r="U246" s="6">
        <f>SUMIF(SaldoAnno3!A$12:A$5000,D246,SaldoAnno3!G$12:G$5000)</f>
        <v>0</v>
      </c>
      <c r="V246" s="6">
        <f>SUMIF(SaldoAnno4!A$12:A$4602,$D246,SaldoAnno4!D$12:D$4602)</f>
        <v>0</v>
      </c>
      <c r="W246" s="6">
        <f>SUMIF(SaldoAnno4!A$12:A$4602,$D246,SaldoAnno4!E$12:E$4602)</f>
        <v>0</v>
      </c>
      <c r="X246" s="6">
        <f>SUMIF(SaldoAnno4!A$12:A$4602,$D246,SaldoAnno4!G$12:G$4602)</f>
        <v>0</v>
      </c>
      <c r="Y246" s="6">
        <f>SUMIF(SaldoAnno5!A$12:A$4602,$D246,SaldoAnno5!D$12:D$4602)</f>
        <v>0</v>
      </c>
      <c r="Z246" s="6">
        <f>SUMIF(SaldoAnno5!A$12:A$4602,$D246,SaldoAnno5!E$12:E$4602)</f>
        <v>0</v>
      </c>
      <c r="AA246" s="6">
        <f>SUMIF(SaldoAnno5!A$12:A$4602,$D246,SaldoAnno5!G$12:G$4602)</f>
        <v>0</v>
      </c>
      <c r="AB246" s="6">
        <f>SUMIF(SaldoAnno6!A$12:A$5000,$D246,SaldoAnno6!D$12:D$5000)</f>
        <v>0</v>
      </c>
      <c r="AC246" s="6">
        <f>SUMIF(SaldoAnno6!A$12:A$5000,$D246,SaldoAnno6!E$12:E$5000)</f>
        <v>0</v>
      </c>
      <c r="AD246" s="6">
        <f>SUMIF(SaldoAnno6!A$12:A$5000,$D246,SaldoAnno6!G$12:G$5000)</f>
        <v>0</v>
      </c>
    </row>
    <row r="247" spans="1:30" ht="12.75">
      <c r="A247" s="7">
        <v>23</v>
      </c>
      <c r="B247" s="7">
        <v>2307</v>
      </c>
      <c r="C247" s="7">
        <v>230701</v>
      </c>
      <c r="D247" s="7">
        <v>23070101</v>
      </c>
      <c r="E247" s="170" t="s">
        <v>503</v>
      </c>
      <c r="F247" s="7">
        <v>4</v>
      </c>
      <c r="G247" s="8" t="s">
        <v>336</v>
      </c>
      <c r="H247" s="8" t="s">
        <v>329</v>
      </c>
      <c r="I247" s="8" t="s">
        <v>329</v>
      </c>
      <c r="J247" s="8" t="s">
        <v>704</v>
      </c>
      <c r="K247" s="8" t="s">
        <v>503</v>
      </c>
      <c r="L247" s="8" t="s">
        <v>504</v>
      </c>
      <c r="M247" s="6">
        <f>SUMIF(SaldoAnno1!A$12:A$4902,D247,SaldoAnno1!D$12:D$4902)</f>
        <v>1497.37</v>
      </c>
      <c r="N247" s="6">
        <f>SUMIF(SaldoAnno1!A$12:A$4902,D247,SaldoAnno1!E$12:E$4902)</f>
        <v>1497.37</v>
      </c>
      <c r="O247" s="6">
        <f>SUMIF(SaldoAnno1!A$12:A$4902,D247,SaldoAnno1!G$12:G$4902)</f>
        <v>0</v>
      </c>
      <c r="P247" s="6">
        <f>SUMIF(SaldoAnno2!A$12:A$5000,D247,SaldoAnno2!D$12:D$5000)</f>
        <v>100</v>
      </c>
      <c r="Q247" s="6">
        <f>SUMIF(SaldoAnno2!A$12:A$5000,D247,SaldoAnno2!E$12:E$5000)</f>
        <v>100</v>
      </c>
      <c r="R247" s="6">
        <f>SUMIF(SaldoAnno2!A$12:A$5000,D247,SaldoAnno2!G$12:G$5000)</f>
        <v>0</v>
      </c>
      <c r="S247" s="6">
        <f>SUMIF(SaldoAnno3!A$12:A$5000,D247,SaldoAnno3!D$12:G$5000)</f>
        <v>57.74</v>
      </c>
      <c r="T247" s="6">
        <f>SUMIF(SaldoAnno3!A$12:A$5000,D247,SaldoAnno3!E$12:H$5000)</f>
        <v>57.74</v>
      </c>
      <c r="U247" s="6">
        <f>SUMIF(SaldoAnno3!A$12:A$5000,D247,SaldoAnno3!G$12:G$5000)</f>
        <v>0</v>
      </c>
      <c r="V247" s="6">
        <f>SUMIF(SaldoAnno4!A$12:A$4602,$D247,SaldoAnno4!D$12:D$4602)</f>
        <v>0</v>
      </c>
      <c r="W247" s="6">
        <f>SUMIF(SaldoAnno4!A$12:A$4602,$D247,SaldoAnno4!E$12:E$4602)</f>
        <v>0</v>
      </c>
      <c r="X247" s="6">
        <f>SUMIF(SaldoAnno4!A$12:A$4602,$D247,SaldoAnno4!G$12:G$4602)</f>
        <v>0</v>
      </c>
      <c r="Y247" s="6">
        <f>SUMIF(SaldoAnno5!A$12:A$4602,$D247,SaldoAnno5!D$12:D$4602)</f>
        <v>0</v>
      </c>
      <c r="Z247" s="6">
        <f>SUMIF(SaldoAnno5!A$12:A$4602,$D247,SaldoAnno5!E$12:E$4602)</f>
        <v>0</v>
      </c>
      <c r="AA247" s="6">
        <f>SUMIF(SaldoAnno5!A$12:A$4602,$D247,SaldoAnno5!G$12:G$4602)</f>
        <v>0</v>
      </c>
      <c r="AB247" s="6">
        <f>SUMIF(SaldoAnno6!A$12:A$5000,$D247,SaldoAnno6!D$12:D$5000)</f>
        <v>0</v>
      </c>
      <c r="AC247" s="6">
        <f>SUMIF(SaldoAnno6!A$12:A$5000,$D247,SaldoAnno6!E$12:E$5000)</f>
        <v>0</v>
      </c>
      <c r="AD247" s="6">
        <f>SUMIF(SaldoAnno6!A$12:A$5000,$D247,SaldoAnno6!G$12:G$5000)</f>
        <v>0</v>
      </c>
    </row>
    <row r="248" spans="1:30" ht="12.75">
      <c r="A248" s="7">
        <v>23</v>
      </c>
      <c r="B248" s="7">
        <v>2308</v>
      </c>
      <c r="C248" s="7">
        <v>230801</v>
      </c>
      <c r="D248" s="7">
        <v>23080101</v>
      </c>
      <c r="E248" s="170" t="s">
        <v>505</v>
      </c>
      <c r="F248" s="7">
        <v>4</v>
      </c>
      <c r="G248" s="8" t="s">
        <v>336</v>
      </c>
      <c r="H248" s="8" t="s">
        <v>329</v>
      </c>
      <c r="I248" s="8" t="s">
        <v>329</v>
      </c>
      <c r="J248" s="8" t="s">
        <v>704</v>
      </c>
      <c r="K248" s="8" t="s">
        <v>505</v>
      </c>
      <c r="L248" s="8" t="s">
        <v>506</v>
      </c>
      <c r="M248" s="6">
        <f>SUMIF(SaldoAnno1!A$12:A$4902,D248,SaldoAnno1!D$12:D$4902)</f>
        <v>0</v>
      </c>
      <c r="N248" s="6">
        <f>SUMIF(SaldoAnno1!A$12:A$4902,D248,SaldoAnno1!E$12:E$4902)</f>
        <v>0</v>
      </c>
      <c r="O248" s="6">
        <f>SUMIF(SaldoAnno1!A$12:A$4902,D248,SaldoAnno1!G$12:G$4902)</f>
        <v>0</v>
      </c>
      <c r="P248" s="6">
        <f>SUMIF(SaldoAnno2!A$12:A$5000,D248,SaldoAnno2!D$12:D$5000)</f>
        <v>0</v>
      </c>
      <c r="Q248" s="6">
        <f>SUMIF(SaldoAnno2!A$12:A$5000,D248,SaldoAnno2!E$12:E$5000)</f>
        <v>0</v>
      </c>
      <c r="R248" s="6">
        <f>SUMIF(SaldoAnno2!A$12:A$5000,D248,SaldoAnno2!G$12:G$5000)</f>
        <v>0</v>
      </c>
      <c r="S248" s="6">
        <f>SUMIF(SaldoAnno3!A$12:A$5000,D248,SaldoAnno3!D$12:G$5000)</f>
        <v>0</v>
      </c>
      <c r="T248" s="6">
        <f>SUMIF(SaldoAnno3!A$12:A$5000,D248,SaldoAnno3!E$12:H$5000)</f>
        <v>0</v>
      </c>
      <c r="U248" s="6">
        <f>SUMIF(SaldoAnno3!A$12:A$5000,D248,SaldoAnno3!G$12:G$5000)</f>
        <v>0</v>
      </c>
      <c r="V248" s="6">
        <f>SUMIF(SaldoAnno4!A$12:A$4602,$D248,SaldoAnno4!D$12:D$4602)</f>
        <v>0</v>
      </c>
      <c r="W248" s="6">
        <f>SUMIF(SaldoAnno4!A$12:A$4602,$D248,SaldoAnno4!E$12:E$4602)</f>
        <v>0</v>
      </c>
      <c r="X248" s="6">
        <f>SUMIF(SaldoAnno4!A$12:A$4602,$D248,SaldoAnno4!G$12:G$4602)</f>
        <v>0</v>
      </c>
      <c r="Y248" s="6">
        <f>SUMIF(SaldoAnno5!A$12:A$4602,$D248,SaldoAnno5!D$12:D$4602)</f>
        <v>0</v>
      </c>
      <c r="Z248" s="6">
        <f>SUMIF(SaldoAnno5!A$12:A$4602,$D248,SaldoAnno5!E$12:E$4602)</f>
        <v>0</v>
      </c>
      <c r="AA248" s="6">
        <f>SUMIF(SaldoAnno5!A$12:A$4602,$D248,SaldoAnno5!G$12:G$4602)</f>
        <v>0</v>
      </c>
      <c r="AB248" s="6">
        <f>SUMIF(SaldoAnno6!A$12:A$5000,$D248,SaldoAnno6!D$12:D$5000)</f>
        <v>0</v>
      </c>
      <c r="AC248" s="6">
        <f>SUMIF(SaldoAnno6!A$12:A$5000,$D248,SaldoAnno6!E$12:E$5000)</f>
        <v>0</v>
      </c>
      <c r="AD248" s="6">
        <f>SUMIF(SaldoAnno6!A$12:A$5000,$D248,SaldoAnno6!G$12:G$5000)</f>
        <v>0</v>
      </c>
    </row>
    <row r="249" spans="1:30" ht="12.75">
      <c r="A249" s="7">
        <v>23</v>
      </c>
      <c r="B249" s="7">
        <v>2309</v>
      </c>
      <c r="C249" s="7">
        <v>230901</v>
      </c>
      <c r="D249" s="7">
        <v>23090101</v>
      </c>
      <c r="E249" s="170" t="s">
        <v>507</v>
      </c>
      <c r="F249" s="7">
        <v>4</v>
      </c>
      <c r="G249" s="8" t="s">
        <v>336</v>
      </c>
      <c r="H249" s="8" t="s">
        <v>329</v>
      </c>
      <c r="I249" s="8" t="s">
        <v>329</v>
      </c>
      <c r="J249" s="8" t="s">
        <v>704</v>
      </c>
      <c r="K249" s="8" t="s">
        <v>507</v>
      </c>
      <c r="L249" s="8" t="s">
        <v>508</v>
      </c>
      <c r="M249" s="6">
        <f>SUMIF(SaldoAnno1!A$12:A$4902,D249,SaldoAnno1!D$12:D$4902)</f>
        <v>532960.37</v>
      </c>
      <c r="N249" s="6">
        <f>SUMIF(SaldoAnno1!A$12:A$4902,D249,SaldoAnno1!E$12:E$4902)</f>
        <v>1506011.66</v>
      </c>
      <c r="O249" s="6">
        <f>SUMIF(SaldoAnno1!A$12:A$4902,D249,SaldoAnno1!G$12:G$4902)</f>
        <v>-973051.28999999992</v>
      </c>
      <c r="P249" s="6">
        <f>SUMIF(SaldoAnno2!A$12:A$5000,D249,SaldoAnno2!D$12:D$5000)</f>
        <v>1537688.78</v>
      </c>
      <c r="Q249" s="6">
        <f>SUMIF(SaldoAnno2!A$12:A$5000,D249,SaldoAnno2!E$12:E$5000)</f>
        <v>1568177.85</v>
      </c>
      <c r="R249" s="6">
        <f>SUMIF(SaldoAnno2!A$12:A$5000,D249,SaldoAnno2!G$12:G$5000)</f>
        <v>-30489.070000000065</v>
      </c>
      <c r="S249" s="6">
        <f>SUMIF(SaldoAnno3!A$12:A$5000,D249,SaldoAnno3!D$12:G$5000)</f>
        <v>704353.03</v>
      </c>
      <c r="T249" s="6">
        <f>SUMIF(SaldoAnno3!A$12:A$5000,D249,SaldoAnno3!E$12:H$5000)</f>
        <v>743804.02</v>
      </c>
      <c r="U249" s="6">
        <f>SUMIF(SaldoAnno3!A$12:A$5000,D249,SaldoAnno3!G$12:G$5000)</f>
        <v>-39450.989999999991</v>
      </c>
      <c r="V249" s="6">
        <f>SUMIF(SaldoAnno4!A$12:A$4602,$D249,SaldoAnno4!D$12:D$4602)</f>
        <v>0</v>
      </c>
      <c r="W249" s="6">
        <f>SUMIF(SaldoAnno4!A$12:A$4602,$D249,SaldoAnno4!E$12:E$4602)</f>
        <v>0</v>
      </c>
      <c r="X249" s="6">
        <f>SUMIF(SaldoAnno4!A$12:A$4602,$D249,SaldoAnno4!G$12:G$4602)</f>
        <v>0</v>
      </c>
      <c r="Y249" s="6">
        <f>SUMIF(SaldoAnno5!A$12:A$4602,$D249,SaldoAnno5!D$12:D$4602)</f>
        <v>612872</v>
      </c>
      <c r="Z249" s="6">
        <f>SUMIF(SaldoAnno5!A$12:A$4602,$D249,SaldoAnno5!E$12:E$4602)</f>
        <v>842852.08</v>
      </c>
      <c r="AA249" s="6">
        <f>SUMIF(SaldoAnno5!A$12:A$4602,$D249,SaldoAnno5!G$12:G$4602)</f>
        <v>-229980.07999999996</v>
      </c>
      <c r="AB249" s="6">
        <f>SUMIF(SaldoAnno6!A$12:A$5000,$D249,SaldoAnno6!D$12:D$5000)</f>
        <v>219724.73</v>
      </c>
      <c r="AC249" s="6">
        <f>SUMIF(SaldoAnno6!A$12:A$5000,$D249,SaldoAnno6!E$12:E$5000)</f>
        <v>171843.92</v>
      </c>
      <c r="AD249" s="6">
        <f>SUMIF(SaldoAnno6!A$12:A$5000,$D249,SaldoAnno6!G$12:G$5000)</f>
        <v>47880.81</v>
      </c>
    </row>
    <row r="250" spans="1:30" ht="12.75">
      <c r="A250" s="7">
        <v>23</v>
      </c>
      <c r="B250" s="7">
        <v>2309</v>
      </c>
      <c r="C250" s="7">
        <v>230901</v>
      </c>
      <c r="D250" s="7">
        <v>23090102</v>
      </c>
      <c r="E250" s="170" t="s">
        <v>1153</v>
      </c>
      <c r="F250" s="7">
        <v>4</v>
      </c>
      <c r="G250" s="8" t="s">
        <v>336</v>
      </c>
      <c r="H250" s="8" t="s">
        <v>329</v>
      </c>
      <c r="I250" s="8" t="s">
        <v>329</v>
      </c>
      <c r="J250" s="8" t="s">
        <v>704</v>
      </c>
      <c r="K250" s="8" t="s">
        <v>507</v>
      </c>
      <c r="L250" s="8" t="s">
        <v>508</v>
      </c>
      <c r="M250" s="6">
        <f>SUMIF(SaldoAnno1!A$12:A$4902,D250,SaldoAnno1!D$12:D$4902)</f>
        <v>7639.44</v>
      </c>
      <c r="N250" s="6">
        <f>SUMIF(SaldoAnno1!A$12:A$4902,D250,SaldoAnno1!E$12:E$4902)</f>
        <v>7639.44</v>
      </c>
      <c r="O250" s="6">
        <f>SUMIF(SaldoAnno1!A$12:A$4902,D250,SaldoAnno1!G$12:G$4902)</f>
        <v>0</v>
      </c>
      <c r="P250" s="6">
        <f>SUMIF(SaldoAnno2!A$12:A$5000,D250,SaldoAnno2!D$12:D$5000)</f>
        <v>5812.45</v>
      </c>
      <c r="Q250" s="6">
        <f>SUMIF(SaldoAnno2!A$12:A$5000,D250,SaldoAnno2!E$12:E$5000)</f>
        <v>5812.45</v>
      </c>
      <c r="R250" s="6">
        <f>SUMIF(SaldoAnno2!A$12:A$5000,D250,SaldoAnno2!G$12:G$5000)</f>
        <v>0</v>
      </c>
      <c r="S250" s="6">
        <f>SUMIF(SaldoAnno3!A$12:A$5000,D250,SaldoAnno3!D$12:G$5000)</f>
        <v>2155.44</v>
      </c>
      <c r="T250" s="6">
        <f>SUMIF(SaldoAnno3!A$12:A$5000,D250,SaldoAnno3!E$12:H$5000)</f>
        <v>2155.44</v>
      </c>
      <c r="U250" s="6">
        <f>SUMIF(SaldoAnno3!A$12:A$5000,D250,SaldoAnno3!G$12:G$5000)</f>
        <v>0</v>
      </c>
      <c r="V250" s="6">
        <f>SUMIF(SaldoAnno4!A$12:A$4602,$D250,SaldoAnno4!D$12:D$4602)</f>
        <v>0</v>
      </c>
      <c r="W250" s="6">
        <f>SUMIF(SaldoAnno4!A$12:A$4602,$D250,SaldoAnno4!E$12:E$4602)</f>
        <v>0</v>
      </c>
      <c r="X250" s="6">
        <f>SUMIF(SaldoAnno4!A$12:A$4602,$D250,SaldoAnno4!G$12:G$4602)</f>
        <v>0</v>
      </c>
      <c r="Y250" s="6">
        <f>SUMIF(SaldoAnno5!A$12:A$4602,$D250,SaldoAnno5!D$12:D$4602)</f>
        <v>1419</v>
      </c>
      <c r="Z250" s="6">
        <f>SUMIF(SaldoAnno5!A$12:A$4602,$D250,SaldoAnno5!E$12:E$4602)</f>
        <v>1426.65</v>
      </c>
      <c r="AA250" s="6">
        <f>SUMIF(SaldoAnno5!A$12:A$4602,$D250,SaldoAnno5!G$12:G$4602)</f>
        <v>-7.6500000000000909</v>
      </c>
      <c r="AB250" s="6">
        <f>SUMIF(SaldoAnno6!A$12:A$5000,$D250,SaldoAnno6!D$12:D$5000)</f>
        <v>2252</v>
      </c>
      <c r="AC250" s="6">
        <f>SUMIF(SaldoAnno6!A$12:A$5000,$D250,SaldoAnno6!E$12:E$5000)</f>
        <v>2252</v>
      </c>
      <c r="AD250" s="6">
        <f>SUMIF(SaldoAnno6!A$12:A$5000,$D250,SaldoAnno6!G$12:G$5000)</f>
        <v>0</v>
      </c>
    </row>
    <row r="251" spans="1:30" ht="12.75">
      <c r="A251" s="7">
        <v>23</v>
      </c>
      <c r="B251" s="7">
        <v>2309</v>
      </c>
      <c r="C251" s="7">
        <v>230901</v>
      </c>
      <c r="D251" s="7">
        <v>23090109</v>
      </c>
      <c r="E251" s="170" t="s">
        <v>1154</v>
      </c>
      <c r="F251" s="7">
        <v>4</v>
      </c>
      <c r="G251" s="8" t="s">
        <v>336</v>
      </c>
      <c r="H251" s="8" t="s">
        <v>329</v>
      </c>
      <c r="I251" s="8" t="s">
        <v>329</v>
      </c>
      <c r="J251" s="8" t="s">
        <v>704</v>
      </c>
      <c r="K251" s="8" t="s">
        <v>507</v>
      </c>
      <c r="L251" s="8" t="s">
        <v>508</v>
      </c>
      <c r="M251" s="6">
        <f>SUMIF(SaldoAnno1!A$12:A$4902,D251,SaldoAnno1!D$12:D$4902)</f>
        <v>0</v>
      </c>
      <c r="N251" s="6">
        <f>SUMIF(SaldoAnno1!A$12:A$4902,D251,SaldoAnno1!E$12:E$4902)</f>
        <v>350541.97</v>
      </c>
      <c r="O251" s="6">
        <f>SUMIF(SaldoAnno1!A$12:A$4902,D251,SaldoAnno1!G$12:G$4902)</f>
        <v>-350541.97</v>
      </c>
      <c r="P251" s="6">
        <f>SUMIF(SaldoAnno2!A$12:A$5000,D251,SaldoAnno2!D$12:D$5000)</f>
        <v>0</v>
      </c>
      <c r="Q251" s="6">
        <f>SUMIF(SaldoAnno2!A$12:A$5000,D251,SaldoAnno2!E$12:E$5000)</f>
        <v>1336688.99</v>
      </c>
      <c r="R251" s="6">
        <f>SUMIF(SaldoAnno2!A$12:A$5000,D251,SaldoAnno2!G$12:G$5000)</f>
        <v>-1336688.99</v>
      </c>
      <c r="S251" s="6">
        <f>SUMIF(SaldoAnno3!A$12:A$5000,D251,SaldoAnno3!D$12:G$5000)</f>
        <v>32796.68</v>
      </c>
      <c r="T251" s="6">
        <f>SUMIF(SaldoAnno3!A$12:A$5000,D251,SaldoAnno3!E$12:H$5000)</f>
        <v>1390471.07</v>
      </c>
      <c r="U251" s="6">
        <f>SUMIF(SaldoAnno3!A$12:A$5000,D251,SaldoAnno3!G$12:G$5000)</f>
        <v>-1357674.3900000001</v>
      </c>
      <c r="V251" s="6">
        <f>SUMIF(SaldoAnno4!A$12:A$4602,$D251,SaldoAnno4!D$12:D$4602)</f>
        <v>0</v>
      </c>
      <c r="W251" s="6">
        <f>SUMIF(SaldoAnno4!A$12:A$4602,$D251,SaldoAnno4!E$12:E$4602)</f>
        <v>0</v>
      </c>
      <c r="X251" s="6">
        <f>SUMIF(SaldoAnno4!A$12:A$4602,$D251,SaldoAnno4!G$12:G$4602)</f>
        <v>0</v>
      </c>
      <c r="Y251" s="6">
        <f>SUMIF(SaldoAnno5!A$12:A$4602,$D251,SaldoAnno5!D$12:D$4602)</f>
        <v>7453.74</v>
      </c>
      <c r="Z251" s="6">
        <f>SUMIF(SaldoAnno5!A$12:A$4602,$D251,SaldoAnno5!E$12:E$4602)</f>
        <v>1407235.33</v>
      </c>
      <c r="AA251" s="6">
        <f>SUMIF(SaldoAnno5!A$12:A$4602,$D251,SaldoAnno5!G$12:G$4602)</f>
        <v>-1399781.59</v>
      </c>
      <c r="AB251" s="6">
        <f>SUMIF(SaldoAnno6!A$12:A$5000,$D251,SaldoAnno6!D$12:D$5000)</f>
        <v>6270</v>
      </c>
      <c r="AC251" s="6">
        <f>SUMIF(SaldoAnno6!A$12:A$5000,$D251,SaldoAnno6!E$12:E$5000)</f>
        <v>20490.5</v>
      </c>
      <c r="AD251" s="6">
        <f>SUMIF(SaldoAnno6!A$12:A$5000,$D251,SaldoAnno6!G$12:G$5000)</f>
        <v>-14220.5</v>
      </c>
    </row>
    <row r="252" spans="1:30" ht="12.75">
      <c r="A252" s="7">
        <v>23</v>
      </c>
      <c r="B252" s="7">
        <v>2310</v>
      </c>
      <c r="C252" s="7">
        <v>231001</v>
      </c>
      <c r="D252" s="7">
        <v>23100101</v>
      </c>
      <c r="E252" s="170" t="s">
        <v>509</v>
      </c>
      <c r="F252" s="7">
        <v>4</v>
      </c>
      <c r="G252" s="8" t="s">
        <v>336</v>
      </c>
      <c r="H252" s="8" t="s">
        <v>329</v>
      </c>
      <c r="I252" s="8" t="s">
        <v>329</v>
      </c>
      <c r="J252" s="8" t="s">
        <v>704</v>
      </c>
      <c r="K252" s="8" t="s">
        <v>509</v>
      </c>
      <c r="L252" s="8" t="s">
        <v>510</v>
      </c>
      <c r="M252" s="6">
        <f>SUMIF(SaldoAnno1!A$12:A$4902,D252,SaldoAnno1!D$12:D$4902)</f>
        <v>12890.59</v>
      </c>
      <c r="N252" s="6">
        <f>SUMIF(SaldoAnno1!A$12:A$4902,D252,SaldoAnno1!E$12:E$4902)</f>
        <v>16703.91</v>
      </c>
      <c r="O252" s="6">
        <f>SUMIF(SaldoAnno1!A$12:A$4902,D252,SaldoAnno1!G$12:G$4902)</f>
        <v>-3813.3199999999997</v>
      </c>
      <c r="P252" s="6">
        <f>SUMIF(SaldoAnno2!A$12:A$5000,D252,SaldoAnno2!D$12:D$5000)</f>
        <v>14037.48</v>
      </c>
      <c r="Q252" s="6">
        <f>SUMIF(SaldoAnno2!A$12:A$5000,D252,SaldoAnno2!E$12:E$5000)</f>
        <v>18029.330000000002</v>
      </c>
      <c r="R252" s="6">
        <f>SUMIF(SaldoAnno2!A$12:A$5000,D252,SaldoAnno2!G$12:G$5000)</f>
        <v>-3991.8500000000022</v>
      </c>
      <c r="S252" s="6">
        <f>SUMIF(SaldoAnno3!A$12:A$5000,D252,SaldoAnno3!D$12:G$5000)</f>
        <v>33482.660000000003</v>
      </c>
      <c r="T252" s="6">
        <f>SUMIF(SaldoAnno3!A$12:A$5000,D252,SaldoAnno3!E$12:H$5000)</f>
        <v>33559.9</v>
      </c>
      <c r="U252" s="6">
        <f>SUMIF(SaldoAnno3!A$12:A$5000,D252,SaldoAnno3!G$12:G$5000)</f>
        <v>-77.239999999997963</v>
      </c>
      <c r="V252" s="6">
        <f>SUMIF(SaldoAnno4!A$12:A$4602,$D252,SaldoAnno4!D$12:D$4602)</f>
        <v>0</v>
      </c>
      <c r="W252" s="6">
        <f>SUMIF(SaldoAnno4!A$12:A$4602,$D252,SaldoAnno4!E$12:E$4602)</f>
        <v>0</v>
      </c>
      <c r="X252" s="6">
        <f>SUMIF(SaldoAnno4!A$12:A$4602,$D252,SaldoAnno4!G$12:G$4602)</f>
        <v>0</v>
      </c>
      <c r="Y252" s="6">
        <f>SUMIF(SaldoAnno5!A$12:A$4602,$D252,SaldoAnno5!D$12:D$4602)</f>
        <v>7868.26</v>
      </c>
      <c r="Z252" s="6">
        <f>SUMIF(SaldoAnno5!A$12:A$4602,$D252,SaldoAnno5!E$12:E$4602)</f>
        <v>10033.43</v>
      </c>
      <c r="AA252" s="6">
        <f>SUMIF(SaldoAnno5!A$12:A$4602,$D252,SaldoAnno5!G$12:G$4602)</f>
        <v>-2165.17</v>
      </c>
      <c r="AB252" s="6">
        <f>SUMIF(SaldoAnno6!A$12:A$5000,$D252,SaldoAnno6!D$12:D$5000)</f>
        <v>5547.28</v>
      </c>
      <c r="AC252" s="6">
        <f>SUMIF(SaldoAnno6!A$12:A$5000,$D252,SaldoAnno6!E$12:E$5000)</f>
        <v>3382.11</v>
      </c>
      <c r="AD252" s="6">
        <f>SUMIF(SaldoAnno6!A$12:A$5000,$D252,SaldoAnno6!G$12:G$5000)</f>
        <v>2165.1699999999996</v>
      </c>
    </row>
    <row r="253" spans="1:30" ht="12.75">
      <c r="A253" s="7">
        <v>23</v>
      </c>
      <c r="B253" s="7">
        <v>2311</v>
      </c>
      <c r="C253" s="7">
        <v>231101</v>
      </c>
      <c r="D253" s="7">
        <v>23110101</v>
      </c>
      <c r="E253" s="170" t="s">
        <v>511</v>
      </c>
      <c r="F253" s="7">
        <v>4</v>
      </c>
      <c r="G253" s="8" t="s">
        <v>336</v>
      </c>
      <c r="H253" s="8" t="s">
        <v>329</v>
      </c>
      <c r="I253" s="8" t="s">
        <v>329</v>
      </c>
      <c r="J253" s="8" t="s">
        <v>704</v>
      </c>
      <c r="K253" s="8" t="s">
        <v>511</v>
      </c>
      <c r="L253" s="8" t="s">
        <v>511</v>
      </c>
      <c r="M253" s="6">
        <f>SUMIF(SaldoAnno1!A$12:A$4902,D253,SaldoAnno1!D$12:D$4902)</f>
        <v>70929.87</v>
      </c>
      <c r="N253" s="6">
        <f>SUMIF(SaldoAnno1!A$12:A$4902,D253,SaldoAnno1!E$12:E$4902)</f>
        <v>107225.45</v>
      </c>
      <c r="O253" s="6">
        <f>SUMIF(SaldoAnno1!A$12:A$4902,D253,SaldoAnno1!G$12:G$4902)</f>
        <v>-36295.58</v>
      </c>
      <c r="P253" s="6">
        <f>SUMIF(SaldoAnno2!A$12:A$5000,D253,SaldoAnno2!D$12:D$5000)</f>
        <v>162080.42000000001</v>
      </c>
      <c r="Q253" s="6">
        <f>SUMIF(SaldoAnno2!A$12:A$5000,D253,SaldoAnno2!E$12:E$5000)</f>
        <v>202962.02</v>
      </c>
      <c r="R253" s="6">
        <f>SUMIF(SaldoAnno2!A$12:A$5000,D253,SaldoAnno2!G$12:G$5000)</f>
        <v>-40881.599999999977</v>
      </c>
      <c r="S253" s="6">
        <f>SUMIF(SaldoAnno3!A$12:A$5000,D253,SaldoAnno3!D$12:G$5000)</f>
        <v>177828.48000000001</v>
      </c>
      <c r="T253" s="6">
        <f>SUMIF(SaldoAnno3!A$12:A$5000,D253,SaldoAnno3!E$12:H$5000)</f>
        <v>273148.96000000002</v>
      </c>
      <c r="U253" s="6">
        <f>SUMIF(SaldoAnno3!A$12:A$5000,D253,SaldoAnno3!G$12:G$5000)</f>
        <v>-95320.48000000001</v>
      </c>
      <c r="V253" s="6">
        <f>SUMIF(SaldoAnno4!A$12:A$4602,$D253,SaldoAnno4!D$12:D$4602)</f>
        <v>0</v>
      </c>
      <c r="W253" s="6">
        <f>SUMIF(SaldoAnno4!A$12:A$4602,$D253,SaldoAnno4!E$12:E$4602)</f>
        <v>0</v>
      </c>
      <c r="X253" s="6">
        <f>SUMIF(SaldoAnno4!A$12:A$4602,$D253,SaldoAnno4!G$12:G$4602)</f>
        <v>0</v>
      </c>
      <c r="Y253" s="6">
        <f>SUMIF(SaldoAnno5!A$12:A$4602,$D253,SaldoAnno5!D$12:D$4602)</f>
        <v>289159.40999999997</v>
      </c>
      <c r="Z253" s="6">
        <f>SUMIF(SaldoAnno5!A$12:A$4602,$D253,SaldoAnno5!E$12:E$4602)</f>
        <v>430301.48</v>
      </c>
      <c r="AA253" s="6">
        <f>SUMIF(SaldoAnno5!A$12:A$4602,$D253,SaldoAnno5!G$12:G$4602)</f>
        <v>-141142.07</v>
      </c>
      <c r="AB253" s="6">
        <f>SUMIF(SaldoAnno6!A$12:A$5000,$D253,SaldoAnno6!D$12:D$5000)</f>
        <v>277644.49</v>
      </c>
      <c r="AC253" s="6">
        <f>SUMIF(SaldoAnno6!A$12:A$5000,$D253,SaldoAnno6!E$12:E$5000)</f>
        <v>257366.49</v>
      </c>
      <c r="AD253" s="6">
        <f>SUMIF(SaldoAnno6!A$12:A$5000,$D253,SaldoAnno6!G$12:G$5000)</f>
        <v>20278</v>
      </c>
    </row>
    <row r="254" spans="1:30" ht="12.75">
      <c r="A254" s="7">
        <v>23</v>
      </c>
      <c r="B254" s="7">
        <v>2312</v>
      </c>
      <c r="C254" s="7">
        <v>231201</v>
      </c>
      <c r="D254" s="7">
        <v>23120101</v>
      </c>
      <c r="E254" s="170" t="s">
        <v>262</v>
      </c>
      <c r="F254" s="7">
        <v>4</v>
      </c>
      <c r="G254" s="8" t="s">
        <v>336</v>
      </c>
      <c r="H254" s="8" t="s">
        <v>329</v>
      </c>
      <c r="I254" s="8" t="s">
        <v>329</v>
      </c>
      <c r="J254" s="8" t="s">
        <v>704</v>
      </c>
      <c r="K254" s="8" t="s">
        <v>512</v>
      </c>
      <c r="L254" s="8" t="s">
        <v>512</v>
      </c>
      <c r="M254" s="6">
        <f>SUMIF(SaldoAnno1!A$12:A$4902,D254,SaldoAnno1!D$12:D$4902)</f>
        <v>12263.03</v>
      </c>
      <c r="N254" s="6">
        <f>SUMIF(SaldoAnno1!A$12:A$4902,D254,SaldoAnno1!E$12:E$4902)</f>
        <v>12263.03</v>
      </c>
      <c r="O254" s="6">
        <f>SUMIF(SaldoAnno1!A$12:A$4902,D254,SaldoAnno1!G$12:G$4902)</f>
        <v>0</v>
      </c>
      <c r="P254" s="6">
        <f>SUMIF(SaldoAnno2!A$12:A$5000,D254,SaldoAnno2!D$12:D$5000)</f>
        <v>16337.51</v>
      </c>
      <c r="Q254" s="6">
        <f>SUMIF(SaldoAnno2!A$12:A$5000,D254,SaldoAnno2!E$12:E$5000)</f>
        <v>16337.51</v>
      </c>
      <c r="R254" s="6">
        <f>SUMIF(SaldoAnno2!A$12:A$5000,D254,SaldoAnno2!G$12:G$5000)</f>
        <v>0</v>
      </c>
      <c r="S254" s="6">
        <f>SUMIF(SaldoAnno3!A$12:A$5000,D254,SaldoAnno3!D$12:G$5000)</f>
        <v>25990.06</v>
      </c>
      <c r="T254" s="6">
        <f>SUMIF(SaldoAnno3!A$12:A$5000,D254,SaldoAnno3!E$12:H$5000)</f>
        <v>25990.06</v>
      </c>
      <c r="U254" s="6">
        <f>SUMIF(SaldoAnno3!A$12:A$5000,D254,SaldoAnno3!G$12:G$5000)</f>
        <v>0</v>
      </c>
      <c r="V254" s="6">
        <f>SUMIF(SaldoAnno4!A$12:A$4602,$D254,SaldoAnno4!D$12:D$4602)</f>
        <v>0</v>
      </c>
      <c r="W254" s="6">
        <f>SUMIF(SaldoAnno4!A$12:A$4602,$D254,SaldoAnno4!E$12:E$4602)</f>
        <v>0</v>
      </c>
      <c r="X254" s="6">
        <f>SUMIF(SaldoAnno4!A$12:A$4602,$D254,SaldoAnno4!G$12:G$4602)</f>
        <v>0</v>
      </c>
      <c r="Y254" s="6">
        <f>SUMIF(SaldoAnno5!A$12:A$4602,$D254,SaldoAnno5!D$12:D$4602)</f>
        <v>12691.42</v>
      </c>
      <c r="Z254" s="6">
        <f>SUMIF(SaldoAnno5!A$12:A$4602,$D254,SaldoAnno5!E$12:E$4602)</f>
        <v>12691.42</v>
      </c>
      <c r="AA254" s="6">
        <f>SUMIF(SaldoAnno5!A$12:A$4602,$D254,SaldoAnno5!G$12:G$4602)</f>
        <v>0</v>
      </c>
      <c r="AB254" s="6">
        <f>SUMIF(SaldoAnno6!A$12:A$5000,$D254,SaldoAnno6!D$12:D$5000)</f>
        <v>7106.68</v>
      </c>
      <c r="AC254" s="6">
        <f>SUMIF(SaldoAnno6!A$12:A$5000,$D254,SaldoAnno6!E$12:E$5000)</f>
        <v>7106.68</v>
      </c>
      <c r="AD254" s="6">
        <f>SUMIF(SaldoAnno6!A$12:A$5000,$D254,SaldoAnno6!G$12:G$5000)</f>
        <v>0</v>
      </c>
    </row>
    <row r="255" spans="1:30" ht="12.75">
      <c r="A255" s="7">
        <v>23</v>
      </c>
      <c r="B255" s="7">
        <v>2312</v>
      </c>
      <c r="C255" s="7">
        <v>231201</v>
      </c>
      <c r="D255" s="7">
        <v>23120102</v>
      </c>
      <c r="E255" s="170" t="s">
        <v>984</v>
      </c>
      <c r="F255" s="7">
        <v>4</v>
      </c>
      <c r="G255" s="8" t="s">
        <v>336</v>
      </c>
      <c r="H255" s="8" t="s">
        <v>329</v>
      </c>
      <c r="I255" s="8" t="s">
        <v>329</v>
      </c>
      <c r="J255" s="8" t="s">
        <v>704</v>
      </c>
      <c r="K255" s="8" t="s">
        <v>512</v>
      </c>
      <c r="L255" s="8" t="s">
        <v>512</v>
      </c>
      <c r="M255" s="6">
        <f>SUMIF(SaldoAnno1!A$12:A$4902,D255,SaldoAnno1!D$12:D$4902)</f>
        <v>24656.84</v>
      </c>
      <c r="N255" s="6">
        <f>SUMIF(SaldoAnno1!A$12:A$4902,D255,SaldoAnno1!E$12:E$4902)</f>
        <v>24659.34</v>
      </c>
      <c r="O255" s="6">
        <f>SUMIF(SaldoAnno1!A$12:A$4902,D255,SaldoAnno1!G$12:G$4902)</f>
        <v>-2.5</v>
      </c>
      <c r="P255" s="6">
        <f>SUMIF(SaldoAnno2!A$12:A$5000,D255,SaldoAnno2!D$12:D$5000)</f>
        <v>17314.400000000001</v>
      </c>
      <c r="Q255" s="6">
        <f>SUMIF(SaldoAnno2!A$12:A$5000,D255,SaldoAnno2!E$12:E$5000)</f>
        <v>17314.400000000001</v>
      </c>
      <c r="R255" s="6">
        <f>SUMIF(SaldoAnno2!A$12:A$5000,D255,SaldoAnno2!G$12:G$5000)</f>
        <v>0</v>
      </c>
      <c r="S255" s="6">
        <f>SUMIF(SaldoAnno3!A$12:A$5000,D255,SaldoAnno3!D$12:G$5000)</f>
        <v>16708.669999999998</v>
      </c>
      <c r="T255" s="6">
        <f>SUMIF(SaldoAnno3!A$12:A$5000,D255,SaldoAnno3!E$12:H$5000)</f>
        <v>25779.32</v>
      </c>
      <c r="U255" s="6">
        <f>SUMIF(SaldoAnno3!A$12:A$5000,D255,SaldoAnno3!G$12:G$5000)</f>
        <v>-9070.6500000000015</v>
      </c>
      <c r="V255" s="6">
        <f>SUMIF(SaldoAnno4!A$12:A$4602,$D255,SaldoAnno4!D$12:D$4602)</f>
        <v>0</v>
      </c>
      <c r="W255" s="6">
        <f>SUMIF(SaldoAnno4!A$12:A$4602,$D255,SaldoAnno4!E$12:E$4602)</f>
        <v>0</v>
      </c>
      <c r="X255" s="6">
        <f>SUMIF(SaldoAnno4!A$12:A$4602,$D255,SaldoAnno4!G$12:G$4602)</f>
        <v>0</v>
      </c>
      <c r="Y255" s="6">
        <f>SUMIF(SaldoAnno5!A$12:A$4602,$D255,SaldoAnno5!D$12:D$4602)</f>
        <v>24519.67</v>
      </c>
      <c r="Z255" s="6">
        <f>SUMIF(SaldoAnno5!A$12:A$4602,$D255,SaldoAnno5!E$12:E$4602)</f>
        <v>24519.67</v>
      </c>
      <c r="AA255" s="6">
        <f>SUMIF(SaldoAnno5!A$12:A$4602,$D255,SaldoAnno5!G$12:G$4602)</f>
        <v>0</v>
      </c>
      <c r="AB255" s="6">
        <f>SUMIF(SaldoAnno6!A$12:A$5000,$D255,SaldoAnno6!D$12:D$5000)</f>
        <v>7079.99</v>
      </c>
      <c r="AC255" s="6">
        <f>SUMIF(SaldoAnno6!A$12:A$5000,$D255,SaldoAnno6!E$12:E$5000)</f>
        <v>7106.68</v>
      </c>
      <c r="AD255" s="6">
        <f>SUMIF(SaldoAnno6!A$12:A$5000,$D255,SaldoAnno6!G$12:G$5000)</f>
        <v>-26.690000000000509</v>
      </c>
    </row>
    <row r="256" spans="1:30" ht="12.75">
      <c r="A256" s="7">
        <v>23</v>
      </c>
      <c r="B256" s="7">
        <v>2312</v>
      </c>
      <c r="C256" s="7">
        <v>231201</v>
      </c>
      <c r="D256" s="7">
        <v>23120103</v>
      </c>
      <c r="E256" s="170" t="s">
        <v>1121</v>
      </c>
      <c r="F256" s="7">
        <v>4</v>
      </c>
      <c r="G256" s="8" t="s">
        <v>336</v>
      </c>
      <c r="H256" s="8" t="s">
        <v>329</v>
      </c>
      <c r="I256" s="8" t="s">
        <v>329</v>
      </c>
      <c r="J256" s="8" t="s">
        <v>704</v>
      </c>
      <c r="K256" s="8" t="s">
        <v>512</v>
      </c>
      <c r="L256" s="8" t="s">
        <v>512</v>
      </c>
      <c r="M256" s="6">
        <f>SUMIF(SaldoAnno1!A$12:A$4902,D256,SaldoAnno1!D$12:D$4902)</f>
        <v>2987684.37</v>
      </c>
      <c r="N256" s="6">
        <f>SUMIF(SaldoAnno1!A$12:A$4902,D256,SaldoAnno1!E$12:E$4902)</f>
        <v>3326863.24</v>
      </c>
      <c r="O256" s="6">
        <f>SUMIF(SaldoAnno1!A$12:A$4902,D256,SaldoAnno1!G$12:G$4902)</f>
        <v>-339178.87000000011</v>
      </c>
      <c r="P256" s="6">
        <f>SUMIF(SaldoAnno2!A$12:A$5000,D256,SaldoAnno2!D$12:D$5000)</f>
        <v>4675893.8899999997</v>
      </c>
      <c r="Q256" s="6">
        <f>SUMIF(SaldoAnno2!A$12:A$5000,D256,SaldoAnno2!E$12:E$5000)</f>
        <v>4744190.72</v>
      </c>
      <c r="R256" s="6">
        <f>SUMIF(SaldoAnno2!A$12:A$5000,D256,SaldoAnno2!G$12:G$5000)</f>
        <v>-68296.830000000075</v>
      </c>
      <c r="S256" s="6">
        <f>SUMIF(SaldoAnno3!A$12:A$5000,D256,SaldoAnno3!D$12:G$5000)</f>
        <v>4148848.44</v>
      </c>
      <c r="T256" s="6">
        <f>SUMIF(SaldoAnno3!A$12:A$5000,D256,SaldoAnno3!E$12:H$5000)</f>
        <v>4319462.53</v>
      </c>
      <c r="U256" s="6">
        <f>SUMIF(SaldoAnno3!A$12:A$5000,D256,SaldoAnno3!G$12:G$5000)</f>
        <v>-170614.09000000032</v>
      </c>
      <c r="V256" s="6">
        <f>SUMIF(SaldoAnno4!A$12:A$4602,$D256,SaldoAnno4!D$12:D$4602)</f>
        <v>0</v>
      </c>
      <c r="W256" s="6">
        <f>SUMIF(SaldoAnno4!A$12:A$4602,$D256,SaldoAnno4!E$12:E$4602)</f>
        <v>0</v>
      </c>
      <c r="X256" s="6">
        <f>SUMIF(SaldoAnno4!A$12:A$4602,$D256,SaldoAnno4!G$12:G$4602)</f>
        <v>0</v>
      </c>
      <c r="Y256" s="6">
        <f>SUMIF(SaldoAnno5!A$12:A$4602,$D256,SaldoAnno5!D$12:D$4602)</f>
        <v>4051906.67</v>
      </c>
      <c r="Z256" s="6">
        <f>SUMIF(SaldoAnno5!A$12:A$4602,$D256,SaldoAnno5!E$12:E$4602)</f>
        <v>4320069.76</v>
      </c>
      <c r="AA256" s="6">
        <f>SUMIF(SaldoAnno5!A$12:A$4602,$D256,SaldoAnno5!G$12:G$4602)</f>
        <v>-268163.08999999985</v>
      </c>
      <c r="AB256" s="6">
        <f>SUMIF(SaldoAnno6!A$12:A$5000,$D256,SaldoAnno6!D$12:D$5000)</f>
        <v>1247037.46</v>
      </c>
      <c r="AC256" s="6">
        <f>SUMIF(SaldoAnno6!A$12:A$5000,$D256,SaldoAnno6!E$12:E$5000)</f>
        <v>1868016.34</v>
      </c>
      <c r="AD256" s="6">
        <f>SUMIF(SaldoAnno6!A$12:A$5000,$D256,SaldoAnno6!G$12:G$5000)</f>
        <v>-620978.88000000012</v>
      </c>
    </row>
    <row r="257" spans="1:30" ht="25.5">
      <c r="A257" s="7">
        <v>23</v>
      </c>
      <c r="B257" s="7">
        <v>2312</v>
      </c>
      <c r="C257" s="7">
        <v>231201</v>
      </c>
      <c r="D257" s="7">
        <v>23120104</v>
      </c>
      <c r="E257" s="170" t="s">
        <v>1126</v>
      </c>
      <c r="F257" s="7">
        <v>4</v>
      </c>
      <c r="G257" s="8" t="s">
        <v>336</v>
      </c>
      <c r="H257" s="8" t="s">
        <v>329</v>
      </c>
      <c r="I257" s="8" t="s">
        <v>329</v>
      </c>
      <c r="J257" s="8" t="s">
        <v>704</v>
      </c>
      <c r="K257" s="8" t="s">
        <v>512</v>
      </c>
      <c r="L257" s="8" t="s">
        <v>512</v>
      </c>
      <c r="M257" s="6">
        <f>SUMIF(SaldoAnno1!A$12:A$4902,D257,SaldoAnno1!D$12:D$4902)</f>
        <v>3.23</v>
      </c>
      <c r="N257" s="6">
        <f>SUMIF(SaldoAnno1!A$12:A$4902,D257,SaldoAnno1!E$12:E$4902)</f>
        <v>3.23</v>
      </c>
      <c r="O257" s="6">
        <f>SUMIF(SaldoAnno1!A$12:A$4902,D257,SaldoAnno1!G$12:G$4902)</f>
        <v>0</v>
      </c>
      <c r="P257" s="6">
        <f>SUMIF(SaldoAnno2!A$12:A$5000,D257,SaldoAnno2!D$12:D$5000)</f>
        <v>0</v>
      </c>
      <c r="Q257" s="6">
        <f>SUMIF(SaldoAnno2!A$12:A$5000,D257,SaldoAnno2!E$12:E$5000)</f>
        <v>0</v>
      </c>
      <c r="R257" s="6">
        <f>SUMIF(SaldoAnno2!A$12:A$5000,D257,SaldoAnno2!G$12:G$5000)</f>
        <v>0</v>
      </c>
      <c r="S257" s="6">
        <f>SUMIF(SaldoAnno3!A$12:A$5000,D257,SaldoAnno3!D$12:G$5000)</f>
        <v>0</v>
      </c>
      <c r="T257" s="6">
        <f>SUMIF(SaldoAnno3!A$12:A$5000,D257,SaldoAnno3!E$12:H$5000)</f>
        <v>0</v>
      </c>
      <c r="U257" s="6">
        <f>SUMIF(SaldoAnno3!A$12:A$5000,D257,SaldoAnno3!G$12:G$5000)</f>
        <v>0</v>
      </c>
      <c r="V257" s="6">
        <f>SUMIF(SaldoAnno4!A$12:A$4602,$D257,SaldoAnno4!D$12:D$4602)</f>
        <v>0</v>
      </c>
      <c r="W257" s="6">
        <f>SUMIF(SaldoAnno4!A$12:A$4602,$D257,SaldoAnno4!E$12:E$4602)</f>
        <v>0</v>
      </c>
      <c r="X257" s="6">
        <f>SUMIF(SaldoAnno4!A$12:A$4602,$D257,SaldoAnno4!G$12:G$4602)</f>
        <v>0</v>
      </c>
      <c r="Y257" s="6">
        <f>SUMIF(SaldoAnno5!A$12:A$4602,$D257,SaldoAnno5!D$12:D$4602)</f>
        <v>1434.12</v>
      </c>
      <c r="Z257" s="6">
        <f>SUMIF(SaldoAnno5!A$12:A$4602,$D257,SaldoAnno5!E$12:E$4602)</f>
        <v>1434.12</v>
      </c>
      <c r="AA257" s="6">
        <f>SUMIF(SaldoAnno5!A$12:A$4602,$D257,SaldoAnno5!G$12:G$4602)</f>
        <v>0</v>
      </c>
      <c r="AB257" s="6">
        <f>SUMIF(SaldoAnno6!A$12:A$5000,$D257,SaldoAnno6!D$12:D$5000)</f>
        <v>95.66</v>
      </c>
      <c r="AC257" s="6">
        <f>SUMIF(SaldoAnno6!A$12:A$5000,$D257,SaldoAnno6!E$12:E$5000)</f>
        <v>95.66</v>
      </c>
      <c r="AD257" s="6">
        <f>SUMIF(SaldoAnno6!A$12:A$5000,$D257,SaldoAnno6!G$12:G$5000)</f>
        <v>0</v>
      </c>
    </row>
    <row r="258" spans="1:30" ht="12.75">
      <c r="A258" s="7">
        <v>23</v>
      </c>
      <c r="B258" s="7">
        <v>2312</v>
      </c>
      <c r="C258" s="7">
        <v>231201</v>
      </c>
      <c r="D258" s="7">
        <v>23120111</v>
      </c>
      <c r="E258" s="170" t="s">
        <v>513</v>
      </c>
      <c r="F258" s="7">
        <v>4</v>
      </c>
      <c r="G258" s="8" t="s">
        <v>336</v>
      </c>
      <c r="H258" s="8" t="s">
        <v>329</v>
      </c>
      <c r="I258" s="8" t="s">
        <v>329</v>
      </c>
      <c r="J258" s="8" t="s">
        <v>704</v>
      </c>
      <c r="K258" s="8" t="s">
        <v>512</v>
      </c>
      <c r="L258" s="8" t="s">
        <v>512</v>
      </c>
      <c r="M258" s="6">
        <f>SUMIF(SaldoAnno1!A$12:A$4902,D258,SaldoAnno1!D$12:D$4902)</f>
        <v>150447.79</v>
      </c>
      <c r="N258" s="6">
        <f>SUMIF(SaldoAnno1!A$12:A$4902,D258,SaldoAnno1!E$12:E$4902)</f>
        <v>172813.63</v>
      </c>
      <c r="O258" s="6">
        <f>SUMIF(SaldoAnno1!A$12:A$4902,D258,SaldoAnno1!G$12:G$4902)</f>
        <v>-22365.839999999997</v>
      </c>
      <c r="P258" s="6">
        <f>SUMIF(SaldoAnno2!A$12:A$5000,D258,SaldoAnno2!D$12:D$5000)</f>
        <v>198454.31</v>
      </c>
      <c r="Q258" s="6">
        <f>SUMIF(SaldoAnno2!A$12:A$5000,D258,SaldoAnno2!E$12:E$5000)</f>
        <v>207111.17</v>
      </c>
      <c r="R258" s="6">
        <f>SUMIF(SaldoAnno2!A$12:A$5000,D258,SaldoAnno2!G$12:G$5000)</f>
        <v>-8656.8600000000151</v>
      </c>
      <c r="S258" s="6">
        <f>SUMIF(SaldoAnno3!A$12:A$5000,D258,SaldoAnno3!D$12:G$5000)</f>
        <v>156802.39000000001</v>
      </c>
      <c r="T258" s="6">
        <f>SUMIF(SaldoAnno3!A$12:A$5000,D258,SaldoAnno3!E$12:H$5000)</f>
        <v>160382.79999999999</v>
      </c>
      <c r="U258" s="6">
        <f>SUMIF(SaldoAnno3!A$12:A$5000,D258,SaldoAnno3!G$12:G$5000)</f>
        <v>-3580.4099999999744</v>
      </c>
      <c r="V258" s="6">
        <f>SUMIF(SaldoAnno4!A$12:A$4602,$D258,SaldoAnno4!D$12:D$4602)</f>
        <v>0</v>
      </c>
      <c r="W258" s="6">
        <f>SUMIF(SaldoAnno4!A$12:A$4602,$D258,SaldoAnno4!E$12:E$4602)</f>
        <v>0</v>
      </c>
      <c r="X258" s="6">
        <f>SUMIF(SaldoAnno4!A$12:A$4602,$D258,SaldoAnno4!G$12:G$4602)</f>
        <v>0</v>
      </c>
      <c r="Y258" s="6">
        <f>SUMIF(SaldoAnno5!A$12:A$4602,$D258,SaldoAnno5!D$12:D$4602)</f>
        <v>200140.61</v>
      </c>
      <c r="Z258" s="6">
        <f>SUMIF(SaldoAnno5!A$12:A$4602,$D258,SaldoAnno5!E$12:E$4602)</f>
        <v>211636.85</v>
      </c>
      <c r="AA258" s="6">
        <f>SUMIF(SaldoAnno5!A$12:A$4602,$D258,SaldoAnno5!G$12:G$4602)</f>
        <v>-11496.24000000002</v>
      </c>
      <c r="AB258" s="6">
        <f>SUMIF(SaldoAnno6!A$12:A$5000,$D258,SaldoAnno6!D$12:D$5000)</f>
        <v>47890.75</v>
      </c>
      <c r="AC258" s="6">
        <f>SUMIF(SaldoAnno6!A$12:A$5000,$D258,SaldoAnno6!E$12:E$5000)</f>
        <v>66872.87</v>
      </c>
      <c r="AD258" s="6">
        <f>SUMIF(SaldoAnno6!A$12:A$5000,$D258,SaldoAnno6!G$12:G$5000)</f>
        <v>-18982.119999999995</v>
      </c>
    </row>
    <row r="259" spans="1:30" ht="12.75">
      <c r="A259" s="7">
        <v>23</v>
      </c>
      <c r="B259" s="7">
        <v>2312</v>
      </c>
      <c r="C259" s="7">
        <v>231201</v>
      </c>
      <c r="D259" s="7">
        <v>23120112</v>
      </c>
      <c r="E259" s="170" t="s">
        <v>1605</v>
      </c>
      <c r="F259" s="7">
        <v>4</v>
      </c>
      <c r="G259" s="8" t="s">
        <v>336</v>
      </c>
      <c r="H259" s="8" t="s">
        <v>329</v>
      </c>
      <c r="I259" s="8" t="s">
        <v>329</v>
      </c>
      <c r="J259" s="8" t="s">
        <v>704</v>
      </c>
      <c r="K259" s="8" t="s">
        <v>512</v>
      </c>
      <c r="L259" s="8" t="s">
        <v>512</v>
      </c>
      <c r="M259" s="6">
        <f>SUMIF(SaldoAnno1!A$12:A$4902,D259,SaldoAnno1!D$12:D$4902)</f>
        <v>1603381.23</v>
      </c>
      <c r="N259" s="6">
        <f>SUMIF(SaldoAnno1!A$12:A$4902,D259,SaldoAnno1!E$12:E$4902)</f>
        <v>1859952.6</v>
      </c>
      <c r="O259" s="6">
        <f>SUMIF(SaldoAnno1!A$12:A$4902,D259,SaldoAnno1!G$12:G$4902)</f>
        <v>-256571.37000000011</v>
      </c>
      <c r="P259" s="6">
        <f>SUMIF(SaldoAnno2!A$12:A$5000,D259,SaldoAnno2!D$12:D$5000)</f>
        <v>2214139.69</v>
      </c>
      <c r="Q259" s="6">
        <f>SUMIF(SaldoAnno2!A$12:A$5000,D259,SaldoAnno2!E$12:E$5000)</f>
        <v>2612159.16</v>
      </c>
      <c r="R259" s="6">
        <f>SUMIF(SaldoAnno2!A$12:A$5000,D259,SaldoAnno2!G$12:G$5000)</f>
        <v>-398019.4700000002</v>
      </c>
      <c r="S259" s="6">
        <f>SUMIF(SaldoAnno3!A$12:A$5000,D259,SaldoAnno3!D$12:G$5000)</f>
        <v>2072328.49</v>
      </c>
      <c r="T259" s="6">
        <f>SUMIF(SaldoAnno3!A$12:A$5000,D259,SaldoAnno3!E$12:H$5000)</f>
        <v>2364640.23</v>
      </c>
      <c r="U259" s="6">
        <f>SUMIF(SaldoAnno3!A$12:A$5000,D259,SaldoAnno3!G$12:G$5000)</f>
        <v>-292311.74</v>
      </c>
      <c r="V259" s="6">
        <f>SUMIF(SaldoAnno4!A$12:A$4602,$D259,SaldoAnno4!D$12:D$4602)</f>
        <v>0</v>
      </c>
      <c r="W259" s="6">
        <f>SUMIF(SaldoAnno4!A$12:A$4602,$D259,SaldoAnno4!E$12:E$4602)</f>
        <v>0</v>
      </c>
      <c r="X259" s="6">
        <f>SUMIF(SaldoAnno4!A$12:A$4602,$D259,SaldoAnno4!G$12:G$4602)</f>
        <v>0</v>
      </c>
      <c r="Y259" s="6">
        <f>SUMIF(SaldoAnno5!A$12:A$4602,$D259,SaldoAnno5!D$12:D$4602)</f>
        <v>2508218</v>
      </c>
      <c r="Z259" s="6">
        <f>SUMIF(SaldoAnno5!A$12:A$4602,$D259,SaldoAnno5!E$12:E$4602)</f>
        <v>2811734.34</v>
      </c>
      <c r="AA259" s="6">
        <f>SUMIF(SaldoAnno5!A$12:A$4602,$D259,SaldoAnno5!G$12:G$4602)</f>
        <v>-303516.33999999985</v>
      </c>
      <c r="AB259" s="6">
        <f>SUMIF(SaldoAnno6!A$12:A$5000,$D259,SaldoAnno6!D$12:D$5000)</f>
        <v>555709</v>
      </c>
      <c r="AC259" s="6">
        <f>SUMIF(SaldoAnno6!A$12:A$5000,$D259,SaldoAnno6!E$12:E$5000)</f>
        <v>487196.34</v>
      </c>
      <c r="AD259" s="6">
        <f>SUMIF(SaldoAnno6!A$12:A$5000,$D259,SaldoAnno6!G$12:G$5000)</f>
        <v>68512.659999999974</v>
      </c>
    </row>
    <row r="260" spans="1:30" ht="12.75">
      <c r="A260" s="7">
        <v>23</v>
      </c>
      <c r="B260" s="7">
        <v>2312</v>
      </c>
      <c r="C260" s="7">
        <v>231201</v>
      </c>
      <c r="D260" s="7">
        <v>23120121</v>
      </c>
      <c r="E260" s="170" t="s">
        <v>515</v>
      </c>
      <c r="F260" s="7">
        <v>4</v>
      </c>
      <c r="G260" s="8" t="s">
        <v>336</v>
      </c>
      <c r="H260" s="8" t="s">
        <v>329</v>
      </c>
      <c r="I260" s="8" t="s">
        <v>329</v>
      </c>
      <c r="J260" s="8" t="s">
        <v>704</v>
      </c>
      <c r="K260" s="8" t="s">
        <v>512</v>
      </c>
      <c r="L260" s="8" t="s">
        <v>512</v>
      </c>
      <c r="M260" s="6">
        <f>SUMIF(SaldoAnno1!A$12:A$4902,D260,SaldoAnno1!D$12:D$4902)</f>
        <v>1425850.72</v>
      </c>
      <c r="N260" s="6">
        <f>SUMIF(SaldoAnno1!A$12:A$4902,D260,SaldoAnno1!E$12:E$4902)</f>
        <v>1784847.52</v>
      </c>
      <c r="O260" s="6">
        <f>SUMIF(SaldoAnno1!A$12:A$4902,D260,SaldoAnno1!G$12:G$4902)</f>
        <v>-358996.80000000005</v>
      </c>
      <c r="P260" s="6">
        <f>SUMIF(SaldoAnno2!A$12:A$5000,D260,SaldoAnno2!D$12:D$5000)</f>
        <v>1706926.23</v>
      </c>
      <c r="Q260" s="6">
        <f>SUMIF(SaldoAnno2!A$12:A$5000,D260,SaldoAnno2!E$12:E$5000)</f>
        <v>2101158.92</v>
      </c>
      <c r="R260" s="6">
        <f>SUMIF(SaldoAnno2!A$12:A$5000,D260,SaldoAnno2!G$12:G$5000)</f>
        <v>-394232.68999999994</v>
      </c>
      <c r="S260" s="6">
        <f>SUMIF(SaldoAnno3!A$12:A$5000,D260,SaldoAnno3!D$12:G$5000)</f>
        <v>1930310.35</v>
      </c>
      <c r="T260" s="6">
        <f>SUMIF(SaldoAnno3!A$12:A$5000,D260,SaldoAnno3!E$12:H$5000)</f>
        <v>2218498.9</v>
      </c>
      <c r="U260" s="6">
        <f>SUMIF(SaldoAnno3!A$12:A$5000,D260,SaldoAnno3!G$12:G$5000)</f>
        <v>-288188.54999999981</v>
      </c>
      <c r="V260" s="6">
        <f>SUMIF(SaldoAnno4!A$12:A$4602,$D260,SaldoAnno4!D$12:D$4602)</f>
        <v>0</v>
      </c>
      <c r="W260" s="6">
        <f>SUMIF(SaldoAnno4!A$12:A$4602,$D260,SaldoAnno4!E$12:E$4602)</f>
        <v>0</v>
      </c>
      <c r="X260" s="6">
        <f>SUMIF(SaldoAnno4!A$12:A$4602,$D260,SaldoAnno4!G$12:G$4602)</f>
        <v>0</v>
      </c>
      <c r="Y260" s="6">
        <f>SUMIF(SaldoAnno5!A$12:A$4602,$D260,SaldoAnno5!D$12:D$4602)</f>
        <v>2463564.2200000002</v>
      </c>
      <c r="Z260" s="6">
        <f>SUMIF(SaldoAnno5!A$12:A$4602,$D260,SaldoAnno5!E$12:E$4602)</f>
        <v>2463564.2200000002</v>
      </c>
      <c r="AA260" s="6">
        <f>SUMIF(SaldoAnno5!A$12:A$4602,$D260,SaldoAnno5!G$12:G$4602)</f>
        <v>0</v>
      </c>
      <c r="AB260" s="6">
        <f>SUMIF(SaldoAnno6!A$12:A$5000,$D260,SaldoAnno6!D$12:D$5000)</f>
        <v>183697.64</v>
      </c>
      <c r="AC260" s="6">
        <f>SUMIF(SaldoAnno6!A$12:A$5000,$D260,SaldoAnno6!E$12:E$5000)</f>
        <v>671525.44</v>
      </c>
      <c r="AD260" s="6">
        <f>SUMIF(SaldoAnno6!A$12:A$5000,$D260,SaldoAnno6!G$12:G$5000)</f>
        <v>-487827.79999999993</v>
      </c>
    </row>
    <row r="261" spans="1:30" ht="12.75">
      <c r="A261" s="7">
        <v>23</v>
      </c>
      <c r="B261" s="7">
        <v>2312</v>
      </c>
      <c r="C261" s="7">
        <v>231201</v>
      </c>
      <c r="D261" s="7">
        <v>23120122</v>
      </c>
      <c r="E261" s="170" t="s">
        <v>516</v>
      </c>
      <c r="F261" s="7">
        <v>4</v>
      </c>
      <c r="G261" s="8" t="s">
        <v>336</v>
      </c>
      <c r="H261" s="8" t="s">
        <v>329</v>
      </c>
      <c r="I261" s="8" t="s">
        <v>329</v>
      </c>
      <c r="J261" s="8" t="s">
        <v>704</v>
      </c>
      <c r="K261" s="8" t="s">
        <v>512</v>
      </c>
      <c r="L261" s="8" t="s">
        <v>512</v>
      </c>
      <c r="M261" s="6">
        <f>SUMIF(SaldoAnno1!A$12:A$4902,D261,SaldoAnno1!D$12:D$4902)</f>
        <v>10000</v>
      </c>
      <c r="N261" s="6">
        <f>SUMIF(SaldoAnno1!A$12:A$4902,D261,SaldoAnno1!E$12:E$4902)</f>
        <v>41350</v>
      </c>
      <c r="O261" s="6">
        <f>SUMIF(SaldoAnno1!A$12:A$4902,D261,SaldoAnno1!G$12:G$4902)</f>
        <v>-31350</v>
      </c>
      <c r="P261" s="6">
        <f>SUMIF(SaldoAnno2!A$12:A$5000,D261,SaldoAnno2!D$12:D$5000)</f>
        <v>31350</v>
      </c>
      <c r="Q261" s="6">
        <f>SUMIF(SaldoAnno2!A$12:A$5000,D261,SaldoAnno2!E$12:E$5000)</f>
        <v>31350</v>
      </c>
      <c r="R261" s="6">
        <f>SUMIF(SaldoAnno2!A$12:A$5000,D261,SaldoAnno2!G$12:G$5000)</f>
        <v>0</v>
      </c>
      <c r="S261" s="6">
        <f>SUMIF(SaldoAnno3!A$12:A$5000,D261,SaldoAnno3!D$12:G$5000)</f>
        <v>0</v>
      </c>
      <c r="T261" s="6">
        <f>SUMIF(SaldoAnno3!A$12:A$5000,D261,SaldoAnno3!E$12:H$5000)</f>
        <v>0</v>
      </c>
      <c r="U261" s="6">
        <f>SUMIF(SaldoAnno3!A$12:A$5000,D261,SaldoAnno3!G$12:G$5000)</f>
        <v>0</v>
      </c>
      <c r="V261" s="6">
        <f>SUMIF(SaldoAnno4!A$12:A$4602,$D261,SaldoAnno4!D$12:D$4602)</f>
        <v>0</v>
      </c>
      <c r="W261" s="6">
        <f>SUMIF(SaldoAnno4!A$12:A$4602,$D261,SaldoAnno4!E$12:E$4602)</f>
        <v>0</v>
      </c>
      <c r="X261" s="6">
        <f>SUMIF(SaldoAnno4!A$12:A$4602,$D261,SaldoAnno4!G$12:G$4602)</f>
        <v>0</v>
      </c>
      <c r="Y261" s="6">
        <f>SUMIF(SaldoAnno5!A$12:A$4602,$D261,SaldoAnno5!D$12:D$4602)</f>
        <v>0</v>
      </c>
      <c r="Z261" s="6">
        <f>SUMIF(SaldoAnno5!A$12:A$4602,$D261,SaldoAnno5!E$12:E$4602)</f>
        <v>0</v>
      </c>
      <c r="AA261" s="6">
        <f>SUMIF(SaldoAnno5!A$12:A$4602,$D261,SaldoAnno5!G$12:G$4602)</f>
        <v>0</v>
      </c>
      <c r="AB261" s="6">
        <f>SUMIF(SaldoAnno6!A$12:A$5000,$D261,SaldoAnno6!D$12:D$5000)</f>
        <v>0</v>
      </c>
      <c r="AC261" s="6">
        <f>SUMIF(SaldoAnno6!A$12:A$5000,$D261,SaldoAnno6!E$12:E$5000)</f>
        <v>0</v>
      </c>
      <c r="AD261" s="6">
        <f>SUMIF(SaldoAnno6!A$12:A$5000,$D261,SaldoAnno6!G$12:G$5000)</f>
        <v>0</v>
      </c>
    </row>
    <row r="262" spans="1:30" ht="12.75">
      <c r="A262" s="7">
        <v>23</v>
      </c>
      <c r="B262" s="7">
        <v>2312</v>
      </c>
      <c r="C262" s="7">
        <v>231201</v>
      </c>
      <c r="D262" s="7">
        <v>23120123</v>
      </c>
      <c r="E262" s="170" t="s">
        <v>981</v>
      </c>
      <c r="F262" s="7">
        <v>4</v>
      </c>
      <c r="G262" s="8" t="s">
        <v>336</v>
      </c>
      <c r="H262" s="8" t="s">
        <v>329</v>
      </c>
      <c r="I262" s="8" t="s">
        <v>329</v>
      </c>
      <c r="J262" s="8" t="s">
        <v>704</v>
      </c>
      <c r="K262" s="8" t="s">
        <v>512</v>
      </c>
      <c r="L262" s="8" t="s">
        <v>512</v>
      </c>
      <c r="M262" s="6">
        <f>SUMIF(SaldoAnno1!A$12:A$4902,D262,SaldoAnno1!D$12:D$4902)</f>
        <v>0</v>
      </c>
      <c r="N262" s="6">
        <f>SUMIF(SaldoAnno1!A$12:A$4902,D262,SaldoAnno1!E$12:E$4902)</f>
        <v>0</v>
      </c>
      <c r="O262" s="6">
        <f>SUMIF(SaldoAnno1!A$12:A$4902,D262,SaldoAnno1!G$12:G$4902)</f>
        <v>0</v>
      </c>
      <c r="P262" s="6">
        <f>SUMIF(SaldoAnno2!A$12:A$5000,D262,SaldoAnno2!D$12:D$5000)</f>
        <v>0</v>
      </c>
      <c r="Q262" s="6">
        <f>SUMIF(SaldoAnno2!A$12:A$5000,D262,SaldoAnno2!E$12:E$5000)</f>
        <v>0</v>
      </c>
      <c r="R262" s="6">
        <f>SUMIF(SaldoAnno2!A$12:A$5000,D262,SaldoAnno2!G$12:G$5000)</f>
        <v>0</v>
      </c>
      <c r="S262" s="6">
        <f>SUMIF(SaldoAnno3!A$12:A$5000,D262,SaldoAnno3!D$12:G$5000)</f>
        <v>0</v>
      </c>
      <c r="T262" s="6">
        <f>SUMIF(SaldoAnno3!A$12:A$5000,D262,SaldoAnno3!E$12:H$5000)</f>
        <v>0</v>
      </c>
      <c r="U262" s="6">
        <f>SUMIF(SaldoAnno3!A$12:A$5000,D262,SaldoAnno3!G$12:G$5000)</f>
        <v>0</v>
      </c>
      <c r="V262" s="6">
        <f>SUMIF(SaldoAnno4!A$12:A$4602,$D262,SaldoAnno4!D$12:D$4602)</f>
        <v>0</v>
      </c>
      <c r="W262" s="6">
        <f>SUMIF(SaldoAnno4!A$12:A$4602,$D262,SaldoAnno4!E$12:E$4602)</f>
        <v>0</v>
      </c>
      <c r="X262" s="6">
        <f>SUMIF(SaldoAnno4!A$12:A$4602,$D262,SaldoAnno4!G$12:G$4602)</f>
        <v>0</v>
      </c>
      <c r="Y262" s="6">
        <f>SUMIF(SaldoAnno5!A$12:A$4602,$D262,SaldoAnno5!D$12:D$4602)</f>
        <v>0</v>
      </c>
      <c r="Z262" s="6">
        <f>SUMIF(SaldoAnno5!A$12:A$4602,$D262,SaldoAnno5!E$12:E$4602)</f>
        <v>0</v>
      </c>
      <c r="AA262" s="6">
        <f>SUMIF(SaldoAnno5!A$12:A$4602,$D262,SaldoAnno5!G$12:G$4602)</f>
        <v>0</v>
      </c>
      <c r="AB262" s="6">
        <f>SUMIF(SaldoAnno6!A$12:A$5000,$D262,SaldoAnno6!D$12:D$5000)</f>
        <v>0</v>
      </c>
      <c r="AC262" s="6">
        <f>SUMIF(SaldoAnno6!A$12:A$5000,$D262,SaldoAnno6!E$12:E$5000)</f>
        <v>0</v>
      </c>
      <c r="AD262" s="6">
        <f>SUMIF(SaldoAnno6!A$12:A$5000,$D262,SaldoAnno6!G$12:G$5000)</f>
        <v>0</v>
      </c>
    </row>
    <row r="263" spans="1:30" ht="12.75">
      <c r="A263" s="7">
        <v>23</v>
      </c>
      <c r="B263" s="7">
        <v>2312</v>
      </c>
      <c r="C263" s="7">
        <v>231201</v>
      </c>
      <c r="D263" s="7">
        <v>23120124</v>
      </c>
      <c r="E263" s="170" t="s">
        <v>982</v>
      </c>
      <c r="F263" s="7">
        <v>4</v>
      </c>
      <c r="G263" s="8" t="s">
        <v>336</v>
      </c>
      <c r="H263" s="8" t="s">
        <v>329</v>
      </c>
      <c r="I263" s="8" t="s">
        <v>329</v>
      </c>
      <c r="J263" s="8" t="s">
        <v>704</v>
      </c>
      <c r="K263" s="8" t="s">
        <v>512</v>
      </c>
      <c r="L263" s="8" t="s">
        <v>512</v>
      </c>
      <c r="M263" s="6">
        <f>SUMIF(SaldoAnno1!A$12:A$4902,D263,SaldoAnno1!D$12:D$4902)</f>
        <v>0</v>
      </c>
      <c r="N263" s="6">
        <f>SUMIF(SaldoAnno1!A$12:A$4902,D263,SaldoAnno1!E$12:E$4902)</f>
        <v>0</v>
      </c>
      <c r="O263" s="6">
        <f>SUMIF(SaldoAnno1!A$12:A$4902,D263,SaldoAnno1!G$12:G$4902)</f>
        <v>0</v>
      </c>
      <c r="P263" s="6">
        <f>SUMIF(SaldoAnno2!A$12:A$5000,D263,SaldoAnno2!D$12:D$5000)</f>
        <v>0</v>
      </c>
      <c r="Q263" s="6">
        <f>SUMIF(SaldoAnno2!A$12:A$5000,D263,SaldoAnno2!E$12:E$5000)</f>
        <v>0</v>
      </c>
      <c r="R263" s="6">
        <f>SUMIF(SaldoAnno2!A$12:A$5000,D263,SaldoAnno2!G$12:G$5000)</f>
        <v>0</v>
      </c>
      <c r="S263" s="6">
        <f>SUMIF(SaldoAnno3!A$12:A$5000,D263,SaldoAnno3!D$12:G$5000)</f>
        <v>0</v>
      </c>
      <c r="T263" s="6">
        <f>SUMIF(SaldoAnno3!A$12:A$5000,D263,SaldoAnno3!E$12:H$5000)</f>
        <v>0</v>
      </c>
      <c r="U263" s="6">
        <f>SUMIF(SaldoAnno3!A$12:A$5000,D263,SaldoAnno3!G$12:G$5000)</f>
        <v>0</v>
      </c>
      <c r="V263" s="6">
        <f>SUMIF(SaldoAnno4!A$12:A$4602,$D263,SaldoAnno4!D$12:D$4602)</f>
        <v>0</v>
      </c>
      <c r="W263" s="6">
        <f>SUMIF(SaldoAnno4!A$12:A$4602,$D263,SaldoAnno4!E$12:E$4602)</f>
        <v>0</v>
      </c>
      <c r="X263" s="6">
        <f>SUMIF(SaldoAnno4!A$12:A$4602,$D263,SaldoAnno4!G$12:G$4602)</f>
        <v>0</v>
      </c>
      <c r="Y263" s="6">
        <f>SUMIF(SaldoAnno5!A$12:A$4602,$D263,SaldoAnno5!D$12:D$4602)</f>
        <v>0</v>
      </c>
      <c r="Z263" s="6">
        <f>SUMIF(SaldoAnno5!A$12:A$4602,$D263,SaldoAnno5!E$12:E$4602)</f>
        <v>0</v>
      </c>
      <c r="AA263" s="6">
        <f>SUMIF(SaldoAnno5!A$12:A$4602,$D263,SaldoAnno5!G$12:G$4602)</f>
        <v>0</v>
      </c>
      <c r="AB263" s="6">
        <f>SUMIF(SaldoAnno6!A$12:A$5000,$D263,SaldoAnno6!D$12:D$5000)</f>
        <v>0</v>
      </c>
      <c r="AC263" s="6">
        <f>SUMIF(SaldoAnno6!A$12:A$5000,$D263,SaldoAnno6!E$12:E$5000)</f>
        <v>0</v>
      </c>
      <c r="AD263" s="6">
        <f>SUMIF(SaldoAnno6!A$12:A$5000,$D263,SaldoAnno6!G$12:G$5000)</f>
        <v>0</v>
      </c>
    </row>
    <row r="264" spans="1:30" ht="12.75">
      <c r="A264" s="7">
        <v>23</v>
      </c>
      <c r="B264" s="7">
        <v>2312</v>
      </c>
      <c r="C264" s="7">
        <v>231201</v>
      </c>
      <c r="D264" s="7">
        <v>23120125</v>
      </c>
      <c r="E264" s="170" t="s">
        <v>983</v>
      </c>
      <c r="F264" s="7">
        <v>4</v>
      </c>
      <c r="G264" s="8" t="s">
        <v>336</v>
      </c>
      <c r="H264" s="8" t="s">
        <v>329</v>
      </c>
      <c r="I264" s="8" t="s">
        <v>329</v>
      </c>
      <c r="J264" s="8" t="s">
        <v>704</v>
      </c>
      <c r="K264" s="8" t="s">
        <v>512</v>
      </c>
      <c r="L264" s="8" t="s">
        <v>512</v>
      </c>
      <c r="M264" s="6">
        <f>SUMIF(SaldoAnno1!A$12:A$4902,D264,SaldoAnno1!D$12:D$4902)</f>
        <v>0</v>
      </c>
      <c r="N264" s="6">
        <f>SUMIF(SaldoAnno1!A$12:A$4902,D264,SaldoAnno1!E$12:E$4902)</f>
        <v>0</v>
      </c>
      <c r="O264" s="6">
        <f>SUMIF(SaldoAnno1!A$12:A$4902,D264,SaldoAnno1!G$12:G$4902)</f>
        <v>0</v>
      </c>
      <c r="P264" s="6">
        <f>SUMIF(SaldoAnno2!A$12:A$5000,D264,SaldoAnno2!D$12:D$5000)</f>
        <v>0</v>
      </c>
      <c r="Q264" s="6">
        <f>SUMIF(SaldoAnno2!A$12:A$5000,D264,SaldoAnno2!E$12:E$5000)</f>
        <v>0</v>
      </c>
      <c r="R264" s="6">
        <f>SUMIF(SaldoAnno2!A$12:A$5000,D264,SaldoAnno2!G$12:G$5000)</f>
        <v>0</v>
      </c>
      <c r="S264" s="6">
        <f>SUMIF(SaldoAnno3!A$12:A$5000,D264,SaldoAnno3!D$12:G$5000)</f>
        <v>0</v>
      </c>
      <c r="T264" s="6">
        <f>SUMIF(SaldoAnno3!A$12:A$5000,D264,SaldoAnno3!E$12:H$5000)</f>
        <v>0</v>
      </c>
      <c r="U264" s="6">
        <f>SUMIF(SaldoAnno3!A$12:A$5000,D264,SaldoAnno3!G$12:G$5000)</f>
        <v>0</v>
      </c>
      <c r="V264" s="6">
        <f>SUMIF(SaldoAnno4!A$12:A$4602,$D264,SaldoAnno4!D$12:D$4602)</f>
        <v>0</v>
      </c>
      <c r="W264" s="6">
        <f>SUMIF(SaldoAnno4!A$12:A$4602,$D264,SaldoAnno4!E$12:E$4602)</f>
        <v>0</v>
      </c>
      <c r="X264" s="6">
        <f>SUMIF(SaldoAnno4!A$12:A$4602,$D264,SaldoAnno4!G$12:G$4602)</f>
        <v>0</v>
      </c>
      <c r="Y264" s="6">
        <f>SUMIF(SaldoAnno5!A$12:A$4602,$D264,SaldoAnno5!D$12:D$4602)</f>
        <v>0</v>
      </c>
      <c r="Z264" s="6">
        <f>SUMIF(SaldoAnno5!A$12:A$4602,$D264,SaldoAnno5!E$12:E$4602)</f>
        <v>0</v>
      </c>
      <c r="AA264" s="6">
        <f>SUMIF(SaldoAnno5!A$12:A$4602,$D264,SaldoAnno5!G$12:G$4602)</f>
        <v>0</v>
      </c>
      <c r="AB264" s="6">
        <f>SUMIF(SaldoAnno6!A$12:A$5000,$D264,SaldoAnno6!D$12:D$5000)</f>
        <v>0</v>
      </c>
      <c r="AC264" s="6">
        <f>SUMIF(SaldoAnno6!A$12:A$5000,$D264,SaldoAnno6!E$12:E$5000)</f>
        <v>0</v>
      </c>
      <c r="AD264" s="6">
        <f>SUMIF(SaldoAnno6!A$12:A$5000,$D264,SaldoAnno6!G$12:G$5000)</f>
        <v>0</v>
      </c>
    </row>
    <row r="265" spans="1:30" ht="12.75">
      <c r="A265" s="7">
        <v>23</v>
      </c>
      <c r="B265" s="7">
        <v>2312</v>
      </c>
      <c r="C265" s="7">
        <v>231201</v>
      </c>
      <c r="D265" s="7">
        <v>23120131</v>
      </c>
      <c r="E265" s="170" t="s">
        <v>1606</v>
      </c>
      <c r="F265" s="7">
        <v>4</v>
      </c>
      <c r="G265" s="8" t="s">
        <v>336</v>
      </c>
      <c r="H265" s="8" t="s">
        <v>329</v>
      </c>
      <c r="I265" s="8" t="s">
        <v>329</v>
      </c>
      <c r="J265" s="8" t="s">
        <v>704</v>
      </c>
      <c r="K265" s="8" t="s">
        <v>512</v>
      </c>
      <c r="L265" s="8" t="s">
        <v>512</v>
      </c>
      <c r="M265" s="6">
        <f>SUMIF(SaldoAnno1!A$12:A$4902,D265,SaldoAnno1!D$12:D$4902)</f>
        <v>2624</v>
      </c>
      <c r="N265" s="6">
        <f>SUMIF(SaldoAnno1!A$12:A$4902,D265,SaldoAnno1!E$12:E$4902)</f>
        <v>2998</v>
      </c>
      <c r="O265" s="6">
        <f>SUMIF(SaldoAnno1!A$12:A$4902,D265,SaldoAnno1!G$12:G$4902)</f>
        <v>-374</v>
      </c>
      <c r="P265" s="6">
        <f>SUMIF(SaldoAnno2!A$12:A$5000,D265,SaldoAnno2!D$12:D$5000)</f>
        <v>2868</v>
      </c>
      <c r="Q265" s="6">
        <f>SUMIF(SaldoAnno2!A$12:A$5000,D265,SaldoAnno2!E$12:E$5000)</f>
        <v>3234</v>
      </c>
      <c r="R265" s="6">
        <f>SUMIF(SaldoAnno2!A$12:A$5000,D265,SaldoAnno2!G$12:G$5000)</f>
        <v>-366</v>
      </c>
      <c r="S265" s="6">
        <f>SUMIF(SaldoAnno3!A$12:A$5000,D265,SaldoAnno3!D$12:G$5000)</f>
        <v>2648</v>
      </c>
      <c r="T265" s="6">
        <f>SUMIF(SaldoAnno3!A$12:A$5000,D265,SaldoAnno3!E$12:H$5000)</f>
        <v>2648</v>
      </c>
      <c r="U265" s="6">
        <f>SUMIF(SaldoAnno3!A$12:A$5000,D265,SaldoAnno3!G$12:G$5000)</f>
        <v>0</v>
      </c>
      <c r="V265" s="6">
        <f>SUMIF(SaldoAnno4!A$12:A$4602,$D265,SaldoAnno4!D$12:D$4602)</f>
        <v>0</v>
      </c>
      <c r="W265" s="6">
        <f>SUMIF(SaldoAnno4!A$12:A$4602,$D265,SaldoAnno4!E$12:E$4602)</f>
        <v>0</v>
      </c>
      <c r="X265" s="6">
        <f>SUMIF(SaldoAnno4!A$12:A$4602,$D265,SaldoAnno4!G$12:G$4602)</f>
        <v>0</v>
      </c>
      <c r="Y265" s="6">
        <f>SUMIF(SaldoAnno5!A$12:A$4602,$D265,SaldoAnno5!D$12:D$4602)</f>
        <v>2584</v>
      </c>
      <c r="Z265" s="6">
        <f>SUMIF(SaldoAnno5!A$12:A$4602,$D265,SaldoAnno5!E$12:E$4602)</f>
        <v>2584</v>
      </c>
      <c r="AA265" s="6">
        <f>SUMIF(SaldoAnno5!A$12:A$4602,$D265,SaldoAnno5!G$12:G$4602)</f>
        <v>0</v>
      </c>
      <c r="AB265" s="6">
        <f>SUMIF(SaldoAnno6!A$12:A$5000,$D265,SaldoAnno6!D$12:D$5000)</f>
        <v>330</v>
      </c>
      <c r="AC265" s="6">
        <f>SUMIF(SaldoAnno6!A$12:A$5000,$D265,SaldoAnno6!E$12:E$5000)</f>
        <v>634</v>
      </c>
      <c r="AD265" s="6">
        <f>SUMIF(SaldoAnno6!A$12:A$5000,$D265,SaldoAnno6!G$12:G$5000)</f>
        <v>-304</v>
      </c>
    </row>
    <row r="266" spans="1:30" ht="12.75">
      <c r="A266" s="7">
        <v>23</v>
      </c>
      <c r="B266" s="7">
        <v>2312</v>
      </c>
      <c r="C266" s="7">
        <v>231201</v>
      </c>
      <c r="D266" s="7">
        <v>23120188</v>
      </c>
      <c r="E266" s="170" t="s">
        <v>517</v>
      </c>
      <c r="F266" s="7">
        <v>4</v>
      </c>
      <c r="G266" s="8" t="s">
        <v>336</v>
      </c>
      <c r="H266" s="8" t="s">
        <v>329</v>
      </c>
      <c r="I266" s="8" t="s">
        <v>329</v>
      </c>
      <c r="J266" s="8" t="s">
        <v>704</v>
      </c>
      <c r="K266" s="8" t="s">
        <v>512</v>
      </c>
      <c r="L266" s="8" t="s">
        <v>512</v>
      </c>
      <c r="M266" s="6">
        <f>SUMIF(SaldoAnno1!A$12:A$4902,D266,SaldoAnno1!D$12:D$4902)</f>
        <v>2489235.39</v>
      </c>
      <c r="N266" s="6">
        <f>SUMIF(SaldoAnno1!A$12:A$4902,D266,SaldoAnno1!E$12:E$4902)</f>
        <v>2507026.09</v>
      </c>
      <c r="O266" s="6">
        <f>SUMIF(SaldoAnno1!A$12:A$4902,D266,SaldoAnno1!G$12:G$4902)</f>
        <v>-17790.699999999721</v>
      </c>
      <c r="P266" s="6">
        <f>SUMIF(SaldoAnno2!A$12:A$5000,D266,SaldoAnno2!D$12:D$5000)</f>
        <v>2365030.0099999998</v>
      </c>
      <c r="Q266" s="6">
        <f>SUMIF(SaldoAnno2!A$12:A$5000,D266,SaldoAnno2!E$12:E$5000)</f>
        <v>2372424.4900000002</v>
      </c>
      <c r="R266" s="6">
        <f>SUMIF(SaldoAnno2!A$12:A$5000,D266,SaldoAnno2!G$12:G$5000)</f>
        <v>-7394.480000000447</v>
      </c>
      <c r="S266" s="6">
        <f>SUMIF(SaldoAnno3!A$12:A$5000,D266,SaldoAnno3!D$12:G$5000)</f>
        <v>2259428.65</v>
      </c>
      <c r="T266" s="6">
        <f>SUMIF(SaldoAnno3!A$12:A$5000,D266,SaldoAnno3!E$12:H$5000)</f>
        <v>2259428.65</v>
      </c>
      <c r="U266" s="6">
        <f>SUMIF(SaldoAnno3!A$12:A$5000,D266,SaldoAnno3!G$12:G$5000)</f>
        <v>0</v>
      </c>
      <c r="V266" s="6">
        <f>SUMIF(SaldoAnno4!A$12:A$4602,$D266,SaldoAnno4!D$12:D$4602)</f>
        <v>0</v>
      </c>
      <c r="W266" s="6">
        <f>SUMIF(SaldoAnno4!A$12:A$4602,$D266,SaldoAnno4!E$12:E$4602)</f>
        <v>0</v>
      </c>
      <c r="X266" s="6">
        <f>SUMIF(SaldoAnno4!A$12:A$4602,$D266,SaldoAnno4!G$12:G$4602)</f>
        <v>0</v>
      </c>
      <c r="Y266" s="6">
        <f>SUMIF(SaldoAnno5!A$12:A$4602,$D266,SaldoAnno5!D$12:D$4602)</f>
        <v>4142232.12</v>
      </c>
      <c r="Z266" s="6">
        <f>SUMIF(SaldoAnno5!A$12:A$4602,$D266,SaldoAnno5!E$12:E$4602)</f>
        <v>4345906.74</v>
      </c>
      <c r="AA266" s="6">
        <f>SUMIF(SaldoAnno5!A$12:A$4602,$D266,SaldoAnno5!G$12:G$4602)</f>
        <v>-203674.62000000011</v>
      </c>
      <c r="AB266" s="6">
        <f>SUMIF(SaldoAnno6!A$12:A$5000,$D266,SaldoAnno6!D$12:D$5000)</f>
        <v>124813.63</v>
      </c>
      <c r="AC266" s="6">
        <f>SUMIF(SaldoAnno6!A$12:A$5000,$D266,SaldoAnno6!E$12:E$5000)</f>
        <v>199227.16</v>
      </c>
      <c r="AD266" s="6">
        <f>SUMIF(SaldoAnno6!A$12:A$5000,$D266,SaldoAnno6!G$12:G$5000)</f>
        <v>-74413.53</v>
      </c>
    </row>
    <row r="267" spans="1:30" ht="12.75">
      <c r="A267" s="7">
        <v>23</v>
      </c>
      <c r="B267" s="7">
        <v>2313</v>
      </c>
      <c r="C267" s="7">
        <v>231301</v>
      </c>
      <c r="D267" s="7">
        <v>23130101</v>
      </c>
      <c r="E267" s="170" t="s">
        <v>518</v>
      </c>
      <c r="F267" s="7">
        <v>4</v>
      </c>
      <c r="G267" s="8" t="s">
        <v>336</v>
      </c>
      <c r="H267" s="8" t="s">
        <v>329</v>
      </c>
      <c r="I267" s="8" t="s">
        <v>329</v>
      </c>
      <c r="J267" s="8" t="s">
        <v>704</v>
      </c>
      <c r="K267" s="8" t="s">
        <v>519</v>
      </c>
      <c r="L267" s="8" t="s">
        <v>519</v>
      </c>
      <c r="M267" s="6">
        <f>SUMIF(SaldoAnno1!A$12:A$4902,D267,SaldoAnno1!D$12:D$4902)</f>
        <v>30799.88</v>
      </c>
      <c r="N267" s="6">
        <f>SUMIF(SaldoAnno1!A$12:A$4902,D267,SaldoAnno1!E$12:E$4902)</f>
        <v>34775.910000000003</v>
      </c>
      <c r="O267" s="6">
        <f>SUMIF(SaldoAnno1!A$12:A$4902,D267,SaldoAnno1!G$12:G$4902)</f>
        <v>-3976.0300000000025</v>
      </c>
      <c r="P267" s="6">
        <f>SUMIF(SaldoAnno2!A$12:A$5000,D267,SaldoAnno2!D$12:D$5000)</f>
        <v>31403.85</v>
      </c>
      <c r="Q267" s="6">
        <f>SUMIF(SaldoAnno2!A$12:A$5000,D267,SaldoAnno2!E$12:E$5000)</f>
        <v>34850.46</v>
      </c>
      <c r="R267" s="6">
        <f>SUMIF(SaldoAnno2!A$12:A$5000,D267,SaldoAnno2!G$12:G$5000)</f>
        <v>-3446.6100000000006</v>
      </c>
      <c r="S267" s="6">
        <f>SUMIF(SaldoAnno3!A$12:A$5000,D267,SaldoAnno3!D$12:G$5000)</f>
        <v>18646.61</v>
      </c>
      <c r="T267" s="6">
        <f>SUMIF(SaldoAnno3!A$12:A$5000,D267,SaldoAnno3!E$12:H$5000)</f>
        <v>21435.61</v>
      </c>
      <c r="U267" s="6">
        <f>SUMIF(SaldoAnno3!A$12:A$5000,D267,SaldoAnno3!G$12:G$5000)</f>
        <v>-2789</v>
      </c>
      <c r="V267" s="6">
        <f>SUMIF(SaldoAnno4!A$12:A$4602,$D267,SaldoAnno4!D$12:D$4602)</f>
        <v>0</v>
      </c>
      <c r="W267" s="6">
        <f>SUMIF(SaldoAnno4!A$12:A$4602,$D267,SaldoAnno4!E$12:E$4602)</f>
        <v>0</v>
      </c>
      <c r="X267" s="6">
        <f>SUMIF(SaldoAnno4!A$12:A$4602,$D267,SaldoAnno4!G$12:G$4602)</f>
        <v>0</v>
      </c>
      <c r="Y267" s="6">
        <f>SUMIF(SaldoAnno5!A$12:A$4602,$D267,SaldoAnno5!D$12:D$4602)</f>
        <v>26615</v>
      </c>
      <c r="Z267" s="6">
        <f>SUMIF(SaldoAnno5!A$12:A$4602,$D267,SaldoAnno5!E$12:E$4602)</f>
        <v>29489</v>
      </c>
      <c r="AA267" s="6">
        <f>SUMIF(SaldoAnno5!A$12:A$4602,$D267,SaldoAnno5!G$12:G$4602)</f>
        <v>-2874</v>
      </c>
      <c r="AB267" s="6">
        <f>SUMIF(SaldoAnno6!A$12:A$5000,$D267,SaldoAnno6!D$12:D$5000)</f>
        <v>5921.42</v>
      </c>
      <c r="AC267" s="6">
        <f>SUMIF(SaldoAnno6!A$12:A$5000,$D267,SaldoAnno6!E$12:E$5000)</f>
        <v>5258.84</v>
      </c>
      <c r="AD267" s="6">
        <f>SUMIF(SaldoAnno6!A$12:A$5000,$D267,SaldoAnno6!G$12:G$5000)</f>
        <v>662.57999999999993</v>
      </c>
    </row>
    <row r="268" spans="1:30" ht="12.75">
      <c r="A268" s="7">
        <v>23</v>
      </c>
      <c r="B268" s="7">
        <v>2313</v>
      </c>
      <c r="C268" s="7">
        <v>231301</v>
      </c>
      <c r="D268" s="7">
        <v>23130102</v>
      </c>
      <c r="E268" s="170" t="s">
        <v>520</v>
      </c>
      <c r="F268" s="7">
        <v>4</v>
      </c>
      <c r="G268" s="8" t="s">
        <v>336</v>
      </c>
      <c r="H268" s="8" t="s">
        <v>329</v>
      </c>
      <c r="I268" s="8" t="s">
        <v>329</v>
      </c>
      <c r="J268" s="8" t="s">
        <v>704</v>
      </c>
      <c r="K268" s="8" t="s">
        <v>519</v>
      </c>
      <c r="L268" s="8" t="s">
        <v>519</v>
      </c>
      <c r="M268" s="6">
        <f>SUMIF(SaldoAnno1!A$12:A$4902,D268,SaldoAnno1!D$12:D$4902)</f>
        <v>4402744.41</v>
      </c>
      <c r="N268" s="6">
        <f>SUMIF(SaldoAnno1!A$12:A$4902,D268,SaldoAnno1!E$12:E$4902)</f>
        <v>5009631.75</v>
      </c>
      <c r="O268" s="6">
        <f>SUMIF(SaldoAnno1!A$12:A$4902,D268,SaldoAnno1!G$12:G$4902)</f>
        <v>-606887.33999999985</v>
      </c>
      <c r="P268" s="6">
        <f>SUMIF(SaldoAnno2!A$12:A$5000,D268,SaldoAnno2!D$12:D$5000)</f>
        <v>5094882.84</v>
      </c>
      <c r="Q268" s="6">
        <f>SUMIF(SaldoAnno2!A$12:A$5000,D268,SaldoAnno2!E$12:E$5000)</f>
        <v>5933858.1500000004</v>
      </c>
      <c r="R268" s="6">
        <f>SUMIF(SaldoAnno2!A$12:A$5000,D268,SaldoAnno2!G$12:G$5000)</f>
        <v>-838975.31000000052</v>
      </c>
      <c r="S268" s="6">
        <f>SUMIF(SaldoAnno3!A$12:A$5000,D268,SaldoAnno3!D$12:G$5000)</f>
        <v>4444213.58</v>
      </c>
      <c r="T268" s="6">
        <f>SUMIF(SaldoAnno3!A$12:A$5000,D268,SaldoAnno3!E$12:H$5000)</f>
        <v>5085738.3</v>
      </c>
      <c r="U268" s="6">
        <f>SUMIF(SaldoAnno3!A$12:A$5000,D268,SaldoAnno3!G$12:G$5000)</f>
        <v>-641524.71999999974</v>
      </c>
      <c r="V268" s="6">
        <f>SUMIF(SaldoAnno4!A$12:A$4602,$D268,SaldoAnno4!D$12:D$4602)</f>
        <v>0</v>
      </c>
      <c r="W268" s="6">
        <f>SUMIF(SaldoAnno4!A$12:A$4602,$D268,SaldoAnno4!E$12:E$4602)</f>
        <v>0</v>
      </c>
      <c r="X268" s="6">
        <f>SUMIF(SaldoAnno4!A$12:A$4602,$D268,SaldoAnno4!G$12:G$4602)</f>
        <v>0</v>
      </c>
      <c r="Y268" s="6">
        <f>SUMIF(SaldoAnno5!A$12:A$4602,$D268,SaldoAnno5!D$12:D$4602)</f>
        <v>5317050.71</v>
      </c>
      <c r="Z268" s="6">
        <f>SUMIF(SaldoAnno5!A$12:A$4602,$D268,SaldoAnno5!E$12:E$4602)</f>
        <v>6028083.1399999997</v>
      </c>
      <c r="AA268" s="6">
        <f>SUMIF(SaldoAnno5!A$12:A$4602,$D268,SaldoAnno5!G$12:G$4602)</f>
        <v>-711032.4299999997</v>
      </c>
      <c r="AB268" s="6">
        <f>SUMIF(SaldoAnno6!A$12:A$5000,$D268,SaldoAnno6!D$12:D$5000)</f>
        <v>1517058.96</v>
      </c>
      <c r="AC268" s="6">
        <f>SUMIF(SaldoAnno6!A$12:A$5000,$D268,SaldoAnno6!E$12:E$5000)</f>
        <v>1617026</v>
      </c>
      <c r="AD268" s="6">
        <f>SUMIF(SaldoAnno6!A$12:A$5000,$D268,SaldoAnno6!G$12:G$5000)</f>
        <v>-99967.040000000037</v>
      </c>
    </row>
    <row r="269" spans="1:30" ht="12.75">
      <c r="A269" s="7">
        <v>23</v>
      </c>
      <c r="B269" s="7">
        <v>2313</v>
      </c>
      <c r="C269" s="7">
        <v>231301</v>
      </c>
      <c r="D269" s="7">
        <v>23130103</v>
      </c>
      <c r="E269" s="170" t="s">
        <v>521</v>
      </c>
      <c r="F269" s="7">
        <v>4</v>
      </c>
      <c r="G269" s="8" t="s">
        <v>336</v>
      </c>
      <c r="H269" s="8" t="s">
        <v>329</v>
      </c>
      <c r="I269" s="8" t="s">
        <v>329</v>
      </c>
      <c r="J269" s="8" t="s">
        <v>704</v>
      </c>
      <c r="K269" s="8" t="s">
        <v>519</v>
      </c>
      <c r="L269" s="8" t="s">
        <v>519</v>
      </c>
      <c r="M269" s="6">
        <f>SUMIF(SaldoAnno1!A$12:A$4902,D269,SaldoAnno1!D$12:D$4902)</f>
        <v>110731.63</v>
      </c>
      <c r="N269" s="6">
        <f>SUMIF(SaldoAnno1!A$12:A$4902,D269,SaldoAnno1!E$12:E$4902)</f>
        <v>110777.71</v>
      </c>
      <c r="O269" s="6">
        <f>SUMIF(SaldoAnno1!A$12:A$4902,D269,SaldoAnno1!G$12:G$4902)</f>
        <v>-46.080000000001746</v>
      </c>
      <c r="P269" s="6">
        <f>SUMIF(SaldoAnno2!A$12:A$5000,D269,SaldoAnno2!D$12:D$5000)</f>
        <v>92156.36</v>
      </c>
      <c r="Q269" s="6">
        <f>SUMIF(SaldoAnno2!A$12:A$5000,D269,SaldoAnno2!E$12:E$5000)</f>
        <v>92156.36</v>
      </c>
      <c r="R269" s="6">
        <f>SUMIF(SaldoAnno2!A$12:A$5000,D269,SaldoAnno2!G$12:G$5000)</f>
        <v>0</v>
      </c>
      <c r="S269" s="6">
        <f>SUMIF(SaldoAnno3!A$12:A$5000,D269,SaldoAnno3!D$12:G$5000)</f>
        <v>99632.38</v>
      </c>
      <c r="T269" s="6">
        <f>SUMIF(SaldoAnno3!A$12:A$5000,D269,SaldoAnno3!E$12:H$5000)</f>
        <v>106884.53</v>
      </c>
      <c r="U269" s="6">
        <f>SUMIF(SaldoAnno3!A$12:A$5000,D269,SaldoAnno3!G$12:G$5000)</f>
        <v>-7252.1499999999942</v>
      </c>
      <c r="V269" s="6">
        <f>SUMIF(SaldoAnno4!A$12:A$4602,$D269,SaldoAnno4!D$12:D$4602)</f>
        <v>0</v>
      </c>
      <c r="W269" s="6">
        <f>SUMIF(SaldoAnno4!A$12:A$4602,$D269,SaldoAnno4!E$12:E$4602)</f>
        <v>0</v>
      </c>
      <c r="X269" s="6">
        <f>SUMIF(SaldoAnno4!A$12:A$4602,$D269,SaldoAnno4!G$12:G$4602)</f>
        <v>0</v>
      </c>
      <c r="Y269" s="6">
        <f>SUMIF(SaldoAnno5!A$12:A$4602,$D269,SaldoAnno5!D$12:D$4602)</f>
        <v>120308.72</v>
      </c>
      <c r="Z269" s="6">
        <f>SUMIF(SaldoAnno5!A$12:A$4602,$D269,SaldoAnno5!E$12:E$4602)</f>
        <v>120354.8</v>
      </c>
      <c r="AA269" s="6">
        <f>SUMIF(SaldoAnno5!A$12:A$4602,$D269,SaldoAnno5!G$12:G$4602)</f>
        <v>-46.080000000001746</v>
      </c>
      <c r="AB269" s="6">
        <f>SUMIF(SaldoAnno6!A$12:A$5000,$D269,SaldoAnno6!D$12:D$5000)</f>
        <v>146272.44</v>
      </c>
      <c r="AC269" s="6">
        <f>SUMIF(SaldoAnno6!A$12:A$5000,$D269,SaldoAnno6!E$12:E$5000)</f>
        <v>146291.64000000001</v>
      </c>
      <c r="AD269" s="6">
        <f>SUMIF(SaldoAnno6!A$12:A$5000,$D269,SaldoAnno6!G$12:G$5000)</f>
        <v>-19.200000000011642</v>
      </c>
    </row>
    <row r="270" spans="1:30" ht="12.75">
      <c r="A270" s="7">
        <v>23</v>
      </c>
      <c r="B270" s="7">
        <v>2313</v>
      </c>
      <c r="C270" s="7">
        <v>231301</v>
      </c>
      <c r="D270" s="7">
        <v>23130104</v>
      </c>
      <c r="E270" s="170" t="s">
        <v>985</v>
      </c>
      <c r="F270" s="7">
        <v>4</v>
      </c>
      <c r="G270" s="8" t="s">
        <v>336</v>
      </c>
      <c r="H270" s="8" t="s">
        <v>329</v>
      </c>
      <c r="I270" s="8" t="s">
        <v>329</v>
      </c>
      <c r="J270" s="8" t="s">
        <v>704</v>
      </c>
      <c r="K270" s="8" t="s">
        <v>519</v>
      </c>
      <c r="L270" s="8" t="s">
        <v>519</v>
      </c>
      <c r="M270" s="6">
        <f>SUMIF(SaldoAnno1!A$12:A$4902,D270,SaldoAnno1!D$12:D$4902)</f>
        <v>0</v>
      </c>
      <c r="N270" s="6">
        <f>SUMIF(SaldoAnno1!A$12:A$4902,D270,SaldoAnno1!E$12:E$4902)</f>
        <v>0</v>
      </c>
      <c r="O270" s="6">
        <f>SUMIF(SaldoAnno1!A$12:A$4902,D270,SaldoAnno1!G$12:G$4902)</f>
        <v>0</v>
      </c>
      <c r="P270" s="6">
        <f>SUMIF(SaldoAnno2!A$12:A$5000,D270,SaldoAnno2!D$12:D$5000)</f>
        <v>0</v>
      </c>
      <c r="Q270" s="6">
        <f>SUMIF(SaldoAnno2!A$12:A$5000,D270,SaldoAnno2!E$12:E$5000)</f>
        <v>0</v>
      </c>
      <c r="R270" s="6">
        <f>SUMIF(SaldoAnno2!A$12:A$5000,D270,SaldoAnno2!G$12:G$5000)</f>
        <v>0</v>
      </c>
      <c r="S270" s="6">
        <f>SUMIF(SaldoAnno3!A$12:A$5000,D270,SaldoAnno3!D$12:G$5000)</f>
        <v>0</v>
      </c>
      <c r="T270" s="6">
        <f>SUMIF(SaldoAnno3!A$12:A$5000,D270,SaldoAnno3!E$12:H$5000)</f>
        <v>0</v>
      </c>
      <c r="U270" s="6">
        <f>SUMIF(SaldoAnno3!A$12:A$5000,D270,SaldoAnno3!G$12:G$5000)</f>
        <v>0</v>
      </c>
      <c r="V270" s="6">
        <f>SUMIF(SaldoAnno4!A$12:A$4602,$D270,SaldoAnno4!D$12:D$4602)</f>
        <v>0</v>
      </c>
      <c r="W270" s="6">
        <f>SUMIF(SaldoAnno4!A$12:A$4602,$D270,SaldoAnno4!E$12:E$4602)</f>
        <v>0</v>
      </c>
      <c r="X270" s="6">
        <f>SUMIF(SaldoAnno4!A$12:A$4602,$D270,SaldoAnno4!G$12:G$4602)</f>
        <v>0</v>
      </c>
      <c r="Y270" s="6">
        <f>SUMIF(SaldoAnno5!A$12:A$4602,$D270,SaldoAnno5!D$12:D$4602)</f>
        <v>0</v>
      </c>
      <c r="Z270" s="6">
        <f>SUMIF(SaldoAnno5!A$12:A$4602,$D270,SaldoAnno5!E$12:E$4602)</f>
        <v>0</v>
      </c>
      <c r="AA270" s="6">
        <f>SUMIF(SaldoAnno5!A$12:A$4602,$D270,SaldoAnno5!G$12:G$4602)</f>
        <v>0</v>
      </c>
      <c r="AB270" s="6">
        <f>SUMIF(SaldoAnno6!A$12:A$5000,$D270,SaldoAnno6!D$12:D$5000)</f>
        <v>0</v>
      </c>
      <c r="AC270" s="6">
        <f>SUMIF(SaldoAnno6!A$12:A$5000,$D270,SaldoAnno6!E$12:E$5000)</f>
        <v>0</v>
      </c>
      <c r="AD270" s="6">
        <f>SUMIF(SaldoAnno6!A$12:A$5000,$D270,SaldoAnno6!G$12:G$5000)</f>
        <v>0</v>
      </c>
    </row>
    <row r="271" spans="1:30" ht="12.75">
      <c r="A271" s="7">
        <v>23</v>
      </c>
      <c r="B271" s="7">
        <v>2313</v>
      </c>
      <c r="C271" s="7">
        <v>231301</v>
      </c>
      <c r="D271" s="7">
        <v>23130105</v>
      </c>
      <c r="E271" s="170" t="s">
        <v>986</v>
      </c>
      <c r="F271" s="7">
        <v>4</v>
      </c>
      <c r="G271" s="8" t="s">
        <v>336</v>
      </c>
      <c r="H271" s="8" t="s">
        <v>329</v>
      </c>
      <c r="I271" s="8" t="s">
        <v>329</v>
      </c>
      <c r="J271" s="8" t="s">
        <v>704</v>
      </c>
      <c r="K271" s="8" t="s">
        <v>519</v>
      </c>
      <c r="L271" s="8" t="s">
        <v>519</v>
      </c>
      <c r="M271" s="6">
        <f>SUMIF(SaldoAnno1!A$12:A$4902,D271,SaldoAnno1!D$12:D$4902)</f>
        <v>22292.44</v>
      </c>
      <c r="N271" s="6">
        <f>SUMIF(SaldoAnno1!A$12:A$4902,D271,SaldoAnno1!E$12:E$4902)</f>
        <v>25976.37</v>
      </c>
      <c r="O271" s="6">
        <f>SUMIF(SaldoAnno1!A$12:A$4902,D271,SaldoAnno1!G$12:G$4902)</f>
        <v>-3683.9300000000003</v>
      </c>
      <c r="P271" s="6">
        <f>SUMIF(SaldoAnno2!A$12:A$5000,D271,SaldoAnno2!D$12:D$5000)</f>
        <v>33360.870000000003</v>
      </c>
      <c r="Q271" s="6">
        <f>SUMIF(SaldoAnno2!A$12:A$5000,D271,SaldoAnno2!E$12:E$5000)</f>
        <v>40741.65</v>
      </c>
      <c r="R271" s="6">
        <f>SUMIF(SaldoAnno2!A$12:A$5000,D271,SaldoAnno2!G$12:G$5000)</f>
        <v>-7380.7799999999988</v>
      </c>
      <c r="S271" s="6">
        <f>SUMIF(SaldoAnno3!A$12:A$5000,D271,SaldoAnno3!D$12:G$5000)</f>
        <v>46812.92</v>
      </c>
      <c r="T271" s="6">
        <f>SUMIF(SaldoAnno3!A$12:A$5000,D271,SaldoAnno3!E$12:H$5000)</f>
        <v>55270.43</v>
      </c>
      <c r="U271" s="6">
        <f>SUMIF(SaldoAnno3!A$12:A$5000,D271,SaldoAnno3!G$12:G$5000)</f>
        <v>-8457.510000000002</v>
      </c>
      <c r="V271" s="6">
        <f>SUMIF(SaldoAnno4!A$12:A$4602,$D271,SaldoAnno4!D$12:D$4602)</f>
        <v>0</v>
      </c>
      <c r="W271" s="6">
        <f>SUMIF(SaldoAnno4!A$12:A$4602,$D271,SaldoAnno4!E$12:E$4602)</f>
        <v>0</v>
      </c>
      <c r="X271" s="6">
        <f>SUMIF(SaldoAnno4!A$12:A$4602,$D271,SaldoAnno4!G$12:G$4602)</f>
        <v>0</v>
      </c>
      <c r="Y271" s="6">
        <f>SUMIF(SaldoAnno5!A$12:A$4602,$D271,SaldoAnno5!D$12:D$4602)</f>
        <v>52717.81</v>
      </c>
      <c r="Z271" s="6">
        <f>SUMIF(SaldoAnno5!A$12:A$4602,$D271,SaldoAnno5!E$12:E$4602)</f>
        <v>61861.85</v>
      </c>
      <c r="AA271" s="6">
        <f>SUMIF(SaldoAnno5!A$12:A$4602,$D271,SaldoAnno5!G$12:G$4602)</f>
        <v>-9144.0400000000009</v>
      </c>
      <c r="AB271" s="6">
        <f>SUMIF(SaldoAnno6!A$12:A$5000,$D271,SaldoAnno6!D$12:D$5000)</f>
        <v>28789.94</v>
      </c>
      <c r="AC271" s="6">
        <f>SUMIF(SaldoAnno6!A$12:A$5000,$D271,SaldoAnno6!E$12:E$5000)</f>
        <v>20065.830000000002</v>
      </c>
      <c r="AD271" s="6">
        <f>SUMIF(SaldoAnno6!A$12:A$5000,$D271,SaldoAnno6!G$12:G$5000)</f>
        <v>8724.1099999999969</v>
      </c>
    </row>
    <row r="272" spans="1:30" ht="12.75">
      <c r="A272" s="7">
        <v>23</v>
      </c>
      <c r="B272" s="7">
        <v>2314</v>
      </c>
      <c r="C272" s="7">
        <v>231401</v>
      </c>
      <c r="D272" s="7">
        <v>23140100</v>
      </c>
      <c r="E272" s="170" t="s">
        <v>522</v>
      </c>
      <c r="F272" s="7">
        <v>4</v>
      </c>
      <c r="G272" s="8" t="s">
        <v>336</v>
      </c>
      <c r="H272" s="8" t="s">
        <v>329</v>
      </c>
      <c r="I272" s="8" t="s">
        <v>329</v>
      </c>
      <c r="J272" s="8" t="s">
        <v>704</v>
      </c>
      <c r="K272" s="8" t="s">
        <v>525</v>
      </c>
      <c r="L272" s="8" t="s">
        <v>525</v>
      </c>
      <c r="M272" s="6">
        <f>SUMIF(SaldoAnno1!A$12:A$4902,D272,SaldoAnno1!D$12:D$4902)</f>
        <v>58600.44</v>
      </c>
      <c r="N272" s="6">
        <f>SUMIF(SaldoAnno1!A$12:A$4902,D272,SaldoAnno1!E$12:E$4902)</f>
        <v>156770.56</v>
      </c>
      <c r="O272" s="6">
        <f>SUMIF(SaldoAnno1!A$12:A$4902,D272,SaldoAnno1!G$12:G$4902)</f>
        <v>-98170.12</v>
      </c>
      <c r="P272" s="6">
        <f>SUMIF(SaldoAnno2!A$12:A$5000,D272,SaldoAnno2!D$12:D$5000)</f>
        <v>98170.12</v>
      </c>
      <c r="Q272" s="6">
        <f>SUMIF(SaldoAnno2!A$12:A$5000,D272,SaldoAnno2!E$12:E$5000)</f>
        <v>255782.07</v>
      </c>
      <c r="R272" s="6">
        <f>SUMIF(SaldoAnno2!A$12:A$5000,D272,SaldoAnno2!G$12:G$5000)</f>
        <v>-157611.95000000001</v>
      </c>
      <c r="S272" s="6">
        <f>SUMIF(SaldoAnno3!A$12:A$5000,D272,SaldoAnno3!D$12:G$5000)</f>
        <v>157611.95000000001</v>
      </c>
      <c r="T272" s="6">
        <f>SUMIF(SaldoAnno3!A$12:A$5000,D272,SaldoAnno3!E$12:H$5000)</f>
        <v>308760.82</v>
      </c>
      <c r="U272" s="6">
        <f>SUMIF(SaldoAnno3!A$12:A$5000,D272,SaldoAnno3!G$12:G$5000)</f>
        <v>-151148.87</v>
      </c>
      <c r="V272" s="6">
        <f>SUMIF(SaldoAnno4!A$12:A$4602,$D272,SaldoAnno4!D$12:D$4602)</f>
        <v>0</v>
      </c>
      <c r="W272" s="6">
        <f>SUMIF(SaldoAnno4!A$12:A$4602,$D272,SaldoAnno4!E$12:E$4602)</f>
        <v>0</v>
      </c>
      <c r="X272" s="6">
        <f>SUMIF(SaldoAnno4!A$12:A$4602,$D272,SaldoAnno4!G$12:G$4602)</f>
        <v>0</v>
      </c>
      <c r="Y272" s="6">
        <f>SUMIF(SaldoAnno5!A$12:A$4602,$D272,SaldoAnno5!D$12:D$4602)</f>
        <v>151148.87</v>
      </c>
      <c r="Z272" s="6">
        <f>SUMIF(SaldoAnno5!A$12:A$4602,$D272,SaldoAnno5!E$12:E$4602)</f>
        <v>263749.23</v>
      </c>
      <c r="AA272" s="6">
        <f>SUMIF(SaldoAnno5!A$12:A$4602,$D272,SaldoAnno5!G$12:G$4602)</f>
        <v>-112600.35999999999</v>
      </c>
      <c r="AB272" s="6">
        <f>SUMIF(SaldoAnno6!A$12:A$5000,$D272,SaldoAnno6!D$12:D$5000)</f>
        <v>112600.36</v>
      </c>
      <c r="AC272" s="6">
        <f>SUMIF(SaldoAnno6!A$12:A$5000,$D272,SaldoAnno6!E$12:E$5000)</f>
        <v>0</v>
      </c>
      <c r="AD272" s="6">
        <f>SUMIF(SaldoAnno6!A$12:A$5000,$D272,SaldoAnno6!G$12:G$5000)</f>
        <v>112600.36</v>
      </c>
    </row>
    <row r="273" spans="1:30" ht="12.75">
      <c r="A273" s="7">
        <v>23</v>
      </c>
      <c r="B273" s="7">
        <v>2314</v>
      </c>
      <c r="C273" s="7">
        <v>231401</v>
      </c>
      <c r="D273" s="7">
        <v>23140101</v>
      </c>
      <c r="E273" s="170" t="s">
        <v>526</v>
      </c>
      <c r="F273" s="7">
        <v>4</v>
      </c>
      <c r="G273" s="8" t="s">
        <v>336</v>
      </c>
      <c r="H273" s="8" t="s">
        <v>329</v>
      </c>
      <c r="I273" s="8" t="s">
        <v>329</v>
      </c>
      <c r="J273" s="8" t="s">
        <v>704</v>
      </c>
      <c r="K273" s="8" t="s">
        <v>525</v>
      </c>
      <c r="L273" s="8" t="s">
        <v>525</v>
      </c>
      <c r="M273" s="6">
        <f>SUMIF(SaldoAnno1!A$12:A$4902,D273,SaldoAnno1!D$12:D$4902)</f>
        <v>12328704.23</v>
      </c>
      <c r="N273" s="6">
        <f>SUMIF(SaldoAnno1!A$12:A$4902,D273,SaldoAnno1!E$12:E$4902)</f>
        <v>12333707.23</v>
      </c>
      <c r="O273" s="6">
        <f>SUMIF(SaldoAnno1!A$12:A$4902,D273,SaldoAnno1!G$12:G$4902)</f>
        <v>-5003</v>
      </c>
      <c r="P273" s="6">
        <f>SUMIF(SaldoAnno2!A$12:A$5000,D273,SaldoAnno2!D$12:D$5000)</f>
        <v>15291454.16</v>
      </c>
      <c r="Q273" s="6">
        <f>SUMIF(SaldoAnno2!A$12:A$5000,D273,SaldoAnno2!E$12:E$5000)</f>
        <v>15293257.310000001</v>
      </c>
      <c r="R273" s="6">
        <f>SUMIF(SaldoAnno2!A$12:A$5000,D273,SaldoAnno2!G$12:G$5000)</f>
        <v>-1803.1500000003725</v>
      </c>
      <c r="S273" s="6">
        <f>SUMIF(SaldoAnno3!A$12:A$5000,D273,SaldoAnno3!D$12:G$5000)</f>
        <v>12442962.74</v>
      </c>
      <c r="T273" s="6">
        <f>SUMIF(SaldoAnno3!A$12:A$5000,D273,SaldoAnno3!E$12:H$5000)</f>
        <v>12456057.699999999</v>
      </c>
      <c r="U273" s="6">
        <f>SUMIF(SaldoAnno3!A$12:A$5000,D273,SaldoAnno3!G$12:G$5000)</f>
        <v>-13094.959999999031</v>
      </c>
      <c r="V273" s="6">
        <f>SUMIF(SaldoAnno4!A$12:A$4602,$D273,SaldoAnno4!D$12:D$4602)</f>
        <v>0</v>
      </c>
      <c r="W273" s="6">
        <f>SUMIF(SaldoAnno4!A$12:A$4602,$D273,SaldoAnno4!E$12:E$4602)</f>
        <v>0</v>
      </c>
      <c r="X273" s="6">
        <f>SUMIF(SaldoAnno4!A$12:A$4602,$D273,SaldoAnno4!G$12:G$4602)</f>
        <v>0</v>
      </c>
      <c r="Y273" s="6">
        <f>SUMIF(SaldoAnno5!A$12:A$4602,$D273,SaldoAnno5!D$12:D$4602)</f>
        <v>14378603.51</v>
      </c>
      <c r="Z273" s="6">
        <f>SUMIF(SaldoAnno5!A$12:A$4602,$D273,SaldoAnno5!E$12:E$4602)</f>
        <v>14391748.18</v>
      </c>
      <c r="AA273" s="6">
        <f>SUMIF(SaldoAnno5!A$12:A$4602,$D273,SaldoAnno5!G$12:G$4602)</f>
        <v>-13144.669999999925</v>
      </c>
      <c r="AB273" s="6">
        <f>SUMIF(SaldoAnno6!A$12:A$5000,$D273,SaldoAnno6!D$12:D$5000)</f>
        <v>4350364.6100000003</v>
      </c>
      <c r="AC273" s="6">
        <f>SUMIF(SaldoAnno6!A$12:A$5000,$D273,SaldoAnno6!E$12:E$5000)</f>
        <v>4360067.5599999996</v>
      </c>
      <c r="AD273" s="6">
        <f>SUMIF(SaldoAnno6!A$12:A$5000,$D273,SaldoAnno6!G$12:G$5000)</f>
        <v>-9702.9499999992549</v>
      </c>
    </row>
    <row r="274" spans="1:30" ht="12.75">
      <c r="A274" s="7">
        <v>23</v>
      </c>
      <c r="B274" s="7">
        <v>2314</v>
      </c>
      <c r="C274" s="7">
        <v>231401</v>
      </c>
      <c r="D274" s="7">
        <v>23140102</v>
      </c>
      <c r="E274" s="170" t="s">
        <v>527</v>
      </c>
      <c r="F274" s="7">
        <v>4</v>
      </c>
      <c r="G274" s="8" t="s">
        <v>336</v>
      </c>
      <c r="H274" s="8" t="s">
        <v>329</v>
      </c>
      <c r="I274" s="8" t="s">
        <v>329</v>
      </c>
      <c r="J274" s="8" t="s">
        <v>704</v>
      </c>
      <c r="K274" s="8" t="s">
        <v>525</v>
      </c>
      <c r="L274" s="8" t="s">
        <v>525</v>
      </c>
      <c r="M274" s="6">
        <f>SUMIF(SaldoAnno1!A$12:A$4902,D274,SaldoAnno1!D$12:D$4902)</f>
        <v>742202.23</v>
      </c>
      <c r="N274" s="6">
        <f>SUMIF(SaldoAnno1!A$12:A$4902,D274,SaldoAnno1!E$12:E$4902)</f>
        <v>1250101.46</v>
      </c>
      <c r="O274" s="6">
        <f>SUMIF(SaldoAnno1!A$12:A$4902,D274,SaldoAnno1!G$12:G$4902)</f>
        <v>-507899.23</v>
      </c>
      <c r="P274" s="6">
        <f>SUMIF(SaldoAnno2!A$12:A$5000,D274,SaldoAnno2!D$12:D$5000)</f>
        <v>507899.23</v>
      </c>
      <c r="Q274" s="6">
        <f>SUMIF(SaldoAnno2!A$12:A$5000,D274,SaldoAnno2!E$12:E$5000)</f>
        <v>1076446.3999999999</v>
      </c>
      <c r="R274" s="6">
        <f>SUMIF(SaldoAnno2!A$12:A$5000,D274,SaldoAnno2!G$12:G$5000)</f>
        <v>-568547.16999999993</v>
      </c>
      <c r="S274" s="6">
        <f>SUMIF(SaldoAnno3!A$12:A$5000,D274,SaldoAnno3!D$12:G$5000)</f>
        <v>501906.82</v>
      </c>
      <c r="T274" s="6">
        <f>SUMIF(SaldoAnno3!A$12:A$5000,D274,SaldoAnno3!E$12:H$5000)</f>
        <v>1121959.98</v>
      </c>
      <c r="U274" s="6">
        <f>SUMIF(SaldoAnno3!A$12:A$5000,D274,SaldoAnno3!G$12:G$5000)</f>
        <v>-620053.15999999992</v>
      </c>
      <c r="V274" s="6">
        <f>SUMIF(SaldoAnno4!A$12:A$4602,$D274,SaldoAnno4!D$12:D$4602)</f>
        <v>0</v>
      </c>
      <c r="W274" s="6">
        <f>SUMIF(SaldoAnno4!A$12:A$4602,$D274,SaldoAnno4!E$12:E$4602)</f>
        <v>0</v>
      </c>
      <c r="X274" s="6">
        <f>SUMIF(SaldoAnno4!A$12:A$4602,$D274,SaldoAnno4!G$12:G$4602)</f>
        <v>0</v>
      </c>
      <c r="Y274" s="6">
        <f>SUMIF(SaldoAnno5!A$12:A$4602,$D274,SaldoAnno5!D$12:D$4602)</f>
        <v>606816.93000000005</v>
      </c>
      <c r="Z274" s="6">
        <f>SUMIF(SaldoAnno5!A$12:A$4602,$D274,SaldoAnno5!E$12:E$4602)</f>
        <v>1190893.3</v>
      </c>
      <c r="AA274" s="6">
        <f>SUMIF(SaldoAnno5!A$12:A$4602,$D274,SaldoAnno5!G$12:G$4602)</f>
        <v>-584076.37</v>
      </c>
      <c r="AB274" s="6">
        <f>SUMIF(SaldoAnno6!A$12:A$5000,$D274,SaldoAnno6!D$12:D$5000)</f>
        <v>0</v>
      </c>
      <c r="AC274" s="6">
        <f>SUMIF(SaldoAnno6!A$12:A$5000,$D274,SaldoAnno6!E$12:E$5000)</f>
        <v>0</v>
      </c>
      <c r="AD274" s="6">
        <f>SUMIF(SaldoAnno6!A$12:A$5000,$D274,SaldoAnno6!G$12:G$5000)</f>
        <v>0</v>
      </c>
    </row>
    <row r="275" spans="1:30" ht="12.75">
      <c r="A275" s="7">
        <v>23</v>
      </c>
      <c r="B275" s="7">
        <v>2315</v>
      </c>
      <c r="C275" s="7">
        <v>231501</v>
      </c>
      <c r="D275" s="7">
        <v>23150101</v>
      </c>
      <c r="E275" s="170" t="s">
        <v>528</v>
      </c>
      <c r="F275" s="7">
        <v>4</v>
      </c>
      <c r="G275" s="8" t="s">
        <v>336</v>
      </c>
      <c r="H275" s="8" t="s">
        <v>329</v>
      </c>
      <c r="I275" s="8" t="s">
        <v>329</v>
      </c>
      <c r="J275" s="8" t="s">
        <v>704</v>
      </c>
      <c r="K275" s="8" t="s">
        <v>529</v>
      </c>
      <c r="L275" s="8" t="s">
        <v>529</v>
      </c>
      <c r="M275" s="6">
        <f>SUMIF(SaldoAnno1!A$12:A$4902,D275,SaldoAnno1!D$12:D$4902)</f>
        <v>208804.4</v>
      </c>
      <c r="N275" s="6">
        <f>SUMIF(SaldoAnno1!A$12:A$4902,D275,SaldoAnno1!E$12:E$4902)</f>
        <v>688471.42</v>
      </c>
      <c r="O275" s="6">
        <f>SUMIF(SaldoAnno1!A$12:A$4902,D275,SaldoAnno1!G$12:G$4902)</f>
        <v>-479667.02</v>
      </c>
      <c r="P275" s="6">
        <f>SUMIF(SaldoAnno2!A$12:A$5000,D275,SaldoAnno2!D$12:D$5000)</f>
        <v>289758.03999999998</v>
      </c>
      <c r="Q275" s="6">
        <f>SUMIF(SaldoAnno2!A$12:A$5000,D275,SaldoAnno2!E$12:E$5000)</f>
        <v>823930.73</v>
      </c>
      <c r="R275" s="6">
        <f>SUMIF(SaldoAnno2!A$12:A$5000,D275,SaldoAnno2!G$12:G$5000)</f>
        <v>-534172.68999999994</v>
      </c>
      <c r="S275" s="6">
        <f>SUMIF(SaldoAnno3!A$12:A$5000,D275,SaldoAnno3!D$12:G$5000)</f>
        <v>203752.54</v>
      </c>
      <c r="T275" s="6">
        <f>SUMIF(SaldoAnno3!A$12:A$5000,D275,SaldoAnno3!E$12:H$5000)</f>
        <v>769388.43</v>
      </c>
      <c r="U275" s="6">
        <f>SUMIF(SaldoAnno3!A$12:A$5000,D275,SaldoAnno3!G$12:G$5000)</f>
        <v>-565635.89</v>
      </c>
      <c r="V275" s="6">
        <f>SUMIF(SaldoAnno4!A$12:A$4602,$D275,SaldoAnno4!D$12:D$4602)</f>
        <v>0</v>
      </c>
      <c r="W275" s="6">
        <f>SUMIF(SaldoAnno4!A$12:A$4602,$D275,SaldoAnno4!E$12:E$4602)</f>
        <v>0</v>
      </c>
      <c r="X275" s="6">
        <f>SUMIF(SaldoAnno4!A$12:A$4602,$D275,SaldoAnno4!G$12:G$4602)</f>
        <v>0</v>
      </c>
      <c r="Y275" s="6">
        <f>SUMIF(SaldoAnno5!A$12:A$4602,$D275,SaldoAnno5!D$12:D$4602)</f>
        <v>186655.82</v>
      </c>
      <c r="Z275" s="6">
        <f>SUMIF(SaldoAnno5!A$12:A$4602,$D275,SaldoAnno5!E$12:E$4602)</f>
        <v>788770.25</v>
      </c>
      <c r="AA275" s="6">
        <f>SUMIF(SaldoAnno5!A$12:A$4602,$D275,SaldoAnno5!G$12:G$4602)</f>
        <v>-602114.42999999993</v>
      </c>
      <c r="AB275" s="6">
        <f>SUMIF(SaldoAnno6!A$12:A$5000,$D275,SaldoAnno6!D$12:D$5000)</f>
        <v>76474.39</v>
      </c>
      <c r="AC275" s="6">
        <f>SUMIF(SaldoAnno6!A$12:A$5000,$D275,SaldoAnno6!E$12:E$5000)</f>
        <v>141160.29999999999</v>
      </c>
      <c r="AD275" s="6">
        <f>SUMIF(SaldoAnno6!A$12:A$5000,$D275,SaldoAnno6!G$12:G$5000)</f>
        <v>-64685.909999999989</v>
      </c>
    </row>
    <row r="276" spans="1:30" ht="12.75">
      <c r="A276" s="7">
        <v>23</v>
      </c>
      <c r="B276" s="7">
        <v>2315</v>
      </c>
      <c r="C276" s="7">
        <v>231501</v>
      </c>
      <c r="D276" s="7">
        <v>23150102</v>
      </c>
      <c r="E276" s="170" t="s">
        <v>1607</v>
      </c>
      <c r="F276" s="7">
        <v>4</v>
      </c>
      <c r="G276" s="8" t="s">
        <v>336</v>
      </c>
      <c r="H276" s="8" t="s">
        <v>329</v>
      </c>
      <c r="I276" s="8" t="s">
        <v>329</v>
      </c>
      <c r="J276" s="8" t="s">
        <v>704</v>
      </c>
      <c r="K276" s="8" t="s">
        <v>529</v>
      </c>
      <c r="L276" s="8" t="s">
        <v>529</v>
      </c>
      <c r="M276" s="6">
        <f>SUMIF(SaldoAnno1!A$12:A$4902,D276,SaldoAnno1!D$12:D$4902)</f>
        <v>571369.16</v>
      </c>
      <c r="N276" s="6">
        <f>SUMIF(SaldoAnno1!A$12:A$4902,D276,SaldoAnno1!E$12:E$4902)</f>
        <v>879442.57</v>
      </c>
      <c r="O276" s="6">
        <f>SUMIF(SaldoAnno1!A$12:A$4902,D276,SaldoAnno1!G$12:G$4902)</f>
        <v>-308073.40999999992</v>
      </c>
      <c r="P276" s="6">
        <f>SUMIF(SaldoAnno2!A$12:A$5000,D276,SaldoAnno2!D$12:D$5000)</f>
        <v>614914</v>
      </c>
      <c r="Q276" s="6">
        <f>SUMIF(SaldoAnno2!A$12:A$5000,D276,SaldoAnno2!E$12:E$5000)</f>
        <v>1274707.3400000001</v>
      </c>
      <c r="R276" s="6">
        <f>SUMIF(SaldoAnno2!A$12:A$5000,D276,SaldoAnno2!G$12:G$5000)</f>
        <v>-659793.34000000008</v>
      </c>
      <c r="S276" s="6">
        <f>SUMIF(SaldoAnno3!A$12:A$5000,D276,SaldoAnno3!D$12:G$5000)</f>
        <v>445343.34</v>
      </c>
      <c r="T276" s="6">
        <f>SUMIF(SaldoAnno3!A$12:A$5000,D276,SaldoAnno3!E$12:H$5000)</f>
        <v>1255038.73</v>
      </c>
      <c r="U276" s="6">
        <f>SUMIF(SaldoAnno3!A$12:A$5000,D276,SaldoAnno3!G$12:G$5000)</f>
        <v>-809695.3899999999</v>
      </c>
      <c r="V276" s="6">
        <f>SUMIF(SaldoAnno4!A$12:A$4602,$D276,SaldoAnno4!D$12:D$4602)</f>
        <v>0</v>
      </c>
      <c r="W276" s="6">
        <f>SUMIF(SaldoAnno4!A$12:A$4602,$D276,SaldoAnno4!E$12:E$4602)</f>
        <v>0</v>
      </c>
      <c r="X276" s="6">
        <f>SUMIF(SaldoAnno4!A$12:A$4602,$D276,SaldoAnno4!G$12:G$4602)</f>
        <v>0</v>
      </c>
      <c r="Y276" s="6">
        <f>SUMIF(SaldoAnno5!A$12:A$4602,$D276,SaldoAnno5!D$12:D$4602)</f>
        <v>383496.36</v>
      </c>
      <c r="Z276" s="6">
        <f>SUMIF(SaldoAnno5!A$12:A$4602,$D276,SaldoAnno5!E$12:E$4602)</f>
        <v>1488459.23</v>
      </c>
      <c r="AA276" s="6">
        <f>SUMIF(SaldoAnno5!A$12:A$4602,$D276,SaldoAnno5!G$12:G$4602)</f>
        <v>-1104962.8700000001</v>
      </c>
      <c r="AB276" s="6">
        <f>SUMIF(SaldoAnno6!A$12:A$5000,$D276,SaldoAnno6!D$12:D$5000)</f>
        <v>29982.58</v>
      </c>
      <c r="AC276" s="6">
        <f>SUMIF(SaldoAnno6!A$12:A$5000,$D276,SaldoAnno6!E$12:E$5000)</f>
        <v>20951.650000000001</v>
      </c>
      <c r="AD276" s="6">
        <f>SUMIF(SaldoAnno6!A$12:A$5000,$D276,SaldoAnno6!G$12:G$5000)</f>
        <v>9030.93</v>
      </c>
    </row>
    <row r="277" spans="1:30" ht="12.75">
      <c r="A277" s="7">
        <v>23</v>
      </c>
      <c r="B277" s="7">
        <v>2315</v>
      </c>
      <c r="C277" s="7">
        <v>231501</v>
      </c>
      <c r="D277" s="7">
        <v>23150103</v>
      </c>
      <c r="E277" s="170" t="s">
        <v>987</v>
      </c>
      <c r="F277" s="7">
        <v>4</v>
      </c>
      <c r="G277" s="8" t="s">
        <v>336</v>
      </c>
      <c r="H277" s="8" t="s">
        <v>329</v>
      </c>
      <c r="I277" s="8" t="s">
        <v>329</v>
      </c>
      <c r="J277" s="8" t="s">
        <v>704</v>
      </c>
      <c r="K277" s="8" t="s">
        <v>529</v>
      </c>
      <c r="L277" s="8" t="s">
        <v>529</v>
      </c>
      <c r="M277" s="6">
        <f>SUMIF(SaldoAnno1!A$12:A$4902,D277,SaldoAnno1!D$12:D$4902)</f>
        <v>95</v>
      </c>
      <c r="N277" s="6">
        <f>SUMIF(SaldoAnno1!A$12:A$4902,D277,SaldoAnno1!E$12:E$4902)</f>
        <v>2245</v>
      </c>
      <c r="O277" s="6">
        <f>SUMIF(SaldoAnno1!A$12:A$4902,D277,SaldoAnno1!G$12:G$4902)</f>
        <v>-2150</v>
      </c>
      <c r="P277" s="6">
        <f>SUMIF(SaldoAnno2!A$12:A$5000,D277,SaldoAnno2!D$12:D$5000)</f>
        <v>1415.83</v>
      </c>
      <c r="Q277" s="6">
        <f>SUMIF(SaldoAnno2!A$12:A$5000,D277,SaldoAnno2!E$12:E$5000)</f>
        <v>2150</v>
      </c>
      <c r="R277" s="6">
        <f>SUMIF(SaldoAnno2!A$12:A$5000,D277,SaldoAnno2!G$12:G$5000)</f>
        <v>-734.17000000000007</v>
      </c>
      <c r="S277" s="6">
        <f>SUMIF(SaldoAnno3!A$12:A$5000,D277,SaldoAnno3!D$12:G$5000)</f>
        <v>750</v>
      </c>
      <c r="T277" s="6">
        <f>SUMIF(SaldoAnno3!A$12:A$5000,D277,SaldoAnno3!E$12:H$5000)</f>
        <v>1484.17</v>
      </c>
      <c r="U277" s="6">
        <f>SUMIF(SaldoAnno3!A$12:A$5000,D277,SaldoAnno3!G$12:G$5000)</f>
        <v>-734.17000000000007</v>
      </c>
      <c r="V277" s="6">
        <f>SUMIF(SaldoAnno4!A$12:A$4602,$D277,SaldoAnno4!D$12:D$4602)</f>
        <v>0</v>
      </c>
      <c r="W277" s="6">
        <f>SUMIF(SaldoAnno4!A$12:A$4602,$D277,SaldoAnno4!E$12:E$4602)</f>
        <v>0</v>
      </c>
      <c r="X277" s="6">
        <f>SUMIF(SaldoAnno4!A$12:A$4602,$D277,SaldoAnno4!G$12:G$4602)</f>
        <v>0</v>
      </c>
      <c r="Y277" s="6">
        <f>SUMIF(SaldoAnno5!A$12:A$4602,$D277,SaldoAnno5!D$12:D$4602)</f>
        <v>0</v>
      </c>
      <c r="Z277" s="6">
        <f>SUMIF(SaldoAnno5!A$12:A$4602,$D277,SaldoAnno5!E$12:E$4602)</f>
        <v>734.17</v>
      </c>
      <c r="AA277" s="6">
        <f>SUMIF(SaldoAnno5!A$12:A$4602,$D277,SaldoAnno5!G$12:G$4602)</f>
        <v>-734.17</v>
      </c>
      <c r="AB277" s="6">
        <f>SUMIF(SaldoAnno6!A$12:A$5000,$D277,SaldoAnno6!D$12:D$5000)</f>
        <v>0</v>
      </c>
      <c r="AC277" s="6">
        <f>SUMIF(SaldoAnno6!A$12:A$5000,$D277,SaldoAnno6!E$12:E$5000)</f>
        <v>0</v>
      </c>
      <c r="AD277" s="6">
        <f>SUMIF(SaldoAnno6!A$12:A$5000,$D277,SaldoAnno6!G$12:G$5000)</f>
        <v>0</v>
      </c>
    </row>
    <row r="278" spans="1:30" ht="12.75">
      <c r="A278" s="7">
        <v>23</v>
      </c>
      <c r="B278" s="7">
        <v>2315</v>
      </c>
      <c r="C278" s="7">
        <v>231501</v>
      </c>
      <c r="D278" s="7">
        <v>23150104</v>
      </c>
      <c r="E278" s="170" t="s">
        <v>1608</v>
      </c>
      <c r="F278" s="7">
        <v>4</v>
      </c>
      <c r="G278" s="8" t="s">
        <v>336</v>
      </c>
      <c r="H278" s="8" t="s">
        <v>329</v>
      </c>
      <c r="I278" s="8" t="s">
        <v>329</v>
      </c>
      <c r="J278" s="8" t="s">
        <v>704</v>
      </c>
      <c r="K278" s="8" t="s">
        <v>529</v>
      </c>
      <c r="L278" s="8" t="s">
        <v>529</v>
      </c>
      <c r="M278" s="6">
        <f>SUMIF(SaldoAnno1!A$12:A$4902,D278,SaldoAnno1!D$12:D$4902)</f>
        <v>190194.3</v>
      </c>
      <c r="N278" s="6">
        <f>SUMIF(SaldoAnno1!A$12:A$4902,D278,SaldoAnno1!E$12:E$4902)</f>
        <v>1156891.24</v>
      </c>
      <c r="O278" s="6">
        <f>SUMIF(SaldoAnno1!A$12:A$4902,D278,SaldoAnno1!G$12:G$4902)</f>
        <v>-966696.94</v>
      </c>
      <c r="P278" s="6">
        <f>SUMIF(SaldoAnno2!A$12:A$5000,D278,SaldoAnno2!D$12:D$5000)</f>
        <v>617689.14</v>
      </c>
      <c r="Q278" s="6">
        <f>SUMIF(SaldoAnno2!A$12:A$5000,D278,SaldoAnno2!E$12:E$5000)</f>
        <v>1245524.47</v>
      </c>
      <c r="R278" s="6">
        <f>SUMIF(SaldoAnno2!A$12:A$5000,D278,SaldoAnno2!G$12:G$5000)</f>
        <v>-627835.32999999996</v>
      </c>
      <c r="S278" s="6">
        <f>SUMIF(SaldoAnno3!A$12:A$5000,D278,SaldoAnno3!D$12:G$5000)</f>
        <v>295068.96999999997</v>
      </c>
      <c r="T278" s="6">
        <f>SUMIF(SaldoAnno3!A$12:A$5000,D278,SaldoAnno3!E$12:H$5000)</f>
        <v>911666.19</v>
      </c>
      <c r="U278" s="6">
        <f>SUMIF(SaldoAnno3!A$12:A$5000,D278,SaldoAnno3!G$12:G$5000)</f>
        <v>-616597.22</v>
      </c>
      <c r="V278" s="6">
        <f>SUMIF(SaldoAnno4!A$12:A$4602,$D278,SaldoAnno4!D$12:D$4602)</f>
        <v>0</v>
      </c>
      <c r="W278" s="6">
        <f>SUMIF(SaldoAnno4!A$12:A$4602,$D278,SaldoAnno4!E$12:E$4602)</f>
        <v>0</v>
      </c>
      <c r="X278" s="6">
        <f>SUMIF(SaldoAnno4!A$12:A$4602,$D278,SaldoAnno4!G$12:G$4602)</f>
        <v>0</v>
      </c>
      <c r="Y278" s="6">
        <f>SUMIF(SaldoAnno5!A$12:A$4602,$D278,SaldoAnno5!D$12:D$4602)</f>
        <v>623740.75</v>
      </c>
      <c r="Z278" s="6">
        <f>SUMIF(SaldoAnno5!A$12:A$4602,$D278,SaldoAnno5!E$12:E$4602)</f>
        <v>1171836.73</v>
      </c>
      <c r="AA278" s="6">
        <f>SUMIF(SaldoAnno5!A$12:A$4602,$D278,SaldoAnno5!G$12:G$4602)</f>
        <v>-548095.98</v>
      </c>
      <c r="AB278" s="6">
        <f>SUMIF(SaldoAnno6!A$12:A$5000,$D278,SaldoAnno6!D$12:D$5000)</f>
        <v>111506.1</v>
      </c>
      <c r="AC278" s="6">
        <f>SUMIF(SaldoAnno6!A$12:A$5000,$D278,SaldoAnno6!E$12:E$5000)</f>
        <v>119599.33</v>
      </c>
      <c r="AD278" s="6">
        <f>SUMIF(SaldoAnno6!A$12:A$5000,$D278,SaldoAnno6!G$12:G$5000)</f>
        <v>-8093.2299999999959</v>
      </c>
    </row>
    <row r="279" spans="1:30" ht="12.75">
      <c r="A279" s="7">
        <v>23</v>
      </c>
      <c r="B279" s="7">
        <v>2315</v>
      </c>
      <c r="C279" s="7">
        <v>231501</v>
      </c>
      <c r="D279" s="7">
        <v>23150105</v>
      </c>
      <c r="E279" s="170" t="s">
        <v>533</v>
      </c>
      <c r="F279" s="7">
        <v>4</v>
      </c>
      <c r="G279" s="8" t="s">
        <v>336</v>
      </c>
      <c r="H279" s="8" t="s">
        <v>329</v>
      </c>
      <c r="I279" s="8" t="s">
        <v>329</v>
      </c>
      <c r="J279" s="8" t="s">
        <v>704</v>
      </c>
      <c r="K279" s="8" t="s">
        <v>529</v>
      </c>
      <c r="L279" s="8" t="s">
        <v>529</v>
      </c>
      <c r="M279" s="6">
        <f>SUMIF(SaldoAnno1!A$12:A$4902,D279,SaldoAnno1!D$12:D$4902)</f>
        <v>37968.92</v>
      </c>
      <c r="N279" s="6">
        <f>SUMIF(SaldoAnno1!A$12:A$4902,D279,SaldoAnno1!E$12:E$4902)</f>
        <v>37968.92</v>
      </c>
      <c r="O279" s="6">
        <f>SUMIF(SaldoAnno1!A$12:A$4902,D279,SaldoAnno1!G$12:G$4902)</f>
        <v>0</v>
      </c>
      <c r="P279" s="6">
        <f>SUMIF(SaldoAnno2!A$12:A$5000,D279,SaldoAnno2!D$12:D$5000)</f>
        <v>11654.47</v>
      </c>
      <c r="Q279" s="6">
        <f>SUMIF(SaldoAnno2!A$12:A$5000,D279,SaldoAnno2!E$12:E$5000)</f>
        <v>11654.47</v>
      </c>
      <c r="R279" s="6">
        <f>SUMIF(SaldoAnno2!A$12:A$5000,D279,SaldoAnno2!G$12:G$5000)</f>
        <v>0</v>
      </c>
      <c r="S279" s="6">
        <f>SUMIF(SaldoAnno3!A$12:A$5000,D279,SaldoAnno3!D$12:G$5000)</f>
        <v>45</v>
      </c>
      <c r="T279" s="6">
        <f>SUMIF(SaldoAnno3!A$12:A$5000,D279,SaldoAnno3!E$12:H$5000)</f>
        <v>45</v>
      </c>
      <c r="U279" s="6">
        <f>SUMIF(SaldoAnno3!A$12:A$5000,D279,SaldoAnno3!G$12:G$5000)</f>
        <v>0</v>
      </c>
      <c r="V279" s="6">
        <f>SUMIF(SaldoAnno4!A$12:A$4602,$D279,SaldoAnno4!D$12:D$4602)</f>
        <v>0</v>
      </c>
      <c r="W279" s="6">
        <f>SUMIF(SaldoAnno4!A$12:A$4602,$D279,SaldoAnno4!E$12:E$4602)</f>
        <v>0</v>
      </c>
      <c r="X279" s="6">
        <f>SUMIF(SaldoAnno4!A$12:A$4602,$D279,SaldoAnno4!G$12:G$4602)</f>
        <v>0</v>
      </c>
      <c r="Y279" s="6">
        <f>SUMIF(SaldoAnno5!A$12:A$4602,$D279,SaldoAnno5!D$12:D$4602)</f>
        <v>36153.1</v>
      </c>
      <c r="Z279" s="6">
        <f>SUMIF(SaldoAnno5!A$12:A$4602,$D279,SaldoAnno5!E$12:E$4602)</f>
        <v>36153.1</v>
      </c>
      <c r="AA279" s="6">
        <f>SUMIF(SaldoAnno5!A$12:A$4602,$D279,SaldoAnno5!G$12:G$4602)</f>
        <v>0</v>
      </c>
      <c r="AB279" s="6">
        <f>SUMIF(SaldoAnno6!A$12:A$5000,$D279,SaldoAnno6!D$12:D$5000)</f>
        <v>15000</v>
      </c>
      <c r="AC279" s="6">
        <f>SUMIF(SaldoAnno6!A$12:A$5000,$D279,SaldoAnno6!E$12:E$5000)</f>
        <v>15000</v>
      </c>
      <c r="AD279" s="6">
        <f>SUMIF(SaldoAnno6!A$12:A$5000,$D279,SaldoAnno6!G$12:G$5000)</f>
        <v>0</v>
      </c>
    </row>
    <row r="280" spans="1:30" ht="12.75">
      <c r="A280" s="7">
        <v>23</v>
      </c>
      <c r="B280" s="7">
        <v>2315</v>
      </c>
      <c r="C280" s="7">
        <v>231501</v>
      </c>
      <c r="D280" s="7">
        <v>23150106</v>
      </c>
      <c r="E280" s="170" t="s">
        <v>534</v>
      </c>
      <c r="F280" s="7">
        <v>4</v>
      </c>
      <c r="G280" s="8" t="s">
        <v>336</v>
      </c>
      <c r="H280" s="8" t="s">
        <v>329</v>
      </c>
      <c r="I280" s="8" t="s">
        <v>329</v>
      </c>
      <c r="J280" s="8" t="s">
        <v>704</v>
      </c>
      <c r="K280" s="8" t="s">
        <v>529</v>
      </c>
      <c r="L280" s="8" t="s">
        <v>529</v>
      </c>
      <c r="M280" s="6">
        <f>SUMIF(SaldoAnno1!A$12:A$4902,D280,SaldoAnno1!D$12:D$4902)</f>
        <v>39819.39</v>
      </c>
      <c r="N280" s="6">
        <f>SUMIF(SaldoAnno1!A$12:A$4902,D280,SaldoAnno1!E$12:E$4902)</f>
        <v>42741.97</v>
      </c>
      <c r="O280" s="6">
        <f>SUMIF(SaldoAnno1!A$12:A$4902,D280,SaldoAnno1!G$12:G$4902)</f>
        <v>-2922.5800000000017</v>
      </c>
      <c r="P280" s="6">
        <f>SUMIF(SaldoAnno2!A$12:A$5000,D280,SaldoAnno2!D$12:D$5000)</f>
        <v>42263.27</v>
      </c>
      <c r="Q280" s="6">
        <f>SUMIF(SaldoAnno2!A$12:A$5000,D280,SaldoAnno2!E$12:E$5000)</f>
        <v>45177.57</v>
      </c>
      <c r="R280" s="6">
        <f>SUMIF(SaldoAnno2!A$12:A$5000,D280,SaldoAnno2!G$12:G$5000)</f>
        <v>-2914.3000000000029</v>
      </c>
      <c r="S280" s="6">
        <f>SUMIF(SaldoAnno3!A$12:A$5000,D280,SaldoAnno3!D$12:G$5000)</f>
        <v>36868.339999999997</v>
      </c>
      <c r="T280" s="6">
        <f>SUMIF(SaldoAnno3!A$12:A$5000,D280,SaldoAnno3!E$12:H$5000)</f>
        <v>40255.79</v>
      </c>
      <c r="U280" s="6">
        <f>SUMIF(SaldoAnno3!A$12:A$5000,D280,SaldoAnno3!G$12:G$5000)</f>
        <v>-3387.4500000000044</v>
      </c>
      <c r="V280" s="6">
        <f>SUMIF(SaldoAnno4!A$12:A$4602,$D280,SaldoAnno4!D$12:D$4602)</f>
        <v>0</v>
      </c>
      <c r="W280" s="6">
        <f>SUMIF(SaldoAnno4!A$12:A$4602,$D280,SaldoAnno4!E$12:E$4602)</f>
        <v>0</v>
      </c>
      <c r="X280" s="6">
        <f>SUMIF(SaldoAnno4!A$12:A$4602,$D280,SaldoAnno4!G$12:G$4602)</f>
        <v>0</v>
      </c>
      <c r="Y280" s="6">
        <f>SUMIF(SaldoAnno5!A$12:A$4602,$D280,SaldoAnno5!D$12:D$4602)</f>
        <v>46277.95</v>
      </c>
      <c r="Z280" s="6">
        <f>SUMIF(SaldoAnno5!A$12:A$4602,$D280,SaldoAnno5!E$12:E$4602)</f>
        <v>50300.83</v>
      </c>
      <c r="AA280" s="6">
        <f>SUMIF(SaldoAnno5!A$12:A$4602,$D280,SaldoAnno5!G$12:G$4602)</f>
        <v>-4022.8800000000047</v>
      </c>
      <c r="AB280" s="6">
        <f>SUMIF(SaldoAnno6!A$12:A$5000,$D280,SaldoAnno6!D$12:D$5000)</f>
        <v>20203.650000000001</v>
      </c>
      <c r="AC280" s="6">
        <f>SUMIF(SaldoAnno6!A$12:A$5000,$D280,SaldoAnno6!E$12:E$5000)</f>
        <v>16180.77</v>
      </c>
      <c r="AD280" s="6">
        <f>SUMIF(SaldoAnno6!A$12:A$5000,$D280,SaldoAnno6!G$12:G$5000)</f>
        <v>4022.880000000001</v>
      </c>
    </row>
    <row r="281" spans="1:30" ht="12.75">
      <c r="A281" s="7">
        <v>23</v>
      </c>
      <c r="B281" s="7">
        <v>2315</v>
      </c>
      <c r="C281" s="7">
        <v>231501</v>
      </c>
      <c r="D281" s="7">
        <v>23150107</v>
      </c>
      <c r="E281" s="170" t="s">
        <v>535</v>
      </c>
      <c r="F281" s="7">
        <v>4</v>
      </c>
      <c r="G281" s="8" t="s">
        <v>336</v>
      </c>
      <c r="H281" s="8" t="s">
        <v>329</v>
      </c>
      <c r="I281" s="8" t="s">
        <v>329</v>
      </c>
      <c r="J281" s="8" t="s">
        <v>704</v>
      </c>
      <c r="K281" s="8" t="s">
        <v>529</v>
      </c>
      <c r="L281" s="8" t="s">
        <v>529</v>
      </c>
      <c r="M281" s="6">
        <f>SUMIF(SaldoAnno1!A$12:A$4902,D281,SaldoAnno1!D$12:D$4902)</f>
        <v>904241.95</v>
      </c>
      <c r="N281" s="6">
        <f>SUMIF(SaldoAnno1!A$12:A$4902,D281,SaldoAnno1!E$12:E$4902)</f>
        <v>925302.66</v>
      </c>
      <c r="O281" s="6">
        <f>SUMIF(SaldoAnno1!A$12:A$4902,D281,SaldoAnno1!G$12:G$4902)</f>
        <v>-21060.710000000079</v>
      </c>
      <c r="P281" s="6">
        <f>SUMIF(SaldoAnno2!A$12:A$5000,D281,SaldoAnno2!D$12:D$5000)</f>
        <v>949403.62</v>
      </c>
      <c r="Q281" s="6">
        <f>SUMIF(SaldoAnno2!A$12:A$5000,D281,SaldoAnno2!E$12:E$5000)</f>
        <v>989655.55</v>
      </c>
      <c r="R281" s="6">
        <f>SUMIF(SaldoAnno2!A$12:A$5000,D281,SaldoAnno2!G$12:G$5000)</f>
        <v>-40251.930000000051</v>
      </c>
      <c r="S281" s="6">
        <f>SUMIF(SaldoAnno3!A$12:A$5000,D281,SaldoAnno3!D$12:G$5000)</f>
        <v>949911.18</v>
      </c>
      <c r="T281" s="6">
        <f>SUMIF(SaldoAnno3!A$12:A$5000,D281,SaldoAnno3!E$12:H$5000)</f>
        <v>991248.17</v>
      </c>
      <c r="U281" s="6">
        <f>SUMIF(SaldoAnno3!A$12:A$5000,D281,SaldoAnno3!G$12:G$5000)</f>
        <v>-41336.989999999991</v>
      </c>
      <c r="V281" s="6">
        <f>SUMIF(SaldoAnno4!A$12:A$4602,$D281,SaldoAnno4!D$12:D$4602)</f>
        <v>0</v>
      </c>
      <c r="W281" s="6">
        <f>SUMIF(SaldoAnno4!A$12:A$4602,$D281,SaldoAnno4!E$12:E$4602)</f>
        <v>0</v>
      </c>
      <c r="X281" s="6">
        <f>SUMIF(SaldoAnno4!A$12:A$4602,$D281,SaldoAnno4!G$12:G$4602)</f>
        <v>0</v>
      </c>
      <c r="Y281" s="6">
        <f>SUMIF(SaldoAnno5!A$12:A$4602,$D281,SaldoAnno5!D$12:D$4602)</f>
        <v>993230.65</v>
      </c>
      <c r="Z281" s="6">
        <f>SUMIF(SaldoAnno5!A$12:A$4602,$D281,SaldoAnno5!E$12:E$4602)</f>
        <v>1034113.69</v>
      </c>
      <c r="AA281" s="6">
        <f>SUMIF(SaldoAnno5!A$12:A$4602,$D281,SaldoAnno5!G$12:G$4602)</f>
        <v>-40883.039999999921</v>
      </c>
      <c r="AB281" s="6">
        <f>SUMIF(SaldoAnno6!A$12:A$5000,$D281,SaldoAnno6!D$12:D$5000)</f>
        <v>343325.6</v>
      </c>
      <c r="AC281" s="6">
        <f>SUMIF(SaldoAnno6!A$12:A$5000,$D281,SaldoAnno6!E$12:E$5000)</f>
        <v>337144.93</v>
      </c>
      <c r="AD281" s="6">
        <f>SUMIF(SaldoAnno6!A$12:A$5000,$D281,SaldoAnno6!G$12:G$5000)</f>
        <v>6180.6699999999837</v>
      </c>
    </row>
    <row r="282" spans="1:30" ht="12.75">
      <c r="A282" s="7">
        <v>23</v>
      </c>
      <c r="B282" s="7">
        <v>2315</v>
      </c>
      <c r="C282" s="7">
        <v>231501</v>
      </c>
      <c r="D282" s="7">
        <v>23150108</v>
      </c>
      <c r="E282" s="170" t="s">
        <v>1609</v>
      </c>
      <c r="F282" s="7">
        <v>4</v>
      </c>
      <c r="G282" s="8" t="s">
        <v>336</v>
      </c>
      <c r="H282" s="8" t="s">
        <v>329</v>
      </c>
      <c r="I282" s="8" t="s">
        <v>329</v>
      </c>
      <c r="J282" s="8" t="s">
        <v>704</v>
      </c>
      <c r="K282" s="8" t="s">
        <v>529</v>
      </c>
      <c r="L282" s="8" t="s">
        <v>529</v>
      </c>
      <c r="M282" s="6">
        <f>SUMIF(SaldoAnno1!A$12:A$4902,D282,SaldoAnno1!D$12:D$4902)</f>
        <v>16698.21</v>
      </c>
      <c r="N282" s="6">
        <f>SUMIF(SaldoAnno1!A$12:A$4902,D282,SaldoAnno1!E$12:E$4902)</f>
        <v>413487.02</v>
      </c>
      <c r="O282" s="6">
        <f>SUMIF(SaldoAnno1!A$12:A$4902,D282,SaldoAnno1!G$12:G$4902)</f>
        <v>-396788.81</v>
      </c>
      <c r="P282" s="6">
        <f>SUMIF(SaldoAnno2!A$12:A$5000,D282,SaldoAnno2!D$12:D$5000)</f>
        <v>10208.549999999999</v>
      </c>
      <c r="Q282" s="6">
        <f>SUMIF(SaldoAnno2!A$12:A$5000,D282,SaldoAnno2!E$12:E$5000)</f>
        <v>390652.65</v>
      </c>
      <c r="R282" s="6">
        <f>SUMIF(SaldoAnno2!A$12:A$5000,D282,SaldoAnno2!G$12:G$5000)</f>
        <v>-380444.10000000003</v>
      </c>
      <c r="S282" s="6">
        <f>SUMIF(SaldoAnno3!A$12:A$5000,D282,SaldoAnno3!D$12:G$5000)</f>
        <v>85676.97</v>
      </c>
      <c r="T282" s="6">
        <f>SUMIF(SaldoAnno3!A$12:A$5000,D282,SaldoAnno3!E$12:H$5000)</f>
        <v>385279.5</v>
      </c>
      <c r="U282" s="6">
        <f>SUMIF(SaldoAnno3!A$12:A$5000,D282,SaldoAnno3!G$12:G$5000)</f>
        <v>-299602.53000000003</v>
      </c>
      <c r="V282" s="6">
        <f>SUMIF(SaldoAnno4!A$12:A$4602,$D282,SaldoAnno4!D$12:D$4602)</f>
        <v>0</v>
      </c>
      <c r="W282" s="6">
        <f>SUMIF(SaldoAnno4!A$12:A$4602,$D282,SaldoAnno4!E$12:E$4602)</f>
        <v>0</v>
      </c>
      <c r="X282" s="6">
        <f>SUMIF(SaldoAnno4!A$12:A$4602,$D282,SaldoAnno4!G$12:G$4602)</f>
        <v>0</v>
      </c>
      <c r="Y282" s="6">
        <f>SUMIF(SaldoAnno5!A$12:A$4602,$D282,SaldoAnno5!D$12:D$4602)</f>
        <v>58125.1</v>
      </c>
      <c r="Z282" s="6">
        <f>SUMIF(SaldoAnno5!A$12:A$4602,$D282,SaldoAnno5!E$12:E$4602)</f>
        <v>305747.96999999997</v>
      </c>
      <c r="AA282" s="6">
        <f>SUMIF(SaldoAnno5!A$12:A$4602,$D282,SaldoAnno5!G$12:G$4602)</f>
        <v>-247622.86999999997</v>
      </c>
      <c r="AB282" s="6">
        <f>SUMIF(SaldoAnno6!A$12:A$5000,$D282,SaldoAnno6!D$12:D$5000)</f>
        <v>1088.1199999999999</v>
      </c>
      <c r="AC282" s="6">
        <f>SUMIF(SaldoAnno6!A$12:A$5000,$D282,SaldoAnno6!E$12:E$5000)</f>
        <v>610.11</v>
      </c>
      <c r="AD282" s="6">
        <f>SUMIF(SaldoAnno6!A$12:A$5000,$D282,SaldoAnno6!G$12:G$5000)</f>
        <v>478.00999999999988</v>
      </c>
    </row>
    <row r="283" spans="1:30" ht="25.5">
      <c r="A283" s="7">
        <v>23</v>
      </c>
      <c r="B283" s="7">
        <v>2315</v>
      </c>
      <c r="C283" s="7">
        <v>231501</v>
      </c>
      <c r="D283" s="7">
        <v>23150109</v>
      </c>
      <c r="E283" s="170" t="s">
        <v>532</v>
      </c>
      <c r="F283" s="7">
        <v>4</v>
      </c>
      <c r="G283" s="8" t="s">
        <v>336</v>
      </c>
      <c r="H283" s="8" t="s">
        <v>329</v>
      </c>
      <c r="I283" s="8" t="s">
        <v>329</v>
      </c>
      <c r="J283" s="8" t="s">
        <v>704</v>
      </c>
      <c r="K283" s="8" t="s">
        <v>529</v>
      </c>
      <c r="L283" s="8" t="s">
        <v>529</v>
      </c>
      <c r="M283" s="6">
        <f>SUMIF(SaldoAnno1!A$12:A$4902,D283,SaldoAnno1!D$12:D$4902)</f>
        <v>216284.13</v>
      </c>
      <c r="N283" s="6">
        <f>SUMIF(SaldoAnno1!A$12:A$4902,D283,SaldoAnno1!E$12:E$4902)</f>
        <v>239055.53</v>
      </c>
      <c r="O283" s="6">
        <f>SUMIF(SaldoAnno1!A$12:A$4902,D283,SaldoAnno1!G$12:G$4902)</f>
        <v>-22771.399999999994</v>
      </c>
      <c r="P283" s="6">
        <f>SUMIF(SaldoAnno2!A$12:A$5000,D283,SaldoAnno2!D$12:D$5000)</f>
        <v>256260.77</v>
      </c>
      <c r="Q283" s="6">
        <f>SUMIF(SaldoAnno2!A$12:A$5000,D283,SaldoAnno2!E$12:E$5000)</f>
        <v>276427.65000000002</v>
      </c>
      <c r="R283" s="6">
        <f>SUMIF(SaldoAnno2!A$12:A$5000,D283,SaldoAnno2!G$12:G$5000)</f>
        <v>-20166.880000000034</v>
      </c>
      <c r="S283" s="6">
        <f>SUMIF(SaldoAnno3!A$12:A$5000,D283,SaldoAnno3!D$12:G$5000)</f>
        <v>200792.35</v>
      </c>
      <c r="T283" s="6">
        <f>SUMIF(SaldoAnno3!A$12:A$5000,D283,SaldoAnno3!E$12:H$5000)</f>
        <v>221503.11</v>
      </c>
      <c r="U283" s="6">
        <f>SUMIF(SaldoAnno3!A$12:A$5000,D283,SaldoAnno3!G$12:G$5000)</f>
        <v>-20710.75999999998</v>
      </c>
      <c r="V283" s="6">
        <f>SUMIF(SaldoAnno4!A$12:A$4602,$D283,SaldoAnno4!D$12:D$4602)</f>
        <v>0</v>
      </c>
      <c r="W283" s="6">
        <f>SUMIF(SaldoAnno4!A$12:A$4602,$D283,SaldoAnno4!E$12:E$4602)</f>
        <v>0</v>
      </c>
      <c r="X283" s="6">
        <f>SUMIF(SaldoAnno4!A$12:A$4602,$D283,SaldoAnno4!G$12:G$4602)</f>
        <v>0</v>
      </c>
      <c r="Y283" s="6">
        <f>SUMIF(SaldoAnno5!A$12:A$4602,$D283,SaldoAnno5!D$12:D$4602)</f>
        <v>222661.84</v>
      </c>
      <c r="Z283" s="6">
        <f>SUMIF(SaldoAnno5!A$12:A$4602,$D283,SaldoAnno5!E$12:E$4602)</f>
        <v>244102.5</v>
      </c>
      <c r="AA283" s="6">
        <f>SUMIF(SaldoAnno5!A$12:A$4602,$D283,SaldoAnno5!G$12:G$4602)</f>
        <v>-21440.660000000003</v>
      </c>
      <c r="AB283" s="6">
        <f>SUMIF(SaldoAnno6!A$12:A$5000,$D283,SaldoAnno6!D$12:D$5000)</f>
        <v>100658.64</v>
      </c>
      <c r="AC283" s="6">
        <f>SUMIF(SaldoAnno6!A$12:A$5000,$D283,SaldoAnno6!E$12:E$5000)</f>
        <v>78578.11</v>
      </c>
      <c r="AD283" s="6">
        <f>SUMIF(SaldoAnno6!A$12:A$5000,$D283,SaldoAnno6!G$12:G$5000)</f>
        <v>22080.53</v>
      </c>
    </row>
    <row r="284" spans="1:30" ht="12.75">
      <c r="A284" s="7">
        <v>23</v>
      </c>
      <c r="B284" s="7">
        <v>2315</v>
      </c>
      <c r="C284" s="7">
        <v>231501</v>
      </c>
      <c r="D284" s="7">
        <v>23150110</v>
      </c>
      <c r="E284" s="170" t="s">
        <v>1610</v>
      </c>
      <c r="F284" s="7">
        <v>4</v>
      </c>
      <c r="G284" s="8" t="s">
        <v>336</v>
      </c>
      <c r="H284" s="8" t="s">
        <v>329</v>
      </c>
      <c r="I284" s="8" t="s">
        <v>329</v>
      </c>
      <c r="J284" s="8" t="s">
        <v>704</v>
      </c>
      <c r="K284" s="8" t="s">
        <v>529</v>
      </c>
      <c r="L284" s="8" t="s">
        <v>529</v>
      </c>
      <c r="M284" s="6">
        <f>SUMIF(SaldoAnno1!A$12:A$4902,D284,SaldoAnno1!D$12:D$4902)</f>
        <v>0</v>
      </c>
      <c r="N284" s="6">
        <f>SUMIF(SaldoAnno1!A$12:A$4902,D284,SaldoAnno1!E$12:E$4902)</f>
        <v>0</v>
      </c>
      <c r="O284" s="6">
        <f>SUMIF(SaldoAnno1!A$12:A$4902,D284,SaldoAnno1!G$12:G$4902)</f>
        <v>0</v>
      </c>
      <c r="P284" s="6">
        <f>SUMIF(SaldoAnno2!A$12:A$5000,D284,SaldoAnno2!D$12:D$5000)</f>
        <v>0</v>
      </c>
      <c r="Q284" s="6">
        <f>SUMIF(SaldoAnno2!A$12:A$5000,D284,SaldoAnno2!E$12:E$5000)</f>
        <v>0</v>
      </c>
      <c r="R284" s="6">
        <f>SUMIF(SaldoAnno2!A$12:A$5000,D284,SaldoAnno2!G$12:G$5000)</f>
        <v>0</v>
      </c>
      <c r="S284" s="6">
        <f>SUMIF(SaldoAnno3!A$12:A$5000,D284,SaldoAnno3!D$12:G$5000)</f>
        <v>0</v>
      </c>
      <c r="T284" s="6">
        <f>SUMIF(SaldoAnno3!A$12:A$5000,D284,SaldoAnno3!E$12:H$5000)</f>
        <v>0</v>
      </c>
      <c r="U284" s="6">
        <f>SUMIF(SaldoAnno3!A$12:A$5000,D284,SaldoAnno3!G$12:G$5000)</f>
        <v>0</v>
      </c>
      <c r="V284" s="6">
        <f>SUMIF(SaldoAnno4!A$12:A$4602,$D284,SaldoAnno4!D$12:D$4602)</f>
        <v>0</v>
      </c>
      <c r="W284" s="6">
        <f>SUMIF(SaldoAnno4!A$12:A$4602,$D284,SaldoAnno4!E$12:E$4602)</f>
        <v>0</v>
      </c>
      <c r="X284" s="6">
        <f>SUMIF(SaldoAnno4!A$12:A$4602,$D284,SaldoAnno4!G$12:G$4602)</f>
        <v>0</v>
      </c>
      <c r="Y284" s="6">
        <f>SUMIF(SaldoAnno5!A$12:A$4602,$D284,SaldoAnno5!D$12:D$4602)</f>
        <v>0</v>
      </c>
      <c r="Z284" s="6">
        <f>SUMIF(SaldoAnno5!A$12:A$4602,$D284,SaldoAnno5!E$12:E$4602)</f>
        <v>0</v>
      </c>
      <c r="AA284" s="6">
        <f>SUMIF(SaldoAnno5!A$12:A$4602,$D284,SaldoAnno5!G$12:G$4602)</f>
        <v>0</v>
      </c>
      <c r="AB284" s="6">
        <f>SUMIF(SaldoAnno6!A$12:A$5000,$D284,SaldoAnno6!D$12:D$5000)</f>
        <v>0</v>
      </c>
      <c r="AC284" s="6">
        <f>SUMIF(SaldoAnno6!A$12:A$5000,$D284,SaldoAnno6!E$12:E$5000)</f>
        <v>0</v>
      </c>
      <c r="AD284" s="6">
        <f>SUMIF(SaldoAnno6!A$12:A$5000,$D284,SaldoAnno6!G$12:G$5000)</f>
        <v>0</v>
      </c>
    </row>
    <row r="285" spans="1:30" ht="12.75">
      <c r="A285" s="7">
        <v>23</v>
      </c>
      <c r="B285" s="7">
        <v>2315</v>
      </c>
      <c r="C285" s="7">
        <v>231501</v>
      </c>
      <c r="D285" s="7">
        <v>23150111</v>
      </c>
      <c r="E285" s="170" t="s">
        <v>1155</v>
      </c>
      <c r="F285" s="7">
        <v>4</v>
      </c>
      <c r="G285" s="8" t="s">
        <v>336</v>
      </c>
      <c r="H285" s="8" t="s">
        <v>329</v>
      </c>
      <c r="I285" s="8" t="s">
        <v>329</v>
      </c>
      <c r="J285" s="8" t="s">
        <v>704</v>
      </c>
      <c r="K285" s="8" t="s">
        <v>529</v>
      </c>
      <c r="L285" s="8" t="s">
        <v>529</v>
      </c>
      <c r="M285" s="6">
        <f>SUMIF(SaldoAnno1!A$12:A$4902,D285,SaldoAnno1!D$12:D$4902)</f>
        <v>0</v>
      </c>
      <c r="N285" s="6">
        <f>SUMIF(SaldoAnno1!A$12:A$4902,D285,SaldoAnno1!E$12:E$4902)</f>
        <v>0</v>
      </c>
      <c r="O285" s="6">
        <f>SUMIF(SaldoAnno1!A$12:A$4902,D285,SaldoAnno1!G$12:G$4902)</f>
        <v>0</v>
      </c>
      <c r="P285" s="6">
        <f>SUMIF(SaldoAnno2!A$12:A$5000,D285,SaldoAnno2!D$12:D$5000)</f>
        <v>0</v>
      </c>
      <c r="Q285" s="6">
        <f>SUMIF(SaldoAnno2!A$12:A$5000,D285,SaldoAnno2!E$12:E$5000)</f>
        <v>0</v>
      </c>
      <c r="R285" s="6">
        <f>SUMIF(SaldoAnno2!A$12:A$5000,D285,SaldoAnno2!G$12:G$5000)</f>
        <v>0</v>
      </c>
      <c r="S285" s="6">
        <f>SUMIF(SaldoAnno3!A$12:A$5000,D285,SaldoAnno3!D$12:G$5000)</f>
        <v>0</v>
      </c>
      <c r="T285" s="6">
        <f>SUMIF(SaldoAnno3!A$12:A$5000,D285,SaldoAnno3!E$12:H$5000)</f>
        <v>0</v>
      </c>
      <c r="U285" s="6">
        <f>SUMIF(SaldoAnno3!A$12:A$5000,D285,SaldoAnno3!G$12:G$5000)</f>
        <v>0</v>
      </c>
      <c r="V285" s="6">
        <f>SUMIF(SaldoAnno4!A$12:A$4602,$D285,SaldoAnno4!D$12:D$4602)</f>
        <v>0</v>
      </c>
      <c r="W285" s="6">
        <f>SUMIF(SaldoAnno4!A$12:A$4602,$D285,SaldoAnno4!E$12:E$4602)</f>
        <v>0</v>
      </c>
      <c r="X285" s="6">
        <f>SUMIF(SaldoAnno4!A$12:A$4602,$D285,SaldoAnno4!G$12:G$4602)</f>
        <v>0</v>
      </c>
      <c r="Y285" s="6">
        <f>SUMIF(SaldoAnno5!A$12:A$4602,$D285,SaldoAnno5!D$12:D$4602)</f>
        <v>0</v>
      </c>
      <c r="Z285" s="6">
        <f>SUMIF(SaldoAnno5!A$12:A$4602,$D285,SaldoAnno5!E$12:E$4602)</f>
        <v>0</v>
      </c>
      <c r="AA285" s="6">
        <f>SUMIF(SaldoAnno5!A$12:A$4602,$D285,SaldoAnno5!G$12:G$4602)</f>
        <v>0</v>
      </c>
      <c r="AB285" s="6">
        <f>SUMIF(SaldoAnno6!A$12:A$5000,$D285,SaldoAnno6!D$12:D$5000)</f>
        <v>0</v>
      </c>
      <c r="AC285" s="6">
        <f>SUMIF(SaldoAnno6!A$12:A$5000,$D285,SaldoAnno6!E$12:E$5000)</f>
        <v>0</v>
      </c>
      <c r="AD285" s="6">
        <f>SUMIF(SaldoAnno6!A$12:A$5000,$D285,SaldoAnno6!G$12:G$5000)</f>
        <v>0</v>
      </c>
    </row>
    <row r="286" spans="1:30" ht="12.75">
      <c r="A286" s="7">
        <v>23</v>
      </c>
      <c r="B286" s="7">
        <v>2315</v>
      </c>
      <c r="C286" s="7">
        <v>231501</v>
      </c>
      <c r="D286" s="7">
        <v>23150120</v>
      </c>
      <c r="E286" s="170" t="s">
        <v>1611</v>
      </c>
      <c r="F286" s="7">
        <v>4</v>
      </c>
      <c r="G286" s="8" t="s">
        <v>336</v>
      </c>
      <c r="H286" s="8" t="s">
        <v>329</v>
      </c>
      <c r="I286" s="8" t="s">
        <v>329</v>
      </c>
      <c r="J286" s="8" t="s">
        <v>704</v>
      </c>
      <c r="K286" s="8" t="s">
        <v>529</v>
      </c>
      <c r="L286" s="8" t="s">
        <v>529</v>
      </c>
      <c r="M286" s="6">
        <f>SUMIF(SaldoAnno1!A$12:A$4902,D286,SaldoAnno1!D$12:D$4902)</f>
        <v>0</v>
      </c>
      <c r="N286" s="6">
        <f>SUMIF(SaldoAnno1!A$12:A$4902,D286,SaldoAnno1!E$12:E$4902)</f>
        <v>1301.81</v>
      </c>
      <c r="O286" s="6">
        <f>SUMIF(SaldoAnno1!A$12:A$4902,D286,SaldoAnno1!G$12:G$4902)</f>
        <v>-1301.81</v>
      </c>
      <c r="P286" s="6">
        <f>SUMIF(SaldoAnno2!A$12:A$5000,D286,SaldoAnno2!D$12:D$5000)</f>
        <v>5100</v>
      </c>
      <c r="Q286" s="6">
        <f>SUMIF(SaldoAnno2!A$12:A$5000,D286,SaldoAnno2!E$12:E$5000)</f>
        <v>26840.12</v>
      </c>
      <c r="R286" s="6">
        <f>SUMIF(SaldoAnno2!A$12:A$5000,D286,SaldoAnno2!G$12:G$5000)</f>
        <v>-21740.12</v>
      </c>
      <c r="S286" s="6">
        <f>SUMIF(SaldoAnno3!A$12:A$5000,D286,SaldoAnno3!D$12:G$5000)</f>
        <v>0</v>
      </c>
      <c r="T286" s="6">
        <f>SUMIF(SaldoAnno3!A$12:A$5000,D286,SaldoAnno3!E$12:H$5000)</f>
        <v>21740.12</v>
      </c>
      <c r="U286" s="6">
        <f>SUMIF(SaldoAnno3!A$12:A$5000,D286,SaldoAnno3!G$12:G$5000)</f>
        <v>-21740.12</v>
      </c>
      <c r="V286" s="6">
        <f>SUMIF(SaldoAnno4!A$12:A$4602,$D286,SaldoAnno4!D$12:D$4602)</f>
        <v>0</v>
      </c>
      <c r="W286" s="6">
        <f>SUMIF(SaldoAnno4!A$12:A$4602,$D286,SaldoAnno4!E$12:E$4602)</f>
        <v>0</v>
      </c>
      <c r="X286" s="6">
        <f>SUMIF(SaldoAnno4!A$12:A$4602,$D286,SaldoAnno4!G$12:G$4602)</f>
        <v>0</v>
      </c>
      <c r="Y286" s="6">
        <f>SUMIF(SaldoAnno5!A$12:A$4602,$D286,SaldoAnno5!D$12:D$4602)</f>
        <v>0</v>
      </c>
      <c r="Z286" s="6">
        <f>SUMIF(SaldoAnno5!A$12:A$4602,$D286,SaldoAnno5!E$12:E$4602)</f>
        <v>24775.75</v>
      </c>
      <c r="AA286" s="6">
        <f>SUMIF(SaldoAnno5!A$12:A$4602,$D286,SaldoAnno5!G$12:G$4602)</f>
        <v>-24775.75</v>
      </c>
      <c r="AB286" s="6">
        <f>SUMIF(SaldoAnno6!A$12:A$5000,$D286,SaldoAnno6!D$12:D$5000)</f>
        <v>0</v>
      </c>
      <c r="AC286" s="6">
        <f>SUMIF(SaldoAnno6!A$12:A$5000,$D286,SaldoAnno6!E$12:E$5000)</f>
        <v>0</v>
      </c>
      <c r="AD286" s="6">
        <f>SUMIF(SaldoAnno6!A$12:A$5000,$D286,SaldoAnno6!G$12:G$5000)</f>
        <v>0</v>
      </c>
    </row>
    <row r="287" spans="1:30" ht="12.75">
      <c r="A287" s="7">
        <v>23</v>
      </c>
      <c r="B287" s="7">
        <v>2315</v>
      </c>
      <c r="C287" s="7">
        <v>231501</v>
      </c>
      <c r="D287" s="7">
        <v>23150151</v>
      </c>
      <c r="E287" s="170" t="s">
        <v>536</v>
      </c>
      <c r="F287" s="7">
        <v>4</v>
      </c>
      <c r="G287" s="8" t="s">
        <v>336</v>
      </c>
      <c r="H287" s="8" t="s">
        <v>329</v>
      </c>
      <c r="I287" s="8" t="s">
        <v>329</v>
      </c>
      <c r="J287" s="8" t="s">
        <v>704</v>
      </c>
      <c r="K287" s="8" t="s">
        <v>529</v>
      </c>
      <c r="L287" s="8" t="s">
        <v>529</v>
      </c>
      <c r="M287" s="6">
        <f>SUMIF(SaldoAnno1!A$12:A$4902,D287,SaldoAnno1!D$12:D$4902)</f>
        <v>232671.32</v>
      </c>
      <c r="N287" s="6">
        <f>SUMIF(SaldoAnno1!A$12:A$4902,D287,SaldoAnno1!E$12:E$4902)</f>
        <v>242431.4</v>
      </c>
      <c r="O287" s="6">
        <f>SUMIF(SaldoAnno1!A$12:A$4902,D287,SaldoAnno1!G$12:G$4902)</f>
        <v>-9760.0799999999872</v>
      </c>
      <c r="P287" s="6">
        <f>SUMIF(SaldoAnno2!A$12:A$5000,D287,SaldoAnno2!D$12:D$5000)</f>
        <v>269272.88</v>
      </c>
      <c r="Q287" s="6">
        <f>SUMIF(SaldoAnno2!A$12:A$5000,D287,SaldoAnno2!E$12:E$5000)</f>
        <v>272325.92</v>
      </c>
      <c r="R287" s="6">
        <f>SUMIF(SaldoAnno2!A$12:A$5000,D287,SaldoAnno2!G$12:G$5000)</f>
        <v>-3053.039999999979</v>
      </c>
      <c r="S287" s="6">
        <f>SUMIF(SaldoAnno3!A$12:A$5000,D287,SaldoAnno3!D$12:G$5000)</f>
        <v>291236.24</v>
      </c>
      <c r="T287" s="6">
        <f>SUMIF(SaldoAnno3!A$12:A$5000,D287,SaldoAnno3!E$12:H$5000)</f>
        <v>294884.59999999998</v>
      </c>
      <c r="U287" s="6">
        <f>SUMIF(SaldoAnno3!A$12:A$5000,D287,SaldoAnno3!G$12:G$5000)</f>
        <v>-3648.359999999986</v>
      </c>
      <c r="V287" s="6">
        <f>SUMIF(SaldoAnno4!A$12:A$4602,$D287,SaldoAnno4!D$12:D$4602)</f>
        <v>0</v>
      </c>
      <c r="W287" s="6">
        <f>SUMIF(SaldoAnno4!A$12:A$4602,$D287,SaldoAnno4!E$12:E$4602)</f>
        <v>0</v>
      </c>
      <c r="X287" s="6">
        <f>SUMIF(SaldoAnno4!A$12:A$4602,$D287,SaldoAnno4!G$12:G$4602)</f>
        <v>0</v>
      </c>
      <c r="Y287" s="6">
        <f>SUMIF(SaldoAnno5!A$12:A$4602,$D287,SaldoAnno5!D$12:D$4602)</f>
        <v>121622.66</v>
      </c>
      <c r="Z287" s="6">
        <f>SUMIF(SaldoAnno5!A$12:A$4602,$D287,SaldoAnno5!E$12:E$4602)</f>
        <v>122754.86</v>
      </c>
      <c r="AA287" s="6">
        <f>SUMIF(SaldoAnno5!A$12:A$4602,$D287,SaldoAnno5!G$12:G$4602)</f>
        <v>-1132.1999999999971</v>
      </c>
      <c r="AB287" s="6">
        <f>SUMIF(SaldoAnno6!A$12:A$5000,$D287,SaldoAnno6!D$12:D$5000)</f>
        <v>35762</v>
      </c>
      <c r="AC287" s="6">
        <f>SUMIF(SaldoAnno6!A$12:A$5000,$D287,SaldoAnno6!E$12:E$5000)</f>
        <v>36680</v>
      </c>
      <c r="AD287" s="6">
        <f>SUMIF(SaldoAnno6!A$12:A$5000,$D287,SaldoAnno6!G$12:G$5000)</f>
        <v>-918</v>
      </c>
    </row>
    <row r="288" spans="1:30" ht="12.75">
      <c r="A288" s="7">
        <v>23</v>
      </c>
      <c r="B288" s="7">
        <v>2315</v>
      </c>
      <c r="C288" s="7">
        <v>231501</v>
      </c>
      <c r="D288" s="7">
        <v>23150188</v>
      </c>
      <c r="E288" s="170" t="s">
        <v>529</v>
      </c>
      <c r="F288" s="7">
        <v>4</v>
      </c>
      <c r="G288" s="8" t="s">
        <v>336</v>
      </c>
      <c r="H288" s="8" t="s">
        <v>329</v>
      </c>
      <c r="I288" s="8" t="s">
        <v>329</v>
      </c>
      <c r="J288" s="8" t="s">
        <v>704</v>
      </c>
      <c r="K288" s="8" t="s">
        <v>529</v>
      </c>
      <c r="L288" s="8" t="s">
        <v>529</v>
      </c>
      <c r="M288" s="6">
        <f>SUMIF(SaldoAnno1!A$12:A$4902,D288,SaldoAnno1!D$12:D$4902)</f>
        <v>858504.45</v>
      </c>
      <c r="N288" s="6">
        <f>SUMIF(SaldoAnno1!A$12:A$4902,D288,SaldoAnno1!E$12:E$4902)</f>
        <v>867943.21</v>
      </c>
      <c r="O288" s="6">
        <f>SUMIF(SaldoAnno1!A$12:A$4902,D288,SaldoAnno1!G$12:G$4902)</f>
        <v>-9438.7600000000093</v>
      </c>
      <c r="P288" s="6">
        <f>SUMIF(SaldoAnno2!A$12:A$5000,D288,SaldoAnno2!D$12:D$5000)</f>
        <v>801893.46</v>
      </c>
      <c r="Q288" s="6">
        <f>SUMIF(SaldoAnno2!A$12:A$5000,D288,SaldoAnno2!E$12:E$5000)</f>
        <v>828652.58</v>
      </c>
      <c r="R288" s="6">
        <f>SUMIF(SaldoAnno2!A$12:A$5000,D288,SaldoAnno2!G$12:G$5000)</f>
        <v>-26759.119999999995</v>
      </c>
      <c r="S288" s="6">
        <f>SUMIF(SaldoAnno3!A$12:A$5000,D288,SaldoAnno3!D$12:G$5000)</f>
        <v>1133188.3999999999</v>
      </c>
      <c r="T288" s="6">
        <f>SUMIF(SaldoAnno3!A$12:A$5000,D288,SaldoAnno3!E$12:H$5000)</f>
        <v>1192468.23</v>
      </c>
      <c r="U288" s="6">
        <f>SUMIF(SaldoAnno3!A$12:A$5000,D288,SaldoAnno3!G$12:G$5000)</f>
        <v>-59279.830000000075</v>
      </c>
      <c r="V288" s="6">
        <f>SUMIF(SaldoAnno4!A$12:A$4602,$D288,SaldoAnno4!D$12:D$4602)</f>
        <v>0</v>
      </c>
      <c r="W288" s="6">
        <f>SUMIF(SaldoAnno4!A$12:A$4602,$D288,SaldoAnno4!E$12:E$4602)</f>
        <v>0</v>
      </c>
      <c r="X288" s="6">
        <f>SUMIF(SaldoAnno4!A$12:A$4602,$D288,SaldoAnno4!G$12:G$4602)</f>
        <v>0</v>
      </c>
      <c r="Y288" s="6">
        <f>SUMIF(SaldoAnno5!A$12:A$4602,$D288,SaldoAnno5!D$12:D$4602)</f>
        <v>747977.64</v>
      </c>
      <c r="Z288" s="6">
        <f>SUMIF(SaldoAnno5!A$12:A$4602,$D288,SaldoAnno5!E$12:E$4602)</f>
        <v>950686.59</v>
      </c>
      <c r="AA288" s="6">
        <f>SUMIF(SaldoAnno5!A$12:A$4602,$D288,SaldoAnno5!G$12:G$4602)</f>
        <v>-202708.94999999995</v>
      </c>
      <c r="AB288" s="6">
        <f>SUMIF(SaldoAnno6!A$12:A$5000,$D288,SaldoAnno6!D$12:D$5000)</f>
        <v>671176.04</v>
      </c>
      <c r="AC288" s="6">
        <f>SUMIF(SaldoAnno6!A$12:A$5000,$D288,SaldoAnno6!E$12:E$5000)</f>
        <v>549748.09</v>
      </c>
      <c r="AD288" s="6">
        <f>SUMIF(SaldoAnno6!A$12:A$5000,$D288,SaldoAnno6!G$12:G$5000)</f>
        <v>121427.95000000007</v>
      </c>
    </row>
    <row r="289" spans="1:30" ht="12.75">
      <c r="A289" s="7">
        <v>23</v>
      </c>
      <c r="B289" s="7">
        <v>2316</v>
      </c>
      <c r="C289" s="7">
        <v>231601</v>
      </c>
      <c r="D289" s="7">
        <v>23160109</v>
      </c>
      <c r="E289" s="170" t="s">
        <v>1612</v>
      </c>
      <c r="F289" s="7">
        <v>4</v>
      </c>
      <c r="G289" s="8" t="s">
        <v>336</v>
      </c>
      <c r="H289" s="8" t="s">
        <v>329</v>
      </c>
      <c r="I289" s="8" t="s">
        <v>329</v>
      </c>
      <c r="J289" s="8" t="s">
        <v>704</v>
      </c>
      <c r="K289" s="8" t="s">
        <v>537</v>
      </c>
      <c r="L289" s="8" t="s">
        <v>538</v>
      </c>
      <c r="M289" s="6">
        <f>SUMIF(SaldoAnno1!A$12:A$4902,D289,SaldoAnno1!D$12:D$4902)</f>
        <v>0</v>
      </c>
      <c r="N289" s="6">
        <f>SUMIF(SaldoAnno1!A$12:A$4902,D289,SaldoAnno1!E$12:E$4902)</f>
        <v>0</v>
      </c>
      <c r="O289" s="6">
        <f>SUMIF(SaldoAnno1!A$12:A$4902,D289,SaldoAnno1!G$12:G$4902)</f>
        <v>0</v>
      </c>
      <c r="P289" s="6">
        <f>SUMIF(SaldoAnno2!A$12:A$5000,D289,SaldoAnno2!D$12:D$5000)</f>
        <v>0</v>
      </c>
      <c r="Q289" s="6">
        <f>SUMIF(SaldoAnno2!A$12:A$5000,D289,SaldoAnno2!E$12:E$5000)</f>
        <v>0</v>
      </c>
      <c r="R289" s="6">
        <f>SUMIF(SaldoAnno2!A$12:A$5000,D289,SaldoAnno2!G$12:G$5000)</f>
        <v>0</v>
      </c>
      <c r="S289" s="6">
        <f>SUMIF(SaldoAnno3!A$12:A$5000,D289,SaldoAnno3!D$12:G$5000)</f>
        <v>0</v>
      </c>
      <c r="T289" s="6">
        <f>SUMIF(SaldoAnno3!A$12:A$5000,D289,SaldoAnno3!E$12:H$5000)</f>
        <v>0</v>
      </c>
      <c r="U289" s="6">
        <f>SUMIF(SaldoAnno3!A$12:A$5000,D289,SaldoAnno3!G$12:G$5000)</f>
        <v>0</v>
      </c>
      <c r="V289" s="6">
        <f>SUMIF(SaldoAnno4!A$12:A$4602,$D289,SaldoAnno4!D$12:D$4602)</f>
        <v>0</v>
      </c>
      <c r="W289" s="6">
        <f>SUMIF(SaldoAnno4!A$12:A$4602,$D289,SaldoAnno4!E$12:E$4602)</f>
        <v>0</v>
      </c>
      <c r="X289" s="6">
        <f>SUMIF(SaldoAnno4!A$12:A$4602,$D289,SaldoAnno4!G$12:G$4602)</f>
        <v>0</v>
      </c>
      <c r="Y289" s="6">
        <f>SUMIF(SaldoAnno5!A$12:A$4602,$D289,SaldoAnno5!D$12:D$4602)</f>
        <v>0</v>
      </c>
      <c r="Z289" s="6">
        <f>SUMIF(SaldoAnno5!A$12:A$4602,$D289,SaldoAnno5!E$12:E$4602)</f>
        <v>0</v>
      </c>
      <c r="AA289" s="6">
        <f>SUMIF(SaldoAnno5!A$12:A$4602,$D289,SaldoAnno5!G$12:G$4602)</f>
        <v>0</v>
      </c>
      <c r="AB289" s="6">
        <f>SUMIF(SaldoAnno6!A$12:A$5000,$D289,SaldoAnno6!D$12:D$5000)</f>
        <v>0</v>
      </c>
      <c r="AC289" s="6">
        <f>SUMIF(SaldoAnno6!A$12:A$5000,$D289,SaldoAnno6!E$12:E$5000)</f>
        <v>0</v>
      </c>
      <c r="AD289" s="6">
        <f>SUMIF(SaldoAnno6!A$12:A$5000,$D289,SaldoAnno6!G$12:G$5000)</f>
        <v>0</v>
      </c>
    </row>
    <row r="290" spans="1:30" ht="12.75">
      <c r="A290" s="7">
        <v>23</v>
      </c>
      <c r="B290" s="7">
        <v>2316</v>
      </c>
      <c r="C290" s="7">
        <v>231601</v>
      </c>
      <c r="D290" s="7">
        <v>23160112</v>
      </c>
      <c r="E290" s="170" t="s">
        <v>540</v>
      </c>
      <c r="F290" s="7">
        <v>4</v>
      </c>
      <c r="G290" s="8" t="s">
        <v>336</v>
      </c>
      <c r="H290" s="8" t="s">
        <v>329</v>
      </c>
      <c r="I290" s="8" t="s">
        <v>329</v>
      </c>
      <c r="J290" s="8" t="s">
        <v>704</v>
      </c>
      <c r="K290" s="8" t="s">
        <v>537</v>
      </c>
      <c r="L290" s="8" t="s">
        <v>538</v>
      </c>
      <c r="M290" s="6">
        <f>SUMIF(SaldoAnno1!A$12:A$4902,D290,SaldoAnno1!D$12:D$4902)</f>
        <v>0</v>
      </c>
      <c r="N290" s="6">
        <f>SUMIF(SaldoAnno1!A$12:A$4902,D290,SaldoAnno1!E$12:E$4902)</f>
        <v>0</v>
      </c>
      <c r="O290" s="6">
        <f>SUMIF(SaldoAnno1!A$12:A$4902,D290,SaldoAnno1!G$12:G$4902)</f>
        <v>0</v>
      </c>
      <c r="P290" s="6">
        <f>SUMIF(SaldoAnno2!A$12:A$5000,D290,SaldoAnno2!D$12:D$5000)</f>
        <v>0</v>
      </c>
      <c r="Q290" s="6">
        <f>SUMIF(SaldoAnno2!A$12:A$5000,D290,SaldoAnno2!E$12:E$5000)</f>
        <v>0</v>
      </c>
      <c r="R290" s="6">
        <f>SUMIF(SaldoAnno2!A$12:A$5000,D290,SaldoAnno2!G$12:G$5000)</f>
        <v>0</v>
      </c>
      <c r="S290" s="6">
        <f>SUMIF(SaldoAnno3!A$12:A$5000,D290,SaldoAnno3!D$12:G$5000)</f>
        <v>0</v>
      </c>
      <c r="T290" s="6">
        <f>SUMIF(SaldoAnno3!A$12:A$5000,D290,SaldoAnno3!E$12:H$5000)</f>
        <v>0</v>
      </c>
      <c r="U290" s="6">
        <f>SUMIF(SaldoAnno3!A$12:A$5000,D290,SaldoAnno3!G$12:G$5000)</f>
        <v>0</v>
      </c>
      <c r="V290" s="6">
        <f>SUMIF(SaldoAnno4!A$12:A$4602,$D290,SaldoAnno4!D$12:D$4602)</f>
        <v>0</v>
      </c>
      <c r="W290" s="6">
        <f>SUMIF(SaldoAnno4!A$12:A$4602,$D290,SaldoAnno4!E$12:E$4602)</f>
        <v>0</v>
      </c>
      <c r="X290" s="6">
        <f>SUMIF(SaldoAnno4!A$12:A$4602,$D290,SaldoAnno4!G$12:G$4602)</f>
        <v>0</v>
      </c>
      <c r="Y290" s="6">
        <f>SUMIF(SaldoAnno5!A$12:A$4602,$D290,SaldoAnno5!D$12:D$4602)</f>
        <v>0</v>
      </c>
      <c r="Z290" s="6">
        <f>SUMIF(SaldoAnno5!A$12:A$4602,$D290,SaldoAnno5!E$12:E$4602)</f>
        <v>0</v>
      </c>
      <c r="AA290" s="6">
        <f>SUMIF(SaldoAnno5!A$12:A$4602,$D290,SaldoAnno5!G$12:G$4602)</f>
        <v>0</v>
      </c>
      <c r="AB290" s="6">
        <f>SUMIF(SaldoAnno6!A$12:A$5000,$D290,SaldoAnno6!D$12:D$5000)</f>
        <v>0</v>
      </c>
      <c r="AC290" s="6">
        <f>SUMIF(SaldoAnno6!A$12:A$5000,$D290,SaldoAnno6!E$12:E$5000)</f>
        <v>0</v>
      </c>
      <c r="AD290" s="6">
        <f>SUMIF(SaldoAnno6!A$12:A$5000,$D290,SaldoAnno6!G$12:G$5000)</f>
        <v>0</v>
      </c>
    </row>
    <row r="291" spans="1:30" ht="12.75">
      <c r="A291" s="7">
        <v>23</v>
      </c>
      <c r="B291" s="7">
        <v>2316</v>
      </c>
      <c r="C291" s="7">
        <v>231601</v>
      </c>
      <c r="D291" s="7">
        <v>23160113</v>
      </c>
      <c r="E291" s="170" t="s">
        <v>541</v>
      </c>
      <c r="F291" s="7">
        <v>4</v>
      </c>
      <c r="G291" s="8" t="s">
        <v>336</v>
      </c>
      <c r="H291" s="8" t="s">
        <v>329</v>
      </c>
      <c r="I291" s="8" t="s">
        <v>329</v>
      </c>
      <c r="J291" s="8" t="s">
        <v>704</v>
      </c>
      <c r="K291" s="8" t="s">
        <v>537</v>
      </c>
      <c r="L291" s="8" t="s">
        <v>538</v>
      </c>
      <c r="M291" s="6">
        <f>SUMIF(SaldoAnno1!A$12:A$4902,D291,SaldoAnno1!D$12:D$4902)</f>
        <v>0</v>
      </c>
      <c r="N291" s="6">
        <f>SUMIF(SaldoAnno1!A$12:A$4902,D291,SaldoAnno1!E$12:E$4902)</f>
        <v>0</v>
      </c>
      <c r="O291" s="6">
        <f>SUMIF(SaldoAnno1!A$12:A$4902,D291,SaldoAnno1!G$12:G$4902)</f>
        <v>0</v>
      </c>
      <c r="P291" s="6">
        <f>SUMIF(SaldoAnno2!A$12:A$5000,D291,SaldoAnno2!D$12:D$5000)</f>
        <v>0</v>
      </c>
      <c r="Q291" s="6">
        <f>SUMIF(SaldoAnno2!A$12:A$5000,D291,SaldoAnno2!E$12:E$5000)</f>
        <v>0</v>
      </c>
      <c r="R291" s="6">
        <f>SUMIF(SaldoAnno2!A$12:A$5000,D291,SaldoAnno2!G$12:G$5000)</f>
        <v>0</v>
      </c>
      <c r="S291" s="6">
        <f>SUMIF(SaldoAnno3!A$12:A$5000,D291,SaldoAnno3!D$12:G$5000)</f>
        <v>0</v>
      </c>
      <c r="T291" s="6">
        <f>SUMIF(SaldoAnno3!A$12:A$5000,D291,SaldoAnno3!E$12:H$5000)</f>
        <v>0</v>
      </c>
      <c r="U291" s="6">
        <f>SUMIF(SaldoAnno3!A$12:A$5000,D291,SaldoAnno3!G$12:G$5000)</f>
        <v>0</v>
      </c>
      <c r="V291" s="6">
        <f>SUMIF(SaldoAnno4!A$12:A$4602,$D291,SaldoAnno4!D$12:D$4602)</f>
        <v>0</v>
      </c>
      <c r="W291" s="6">
        <f>SUMIF(SaldoAnno4!A$12:A$4602,$D291,SaldoAnno4!E$12:E$4602)</f>
        <v>0</v>
      </c>
      <c r="X291" s="6">
        <f>SUMIF(SaldoAnno4!A$12:A$4602,$D291,SaldoAnno4!G$12:G$4602)</f>
        <v>0</v>
      </c>
      <c r="Y291" s="6">
        <f>SUMIF(SaldoAnno5!A$12:A$4602,$D291,SaldoAnno5!D$12:D$4602)</f>
        <v>0</v>
      </c>
      <c r="Z291" s="6">
        <f>SUMIF(SaldoAnno5!A$12:A$4602,$D291,SaldoAnno5!E$12:E$4602)</f>
        <v>0</v>
      </c>
      <c r="AA291" s="6">
        <f>SUMIF(SaldoAnno5!A$12:A$4602,$D291,SaldoAnno5!G$12:G$4602)</f>
        <v>0</v>
      </c>
      <c r="AB291" s="6">
        <f>SUMIF(SaldoAnno6!A$12:A$5000,$D291,SaldoAnno6!D$12:D$5000)</f>
        <v>0</v>
      </c>
      <c r="AC291" s="6">
        <f>SUMIF(SaldoAnno6!A$12:A$5000,$D291,SaldoAnno6!E$12:E$5000)</f>
        <v>0</v>
      </c>
      <c r="AD291" s="6">
        <f>SUMIF(SaldoAnno6!A$12:A$5000,$D291,SaldoAnno6!G$12:G$5000)</f>
        <v>0</v>
      </c>
    </row>
    <row r="292" spans="1:30" ht="12.75">
      <c r="A292" s="7">
        <v>23</v>
      </c>
      <c r="B292" s="7">
        <v>2316</v>
      </c>
      <c r="C292" s="7">
        <v>231601</v>
      </c>
      <c r="D292" s="7">
        <v>23160114</v>
      </c>
      <c r="E292" s="170" t="s">
        <v>542</v>
      </c>
      <c r="F292" s="7">
        <v>4</v>
      </c>
      <c r="G292" s="8" t="s">
        <v>336</v>
      </c>
      <c r="H292" s="8" t="s">
        <v>329</v>
      </c>
      <c r="I292" s="8" t="s">
        <v>329</v>
      </c>
      <c r="J292" s="8" t="s">
        <v>704</v>
      </c>
      <c r="K292" s="8" t="s">
        <v>537</v>
      </c>
      <c r="L292" s="8" t="s">
        <v>538</v>
      </c>
      <c r="M292" s="6">
        <f>SUMIF(SaldoAnno1!A$12:A$4902,D292,SaldoAnno1!D$12:D$4902)</f>
        <v>0</v>
      </c>
      <c r="N292" s="6">
        <f>SUMIF(SaldoAnno1!A$12:A$4902,D292,SaldoAnno1!E$12:E$4902)</f>
        <v>0</v>
      </c>
      <c r="O292" s="6">
        <f>SUMIF(SaldoAnno1!A$12:A$4902,D292,SaldoAnno1!G$12:G$4902)</f>
        <v>0</v>
      </c>
      <c r="P292" s="6">
        <f>SUMIF(SaldoAnno2!A$12:A$5000,D292,SaldoAnno2!D$12:D$5000)</f>
        <v>0</v>
      </c>
      <c r="Q292" s="6">
        <f>SUMIF(SaldoAnno2!A$12:A$5000,D292,SaldoAnno2!E$12:E$5000)</f>
        <v>0</v>
      </c>
      <c r="R292" s="6">
        <f>SUMIF(SaldoAnno2!A$12:A$5000,D292,SaldoAnno2!G$12:G$5000)</f>
        <v>0</v>
      </c>
      <c r="S292" s="6">
        <f>SUMIF(SaldoAnno3!A$12:A$5000,D292,SaldoAnno3!D$12:G$5000)</f>
        <v>0</v>
      </c>
      <c r="T292" s="6">
        <f>SUMIF(SaldoAnno3!A$12:A$5000,D292,SaldoAnno3!E$12:H$5000)</f>
        <v>0</v>
      </c>
      <c r="U292" s="6">
        <f>SUMIF(SaldoAnno3!A$12:A$5000,D292,SaldoAnno3!G$12:G$5000)</f>
        <v>0</v>
      </c>
      <c r="V292" s="6">
        <f>SUMIF(SaldoAnno4!A$12:A$4602,$D292,SaldoAnno4!D$12:D$4602)</f>
        <v>0</v>
      </c>
      <c r="W292" s="6">
        <f>SUMIF(SaldoAnno4!A$12:A$4602,$D292,SaldoAnno4!E$12:E$4602)</f>
        <v>0</v>
      </c>
      <c r="X292" s="6">
        <f>SUMIF(SaldoAnno4!A$12:A$4602,$D292,SaldoAnno4!G$12:G$4602)</f>
        <v>0</v>
      </c>
      <c r="Y292" s="6">
        <f>SUMIF(SaldoAnno5!A$12:A$4602,$D292,SaldoAnno5!D$12:D$4602)</f>
        <v>0</v>
      </c>
      <c r="Z292" s="6">
        <f>SUMIF(SaldoAnno5!A$12:A$4602,$D292,SaldoAnno5!E$12:E$4602)</f>
        <v>0</v>
      </c>
      <c r="AA292" s="6">
        <f>SUMIF(SaldoAnno5!A$12:A$4602,$D292,SaldoAnno5!G$12:G$4602)</f>
        <v>0</v>
      </c>
      <c r="AB292" s="6">
        <f>SUMIF(SaldoAnno6!A$12:A$5000,$D292,SaldoAnno6!D$12:D$5000)</f>
        <v>0</v>
      </c>
      <c r="AC292" s="6">
        <f>SUMIF(SaldoAnno6!A$12:A$5000,$D292,SaldoAnno6!E$12:E$5000)</f>
        <v>0</v>
      </c>
      <c r="AD292" s="6">
        <f>SUMIF(SaldoAnno6!A$12:A$5000,$D292,SaldoAnno6!G$12:G$5000)</f>
        <v>0</v>
      </c>
    </row>
    <row r="293" spans="1:30" ht="12.75">
      <c r="A293" s="7">
        <v>23</v>
      </c>
      <c r="B293" s="7">
        <v>2316</v>
      </c>
      <c r="C293" s="7">
        <v>231601</v>
      </c>
      <c r="D293" s="7">
        <v>23160115</v>
      </c>
      <c r="E293" s="170" t="s">
        <v>543</v>
      </c>
      <c r="F293" s="7">
        <v>4</v>
      </c>
      <c r="G293" s="8" t="s">
        <v>336</v>
      </c>
      <c r="H293" s="8" t="s">
        <v>329</v>
      </c>
      <c r="I293" s="8" t="s">
        <v>329</v>
      </c>
      <c r="J293" s="8" t="s">
        <v>704</v>
      </c>
      <c r="K293" s="8" t="s">
        <v>537</v>
      </c>
      <c r="L293" s="8" t="s">
        <v>538</v>
      </c>
      <c r="M293" s="6">
        <f>SUMIF(SaldoAnno1!A$12:A$4902,D293,SaldoAnno1!D$12:D$4902)</f>
        <v>0</v>
      </c>
      <c r="N293" s="6">
        <f>SUMIF(SaldoAnno1!A$12:A$4902,D293,SaldoAnno1!E$12:E$4902)</f>
        <v>0</v>
      </c>
      <c r="O293" s="6">
        <f>SUMIF(SaldoAnno1!A$12:A$4902,D293,SaldoAnno1!G$12:G$4902)</f>
        <v>0</v>
      </c>
      <c r="P293" s="6">
        <f>SUMIF(SaldoAnno2!A$12:A$5000,D293,SaldoAnno2!D$12:D$5000)</f>
        <v>0</v>
      </c>
      <c r="Q293" s="6">
        <f>SUMIF(SaldoAnno2!A$12:A$5000,D293,SaldoAnno2!E$12:E$5000)</f>
        <v>0</v>
      </c>
      <c r="R293" s="6">
        <f>SUMIF(SaldoAnno2!A$12:A$5000,D293,SaldoAnno2!G$12:G$5000)</f>
        <v>0</v>
      </c>
      <c r="S293" s="6">
        <f>SUMIF(SaldoAnno3!A$12:A$5000,D293,SaldoAnno3!D$12:G$5000)</f>
        <v>0</v>
      </c>
      <c r="T293" s="6">
        <f>SUMIF(SaldoAnno3!A$12:A$5000,D293,SaldoAnno3!E$12:H$5000)</f>
        <v>0</v>
      </c>
      <c r="U293" s="6">
        <f>SUMIF(SaldoAnno3!A$12:A$5000,D293,SaldoAnno3!G$12:G$5000)</f>
        <v>0</v>
      </c>
      <c r="V293" s="6">
        <f>SUMIF(SaldoAnno4!A$12:A$4602,$D293,SaldoAnno4!D$12:D$4602)</f>
        <v>0</v>
      </c>
      <c r="W293" s="6">
        <f>SUMIF(SaldoAnno4!A$12:A$4602,$D293,SaldoAnno4!E$12:E$4602)</f>
        <v>0</v>
      </c>
      <c r="X293" s="6">
        <f>SUMIF(SaldoAnno4!A$12:A$4602,$D293,SaldoAnno4!G$12:G$4602)</f>
        <v>0</v>
      </c>
      <c r="Y293" s="6">
        <f>SUMIF(SaldoAnno5!A$12:A$4602,$D293,SaldoAnno5!D$12:D$4602)</f>
        <v>0</v>
      </c>
      <c r="Z293" s="6">
        <f>SUMIF(SaldoAnno5!A$12:A$4602,$D293,SaldoAnno5!E$12:E$4602)</f>
        <v>0</v>
      </c>
      <c r="AA293" s="6">
        <f>SUMIF(SaldoAnno5!A$12:A$4602,$D293,SaldoAnno5!G$12:G$4602)</f>
        <v>0</v>
      </c>
      <c r="AB293" s="6">
        <f>SUMIF(SaldoAnno6!A$12:A$5000,$D293,SaldoAnno6!D$12:D$5000)</f>
        <v>0</v>
      </c>
      <c r="AC293" s="6">
        <f>SUMIF(SaldoAnno6!A$12:A$5000,$D293,SaldoAnno6!E$12:E$5000)</f>
        <v>0</v>
      </c>
      <c r="AD293" s="6">
        <f>SUMIF(SaldoAnno6!A$12:A$5000,$D293,SaldoAnno6!G$12:G$5000)</f>
        <v>0</v>
      </c>
    </row>
    <row r="294" spans="1:30" ht="12.75">
      <c r="A294" s="7">
        <v>23</v>
      </c>
      <c r="B294" s="7">
        <v>2316</v>
      </c>
      <c r="C294" s="7">
        <v>231601</v>
      </c>
      <c r="D294" s="7">
        <v>23160116</v>
      </c>
      <c r="E294" s="170" t="s">
        <v>544</v>
      </c>
      <c r="F294" s="7">
        <v>4</v>
      </c>
      <c r="G294" s="8" t="s">
        <v>336</v>
      </c>
      <c r="H294" s="8" t="s">
        <v>329</v>
      </c>
      <c r="I294" s="8" t="s">
        <v>329</v>
      </c>
      <c r="J294" s="8" t="s">
        <v>704</v>
      </c>
      <c r="K294" s="8" t="s">
        <v>537</v>
      </c>
      <c r="L294" s="8" t="s">
        <v>538</v>
      </c>
      <c r="M294" s="6">
        <f>SUMIF(SaldoAnno1!A$12:A$4902,D294,SaldoAnno1!D$12:D$4902)</f>
        <v>3598.4</v>
      </c>
      <c r="N294" s="6">
        <f>SUMIF(SaldoAnno1!A$12:A$4902,D294,SaldoAnno1!E$12:E$4902)</f>
        <v>3598.4</v>
      </c>
      <c r="O294" s="6">
        <f>SUMIF(SaldoAnno1!A$12:A$4902,D294,SaldoAnno1!G$12:G$4902)</f>
        <v>0</v>
      </c>
      <c r="P294" s="6">
        <f>SUMIF(SaldoAnno2!A$12:A$5000,D294,SaldoAnno2!D$12:D$5000)</f>
        <v>3598.4</v>
      </c>
      <c r="Q294" s="6">
        <f>SUMIF(SaldoAnno2!A$12:A$5000,D294,SaldoAnno2!E$12:E$5000)</f>
        <v>3598.4</v>
      </c>
      <c r="R294" s="6">
        <f>SUMIF(SaldoAnno2!A$12:A$5000,D294,SaldoAnno2!G$12:G$5000)</f>
        <v>0</v>
      </c>
      <c r="S294" s="6">
        <f>SUMIF(SaldoAnno3!A$12:A$5000,D294,SaldoAnno3!D$12:G$5000)</f>
        <v>3598.4</v>
      </c>
      <c r="T294" s="6">
        <f>SUMIF(SaldoAnno3!A$12:A$5000,D294,SaldoAnno3!E$12:H$5000)</f>
        <v>3598.4</v>
      </c>
      <c r="U294" s="6">
        <f>SUMIF(SaldoAnno3!A$12:A$5000,D294,SaldoAnno3!G$12:G$5000)</f>
        <v>0</v>
      </c>
      <c r="V294" s="6">
        <f>SUMIF(SaldoAnno4!A$12:A$4602,$D294,SaldoAnno4!D$12:D$4602)</f>
        <v>0</v>
      </c>
      <c r="W294" s="6">
        <f>SUMIF(SaldoAnno4!A$12:A$4602,$D294,SaldoAnno4!E$12:E$4602)</f>
        <v>0</v>
      </c>
      <c r="X294" s="6">
        <f>SUMIF(SaldoAnno4!A$12:A$4602,$D294,SaldoAnno4!G$12:G$4602)</f>
        <v>0</v>
      </c>
      <c r="Y294" s="6">
        <f>SUMIF(SaldoAnno5!A$12:A$4602,$D294,SaldoAnno5!D$12:D$4602)</f>
        <v>3598.4</v>
      </c>
      <c r="Z294" s="6">
        <f>SUMIF(SaldoAnno5!A$12:A$4602,$D294,SaldoAnno5!E$12:E$4602)</f>
        <v>3598.4</v>
      </c>
      <c r="AA294" s="6">
        <f>SUMIF(SaldoAnno5!A$12:A$4602,$D294,SaldoAnno5!G$12:G$4602)</f>
        <v>0</v>
      </c>
      <c r="AB294" s="6">
        <f>SUMIF(SaldoAnno6!A$12:A$5000,$D294,SaldoAnno6!D$12:D$5000)</f>
        <v>0</v>
      </c>
      <c r="AC294" s="6">
        <f>SUMIF(SaldoAnno6!A$12:A$5000,$D294,SaldoAnno6!E$12:E$5000)</f>
        <v>0</v>
      </c>
      <c r="AD294" s="6">
        <f>SUMIF(SaldoAnno6!A$12:A$5000,$D294,SaldoAnno6!G$12:G$5000)</f>
        <v>0</v>
      </c>
    </row>
    <row r="295" spans="1:30" ht="12.75">
      <c r="A295" s="7">
        <v>23</v>
      </c>
      <c r="B295" s="7">
        <v>2316</v>
      </c>
      <c r="C295" s="7">
        <v>231601</v>
      </c>
      <c r="D295" s="7">
        <v>23160117</v>
      </c>
      <c r="E295" s="170" t="s">
        <v>34</v>
      </c>
      <c r="F295" s="7">
        <v>4</v>
      </c>
      <c r="G295" s="8" t="s">
        <v>336</v>
      </c>
      <c r="H295" s="8" t="s">
        <v>329</v>
      </c>
      <c r="I295" s="8" t="s">
        <v>329</v>
      </c>
      <c r="J295" s="8" t="s">
        <v>704</v>
      </c>
      <c r="K295" s="8" t="s">
        <v>537</v>
      </c>
      <c r="L295" s="8" t="s">
        <v>538</v>
      </c>
      <c r="M295" s="6">
        <f>SUMIF(SaldoAnno1!A$12:A$4902,D295,SaldoAnno1!D$12:D$4902)</f>
        <v>30897.95</v>
      </c>
      <c r="N295" s="6">
        <f>SUMIF(SaldoAnno1!A$12:A$4902,D295,SaldoAnno1!E$12:E$4902)</f>
        <v>30897.95</v>
      </c>
      <c r="O295" s="6">
        <f>SUMIF(SaldoAnno1!A$12:A$4902,D295,SaldoAnno1!G$12:G$4902)</f>
        <v>0</v>
      </c>
      <c r="P295" s="6">
        <f>SUMIF(SaldoAnno2!A$12:A$5000,D295,SaldoAnno2!D$12:D$5000)</f>
        <v>30897.95</v>
      </c>
      <c r="Q295" s="6">
        <f>SUMIF(SaldoAnno2!A$12:A$5000,D295,SaldoAnno2!E$12:E$5000)</f>
        <v>30897.95</v>
      </c>
      <c r="R295" s="6">
        <f>SUMIF(SaldoAnno2!A$12:A$5000,D295,SaldoAnno2!G$12:G$5000)</f>
        <v>0</v>
      </c>
      <c r="S295" s="6">
        <f>SUMIF(SaldoAnno3!A$12:A$5000,D295,SaldoAnno3!D$12:G$5000)</f>
        <v>30897.95</v>
      </c>
      <c r="T295" s="6">
        <f>SUMIF(SaldoAnno3!A$12:A$5000,D295,SaldoAnno3!E$12:H$5000)</f>
        <v>30897.95</v>
      </c>
      <c r="U295" s="6">
        <f>SUMIF(SaldoAnno3!A$12:A$5000,D295,SaldoAnno3!G$12:G$5000)</f>
        <v>0</v>
      </c>
      <c r="V295" s="6">
        <f>SUMIF(SaldoAnno4!A$12:A$4602,$D295,SaldoAnno4!D$12:D$4602)</f>
        <v>0</v>
      </c>
      <c r="W295" s="6">
        <f>SUMIF(SaldoAnno4!A$12:A$4602,$D295,SaldoAnno4!E$12:E$4602)</f>
        <v>0</v>
      </c>
      <c r="X295" s="6">
        <f>SUMIF(SaldoAnno4!A$12:A$4602,$D295,SaldoAnno4!G$12:G$4602)</f>
        <v>0</v>
      </c>
      <c r="Y295" s="6">
        <f>SUMIF(SaldoAnno5!A$12:A$4602,$D295,SaldoAnno5!D$12:D$4602)</f>
        <v>30897.95</v>
      </c>
      <c r="Z295" s="6">
        <f>SUMIF(SaldoAnno5!A$12:A$4602,$D295,SaldoAnno5!E$12:E$4602)</f>
        <v>30897.95</v>
      </c>
      <c r="AA295" s="6">
        <f>SUMIF(SaldoAnno5!A$12:A$4602,$D295,SaldoAnno5!G$12:G$4602)</f>
        <v>0</v>
      </c>
      <c r="AB295" s="6">
        <f>SUMIF(SaldoAnno6!A$12:A$5000,$D295,SaldoAnno6!D$12:D$5000)</f>
        <v>0</v>
      </c>
      <c r="AC295" s="6">
        <f>SUMIF(SaldoAnno6!A$12:A$5000,$D295,SaldoAnno6!E$12:E$5000)</f>
        <v>0</v>
      </c>
      <c r="AD295" s="6">
        <f>SUMIF(SaldoAnno6!A$12:A$5000,$D295,SaldoAnno6!G$12:G$5000)</f>
        <v>0</v>
      </c>
    </row>
    <row r="296" spans="1:30" ht="12.75">
      <c r="A296" s="7">
        <v>23</v>
      </c>
      <c r="B296" s="7">
        <v>2316</v>
      </c>
      <c r="C296" s="7">
        <v>231601</v>
      </c>
      <c r="D296" s="7">
        <v>23160118</v>
      </c>
      <c r="E296" s="170" t="s">
        <v>35</v>
      </c>
      <c r="F296" s="7">
        <v>4</v>
      </c>
      <c r="G296" s="8" t="s">
        <v>336</v>
      </c>
      <c r="H296" s="8" t="s">
        <v>329</v>
      </c>
      <c r="I296" s="8" t="s">
        <v>329</v>
      </c>
      <c r="J296" s="8" t="s">
        <v>704</v>
      </c>
      <c r="K296" s="8" t="s">
        <v>537</v>
      </c>
      <c r="L296" s="8" t="s">
        <v>538</v>
      </c>
      <c r="M296" s="6">
        <f>SUMIF(SaldoAnno1!A$12:A$4902,D296,SaldoAnno1!D$12:D$4902)</f>
        <v>317.33</v>
      </c>
      <c r="N296" s="6">
        <f>SUMIF(SaldoAnno1!A$12:A$4902,D296,SaldoAnno1!E$12:E$4902)</f>
        <v>317.33</v>
      </c>
      <c r="O296" s="6">
        <f>SUMIF(SaldoAnno1!A$12:A$4902,D296,SaldoAnno1!G$12:G$4902)</f>
        <v>0</v>
      </c>
      <c r="P296" s="6">
        <f>SUMIF(SaldoAnno2!A$12:A$5000,D296,SaldoAnno2!D$12:D$5000)</f>
        <v>317.33</v>
      </c>
      <c r="Q296" s="6">
        <f>SUMIF(SaldoAnno2!A$12:A$5000,D296,SaldoAnno2!E$12:E$5000)</f>
        <v>317.33</v>
      </c>
      <c r="R296" s="6">
        <f>SUMIF(SaldoAnno2!A$12:A$5000,D296,SaldoAnno2!G$12:G$5000)</f>
        <v>0</v>
      </c>
      <c r="S296" s="6">
        <f>SUMIF(SaldoAnno3!A$12:A$5000,D296,SaldoAnno3!D$12:G$5000)</f>
        <v>317.33</v>
      </c>
      <c r="T296" s="6">
        <f>SUMIF(SaldoAnno3!A$12:A$5000,D296,SaldoAnno3!E$12:H$5000)</f>
        <v>317.33</v>
      </c>
      <c r="U296" s="6">
        <f>SUMIF(SaldoAnno3!A$12:A$5000,D296,SaldoAnno3!G$12:G$5000)</f>
        <v>0</v>
      </c>
      <c r="V296" s="6">
        <f>SUMIF(SaldoAnno4!A$12:A$4602,$D296,SaldoAnno4!D$12:D$4602)</f>
        <v>0</v>
      </c>
      <c r="W296" s="6">
        <f>SUMIF(SaldoAnno4!A$12:A$4602,$D296,SaldoAnno4!E$12:E$4602)</f>
        <v>0</v>
      </c>
      <c r="X296" s="6">
        <f>SUMIF(SaldoAnno4!A$12:A$4602,$D296,SaldoAnno4!G$12:G$4602)</f>
        <v>0</v>
      </c>
      <c r="Y296" s="6">
        <f>SUMIF(SaldoAnno5!A$12:A$4602,$D296,SaldoAnno5!D$12:D$4602)</f>
        <v>317.33</v>
      </c>
      <c r="Z296" s="6">
        <f>SUMIF(SaldoAnno5!A$12:A$4602,$D296,SaldoAnno5!E$12:E$4602)</f>
        <v>317.33</v>
      </c>
      <c r="AA296" s="6">
        <f>SUMIF(SaldoAnno5!A$12:A$4602,$D296,SaldoAnno5!G$12:G$4602)</f>
        <v>0</v>
      </c>
      <c r="AB296" s="6">
        <f>SUMIF(SaldoAnno6!A$12:A$5000,$D296,SaldoAnno6!D$12:D$5000)</f>
        <v>0</v>
      </c>
      <c r="AC296" s="6">
        <f>SUMIF(SaldoAnno6!A$12:A$5000,$D296,SaldoAnno6!E$12:E$5000)</f>
        <v>0</v>
      </c>
      <c r="AD296" s="6">
        <f>SUMIF(SaldoAnno6!A$12:A$5000,$D296,SaldoAnno6!G$12:G$5000)</f>
        <v>0</v>
      </c>
    </row>
    <row r="297" spans="1:30" ht="12.75">
      <c r="A297" s="7">
        <v>23</v>
      </c>
      <c r="B297" s="7">
        <v>2316</v>
      </c>
      <c r="C297" s="7">
        <v>231601</v>
      </c>
      <c r="D297" s="7">
        <v>23160119</v>
      </c>
      <c r="E297" s="170" t="s">
        <v>36</v>
      </c>
      <c r="F297" s="7">
        <v>4</v>
      </c>
      <c r="G297" s="8" t="s">
        <v>336</v>
      </c>
      <c r="H297" s="8" t="s">
        <v>329</v>
      </c>
      <c r="I297" s="8" t="s">
        <v>329</v>
      </c>
      <c r="J297" s="8" t="s">
        <v>704</v>
      </c>
      <c r="K297" s="8" t="s">
        <v>537</v>
      </c>
      <c r="L297" s="8" t="s">
        <v>538</v>
      </c>
      <c r="M297" s="6">
        <f>SUMIF(SaldoAnno1!A$12:A$4902,D297,SaldoAnno1!D$12:D$4902)</f>
        <v>0</v>
      </c>
      <c r="N297" s="6">
        <f>SUMIF(SaldoAnno1!A$12:A$4902,D297,SaldoAnno1!E$12:E$4902)</f>
        <v>0</v>
      </c>
      <c r="O297" s="6">
        <f>SUMIF(SaldoAnno1!A$12:A$4902,D297,SaldoAnno1!G$12:G$4902)</f>
        <v>0</v>
      </c>
      <c r="P297" s="6">
        <f>SUMIF(SaldoAnno2!A$12:A$5000,D297,SaldoAnno2!D$12:D$5000)</f>
        <v>0</v>
      </c>
      <c r="Q297" s="6">
        <f>SUMIF(SaldoAnno2!A$12:A$5000,D297,SaldoAnno2!E$12:E$5000)</f>
        <v>0</v>
      </c>
      <c r="R297" s="6">
        <f>SUMIF(SaldoAnno2!A$12:A$5000,D297,SaldoAnno2!G$12:G$5000)</f>
        <v>0</v>
      </c>
      <c r="S297" s="6">
        <f>SUMIF(SaldoAnno3!A$12:A$5000,D297,SaldoAnno3!D$12:G$5000)</f>
        <v>0</v>
      </c>
      <c r="T297" s="6">
        <f>SUMIF(SaldoAnno3!A$12:A$5000,D297,SaldoAnno3!E$12:H$5000)</f>
        <v>0</v>
      </c>
      <c r="U297" s="6">
        <f>SUMIF(SaldoAnno3!A$12:A$5000,D297,SaldoAnno3!G$12:G$5000)</f>
        <v>0</v>
      </c>
      <c r="V297" s="6">
        <f>SUMIF(SaldoAnno4!A$12:A$4602,$D297,SaldoAnno4!D$12:D$4602)</f>
        <v>0</v>
      </c>
      <c r="W297" s="6">
        <f>SUMIF(SaldoAnno4!A$12:A$4602,$D297,SaldoAnno4!E$12:E$4602)</f>
        <v>0</v>
      </c>
      <c r="X297" s="6">
        <f>SUMIF(SaldoAnno4!A$12:A$4602,$D297,SaldoAnno4!G$12:G$4602)</f>
        <v>0</v>
      </c>
      <c r="Y297" s="6">
        <f>SUMIF(SaldoAnno5!A$12:A$4602,$D297,SaldoAnno5!D$12:D$4602)</f>
        <v>0</v>
      </c>
      <c r="Z297" s="6">
        <f>SUMIF(SaldoAnno5!A$12:A$4602,$D297,SaldoAnno5!E$12:E$4602)</f>
        <v>0</v>
      </c>
      <c r="AA297" s="6">
        <f>SUMIF(SaldoAnno5!A$12:A$4602,$D297,SaldoAnno5!G$12:G$4602)</f>
        <v>0</v>
      </c>
      <c r="AB297" s="6">
        <f>SUMIF(SaldoAnno6!A$12:A$5000,$D297,SaldoAnno6!D$12:D$5000)</f>
        <v>0</v>
      </c>
      <c r="AC297" s="6">
        <f>SUMIF(SaldoAnno6!A$12:A$5000,$D297,SaldoAnno6!E$12:E$5000)</f>
        <v>0</v>
      </c>
      <c r="AD297" s="6">
        <f>SUMIF(SaldoAnno6!A$12:A$5000,$D297,SaldoAnno6!G$12:G$5000)</f>
        <v>0</v>
      </c>
    </row>
    <row r="298" spans="1:30" ht="12.75">
      <c r="A298" s="7">
        <v>23</v>
      </c>
      <c r="B298" s="7">
        <v>2316</v>
      </c>
      <c r="C298" s="7">
        <v>231601</v>
      </c>
      <c r="D298" s="7">
        <v>23160120</v>
      </c>
      <c r="E298" s="170" t="s">
        <v>37</v>
      </c>
      <c r="F298" s="7">
        <v>4</v>
      </c>
      <c r="G298" s="8" t="s">
        <v>336</v>
      </c>
      <c r="H298" s="8" t="s">
        <v>329</v>
      </c>
      <c r="I298" s="8" t="s">
        <v>329</v>
      </c>
      <c r="J298" s="8" t="s">
        <v>704</v>
      </c>
      <c r="K298" s="8" t="s">
        <v>537</v>
      </c>
      <c r="L298" s="8" t="s">
        <v>538</v>
      </c>
      <c r="M298" s="6">
        <f>SUMIF(SaldoAnno1!A$12:A$4902,D298,SaldoAnno1!D$12:D$4902)</f>
        <v>0</v>
      </c>
      <c r="N298" s="6">
        <f>SUMIF(SaldoAnno1!A$12:A$4902,D298,SaldoAnno1!E$12:E$4902)</f>
        <v>0</v>
      </c>
      <c r="O298" s="6">
        <f>SUMIF(SaldoAnno1!A$12:A$4902,D298,SaldoAnno1!G$12:G$4902)</f>
        <v>0</v>
      </c>
      <c r="P298" s="6">
        <f>SUMIF(SaldoAnno2!A$12:A$5000,D298,SaldoAnno2!D$12:D$5000)</f>
        <v>0</v>
      </c>
      <c r="Q298" s="6">
        <f>SUMIF(SaldoAnno2!A$12:A$5000,D298,SaldoAnno2!E$12:E$5000)</f>
        <v>0</v>
      </c>
      <c r="R298" s="6">
        <f>SUMIF(SaldoAnno2!A$12:A$5000,D298,SaldoAnno2!G$12:G$5000)</f>
        <v>0</v>
      </c>
      <c r="S298" s="6">
        <f>SUMIF(SaldoAnno3!A$12:A$5000,D298,SaldoAnno3!D$12:G$5000)</f>
        <v>0</v>
      </c>
      <c r="T298" s="6">
        <f>SUMIF(SaldoAnno3!A$12:A$5000,D298,SaldoAnno3!E$12:H$5000)</f>
        <v>0</v>
      </c>
      <c r="U298" s="6">
        <f>SUMIF(SaldoAnno3!A$12:A$5000,D298,SaldoAnno3!G$12:G$5000)</f>
        <v>0</v>
      </c>
      <c r="V298" s="6">
        <f>SUMIF(SaldoAnno4!A$12:A$4602,$D298,SaldoAnno4!D$12:D$4602)</f>
        <v>0</v>
      </c>
      <c r="W298" s="6">
        <f>SUMIF(SaldoAnno4!A$12:A$4602,$D298,SaldoAnno4!E$12:E$4602)</f>
        <v>0</v>
      </c>
      <c r="X298" s="6">
        <f>SUMIF(SaldoAnno4!A$12:A$4602,$D298,SaldoAnno4!G$12:G$4602)</f>
        <v>0</v>
      </c>
      <c r="Y298" s="6">
        <f>SUMIF(SaldoAnno5!A$12:A$4602,$D298,SaldoAnno5!D$12:D$4602)</f>
        <v>0</v>
      </c>
      <c r="Z298" s="6">
        <f>SUMIF(SaldoAnno5!A$12:A$4602,$D298,SaldoAnno5!E$12:E$4602)</f>
        <v>0</v>
      </c>
      <c r="AA298" s="6">
        <f>SUMIF(SaldoAnno5!A$12:A$4602,$D298,SaldoAnno5!G$12:G$4602)</f>
        <v>0</v>
      </c>
      <c r="AB298" s="6">
        <f>SUMIF(SaldoAnno6!A$12:A$5000,$D298,SaldoAnno6!D$12:D$5000)</f>
        <v>0</v>
      </c>
      <c r="AC298" s="6">
        <f>SUMIF(SaldoAnno6!A$12:A$5000,$D298,SaldoAnno6!E$12:E$5000)</f>
        <v>0</v>
      </c>
      <c r="AD298" s="6">
        <f>SUMIF(SaldoAnno6!A$12:A$5000,$D298,SaldoAnno6!G$12:G$5000)</f>
        <v>0</v>
      </c>
    </row>
    <row r="299" spans="1:30" ht="12.75">
      <c r="A299" s="7">
        <v>23</v>
      </c>
      <c r="B299" s="7">
        <v>2316</v>
      </c>
      <c r="C299" s="7">
        <v>231601</v>
      </c>
      <c r="D299" s="7">
        <v>23160121</v>
      </c>
      <c r="E299" s="170" t="s">
        <v>38</v>
      </c>
      <c r="F299" s="7">
        <v>4</v>
      </c>
      <c r="G299" s="8" t="s">
        <v>336</v>
      </c>
      <c r="H299" s="8" t="s">
        <v>329</v>
      </c>
      <c r="I299" s="8" t="s">
        <v>329</v>
      </c>
      <c r="J299" s="8" t="s">
        <v>704</v>
      </c>
      <c r="K299" s="8" t="s">
        <v>537</v>
      </c>
      <c r="L299" s="8" t="s">
        <v>538</v>
      </c>
      <c r="M299" s="6">
        <f>SUMIF(SaldoAnno1!A$12:A$4902,D299,SaldoAnno1!D$12:D$4902)</f>
        <v>6940.3</v>
      </c>
      <c r="N299" s="6">
        <f>SUMIF(SaldoAnno1!A$12:A$4902,D299,SaldoAnno1!E$12:E$4902)</f>
        <v>6940.3</v>
      </c>
      <c r="O299" s="6">
        <f>SUMIF(SaldoAnno1!A$12:A$4902,D299,SaldoAnno1!G$12:G$4902)</f>
        <v>0</v>
      </c>
      <c r="P299" s="6">
        <f>SUMIF(SaldoAnno2!A$12:A$5000,D299,SaldoAnno2!D$12:D$5000)</f>
        <v>0</v>
      </c>
      <c r="Q299" s="6">
        <f>SUMIF(SaldoAnno2!A$12:A$5000,D299,SaldoAnno2!E$12:E$5000)</f>
        <v>0</v>
      </c>
      <c r="R299" s="6">
        <f>SUMIF(SaldoAnno2!A$12:A$5000,D299,SaldoAnno2!G$12:G$5000)</f>
        <v>0</v>
      </c>
      <c r="S299" s="6">
        <f>SUMIF(SaldoAnno3!A$12:A$5000,D299,SaldoAnno3!D$12:G$5000)</f>
        <v>0</v>
      </c>
      <c r="T299" s="6">
        <f>SUMIF(SaldoAnno3!A$12:A$5000,D299,SaldoAnno3!E$12:H$5000)</f>
        <v>0</v>
      </c>
      <c r="U299" s="6">
        <f>SUMIF(SaldoAnno3!A$12:A$5000,D299,SaldoAnno3!G$12:G$5000)</f>
        <v>0</v>
      </c>
      <c r="V299" s="6">
        <f>SUMIF(SaldoAnno4!A$12:A$4602,$D299,SaldoAnno4!D$12:D$4602)</f>
        <v>0</v>
      </c>
      <c r="W299" s="6">
        <f>SUMIF(SaldoAnno4!A$12:A$4602,$D299,SaldoAnno4!E$12:E$4602)</f>
        <v>0</v>
      </c>
      <c r="X299" s="6">
        <f>SUMIF(SaldoAnno4!A$12:A$4602,$D299,SaldoAnno4!G$12:G$4602)</f>
        <v>0</v>
      </c>
      <c r="Y299" s="6">
        <f>SUMIF(SaldoAnno5!A$12:A$4602,$D299,SaldoAnno5!D$12:D$4602)</f>
        <v>0</v>
      </c>
      <c r="Z299" s="6">
        <f>SUMIF(SaldoAnno5!A$12:A$4602,$D299,SaldoAnno5!E$12:E$4602)</f>
        <v>0</v>
      </c>
      <c r="AA299" s="6">
        <f>SUMIF(SaldoAnno5!A$12:A$4602,$D299,SaldoAnno5!G$12:G$4602)</f>
        <v>0</v>
      </c>
      <c r="AB299" s="6">
        <f>SUMIF(SaldoAnno6!A$12:A$5000,$D299,SaldoAnno6!D$12:D$5000)</f>
        <v>0</v>
      </c>
      <c r="AC299" s="6">
        <f>SUMIF(SaldoAnno6!A$12:A$5000,$D299,SaldoAnno6!E$12:E$5000)</f>
        <v>0</v>
      </c>
      <c r="AD299" s="6">
        <f>SUMIF(SaldoAnno6!A$12:A$5000,$D299,SaldoAnno6!G$12:G$5000)</f>
        <v>0</v>
      </c>
    </row>
    <row r="300" spans="1:30" ht="12.75">
      <c r="A300" s="7">
        <v>23</v>
      </c>
      <c r="B300" s="7">
        <v>2316</v>
      </c>
      <c r="C300" s="7">
        <v>231601</v>
      </c>
      <c r="D300" s="7">
        <v>23160122</v>
      </c>
      <c r="E300" s="170" t="s">
        <v>39</v>
      </c>
      <c r="F300" s="7">
        <v>4</v>
      </c>
      <c r="G300" s="8" t="s">
        <v>336</v>
      </c>
      <c r="H300" s="8" t="s">
        <v>329</v>
      </c>
      <c r="I300" s="8" t="s">
        <v>329</v>
      </c>
      <c r="J300" s="8" t="s">
        <v>704</v>
      </c>
      <c r="K300" s="8" t="s">
        <v>537</v>
      </c>
      <c r="L300" s="8" t="s">
        <v>538</v>
      </c>
      <c r="M300" s="6">
        <f>SUMIF(SaldoAnno1!A$12:A$4902,D300,SaldoAnno1!D$12:D$4902)</f>
        <v>13882.39</v>
      </c>
      <c r="N300" s="6">
        <f>SUMIF(SaldoAnno1!A$12:A$4902,D300,SaldoAnno1!E$12:E$4902)</f>
        <v>13882.39</v>
      </c>
      <c r="O300" s="6">
        <f>SUMIF(SaldoAnno1!A$12:A$4902,D300,SaldoAnno1!G$12:G$4902)</f>
        <v>0</v>
      </c>
      <c r="P300" s="6">
        <f>SUMIF(SaldoAnno2!A$12:A$5000,D300,SaldoAnno2!D$12:D$5000)</f>
        <v>0</v>
      </c>
      <c r="Q300" s="6">
        <f>SUMIF(SaldoAnno2!A$12:A$5000,D300,SaldoAnno2!E$12:E$5000)</f>
        <v>0</v>
      </c>
      <c r="R300" s="6">
        <f>SUMIF(SaldoAnno2!A$12:A$5000,D300,SaldoAnno2!G$12:G$5000)</f>
        <v>0</v>
      </c>
      <c r="S300" s="6">
        <f>SUMIF(SaldoAnno3!A$12:A$5000,D300,SaldoAnno3!D$12:G$5000)</f>
        <v>0</v>
      </c>
      <c r="T300" s="6">
        <f>SUMIF(SaldoAnno3!A$12:A$5000,D300,SaldoAnno3!E$12:H$5000)</f>
        <v>0</v>
      </c>
      <c r="U300" s="6">
        <f>SUMIF(SaldoAnno3!A$12:A$5000,D300,SaldoAnno3!G$12:G$5000)</f>
        <v>0</v>
      </c>
      <c r="V300" s="6">
        <f>SUMIF(SaldoAnno4!A$12:A$4602,$D300,SaldoAnno4!D$12:D$4602)</f>
        <v>0</v>
      </c>
      <c r="W300" s="6">
        <f>SUMIF(SaldoAnno4!A$12:A$4602,$D300,SaldoAnno4!E$12:E$4602)</f>
        <v>0</v>
      </c>
      <c r="X300" s="6">
        <f>SUMIF(SaldoAnno4!A$12:A$4602,$D300,SaldoAnno4!G$12:G$4602)</f>
        <v>0</v>
      </c>
      <c r="Y300" s="6">
        <f>SUMIF(SaldoAnno5!A$12:A$4602,$D300,SaldoAnno5!D$12:D$4602)</f>
        <v>0</v>
      </c>
      <c r="Z300" s="6">
        <f>SUMIF(SaldoAnno5!A$12:A$4602,$D300,SaldoAnno5!E$12:E$4602)</f>
        <v>0</v>
      </c>
      <c r="AA300" s="6">
        <f>SUMIF(SaldoAnno5!A$12:A$4602,$D300,SaldoAnno5!G$12:G$4602)</f>
        <v>0</v>
      </c>
      <c r="AB300" s="6">
        <f>SUMIF(SaldoAnno6!A$12:A$5000,$D300,SaldoAnno6!D$12:D$5000)</f>
        <v>0</v>
      </c>
      <c r="AC300" s="6">
        <f>SUMIF(SaldoAnno6!A$12:A$5000,$D300,SaldoAnno6!E$12:E$5000)</f>
        <v>0</v>
      </c>
      <c r="AD300" s="6">
        <f>SUMIF(SaldoAnno6!A$12:A$5000,$D300,SaldoAnno6!G$12:G$5000)</f>
        <v>0</v>
      </c>
    </row>
    <row r="301" spans="1:30" ht="12.75">
      <c r="A301" s="7">
        <v>23</v>
      </c>
      <c r="B301" s="7">
        <v>2316</v>
      </c>
      <c r="C301" s="7">
        <v>231601</v>
      </c>
      <c r="D301" s="7">
        <v>23160123</v>
      </c>
      <c r="E301" s="170" t="s">
        <v>40</v>
      </c>
      <c r="F301" s="7">
        <v>4</v>
      </c>
      <c r="G301" s="8" t="s">
        <v>336</v>
      </c>
      <c r="H301" s="8" t="s">
        <v>329</v>
      </c>
      <c r="I301" s="8" t="s">
        <v>329</v>
      </c>
      <c r="J301" s="8" t="s">
        <v>704</v>
      </c>
      <c r="K301" s="8" t="s">
        <v>537</v>
      </c>
      <c r="L301" s="8" t="s">
        <v>538</v>
      </c>
      <c r="M301" s="6">
        <f>SUMIF(SaldoAnno1!A$12:A$4902,D301,SaldoAnno1!D$12:D$4902)</f>
        <v>23310.9</v>
      </c>
      <c r="N301" s="6">
        <f>SUMIF(SaldoAnno1!A$12:A$4902,D301,SaldoAnno1!E$12:E$4902)</f>
        <v>23310.9</v>
      </c>
      <c r="O301" s="6">
        <f>SUMIF(SaldoAnno1!A$12:A$4902,D301,SaldoAnno1!G$12:G$4902)</f>
        <v>0</v>
      </c>
      <c r="P301" s="6">
        <f>SUMIF(SaldoAnno2!A$12:A$5000,D301,SaldoAnno2!D$12:D$5000)</f>
        <v>0</v>
      </c>
      <c r="Q301" s="6">
        <f>SUMIF(SaldoAnno2!A$12:A$5000,D301,SaldoAnno2!E$12:E$5000)</f>
        <v>0</v>
      </c>
      <c r="R301" s="6">
        <f>SUMIF(SaldoAnno2!A$12:A$5000,D301,SaldoAnno2!G$12:G$5000)</f>
        <v>0</v>
      </c>
      <c r="S301" s="6">
        <f>SUMIF(SaldoAnno3!A$12:A$5000,D301,SaldoAnno3!D$12:G$5000)</f>
        <v>0</v>
      </c>
      <c r="T301" s="6">
        <f>SUMIF(SaldoAnno3!A$12:A$5000,D301,SaldoAnno3!E$12:H$5000)</f>
        <v>0</v>
      </c>
      <c r="U301" s="6">
        <f>SUMIF(SaldoAnno3!A$12:A$5000,D301,SaldoAnno3!G$12:G$5000)</f>
        <v>0</v>
      </c>
      <c r="V301" s="6">
        <f>SUMIF(SaldoAnno4!A$12:A$4602,$D301,SaldoAnno4!D$12:D$4602)</f>
        <v>0</v>
      </c>
      <c r="W301" s="6">
        <f>SUMIF(SaldoAnno4!A$12:A$4602,$D301,SaldoAnno4!E$12:E$4602)</f>
        <v>0</v>
      </c>
      <c r="X301" s="6">
        <f>SUMIF(SaldoAnno4!A$12:A$4602,$D301,SaldoAnno4!G$12:G$4602)</f>
        <v>0</v>
      </c>
      <c r="Y301" s="6">
        <f>SUMIF(SaldoAnno5!A$12:A$4602,$D301,SaldoAnno5!D$12:D$4602)</f>
        <v>0</v>
      </c>
      <c r="Z301" s="6">
        <f>SUMIF(SaldoAnno5!A$12:A$4602,$D301,SaldoAnno5!E$12:E$4602)</f>
        <v>0</v>
      </c>
      <c r="AA301" s="6">
        <f>SUMIF(SaldoAnno5!A$12:A$4602,$D301,SaldoAnno5!G$12:G$4602)</f>
        <v>0</v>
      </c>
      <c r="AB301" s="6">
        <f>SUMIF(SaldoAnno6!A$12:A$5000,$D301,SaldoAnno6!D$12:D$5000)</f>
        <v>0</v>
      </c>
      <c r="AC301" s="6">
        <f>SUMIF(SaldoAnno6!A$12:A$5000,$D301,SaldoAnno6!E$12:E$5000)</f>
        <v>0</v>
      </c>
      <c r="AD301" s="6">
        <f>SUMIF(SaldoAnno6!A$12:A$5000,$D301,SaldoAnno6!G$12:G$5000)</f>
        <v>0</v>
      </c>
    </row>
    <row r="302" spans="1:30" ht="12.75">
      <c r="A302" s="7">
        <v>23</v>
      </c>
      <c r="B302" s="7">
        <v>2316</v>
      </c>
      <c r="C302" s="7">
        <v>231601</v>
      </c>
      <c r="D302" s="7">
        <v>23160124</v>
      </c>
      <c r="E302" s="170" t="s">
        <v>41</v>
      </c>
      <c r="F302" s="7">
        <v>4</v>
      </c>
      <c r="G302" s="8" t="s">
        <v>336</v>
      </c>
      <c r="H302" s="8" t="s">
        <v>329</v>
      </c>
      <c r="I302" s="8" t="s">
        <v>329</v>
      </c>
      <c r="J302" s="8" t="s">
        <v>704</v>
      </c>
      <c r="K302" s="8" t="s">
        <v>537</v>
      </c>
      <c r="L302" s="8" t="s">
        <v>538</v>
      </c>
      <c r="M302" s="6">
        <f>SUMIF(SaldoAnno1!A$12:A$4902,D302,SaldoAnno1!D$12:D$4902)</f>
        <v>1836.93</v>
      </c>
      <c r="N302" s="6">
        <f>SUMIF(SaldoAnno1!A$12:A$4902,D302,SaldoAnno1!E$12:E$4902)</f>
        <v>1836.93</v>
      </c>
      <c r="O302" s="6">
        <f>SUMIF(SaldoAnno1!A$12:A$4902,D302,SaldoAnno1!G$12:G$4902)</f>
        <v>0</v>
      </c>
      <c r="P302" s="6">
        <f>SUMIF(SaldoAnno2!A$12:A$5000,D302,SaldoAnno2!D$12:D$5000)</f>
        <v>0</v>
      </c>
      <c r="Q302" s="6">
        <f>SUMIF(SaldoAnno2!A$12:A$5000,D302,SaldoAnno2!E$12:E$5000)</f>
        <v>0</v>
      </c>
      <c r="R302" s="6">
        <f>SUMIF(SaldoAnno2!A$12:A$5000,D302,SaldoAnno2!G$12:G$5000)</f>
        <v>0</v>
      </c>
      <c r="S302" s="6">
        <f>SUMIF(SaldoAnno3!A$12:A$5000,D302,SaldoAnno3!D$12:G$5000)</f>
        <v>0</v>
      </c>
      <c r="T302" s="6">
        <f>SUMIF(SaldoAnno3!A$12:A$5000,D302,SaldoAnno3!E$12:H$5000)</f>
        <v>0</v>
      </c>
      <c r="U302" s="6">
        <f>SUMIF(SaldoAnno3!A$12:A$5000,D302,SaldoAnno3!G$12:G$5000)</f>
        <v>0</v>
      </c>
      <c r="V302" s="6">
        <f>SUMIF(SaldoAnno4!A$12:A$4602,$D302,SaldoAnno4!D$12:D$4602)</f>
        <v>0</v>
      </c>
      <c r="W302" s="6">
        <f>SUMIF(SaldoAnno4!A$12:A$4602,$D302,SaldoAnno4!E$12:E$4602)</f>
        <v>0</v>
      </c>
      <c r="X302" s="6">
        <f>SUMIF(SaldoAnno4!A$12:A$4602,$D302,SaldoAnno4!G$12:G$4602)</f>
        <v>0</v>
      </c>
      <c r="Y302" s="6">
        <f>SUMIF(SaldoAnno5!A$12:A$4602,$D302,SaldoAnno5!D$12:D$4602)</f>
        <v>0</v>
      </c>
      <c r="Z302" s="6">
        <f>SUMIF(SaldoAnno5!A$12:A$4602,$D302,SaldoAnno5!E$12:E$4602)</f>
        <v>0</v>
      </c>
      <c r="AA302" s="6">
        <f>SUMIF(SaldoAnno5!A$12:A$4602,$D302,SaldoAnno5!G$12:G$4602)</f>
        <v>0</v>
      </c>
      <c r="AB302" s="6">
        <f>SUMIF(SaldoAnno6!A$12:A$5000,$D302,SaldoAnno6!D$12:D$5000)</f>
        <v>0</v>
      </c>
      <c r="AC302" s="6">
        <f>SUMIF(SaldoAnno6!A$12:A$5000,$D302,SaldoAnno6!E$12:E$5000)</f>
        <v>0</v>
      </c>
      <c r="AD302" s="6">
        <f>SUMIF(SaldoAnno6!A$12:A$5000,$D302,SaldoAnno6!G$12:G$5000)</f>
        <v>0</v>
      </c>
    </row>
    <row r="303" spans="1:30" ht="12.75">
      <c r="A303" s="7">
        <v>23</v>
      </c>
      <c r="B303" s="7">
        <v>2316</v>
      </c>
      <c r="C303" s="7">
        <v>231601</v>
      </c>
      <c r="D303" s="7">
        <v>23160125</v>
      </c>
      <c r="E303" s="170" t="s">
        <v>42</v>
      </c>
      <c r="F303" s="7">
        <v>4</v>
      </c>
      <c r="G303" s="8" t="s">
        <v>336</v>
      </c>
      <c r="H303" s="8" t="s">
        <v>329</v>
      </c>
      <c r="I303" s="8" t="s">
        <v>329</v>
      </c>
      <c r="J303" s="8" t="s">
        <v>704</v>
      </c>
      <c r="K303" s="8" t="s">
        <v>537</v>
      </c>
      <c r="L303" s="8" t="s">
        <v>538</v>
      </c>
      <c r="M303" s="6">
        <f>SUMIF(SaldoAnno1!A$12:A$4902,D303,SaldoAnno1!D$12:D$4902)</f>
        <v>0</v>
      </c>
      <c r="N303" s="6">
        <f>SUMIF(SaldoAnno1!A$12:A$4902,D303,SaldoAnno1!E$12:E$4902)</f>
        <v>0</v>
      </c>
      <c r="O303" s="6">
        <f>SUMIF(SaldoAnno1!A$12:A$4902,D303,SaldoAnno1!G$12:G$4902)</f>
        <v>0</v>
      </c>
      <c r="P303" s="6">
        <f>SUMIF(SaldoAnno2!A$12:A$5000,D303,SaldoAnno2!D$12:D$5000)</f>
        <v>0</v>
      </c>
      <c r="Q303" s="6">
        <f>SUMIF(SaldoAnno2!A$12:A$5000,D303,SaldoAnno2!E$12:E$5000)</f>
        <v>0</v>
      </c>
      <c r="R303" s="6">
        <f>SUMIF(SaldoAnno2!A$12:A$5000,D303,SaldoAnno2!G$12:G$5000)</f>
        <v>0</v>
      </c>
      <c r="S303" s="6">
        <f>SUMIF(SaldoAnno3!A$12:A$5000,D303,SaldoAnno3!D$12:G$5000)</f>
        <v>0</v>
      </c>
      <c r="T303" s="6">
        <f>SUMIF(SaldoAnno3!A$12:A$5000,D303,SaldoAnno3!E$12:H$5000)</f>
        <v>0</v>
      </c>
      <c r="U303" s="6">
        <f>SUMIF(SaldoAnno3!A$12:A$5000,D303,SaldoAnno3!G$12:G$5000)</f>
        <v>0</v>
      </c>
      <c r="V303" s="6">
        <f>SUMIF(SaldoAnno4!A$12:A$4602,$D303,SaldoAnno4!D$12:D$4602)</f>
        <v>0</v>
      </c>
      <c r="W303" s="6">
        <f>SUMIF(SaldoAnno4!A$12:A$4602,$D303,SaldoAnno4!E$12:E$4602)</f>
        <v>0</v>
      </c>
      <c r="X303" s="6">
        <f>SUMIF(SaldoAnno4!A$12:A$4602,$D303,SaldoAnno4!G$12:G$4602)</f>
        <v>0</v>
      </c>
      <c r="Y303" s="6">
        <f>SUMIF(SaldoAnno5!A$12:A$4602,$D303,SaldoAnno5!D$12:D$4602)</f>
        <v>0</v>
      </c>
      <c r="Z303" s="6">
        <f>SUMIF(SaldoAnno5!A$12:A$4602,$D303,SaldoAnno5!E$12:E$4602)</f>
        <v>0</v>
      </c>
      <c r="AA303" s="6">
        <f>SUMIF(SaldoAnno5!A$12:A$4602,$D303,SaldoAnno5!G$12:G$4602)</f>
        <v>0</v>
      </c>
      <c r="AB303" s="6">
        <f>SUMIF(SaldoAnno6!A$12:A$5000,$D303,SaldoAnno6!D$12:D$5000)</f>
        <v>0</v>
      </c>
      <c r="AC303" s="6">
        <f>SUMIF(SaldoAnno6!A$12:A$5000,$D303,SaldoAnno6!E$12:E$5000)</f>
        <v>0</v>
      </c>
      <c r="AD303" s="6">
        <f>SUMIF(SaldoAnno6!A$12:A$5000,$D303,SaldoAnno6!G$12:G$5000)</f>
        <v>0</v>
      </c>
    </row>
    <row r="304" spans="1:30" ht="12.75">
      <c r="A304" s="7">
        <v>23</v>
      </c>
      <c r="B304" s="7">
        <v>2316</v>
      </c>
      <c r="C304" s="7">
        <v>231601</v>
      </c>
      <c r="D304" s="7">
        <v>23160126</v>
      </c>
      <c r="E304" s="170" t="s">
        <v>43</v>
      </c>
      <c r="F304" s="7">
        <v>4</v>
      </c>
      <c r="G304" s="8" t="s">
        <v>336</v>
      </c>
      <c r="H304" s="8" t="s">
        <v>329</v>
      </c>
      <c r="I304" s="8" t="s">
        <v>329</v>
      </c>
      <c r="J304" s="8" t="s">
        <v>704</v>
      </c>
      <c r="K304" s="8" t="s">
        <v>537</v>
      </c>
      <c r="L304" s="8" t="s">
        <v>538</v>
      </c>
      <c r="M304" s="6">
        <f>SUMIF(SaldoAnno1!A$12:A$4902,D304,SaldoAnno1!D$12:D$4902)</f>
        <v>65335.87</v>
      </c>
      <c r="N304" s="6">
        <f>SUMIF(SaldoAnno1!A$12:A$4902,D304,SaldoAnno1!E$12:E$4902)</f>
        <v>72948.67</v>
      </c>
      <c r="O304" s="6">
        <f>SUMIF(SaldoAnno1!A$12:A$4902,D304,SaldoAnno1!G$12:G$4902)</f>
        <v>-7612.7999999999956</v>
      </c>
      <c r="P304" s="6">
        <f>SUMIF(SaldoAnno2!A$12:A$5000,D304,SaldoAnno2!D$12:D$5000)</f>
        <v>0</v>
      </c>
      <c r="Q304" s="6">
        <f>SUMIF(SaldoAnno2!A$12:A$5000,D304,SaldoAnno2!E$12:E$5000)</f>
        <v>7612.8</v>
      </c>
      <c r="R304" s="6">
        <f>SUMIF(SaldoAnno2!A$12:A$5000,D304,SaldoAnno2!G$12:G$5000)</f>
        <v>-7612.8</v>
      </c>
      <c r="S304" s="6">
        <f>SUMIF(SaldoAnno3!A$12:A$5000,D304,SaldoAnno3!D$12:G$5000)</f>
        <v>7612.8</v>
      </c>
      <c r="T304" s="6">
        <f>SUMIF(SaldoAnno3!A$12:A$5000,D304,SaldoAnno3!E$12:H$5000)</f>
        <v>7612.8</v>
      </c>
      <c r="U304" s="6">
        <f>SUMIF(SaldoAnno3!A$12:A$5000,D304,SaldoAnno3!G$12:G$5000)</f>
        <v>0</v>
      </c>
      <c r="V304" s="6">
        <f>SUMIF(SaldoAnno4!A$12:A$4602,$D304,SaldoAnno4!D$12:D$4602)</f>
        <v>0</v>
      </c>
      <c r="W304" s="6">
        <f>SUMIF(SaldoAnno4!A$12:A$4602,$D304,SaldoAnno4!E$12:E$4602)</f>
        <v>0</v>
      </c>
      <c r="X304" s="6">
        <f>SUMIF(SaldoAnno4!A$12:A$4602,$D304,SaldoAnno4!G$12:G$4602)</f>
        <v>0</v>
      </c>
      <c r="Y304" s="6">
        <f>SUMIF(SaldoAnno5!A$12:A$4602,$D304,SaldoAnno5!D$12:D$4602)</f>
        <v>0</v>
      </c>
      <c r="Z304" s="6">
        <f>SUMIF(SaldoAnno5!A$12:A$4602,$D304,SaldoAnno5!E$12:E$4602)</f>
        <v>0</v>
      </c>
      <c r="AA304" s="6">
        <f>SUMIF(SaldoAnno5!A$12:A$4602,$D304,SaldoAnno5!G$12:G$4602)</f>
        <v>0</v>
      </c>
      <c r="AB304" s="6">
        <f>SUMIF(SaldoAnno6!A$12:A$5000,$D304,SaldoAnno6!D$12:D$5000)</f>
        <v>0</v>
      </c>
      <c r="AC304" s="6">
        <f>SUMIF(SaldoAnno6!A$12:A$5000,$D304,SaldoAnno6!E$12:E$5000)</f>
        <v>0</v>
      </c>
      <c r="AD304" s="6">
        <f>SUMIF(SaldoAnno6!A$12:A$5000,$D304,SaldoAnno6!G$12:G$5000)</f>
        <v>0</v>
      </c>
    </row>
    <row r="305" spans="1:30" ht="12.75">
      <c r="A305" s="7">
        <v>23</v>
      </c>
      <c r="B305" s="7">
        <v>2316</v>
      </c>
      <c r="C305" s="7">
        <v>231601</v>
      </c>
      <c r="D305" s="7">
        <v>23160127</v>
      </c>
      <c r="E305" s="170" t="s">
        <v>1149</v>
      </c>
      <c r="F305" s="7">
        <v>4</v>
      </c>
      <c r="G305" s="8" t="s">
        <v>336</v>
      </c>
      <c r="H305" s="8" t="s">
        <v>329</v>
      </c>
      <c r="I305" s="8" t="s">
        <v>329</v>
      </c>
      <c r="J305" s="8" t="s">
        <v>704</v>
      </c>
      <c r="K305" s="8" t="s">
        <v>537</v>
      </c>
      <c r="L305" s="8" t="s">
        <v>538</v>
      </c>
      <c r="M305" s="6">
        <f>SUMIF(SaldoAnno1!A$12:A$4902,D305,SaldoAnno1!D$12:D$4902)</f>
        <v>50046.31</v>
      </c>
      <c r="N305" s="6">
        <f>SUMIF(SaldoAnno1!A$12:A$4902,D305,SaldoAnno1!E$12:E$4902)</f>
        <v>61032.05</v>
      </c>
      <c r="O305" s="6">
        <f>SUMIF(SaldoAnno1!A$12:A$4902,D305,SaldoAnno1!G$12:G$4902)</f>
        <v>-10985.740000000005</v>
      </c>
      <c r="P305" s="6">
        <f>SUMIF(SaldoAnno2!A$12:A$5000,D305,SaldoAnno2!D$12:D$5000)</f>
        <v>10985.74</v>
      </c>
      <c r="Q305" s="6">
        <f>SUMIF(SaldoAnno2!A$12:A$5000,D305,SaldoAnno2!E$12:E$5000)</f>
        <v>10985.74</v>
      </c>
      <c r="R305" s="6">
        <f>SUMIF(SaldoAnno2!A$12:A$5000,D305,SaldoAnno2!G$12:G$5000)</f>
        <v>0</v>
      </c>
      <c r="S305" s="6">
        <f>SUMIF(SaldoAnno3!A$12:A$5000,D305,SaldoAnno3!D$12:G$5000)</f>
        <v>0</v>
      </c>
      <c r="T305" s="6">
        <f>SUMIF(SaldoAnno3!A$12:A$5000,D305,SaldoAnno3!E$12:H$5000)</f>
        <v>0</v>
      </c>
      <c r="U305" s="6">
        <f>SUMIF(SaldoAnno3!A$12:A$5000,D305,SaldoAnno3!G$12:G$5000)</f>
        <v>0</v>
      </c>
      <c r="V305" s="6">
        <f>SUMIF(SaldoAnno4!A$12:A$4602,$D305,SaldoAnno4!D$12:D$4602)</f>
        <v>0</v>
      </c>
      <c r="W305" s="6">
        <f>SUMIF(SaldoAnno4!A$12:A$4602,$D305,SaldoAnno4!E$12:E$4602)</f>
        <v>0</v>
      </c>
      <c r="X305" s="6">
        <f>SUMIF(SaldoAnno4!A$12:A$4602,$D305,SaldoAnno4!G$12:G$4602)</f>
        <v>0</v>
      </c>
      <c r="Y305" s="6">
        <f>SUMIF(SaldoAnno5!A$12:A$4602,$D305,SaldoAnno5!D$12:D$4602)</f>
        <v>0</v>
      </c>
      <c r="Z305" s="6">
        <f>SUMIF(SaldoAnno5!A$12:A$4602,$D305,SaldoAnno5!E$12:E$4602)</f>
        <v>0</v>
      </c>
      <c r="AA305" s="6">
        <f>SUMIF(SaldoAnno5!A$12:A$4602,$D305,SaldoAnno5!G$12:G$4602)</f>
        <v>0</v>
      </c>
      <c r="AB305" s="6">
        <f>SUMIF(SaldoAnno6!A$12:A$5000,$D305,SaldoAnno6!D$12:D$5000)</f>
        <v>0</v>
      </c>
      <c r="AC305" s="6">
        <f>SUMIF(SaldoAnno6!A$12:A$5000,$D305,SaldoAnno6!E$12:E$5000)</f>
        <v>0</v>
      </c>
      <c r="AD305" s="6">
        <f>SUMIF(SaldoAnno6!A$12:A$5000,$D305,SaldoAnno6!G$12:G$5000)</f>
        <v>0</v>
      </c>
    </row>
    <row r="306" spans="1:30" ht="12.75">
      <c r="A306" s="7">
        <v>23</v>
      </c>
      <c r="B306" s="7">
        <v>2316</v>
      </c>
      <c r="C306" s="7">
        <v>231601</v>
      </c>
      <c r="D306" s="7">
        <v>23160128</v>
      </c>
      <c r="E306" s="170" t="s">
        <v>1163</v>
      </c>
      <c r="F306" s="7">
        <v>4</v>
      </c>
      <c r="G306" s="8" t="s">
        <v>336</v>
      </c>
      <c r="H306" s="8" t="s">
        <v>329</v>
      </c>
      <c r="I306" s="8" t="s">
        <v>329</v>
      </c>
      <c r="J306" s="8" t="s">
        <v>704</v>
      </c>
      <c r="K306" s="8" t="s">
        <v>537</v>
      </c>
      <c r="L306" s="8" t="s">
        <v>538</v>
      </c>
      <c r="M306" s="6">
        <f>SUMIF(SaldoAnno1!A$12:A$4902,D306,SaldoAnno1!D$12:D$4902)</f>
        <v>173718.37</v>
      </c>
      <c r="N306" s="6">
        <f>SUMIF(SaldoAnno1!A$12:A$4902,D306,SaldoAnno1!E$12:E$4902)</f>
        <v>173718.37</v>
      </c>
      <c r="O306" s="6">
        <f>SUMIF(SaldoAnno1!A$12:A$4902,D306,SaldoAnno1!G$12:G$4902)</f>
        <v>0</v>
      </c>
      <c r="P306" s="6">
        <f>SUMIF(SaldoAnno2!A$12:A$5000,D306,SaldoAnno2!D$12:D$5000)</f>
        <v>0</v>
      </c>
      <c r="Q306" s="6">
        <f>SUMIF(SaldoAnno2!A$12:A$5000,D306,SaldoAnno2!E$12:E$5000)</f>
        <v>0</v>
      </c>
      <c r="R306" s="6">
        <f>SUMIF(SaldoAnno2!A$12:A$5000,D306,SaldoAnno2!G$12:G$5000)</f>
        <v>0</v>
      </c>
      <c r="S306" s="6">
        <f>SUMIF(SaldoAnno3!A$12:A$5000,D306,SaldoAnno3!D$12:G$5000)</f>
        <v>0</v>
      </c>
      <c r="T306" s="6">
        <f>SUMIF(SaldoAnno3!A$12:A$5000,D306,SaldoAnno3!E$12:H$5000)</f>
        <v>0</v>
      </c>
      <c r="U306" s="6">
        <f>SUMIF(SaldoAnno3!A$12:A$5000,D306,SaldoAnno3!G$12:G$5000)</f>
        <v>0</v>
      </c>
      <c r="V306" s="6">
        <f>SUMIF(SaldoAnno4!A$12:A$4602,$D306,SaldoAnno4!D$12:D$4602)</f>
        <v>0</v>
      </c>
      <c r="W306" s="6">
        <f>SUMIF(SaldoAnno4!A$12:A$4602,$D306,SaldoAnno4!E$12:E$4602)</f>
        <v>0</v>
      </c>
      <c r="X306" s="6">
        <f>SUMIF(SaldoAnno4!A$12:A$4602,$D306,SaldoAnno4!G$12:G$4602)</f>
        <v>0</v>
      </c>
      <c r="Y306" s="6">
        <f>SUMIF(SaldoAnno5!A$12:A$4602,$D306,SaldoAnno5!D$12:D$4602)</f>
        <v>0</v>
      </c>
      <c r="Z306" s="6">
        <f>SUMIF(SaldoAnno5!A$12:A$4602,$D306,SaldoAnno5!E$12:E$4602)</f>
        <v>0</v>
      </c>
      <c r="AA306" s="6">
        <f>SUMIF(SaldoAnno5!A$12:A$4602,$D306,SaldoAnno5!G$12:G$4602)</f>
        <v>0</v>
      </c>
      <c r="AB306" s="6">
        <f>SUMIF(SaldoAnno6!A$12:A$5000,$D306,SaldoAnno6!D$12:D$5000)</f>
        <v>0</v>
      </c>
      <c r="AC306" s="6">
        <f>SUMIF(SaldoAnno6!A$12:A$5000,$D306,SaldoAnno6!E$12:E$5000)</f>
        <v>0</v>
      </c>
      <c r="AD306" s="6">
        <f>SUMIF(SaldoAnno6!A$12:A$5000,$D306,SaldoAnno6!G$12:G$5000)</f>
        <v>0</v>
      </c>
    </row>
    <row r="307" spans="1:30" ht="12.75">
      <c r="A307" s="7">
        <v>23</v>
      </c>
      <c r="B307" s="7">
        <v>2316</v>
      </c>
      <c r="C307" s="7">
        <v>231601</v>
      </c>
      <c r="D307" s="7">
        <v>23160129</v>
      </c>
      <c r="E307" s="170" t="s">
        <v>1345</v>
      </c>
      <c r="F307" s="7">
        <v>4</v>
      </c>
      <c r="G307" s="8" t="s">
        <v>336</v>
      </c>
      <c r="H307" s="8" t="s">
        <v>329</v>
      </c>
      <c r="I307" s="8" t="s">
        <v>329</v>
      </c>
      <c r="J307" s="8" t="s">
        <v>704</v>
      </c>
      <c r="K307" s="8" t="s">
        <v>537</v>
      </c>
      <c r="L307" s="8" t="s">
        <v>538</v>
      </c>
      <c r="M307" s="6">
        <f>SUMIF(SaldoAnno1!A$12:A$4902,D307,SaldoAnno1!D$12:D$4902)</f>
        <v>162050.01</v>
      </c>
      <c r="N307" s="6">
        <f>SUMIF(SaldoAnno1!A$12:A$4902,D307,SaldoAnno1!E$12:E$4902)</f>
        <v>220839.26</v>
      </c>
      <c r="O307" s="6">
        <f>SUMIF(SaldoAnno1!A$12:A$4902,D307,SaldoAnno1!G$12:G$4902)</f>
        <v>-58789.25</v>
      </c>
      <c r="P307" s="6">
        <f>SUMIF(SaldoAnno2!A$12:A$5000,D307,SaldoAnno2!D$12:D$5000)</f>
        <v>50816.76</v>
      </c>
      <c r="Q307" s="6">
        <f>SUMIF(SaldoAnno2!A$12:A$5000,D307,SaldoAnno2!E$12:E$5000)</f>
        <v>58789.25</v>
      </c>
      <c r="R307" s="6">
        <f>SUMIF(SaldoAnno2!A$12:A$5000,D307,SaldoAnno2!G$12:G$5000)</f>
        <v>-7972.489999999998</v>
      </c>
      <c r="S307" s="6">
        <f>SUMIF(SaldoAnno3!A$12:A$5000,D307,SaldoAnno3!D$12:G$5000)</f>
        <v>7972.49</v>
      </c>
      <c r="T307" s="6">
        <f>SUMIF(SaldoAnno3!A$12:A$5000,D307,SaldoAnno3!E$12:H$5000)</f>
        <v>7972.49</v>
      </c>
      <c r="U307" s="6">
        <f>SUMIF(SaldoAnno3!A$12:A$5000,D307,SaldoAnno3!G$12:G$5000)</f>
        <v>0</v>
      </c>
      <c r="V307" s="6">
        <f>SUMIF(SaldoAnno4!A$12:A$4602,$D307,SaldoAnno4!D$12:D$4602)</f>
        <v>0</v>
      </c>
      <c r="W307" s="6">
        <f>SUMIF(SaldoAnno4!A$12:A$4602,$D307,SaldoAnno4!E$12:E$4602)</f>
        <v>0</v>
      </c>
      <c r="X307" s="6">
        <f>SUMIF(SaldoAnno4!A$12:A$4602,$D307,SaldoAnno4!G$12:G$4602)</f>
        <v>0</v>
      </c>
      <c r="Y307" s="6">
        <f>SUMIF(SaldoAnno5!A$12:A$4602,$D307,SaldoAnno5!D$12:D$4602)</f>
        <v>0</v>
      </c>
      <c r="Z307" s="6">
        <f>SUMIF(SaldoAnno5!A$12:A$4602,$D307,SaldoAnno5!E$12:E$4602)</f>
        <v>0</v>
      </c>
      <c r="AA307" s="6">
        <f>SUMIF(SaldoAnno5!A$12:A$4602,$D307,SaldoAnno5!G$12:G$4602)</f>
        <v>0</v>
      </c>
      <c r="AB307" s="6">
        <f>SUMIF(SaldoAnno6!A$12:A$5000,$D307,SaldoAnno6!D$12:D$5000)</f>
        <v>0</v>
      </c>
      <c r="AC307" s="6">
        <f>SUMIF(SaldoAnno6!A$12:A$5000,$D307,SaldoAnno6!E$12:E$5000)</f>
        <v>0</v>
      </c>
      <c r="AD307" s="6">
        <f>SUMIF(SaldoAnno6!A$12:A$5000,$D307,SaldoAnno6!G$12:G$5000)</f>
        <v>0</v>
      </c>
    </row>
    <row r="308" spans="1:30" ht="12.75">
      <c r="A308" s="7">
        <v>23</v>
      </c>
      <c r="B308" s="7">
        <v>2316</v>
      </c>
      <c r="C308" s="7">
        <v>231601</v>
      </c>
      <c r="D308" s="7">
        <v>23160130</v>
      </c>
      <c r="E308" s="170" t="s">
        <v>1363</v>
      </c>
      <c r="F308" s="7">
        <v>4</v>
      </c>
      <c r="G308" s="8" t="s">
        <v>336</v>
      </c>
      <c r="H308" s="8" t="s">
        <v>329</v>
      </c>
      <c r="I308" s="8" t="s">
        <v>329</v>
      </c>
      <c r="J308" s="8" t="s">
        <v>704</v>
      </c>
      <c r="K308" s="8" t="s">
        <v>537</v>
      </c>
      <c r="L308" s="8" t="s">
        <v>538</v>
      </c>
      <c r="M308" s="6">
        <f>SUMIF(SaldoAnno1!A$12:A$4902,D308,SaldoAnno1!D$12:D$4902)</f>
        <v>12415325.5</v>
      </c>
      <c r="N308" s="6">
        <f>SUMIF(SaldoAnno1!A$12:A$4902,D308,SaldoAnno1!E$12:E$4902)</f>
        <v>12614030.039999999</v>
      </c>
      <c r="O308" s="6">
        <f>SUMIF(SaldoAnno1!A$12:A$4902,D308,SaldoAnno1!G$12:G$4902)</f>
        <v>-198704.53999999911</v>
      </c>
      <c r="P308" s="6">
        <f>SUMIF(SaldoAnno2!A$12:A$5000,D308,SaldoAnno2!D$12:D$5000)</f>
        <v>182806.39999999999</v>
      </c>
      <c r="Q308" s="6">
        <f>SUMIF(SaldoAnno2!A$12:A$5000,D308,SaldoAnno2!E$12:E$5000)</f>
        <v>198704.54</v>
      </c>
      <c r="R308" s="6">
        <f>SUMIF(SaldoAnno2!A$12:A$5000,D308,SaldoAnno2!G$12:G$5000)</f>
        <v>-15898.140000000014</v>
      </c>
      <c r="S308" s="6">
        <f>SUMIF(SaldoAnno3!A$12:A$5000,D308,SaldoAnno3!D$12:G$5000)</f>
        <v>10298.34</v>
      </c>
      <c r="T308" s="6">
        <f>SUMIF(SaldoAnno3!A$12:A$5000,D308,SaldoAnno3!E$12:H$5000)</f>
        <v>15898.14</v>
      </c>
      <c r="U308" s="6">
        <f>SUMIF(SaldoAnno3!A$12:A$5000,D308,SaldoAnno3!G$12:G$5000)</f>
        <v>-5599.7999999999993</v>
      </c>
      <c r="V308" s="6">
        <f>SUMIF(SaldoAnno4!A$12:A$4602,$D308,SaldoAnno4!D$12:D$4602)</f>
        <v>0</v>
      </c>
      <c r="W308" s="6">
        <f>SUMIF(SaldoAnno4!A$12:A$4602,$D308,SaldoAnno4!E$12:E$4602)</f>
        <v>0</v>
      </c>
      <c r="X308" s="6">
        <f>SUMIF(SaldoAnno4!A$12:A$4602,$D308,SaldoAnno4!G$12:G$4602)</f>
        <v>0</v>
      </c>
      <c r="Y308" s="6">
        <f>SUMIF(SaldoAnno5!A$12:A$4602,$D308,SaldoAnno5!D$12:D$4602)</f>
        <v>0</v>
      </c>
      <c r="Z308" s="6">
        <f>SUMIF(SaldoAnno5!A$12:A$4602,$D308,SaldoAnno5!E$12:E$4602)</f>
        <v>5599.8</v>
      </c>
      <c r="AA308" s="6">
        <f>SUMIF(SaldoAnno5!A$12:A$4602,$D308,SaldoAnno5!G$12:G$4602)</f>
        <v>-5599.8</v>
      </c>
      <c r="AB308" s="6">
        <f>SUMIF(SaldoAnno6!A$12:A$5000,$D308,SaldoAnno6!D$12:D$5000)</f>
        <v>0</v>
      </c>
      <c r="AC308" s="6">
        <f>SUMIF(SaldoAnno6!A$12:A$5000,$D308,SaldoAnno6!E$12:E$5000)</f>
        <v>0</v>
      </c>
      <c r="AD308" s="6">
        <f>SUMIF(SaldoAnno6!A$12:A$5000,$D308,SaldoAnno6!G$12:G$5000)</f>
        <v>0</v>
      </c>
    </row>
    <row r="309" spans="1:30" ht="12.75">
      <c r="A309" s="7">
        <v>23</v>
      </c>
      <c r="B309" s="7">
        <v>2316</v>
      </c>
      <c r="C309" s="7">
        <v>231601</v>
      </c>
      <c r="D309" s="7">
        <v>23160131</v>
      </c>
      <c r="E309" s="170" t="s">
        <v>1392</v>
      </c>
      <c r="F309" s="7">
        <v>4</v>
      </c>
      <c r="G309" s="8" t="s">
        <v>336</v>
      </c>
      <c r="H309" s="8" t="s">
        <v>329</v>
      </c>
      <c r="I309" s="8" t="s">
        <v>329</v>
      </c>
      <c r="J309" s="8" t="s">
        <v>704</v>
      </c>
      <c r="K309" s="8" t="s">
        <v>537</v>
      </c>
      <c r="L309" s="8" t="s">
        <v>538</v>
      </c>
      <c r="M309" s="6">
        <f>SUMIF(SaldoAnno1!A$12:A$4902,D309,SaldoAnno1!D$12:D$4902)</f>
        <v>9762.69</v>
      </c>
      <c r="N309" s="6">
        <f>SUMIF(SaldoAnno1!A$12:A$4902,D309,SaldoAnno1!E$12:E$4902)</f>
        <v>13524867.26</v>
      </c>
      <c r="O309" s="6">
        <f>SUMIF(SaldoAnno1!A$12:A$4902,D309,SaldoAnno1!G$12:G$4902)</f>
        <v>-13515104.57</v>
      </c>
      <c r="P309" s="6">
        <f>SUMIF(SaldoAnno2!A$12:A$5000,D309,SaldoAnno2!D$12:D$5000)</f>
        <v>13376744.720000001</v>
      </c>
      <c r="Q309" s="6">
        <f>SUMIF(SaldoAnno2!A$12:A$5000,D309,SaldoAnno2!E$12:E$5000)</f>
        <v>13542746.949999999</v>
      </c>
      <c r="R309" s="6">
        <f>SUMIF(SaldoAnno2!A$12:A$5000,D309,SaldoAnno2!G$12:G$5000)</f>
        <v>-166002.22999999858</v>
      </c>
      <c r="S309" s="6">
        <f>SUMIF(SaldoAnno3!A$12:A$5000,D309,SaldoAnno3!D$12:G$5000)</f>
        <v>30835.86</v>
      </c>
      <c r="T309" s="6">
        <f>SUMIF(SaldoAnno3!A$12:A$5000,D309,SaldoAnno3!E$12:H$5000)</f>
        <v>169802.64</v>
      </c>
      <c r="U309" s="6">
        <f>SUMIF(SaldoAnno3!A$12:A$5000,D309,SaldoAnno3!G$12:G$5000)</f>
        <v>-138966.78000000003</v>
      </c>
      <c r="V309" s="6">
        <f>SUMIF(SaldoAnno4!A$12:A$4602,$D309,SaldoAnno4!D$12:D$4602)</f>
        <v>0</v>
      </c>
      <c r="W309" s="6">
        <f>SUMIF(SaldoAnno4!A$12:A$4602,$D309,SaldoAnno4!E$12:E$4602)</f>
        <v>0</v>
      </c>
      <c r="X309" s="6">
        <f>SUMIF(SaldoAnno4!A$12:A$4602,$D309,SaldoAnno4!G$12:G$4602)</f>
        <v>0</v>
      </c>
      <c r="Y309" s="6">
        <f>SUMIF(SaldoAnno5!A$12:A$4602,$D309,SaldoAnno5!D$12:D$4602)</f>
        <v>109218.73</v>
      </c>
      <c r="Z309" s="6">
        <f>SUMIF(SaldoAnno5!A$12:A$4602,$D309,SaldoAnno5!E$12:E$4602)</f>
        <v>146288.73000000001</v>
      </c>
      <c r="AA309" s="6">
        <f>SUMIF(SaldoAnno5!A$12:A$4602,$D309,SaldoAnno5!G$12:G$4602)</f>
        <v>-37070.000000000015</v>
      </c>
      <c r="AB309" s="6">
        <f>SUMIF(SaldoAnno6!A$12:A$5000,$D309,SaldoAnno6!D$12:D$5000)</f>
        <v>0</v>
      </c>
      <c r="AC309" s="6">
        <f>SUMIF(SaldoAnno6!A$12:A$5000,$D309,SaldoAnno6!E$12:E$5000)</f>
        <v>0</v>
      </c>
      <c r="AD309" s="6">
        <f>SUMIF(SaldoAnno6!A$12:A$5000,$D309,SaldoAnno6!G$12:G$5000)</f>
        <v>0</v>
      </c>
    </row>
    <row r="310" spans="1:30" ht="12.75">
      <c r="A310" s="7">
        <v>23</v>
      </c>
      <c r="B310" s="7">
        <v>2316</v>
      </c>
      <c r="C310" s="7">
        <v>231601</v>
      </c>
      <c r="D310" s="7">
        <v>23160132</v>
      </c>
      <c r="E310" s="170" t="s">
        <v>1544</v>
      </c>
      <c r="F310" s="7">
        <v>4</v>
      </c>
      <c r="G310" s="8" t="s">
        <v>336</v>
      </c>
      <c r="H310" s="8" t="s">
        <v>329</v>
      </c>
      <c r="I310" s="8" t="s">
        <v>329</v>
      </c>
      <c r="J310" s="8" t="s">
        <v>704</v>
      </c>
      <c r="K310" s="8" t="s">
        <v>537</v>
      </c>
      <c r="L310" s="8" t="s">
        <v>538</v>
      </c>
      <c r="M310" s="6">
        <f>SUMIF(SaldoAnno1!A$12:A$4902,D310,SaldoAnno1!D$12:D$4902)</f>
        <v>0</v>
      </c>
      <c r="N310" s="6">
        <f>SUMIF(SaldoAnno1!A$12:A$4902,D310,SaldoAnno1!E$12:E$4902)</f>
        <v>0</v>
      </c>
      <c r="O310" s="6">
        <f>SUMIF(SaldoAnno1!A$12:A$4902,D310,SaldoAnno1!G$12:G$4902)</f>
        <v>0</v>
      </c>
      <c r="P310" s="6">
        <f>SUMIF(SaldoAnno2!A$12:A$5000,D310,SaldoAnno2!D$12:D$5000)</f>
        <v>0</v>
      </c>
      <c r="Q310" s="6">
        <f>SUMIF(SaldoAnno2!A$12:A$5000,D310,SaldoAnno2!E$12:E$5000)</f>
        <v>16246152.1</v>
      </c>
      <c r="R310" s="6">
        <f>SUMIF(SaldoAnno2!A$12:A$5000,D310,SaldoAnno2!G$12:G$5000)</f>
        <v>-16246152.1</v>
      </c>
      <c r="S310" s="6">
        <f>SUMIF(SaldoAnno3!A$12:A$5000,D310,SaldoAnno3!D$12:G$5000)</f>
        <v>15855847.32</v>
      </c>
      <c r="T310" s="6">
        <f>SUMIF(SaldoAnno3!A$12:A$5000,D310,SaldoAnno3!E$12:H$5000)</f>
        <v>16259038.07</v>
      </c>
      <c r="U310" s="6">
        <f>SUMIF(SaldoAnno3!A$12:A$5000,D310,SaldoAnno3!G$12:G$5000)</f>
        <v>-403190.75</v>
      </c>
      <c r="V310" s="6">
        <f>SUMIF(SaldoAnno4!A$12:A$4602,$D310,SaldoAnno4!D$12:D$4602)</f>
        <v>0</v>
      </c>
      <c r="W310" s="6">
        <f>SUMIF(SaldoAnno4!A$12:A$4602,$D310,SaldoAnno4!E$12:E$4602)</f>
        <v>0</v>
      </c>
      <c r="X310" s="6">
        <f>SUMIF(SaldoAnno4!A$12:A$4602,$D310,SaldoAnno4!G$12:G$4602)</f>
        <v>0</v>
      </c>
      <c r="Y310" s="6">
        <f>SUMIF(SaldoAnno5!A$12:A$4602,$D310,SaldoAnno5!D$12:D$4602)</f>
        <v>254360.02</v>
      </c>
      <c r="Z310" s="6">
        <f>SUMIF(SaldoAnno5!A$12:A$4602,$D310,SaldoAnno5!E$12:E$4602)</f>
        <v>404106.32</v>
      </c>
      <c r="AA310" s="6">
        <f>SUMIF(SaldoAnno5!A$12:A$4602,$D310,SaldoAnno5!G$12:G$4602)</f>
        <v>-149746.30000000002</v>
      </c>
      <c r="AB310" s="6">
        <f>SUMIF(SaldoAnno6!A$12:A$5000,$D310,SaldoAnno6!D$12:D$5000)</f>
        <v>2283.84</v>
      </c>
      <c r="AC310" s="6">
        <f>SUMIF(SaldoAnno6!A$12:A$5000,$D310,SaldoAnno6!E$12:E$5000)</f>
        <v>0</v>
      </c>
      <c r="AD310" s="6">
        <f>SUMIF(SaldoAnno6!A$12:A$5000,$D310,SaldoAnno6!G$12:G$5000)</f>
        <v>2283.84</v>
      </c>
    </row>
    <row r="311" spans="1:30" ht="12.75">
      <c r="A311" s="7">
        <v>23</v>
      </c>
      <c r="B311" s="7">
        <v>2316</v>
      </c>
      <c r="C311" s="7">
        <v>231601</v>
      </c>
      <c r="D311" s="7">
        <v>23160133</v>
      </c>
      <c r="E311" s="170" t="s">
        <v>2052</v>
      </c>
      <c r="F311" s="7">
        <v>4</v>
      </c>
      <c r="G311" s="8" t="s">
        <v>336</v>
      </c>
      <c r="H311" s="8" t="s">
        <v>329</v>
      </c>
      <c r="I311" s="8" t="s">
        <v>329</v>
      </c>
      <c r="J311" s="8" t="s">
        <v>704</v>
      </c>
      <c r="K311" s="8" t="s">
        <v>537</v>
      </c>
      <c r="L311" s="8" t="s">
        <v>538</v>
      </c>
      <c r="M311" s="6">
        <f>SUMIF(SaldoAnno1!A$12:A$4902,D311,SaldoAnno1!D$12:D$4902)</f>
        <v>0</v>
      </c>
      <c r="N311" s="6">
        <f>SUMIF(SaldoAnno1!A$12:A$4902,D311,SaldoAnno1!E$12:E$4902)</f>
        <v>0</v>
      </c>
      <c r="O311" s="6">
        <f>SUMIF(SaldoAnno1!A$12:A$4902,D311,SaldoAnno1!G$12:G$4902)</f>
        <v>0</v>
      </c>
      <c r="P311" s="6">
        <f>SUMIF(SaldoAnno2!A$12:A$5000,D311,SaldoAnno2!D$12:D$5000)</f>
        <v>0</v>
      </c>
      <c r="Q311" s="6">
        <f>SUMIF(SaldoAnno2!A$12:A$5000,D311,SaldoAnno2!E$12:E$5000)</f>
        <v>0</v>
      </c>
      <c r="R311" s="6">
        <f>SUMIF(SaldoAnno2!A$12:A$5000,D311,SaldoAnno2!G$12:G$5000)</f>
        <v>0</v>
      </c>
      <c r="S311" s="6">
        <f>SUMIF(SaldoAnno3!A$12:A$5000,D311,SaldoAnno3!D$12:G$5000)</f>
        <v>6759.59</v>
      </c>
      <c r="T311" s="6">
        <f>SUMIF(SaldoAnno3!A$12:A$5000,D311,SaldoAnno3!E$12:H$5000)</f>
        <v>11294140.800000001</v>
      </c>
      <c r="U311" s="6">
        <f>SUMIF(SaldoAnno3!A$12:A$5000,D311,SaldoAnno3!G$12:G$5000)</f>
        <v>-11287381.210000001</v>
      </c>
      <c r="V311" s="6">
        <f>SUMIF(SaldoAnno4!A$12:A$4602,$D311,SaldoAnno4!D$12:D$4602)</f>
        <v>0</v>
      </c>
      <c r="W311" s="6">
        <f>SUMIF(SaldoAnno4!A$12:A$4602,$D311,SaldoAnno4!E$12:E$4602)</f>
        <v>0</v>
      </c>
      <c r="X311" s="6">
        <f>SUMIF(SaldoAnno4!A$12:A$4602,$D311,SaldoAnno4!G$12:G$4602)</f>
        <v>0</v>
      </c>
      <c r="Y311" s="6">
        <f>SUMIF(SaldoAnno5!A$12:A$4602,$D311,SaldoAnno5!D$12:D$4602)</f>
        <v>10587472.449999999</v>
      </c>
      <c r="Z311" s="6">
        <f>SUMIF(SaldoAnno5!A$12:A$4602,$D311,SaldoAnno5!E$12:E$4602)</f>
        <v>11305083.98</v>
      </c>
      <c r="AA311" s="6">
        <f>SUMIF(SaldoAnno5!A$12:A$4602,$D311,SaldoAnno5!G$12:G$4602)</f>
        <v>-717611.53000000119</v>
      </c>
      <c r="AB311" s="6">
        <f>SUMIF(SaldoAnno6!A$12:A$5000,$D311,SaldoAnno6!D$12:D$5000)</f>
        <v>4614.53</v>
      </c>
      <c r="AC311" s="6">
        <f>SUMIF(SaldoAnno6!A$12:A$5000,$D311,SaldoAnno6!E$12:E$5000)</f>
        <v>753.22</v>
      </c>
      <c r="AD311" s="6">
        <f>SUMIF(SaldoAnno6!A$12:A$5000,$D311,SaldoAnno6!G$12:G$5000)</f>
        <v>3861.3099999999995</v>
      </c>
    </row>
    <row r="312" spans="1:30" ht="12.75">
      <c r="A312" s="7">
        <v>23</v>
      </c>
      <c r="B312" s="7">
        <v>2316</v>
      </c>
      <c r="C312" s="7">
        <v>231601</v>
      </c>
      <c r="D312" s="7">
        <v>23160134</v>
      </c>
      <c r="E312" s="170" t="s">
        <v>2319</v>
      </c>
      <c r="F312" s="7">
        <v>4</v>
      </c>
      <c r="G312" s="8" t="s">
        <v>336</v>
      </c>
      <c r="H312" s="8" t="s">
        <v>329</v>
      </c>
      <c r="I312" s="8" t="s">
        <v>329</v>
      </c>
      <c r="J312" s="8" t="s">
        <v>704</v>
      </c>
      <c r="K312" s="8" t="s">
        <v>537</v>
      </c>
      <c r="L312" s="8" t="s">
        <v>538</v>
      </c>
      <c r="M312" s="6">
        <f>SUMIF(SaldoAnno1!A$12:A$4902,D312,SaldoAnno1!D$12:D$4902)</f>
        <v>0</v>
      </c>
      <c r="N312" s="6">
        <f>SUMIF(SaldoAnno1!A$12:A$4902,D312,SaldoAnno1!E$12:E$4902)</f>
        <v>0</v>
      </c>
      <c r="O312" s="6">
        <f>SUMIF(SaldoAnno1!A$12:A$4902,D312,SaldoAnno1!G$12:G$4902)</f>
        <v>0</v>
      </c>
      <c r="P312" s="6">
        <f>SUMIF(SaldoAnno2!A$12:A$5000,D312,SaldoAnno2!D$12:D$5000)</f>
        <v>0</v>
      </c>
      <c r="Q312" s="6">
        <f>SUMIF(SaldoAnno2!A$12:A$5000,D312,SaldoAnno2!E$12:E$5000)</f>
        <v>0</v>
      </c>
      <c r="R312" s="6">
        <f>SUMIF(SaldoAnno2!A$12:A$5000,D312,SaldoAnno2!G$12:G$5000)</f>
        <v>0</v>
      </c>
      <c r="S312" s="6">
        <f>SUMIF(SaldoAnno3!A$12:A$5000,D312,SaldoAnno3!D$12:G$5000)</f>
        <v>0</v>
      </c>
      <c r="T312" s="6">
        <f>SUMIF(SaldoAnno3!A$12:A$5000,D312,SaldoAnno3!E$12:H$5000)</f>
        <v>0</v>
      </c>
      <c r="U312" s="6">
        <f>SUMIF(SaldoAnno3!A$12:A$5000,D312,SaldoAnno3!G$12:G$5000)</f>
        <v>0</v>
      </c>
      <c r="V312" s="6">
        <f>SUMIF(SaldoAnno4!A$12:A$4602,$D312,SaldoAnno4!D$12:D$4602)</f>
        <v>0</v>
      </c>
      <c r="W312" s="6">
        <f>SUMIF(SaldoAnno4!A$12:A$4602,$D312,SaldoAnno4!E$12:E$4602)</f>
        <v>0</v>
      </c>
      <c r="X312" s="6">
        <f>SUMIF(SaldoAnno4!A$12:A$4602,$D312,SaldoAnno4!G$12:G$4602)</f>
        <v>0</v>
      </c>
      <c r="Y312" s="6">
        <f>SUMIF(SaldoAnno5!A$12:A$4602,$D312,SaldoAnno5!D$12:D$4602)</f>
        <v>0</v>
      </c>
      <c r="Z312" s="6">
        <f>SUMIF(SaldoAnno5!A$12:A$4602,$D312,SaldoAnno5!E$12:E$4602)</f>
        <v>13241201.57</v>
      </c>
      <c r="AA312" s="6">
        <f>SUMIF(SaldoAnno5!A$12:A$4602,$D312,SaldoAnno5!G$12:G$4602)</f>
        <v>-13241201.57</v>
      </c>
      <c r="AB312" s="6">
        <f>SUMIF(SaldoAnno6!A$12:A$5000,$D312,SaldoAnno6!D$12:D$5000)</f>
        <v>12293311.43</v>
      </c>
      <c r="AC312" s="6">
        <f>SUMIF(SaldoAnno6!A$12:A$5000,$D312,SaldoAnno6!E$12:E$5000)</f>
        <v>72779.990000000005</v>
      </c>
      <c r="AD312" s="6">
        <f>SUMIF(SaldoAnno6!A$12:A$5000,$D312,SaldoAnno6!G$12:G$5000)</f>
        <v>12220531.439999999</v>
      </c>
    </row>
    <row r="313" spans="1:30" ht="12.75">
      <c r="A313" s="7">
        <v>23</v>
      </c>
      <c r="B313" s="7">
        <v>2316</v>
      </c>
      <c r="C313" s="7">
        <v>231602</v>
      </c>
      <c r="D313" s="7">
        <v>23160201</v>
      </c>
      <c r="E313" s="170" t="s">
        <v>545</v>
      </c>
      <c r="F313" s="7">
        <v>4</v>
      </c>
      <c r="G313" s="8" t="s">
        <v>336</v>
      </c>
      <c r="H313" s="8" t="s">
        <v>329</v>
      </c>
      <c r="I313" s="8" t="s">
        <v>329</v>
      </c>
      <c r="J313" s="8" t="s">
        <v>704</v>
      </c>
      <c r="K313" s="8" t="s">
        <v>546</v>
      </c>
      <c r="L313" s="8" t="s">
        <v>538</v>
      </c>
      <c r="M313" s="6">
        <f>SUMIF(SaldoAnno1!A$12:A$4902,D313,SaldoAnno1!D$12:D$4902)</f>
        <v>3599139.21</v>
      </c>
      <c r="N313" s="6">
        <f>SUMIF(SaldoAnno1!A$12:A$4902,D313,SaldoAnno1!E$12:E$4902)</f>
        <v>3675544.2</v>
      </c>
      <c r="O313" s="6">
        <f>SUMIF(SaldoAnno1!A$12:A$4902,D313,SaldoAnno1!G$12:G$4902)</f>
        <v>-76404.990000000224</v>
      </c>
      <c r="P313" s="6">
        <f>SUMIF(SaldoAnno2!A$12:A$5000,D313,SaldoAnno2!D$12:D$5000)</f>
        <v>86220.39</v>
      </c>
      <c r="Q313" s="6">
        <f>SUMIF(SaldoAnno2!A$12:A$5000,D313,SaldoAnno2!E$12:E$5000)</f>
        <v>114324.54</v>
      </c>
      <c r="R313" s="6">
        <f>SUMIF(SaldoAnno2!A$12:A$5000,D313,SaldoAnno2!G$12:G$5000)</f>
        <v>-28104.149999999994</v>
      </c>
      <c r="S313" s="6">
        <f>SUMIF(SaldoAnno3!A$12:A$5000,D313,SaldoAnno3!D$12:G$5000)</f>
        <v>29493.95</v>
      </c>
      <c r="T313" s="6">
        <f>SUMIF(SaldoAnno3!A$12:A$5000,D313,SaldoAnno3!E$12:H$5000)</f>
        <v>93196.24</v>
      </c>
      <c r="U313" s="6">
        <f>SUMIF(SaldoAnno3!A$12:A$5000,D313,SaldoAnno3!G$12:G$5000)</f>
        <v>-63702.290000000008</v>
      </c>
      <c r="V313" s="6">
        <f>SUMIF(SaldoAnno4!A$12:A$4602,$D313,SaldoAnno4!D$12:D$4602)</f>
        <v>0</v>
      </c>
      <c r="W313" s="6">
        <f>SUMIF(SaldoAnno4!A$12:A$4602,$D313,SaldoAnno4!E$12:E$4602)</f>
        <v>0</v>
      </c>
      <c r="X313" s="6">
        <f>SUMIF(SaldoAnno4!A$12:A$4602,$D313,SaldoAnno4!G$12:G$4602)</f>
        <v>0</v>
      </c>
      <c r="Y313" s="6">
        <f>SUMIF(SaldoAnno5!A$12:A$4602,$D313,SaldoAnno5!D$12:D$4602)</f>
        <v>66618.77</v>
      </c>
      <c r="Z313" s="6">
        <f>SUMIF(SaldoAnno5!A$12:A$4602,$D313,SaldoAnno5!E$12:E$4602)</f>
        <v>76066.34</v>
      </c>
      <c r="AA313" s="6">
        <f>SUMIF(SaldoAnno5!A$12:A$4602,$D313,SaldoAnno5!G$12:G$4602)</f>
        <v>-9447.5699999999924</v>
      </c>
      <c r="AB313" s="6">
        <f>SUMIF(SaldoAnno6!A$12:A$5000,$D313,SaldoAnno6!D$12:D$5000)</f>
        <v>19263.490000000002</v>
      </c>
      <c r="AC313" s="6">
        <f>SUMIF(SaldoAnno6!A$12:A$5000,$D313,SaldoAnno6!E$12:E$5000)</f>
        <v>6650.4</v>
      </c>
      <c r="AD313" s="6">
        <f>SUMIF(SaldoAnno6!A$12:A$5000,$D313,SaldoAnno6!G$12:G$5000)</f>
        <v>12613.090000000002</v>
      </c>
    </row>
    <row r="314" spans="1:30" ht="12.75">
      <c r="A314" s="7">
        <v>24</v>
      </c>
      <c r="B314" s="7">
        <v>2401</v>
      </c>
      <c r="C314" s="7">
        <v>240101</v>
      </c>
      <c r="D314" s="7">
        <v>24010101</v>
      </c>
      <c r="E314" s="170" t="s">
        <v>547</v>
      </c>
      <c r="F314" s="7">
        <v>4</v>
      </c>
      <c r="G314" s="8" t="s">
        <v>336</v>
      </c>
      <c r="H314" s="8" t="s">
        <v>329</v>
      </c>
      <c r="I314" s="8" t="s">
        <v>329</v>
      </c>
      <c r="J314" s="8" t="s">
        <v>548</v>
      </c>
      <c r="K314" s="8" t="s">
        <v>547</v>
      </c>
      <c r="L314" s="8" t="s">
        <v>547</v>
      </c>
      <c r="M314" s="6">
        <f>SUMIF(SaldoAnno1!A$12:A$4902,D314,SaldoAnno1!D$12:D$4902)</f>
        <v>54329.43</v>
      </c>
      <c r="N314" s="6">
        <f>SUMIF(SaldoAnno1!A$12:A$4902,D314,SaldoAnno1!E$12:E$4902)</f>
        <v>95960.74</v>
      </c>
      <c r="O314" s="6">
        <f>SUMIF(SaldoAnno1!A$12:A$4902,D314,SaldoAnno1!G$12:G$4902)</f>
        <v>-41631.310000000005</v>
      </c>
      <c r="P314" s="6">
        <f>SUMIF(SaldoAnno2!A$12:A$5000,D314,SaldoAnno2!D$12:D$5000)</f>
        <v>31366.87</v>
      </c>
      <c r="Q314" s="6">
        <f>SUMIF(SaldoAnno2!A$12:A$5000,D314,SaldoAnno2!E$12:E$5000)</f>
        <v>236527.82</v>
      </c>
      <c r="R314" s="6">
        <f>SUMIF(SaldoAnno2!A$12:A$5000,D314,SaldoAnno2!G$12:G$5000)</f>
        <v>-205160.95</v>
      </c>
      <c r="S314" s="6">
        <f>SUMIF(SaldoAnno3!A$12:A$5000,D314,SaldoAnno3!D$12:G$5000)</f>
        <v>198715.66</v>
      </c>
      <c r="T314" s="6">
        <f>SUMIF(SaldoAnno3!A$12:A$5000,D314,SaldoAnno3!E$12:H$5000)</f>
        <v>362468.89</v>
      </c>
      <c r="U314" s="6">
        <f>SUMIF(SaldoAnno3!A$12:A$5000,D314,SaldoAnno3!G$12:G$5000)</f>
        <v>-163753.23000000001</v>
      </c>
      <c r="V314" s="6">
        <f>SUMIF(SaldoAnno4!A$12:A$4602,$D314,SaldoAnno4!D$12:D$4602)</f>
        <v>0</v>
      </c>
      <c r="W314" s="6">
        <f>SUMIF(SaldoAnno4!A$12:A$4602,$D314,SaldoAnno4!E$12:E$4602)</f>
        <v>0</v>
      </c>
      <c r="X314" s="6">
        <f>SUMIF(SaldoAnno4!A$12:A$4602,$D314,SaldoAnno4!G$12:G$4602)</f>
        <v>0</v>
      </c>
      <c r="Y314" s="6">
        <f>SUMIF(SaldoAnno5!A$12:A$4602,$D314,SaldoAnno5!D$12:D$4602)</f>
        <v>162993.95000000001</v>
      </c>
      <c r="Z314" s="6">
        <f>SUMIF(SaldoAnno5!A$12:A$4602,$D314,SaldoAnno5!E$12:E$4602)</f>
        <v>393122.84</v>
      </c>
      <c r="AA314" s="6">
        <f>SUMIF(SaldoAnno5!A$12:A$4602,$D314,SaldoAnno5!G$12:G$4602)</f>
        <v>-230128.89</v>
      </c>
      <c r="AB314" s="6">
        <f>SUMIF(SaldoAnno6!A$12:A$5000,$D314,SaldoAnno6!D$12:D$5000)</f>
        <v>165109.82999999999</v>
      </c>
      <c r="AC314" s="6">
        <f>SUMIF(SaldoAnno6!A$12:A$5000,$D314,SaldoAnno6!E$12:E$5000)</f>
        <v>365.88</v>
      </c>
      <c r="AD314" s="6">
        <f>SUMIF(SaldoAnno6!A$12:A$5000,$D314,SaldoAnno6!G$12:G$5000)</f>
        <v>164743.94999999998</v>
      </c>
    </row>
    <row r="315" spans="1:30" ht="12.75">
      <c r="A315" s="7">
        <v>24</v>
      </c>
      <c r="B315" s="7">
        <v>2402</v>
      </c>
      <c r="C315" s="7">
        <v>240201</v>
      </c>
      <c r="D315" s="7">
        <v>24020101</v>
      </c>
      <c r="E315" s="170" t="s">
        <v>549</v>
      </c>
      <c r="F315" s="7">
        <v>4</v>
      </c>
      <c r="G315" s="8" t="s">
        <v>336</v>
      </c>
      <c r="H315" s="8" t="s">
        <v>329</v>
      </c>
      <c r="I315" s="8" t="s">
        <v>329</v>
      </c>
      <c r="J315" s="8" t="s">
        <v>548</v>
      </c>
      <c r="K315" s="8" t="s">
        <v>549</v>
      </c>
      <c r="L315" s="8" t="s">
        <v>549</v>
      </c>
      <c r="M315" s="6">
        <f>SUMIF(SaldoAnno1!A$12:A$4902,D315,SaldoAnno1!D$12:D$4902)</f>
        <v>1396761.1</v>
      </c>
      <c r="N315" s="6">
        <f>SUMIF(SaldoAnno1!A$12:A$4902,D315,SaldoAnno1!E$12:E$4902)</f>
        <v>2460027.11</v>
      </c>
      <c r="O315" s="6">
        <f>SUMIF(SaldoAnno1!A$12:A$4902,D315,SaldoAnno1!G$12:G$4902)</f>
        <v>-1063266.0099999998</v>
      </c>
      <c r="P315" s="6">
        <f>SUMIF(SaldoAnno2!A$12:A$5000,D315,SaldoAnno2!D$12:D$5000)</f>
        <v>1063266.01</v>
      </c>
      <c r="Q315" s="6">
        <f>SUMIF(SaldoAnno2!A$12:A$5000,D315,SaldoAnno2!E$12:E$5000)</f>
        <v>1857120.64</v>
      </c>
      <c r="R315" s="6">
        <f>SUMIF(SaldoAnno2!A$12:A$5000,D315,SaldoAnno2!G$12:G$5000)</f>
        <v>-793854.62999999989</v>
      </c>
      <c r="S315" s="6">
        <f>SUMIF(SaldoAnno3!A$12:A$5000,D315,SaldoAnno3!D$12:G$5000)</f>
        <v>794197.06</v>
      </c>
      <c r="T315" s="6">
        <f>SUMIF(SaldoAnno3!A$12:A$5000,D315,SaldoAnno3!E$12:H$5000)</f>
        <v>1029762.02</v>
      </c>
      <c r="U315" s="6">
        <f>SUMIF(SaldoAnno3!A$12:A$5000,D315,SaldoAnno3!G$12:G$5000)</f>
        <v>-235564.95999999996</v>
      </c>
      <c r="V315" s="6">
        <f>SUMIF(SaldoAnno4!A$12:A$4602,$D315,SaldoAnno4!D$12:D$4602)</f>
        <v>0</v>
      </c>
      <c r="W315" s="6">
        <f>SUMIF(SaldoAnno4!A$12:A$4602,$D315,SaldoAnno4!E$12:E$4602)</f>
        <v>0</v>
      </c>
      <c r="X315" s="6">
        <f>SUMIF(SaldoAnno4!A$12:A$4602,$D315,SaldoAnno4!G$12:G$4602)</f>
        <v>0</v>
      </c>
      <c r="Y315" s="6">
        <f>SUMIF(SaldoAnno5!A$12:A$4602,$D315,SaldoAnno5!D$12:D$4602)</f>
        <v>254462.75</v>
      </c>
      <c r="Z315" s="6">
        <f>SUMIF(SaldoAnno5!A$12:A$4602,$D315,SaldoAnno5!E$12:E$4602)</f>
        <v>1096941.17</v>
      </c>
      <c r="AA315" s="6">
        <f>SUMIF(SaldoAnno5!A$12:A$4602,$D315,SaldoAnno5!G$12:G$4602)</f>
        <v>-842478.41999999993</v>
      </c>
      <c r="AB315" s="6">
        <f>SUMIF(SaldoAnno6!A$12:A$5000,$D315,SaldoAnno6!D$12:D$5000)</f>
        <v>842478.42</v>
      </c>
      <c r="AC315" s="6">
        <f>SUMIF(SaldoAnno6!A$12:A$5000,$D315,SaldoAnno6!E$12:E$5000)</f>
        <v>7479.56</v>
      </c>
      <c r="AD315" s="6">
        <f>SUMIF(SaldoAnno6!A$12:A$5000,$D315,SaldoAnno6!G$12:G$5000)</f>
        <v>834998.86</v>
      </c>
    </row>
    <row r="316" spans="1:30" ht="12.75">
      <c r="A316" s="7">
        <v>30</v>
      </c>
      <c r="B316" s="7">
        <v>3001</v>
      </c>
      <c r="C316" s="7">
        <v>300101</v>
      </c>
      <c r="D316" s="7">
        <v>30010101</v>
      </c>
      <c r="E316" s="170" t="s">
        <v>550</v>
      </c>
      <c r="F316" s="7">
        <v>2</v>
      </c>
      <c r="G316" s="8" t="s">
        <v>551</v>
      </c>
      <c r="H316" s="8" t="s">
        <v>552</v>
      </c>
      <c r="I316" s="8" t="s">
        <v>553</v>
      </c>
      <c r="J316" s="8" t="s">
        <v>707</v>
      </c>
      <c r="K316" s="8" t="s">
        <v>554</v>
      </c>
      <c r="L316" s="8" t="s">
        <v>555</v>
      </c>
      <c r="M316" s="6">
        <f>SUMIF(SaldoAnno1!A$12:A$4902,D316,SaldoAnno1!D$12:D$4902)</f>
        <v>3262.5</v>
      </c>
      <c r="N316" s="6">
        <f>SUMIF(SaldoAnno1!A$12:A$4902,D316,SaldoAnno1!E$12:E$4902)</f>
        <v>6708732.3399999999</v>
      </c>
      <c r="O316" s="6">
        <f>SUMIF(SaldoAnno1!A$12:A$4902,D316,SaldoAnno1!G$12:G$4902)</f>
        <v>-6705469.8399999999</v>
      </c>
      <c r="P316" s="6">
        <f>SUMIF(SaldoAnno2!A$12:A$5000,D316,SaldoAnno2!D$12:D$5000)</f>
        <v>3641.38</v>
      </c>
      <c r="Q316" s="6">
        <f>SUMIF(SaldoAnno2!A$12:A$5000,D316,SaldoAnno2!E$12:E$5000)</f>
        <v>7739481.2000000002</v>
      </c>
      <c r="R316" s="6">
        <f>SUMIF(SaldoAnno2!A$12:A$5000,D316,SaldoAnno2!G$12:G$5000)</f>
        <v>-7735839.8200000003</v>
      </c>
      <c r="S316" s="6">
        <f>SUMIF(SaldoAnno3!A$12:A$5000,D316,SaldoAnno3!D$12:G$5000)</f>
        <v>7664.25</v>
      </c>
      <c r="T316" s="6">
        <f>SUMIF(SaldoAnno3!A$12:A$5000,D316,SaldoAnno3!E$12:H$5000)</f>
        <v>8331618.5099999998</v>
      </c>
      <c r="U316" s="6">
        <f>SUMIF(SaldoAnno3!A$12:A$5000,D316,SaldoAnno3!G$12:G$5000)</f>
        <v>-8323954.2599999998</v>
      </c>
      <c r="V316" s="6">
        <f>SUMIF(SaldoAnno4!A$12:A$4602,$D316,SaldoAnno4!D$12:D$4602)</f>
        <v>0</v>
      </c>
      <c r="W316" s="6">
        <f>SUMIF(SaldoAnno4!A$12:A$4602,$D316,SaldoAnno4!E$12:E$4602)</f>
        <v>0</v>
      </c>
      <c r="X316" s="6">
        <f>SUMIF(SaldoAnno4!A$12:A$4602,$D316,SaldoAnno4!G$12:G$4602)</f>
        <v>-8987975.1840000004</v>
      </c>
      <c r="Y316" s="6">
        <f>SUMIF(SaldoAnno5!A$12:A$4602,$D316,SaldoAnno5!D$12:D$4602)</f>
        <v>3227.29</v>
      </c>
      <c r="Z316" s="6">
        <f>SUMIF(SaldoAnno5!A$12:A$4602,$D316,SaldoAnno5!E$12:E$4602)</f>
        <v>8563798.3800000008</v>
      </c>
      <c r="AA316" s="6">
        <f>SUMIF(SaldoAnno5!A$12:A$4602,$D316,SaldoAnno5!G$12:G$4602)</f>
        <v>-8560571.0900000017</v>
      </c>
      <c r="AB316" s="6">
        <f>SUMIF(SaldoAnno6!A$12:A$5000,$D316,SaldoAnno6!D$12:D$5000)</f>
        <v>294.83999999999997</v>
      </c>
      <c r="AC316" s="6">
        <f>SUMIF(SaldoAnno6!A$12:A$5000,$D316,SaldoAnno6!E$12:E$5000)</f>
        <v>2815319.77</v>
      </c>
      <c r="AD316" s="6">
        <f>SUMIF(SaldoAnno6!A$12:A$5000,$D316,SaldoAnno6!G$12:G$5000)</f>
        <v>-2815024.93</v>
      </c>
    </row>
    <row r="317" spans="1:30" ht="12.75">
      <c r="A317" s="7">
        <v>30</v>
      </c>
      <c r="B317" s="7">
        <v>3001</v>
      </c>
      <c r="C317" s="7">
        <v>300101</v>
      </c>
      <c r="D317" s="7">
        <v>30010102</v>
      </c>
      <c r="E317" s="170" t="s">
        <v>556</v>
      </c>
      <c r="F317" s="7">
        <v>2</v>
      </c>
      <c r="G317" s="8" t="s">
        <v>551</v>
      </c>
      <c r="H317" s="8" t="s">
        <v>552</v>
      </c>
      <c r="I317" s="8" t="s">
        <v>553</v>
      </c>
      <c r="J317" s="8" t="s">
        <v>707</v>
      </c>
      <c r="K317" s="8" t="s">
        <v>554</v>
      </c>
      <c r="L317" s="8" t="s">
        <v>555</v>
      </c>
      <c r="M317" s="6">
        <f>SUMIF(SaldoAnno1!A$12:A$4902,D317,SaldoAnno1!D$12:D$4902)</f>
        <v>338.25</v>
      </c>
      <c r="N317" s="6">
        <f>SUMIF(SaldoAnno1!A$12:A$4902,D317,SaldoAnno1!E$12:E$4902)</f>
        <v>179350.59</v>
      </c>
      <c r="O317" s="6">
        <f>SUMIF(SaldoAnno1!A$12:A$4902,D317,SaldoAnno1!G$12:G$4902)</f>
        <v>-179012.34</v>
      </c>
      <c r="P317" s="6">
        <f>SUMIF(SaldoAnno2!A$12:A$5000,D317,SaldoAnno2!D$12:D$5000)</f>
        <v>778.18</v>
      </c>
      <c r="Q317" s="6">
        <f>SUMIF(SaldoAnno2!A$12:A$5000,D317,SaldoAnno2!E$12:E$5000)</f>
        <v>355915.13</v>
      </c>
      <c r="R317" s="6">
        <f>SUMIF(SaldoAnno2!A$12:A$5000,D317,SaldoAnno2!G$12:G$5000)</f>
        <v>-355136.95</v>
      </c>
      <c r="S317" s="6">
        <f>SUMIF(SaldoAnno3!A$12:A$5000,D317,SaldoAnno3!D$12:G$5000)</f>
        <v>0</v>
      </c>
      <c r="T317" s="6">
        <f>SUMIF(SaldoAnno3!A$12:A$5000,D317,SaldoAnno3!E$12:H$5000)</f>
        <v>511256.53</v>
      </c>
      <c r="U317" s="6">
        <f>SUMIF(SaldoAnno3!A$12:A$5000,D317,SaldoAnno3!G$12:G$5000)</f>
        <v>-511256.53</v>
      </c>
      <c r="V317" s="6">
        <f>SUMIF(SaldoAnno4!A$12:A$4602,$D317,SaldoAnno4!D$12:D$4602)</f>
        <v>0</v>
      </c>
      <c r="W317" s="6">
        <f>SUMIF(SaldoAnno4!A$12:A$4602,$D317,SaldoAnno4!E$12:E$4602)</f>
        <v>0</v>
      </c>
      <c r="X317" s="6">
        <f>SUMIF(SaldoAnno4!A$12:A$4602,$D317,SaldoAnno4!G$12:G$4602)</f>
        <v>-679954.11239999998</v>
      </c>
      <c r="Y317" s="6">
        <f>SUMIF(SaldoAnno5!A$12:A$4602,$D317,SaldoAnno5!D$12:D$4602)</f>
        <v>382.39</v>
      </c>
      <c r="Z317" s="6">
        <f>SUMIF(SaldoAnno5!A$12:A$4602,$D317,SaldoAnno5!E$12:E$4602)</f>
        <v>574800.92000000004</v>
      </c>
      <c r="AA317" s="6">
        <f>SUMIF(SaldoAnno5!A$12:A$4602,$D317,SaldoAnno5!G$12:G$4602)</f>
        <v>-574418.53</v>
      </c>
      <c r="AB317" s="6">
        <f>SUMIF(SaldoAnno6!A$12:A$5000,$D317,SaldoAnno6!D$12:D$5000)</f>
        <v>0</v>
      </c>
      <c r="AC317" s="6">
        <f>SUMIF(SaldoAnno6!A$12:A$5000,$D317,SaldoAnno6!E$12:E$5000)</f>
        <v>165767.96</v>
      </c>
      <c r="AD317" s="6">
        <f>SUMIF(SaldoAnno6!A$12:A$5000,$D317,SaldoAnno6!G$12:G$5000)</f>
        <v>-165767.96</v>
      </c>
    </row>
    <row r="318" spans="1:30" ht="12.75">
      <c r="A318" s="7">
        <v>30</v>
      </c>
      <c r="B318" s="7">
        <v>3001</v>
      </c>
      <c r="C318" s="7">
        <v>300101</v>
      </c>
      <c r="D318" s="7">
        <v>30010103</v>
      </c>
      <c r="E318" s="170" t="s">
        <v>932</v>
      </c>
      <c r="F318" s="7">
        <v>2</v>
      </c>
      <c r="G318" s="8" t="s">
        <v>551</v>
      </c>
      <c r="H318" s="8" t="s">
        <v>552</v>
      </c>
      <c r="I318" s="8" t="s">
        <v>553</v>
      </c>
      <c r="J318" s="8" t="s">
        <v>707</v>
      </c>
      <c r="K318" s="8" t="s">
        <v>554</v>
      </c>
      <c r="L318" s="8" t="s">
        <v>555</v>
      </c>
      <c r="M318" s="6">
        <f>SUMIF(SaldoAnno1!A$12:A$4902,D318,SaldoAnno1!D$12:D$4902)</f>
        <v>1294.21</v>
      </c>
      <c r="N318" s="6">
        <f>SUMIF(SaldoAnno1!A$12:A$4902,D318,SaldoAnno1!E$12:E$4902)</f>
        <v>872342.93</v>
      </c>
      <c r="O318" s="6">
        <f>SUMIF(SaldoAnno1!A$12:A$4902,D318,SaldoAnno1!G$12:G$4902)</f>
        <v>-871048.72000000009</v>
      </c>
      <c r="P318" s="6">
        <f>SUMIF(SaldoAnno2!A$12:A$5000,D318,SaldoAnno2!D$12:D$5000)</f>
        <v>1477.9</v>
      </c>
      <c r="Q318" s="6">
        <f>SUMIF(SaldoAnno2!A$12:A$5000,D318,SaldoAnno2!E$12:E$5000)</f>
        <v>906997.59</v>
      </c>
      <c r="R318" s="6">
        <f>SUMIF(SaldoAnno2!A$12:A$5000,D318,SaldoAnno2!G$12:G$5000)</f>
        <v>-905519.69</v>
      </c>
      <c r="S318" s="6">
        <f>SUMIF(SaldoAnno3!A$12:A$5000,D318,SaldoAnno3!D$12:G$5000)</f>
        <v>679.19</v>
      </c>
      <c r="T318" s="6">
        <f>SUMIF(SaldoAnno3!A$12:A$5000,D318,SaldoAnno3!E$12:H$5000)</f>
        <v>898801.47</v>
      </c>
      <c r="U318" s="6">
        <f>SUMIF(SaldoAnno3!A$12:A$5000,D318,SaldoAnno3!G$12:G$5000)</f>
        <v>-898122.28</v>
      </c>
      <c r="V318" s="6">
        <f>SUMIF(SaldoAnno4!A$12:A$4602,$D318,SaldoAnno4!D$12:D$4602)</f>
        <v>0</v>
      </c>
      <c r="W318" s="6">
        <f>SUMIF(SaldoAnno4!A$12:A$4602,$D318,SaldoAnno4!E$12:E$4602)</f>
        <v>0</v>
      </c>
      <c r="X318" s="6">
        <f>SUMIF(SaldoAnno4!A$12:A$4602,$D318,SaldoAnno4!G$12:G$4602)</f>
        <v>-1043856.4896</v>
      </c>
      <c r="Y318" s="6">
        <f>SUMIF(SaldoAnno5!A$12:A$4602,$D318,SaldoAnno5!D$12:D$4602)</f>
        <v>7979.69</v>
      </c>
      <c r="Z318" s="6">
        <f>SUMIF(SaldoAnno5!A$12:A$4602,$D318,SaldoAnno5!E$12:E$4602)</f>
        <v>1041175.65</v>
      </c>
      <c r="AA318" s="6">
        <f>SUMIF(SaldoAnno5!A$12:A$4602,$D318,SaldoAnno5!G$12:G$4602)</f>
        <v>-1033195.9600000001</v>
      </c>
      <c r="AB318" s="6">
        <f>SUMIF(SaldoAnno6!A$12:A$5000,$D318,SaldoAnno6!D$12:D$5000)</f>
        <v>1546.02</v>
      </c>
      <c r="AC318" s="6">
        <f>SUMIF(SaldoAnno6!A$12:A$5000,$D318,SaldoAnno6!E$12:E$5000)</f>
        <v>372556.67</v>
      </c>
      <c r="AD318" s="6">
        <f>SUMIF(SaldoAnno6!A$12:A$5000,$D318,SaldoAnno6!G$12:G$5000)</f>
        <v>-371010.64999999997</v>
      </c>
    </row>
    <row r="319" spans="1:30" ht="12.75">
      <c r="A319" s="7">
        <v>30</v>
      </c>
      <c r="B319" s="7">
        <v>3001</v>
      </c>
      <c r="C319" s="7">
        <v>300101</v>
      </c>
      <c r="D319" s="7">
        <v>30010104</v>
      </c>
      <c r="E319" s="170" t="s">
        <v>959</v>
      </c>
      <c r="F319" s="7">
        <v>2</v>
      </c>
      <c r="G319" s="8" t="s">
        <v>551</v>
      </c>
      <c r="H319" s="8" t="s">
        <v>552</v>
      </c>
      <c r="I319" s="8" t="s">
        <v>553</v>
      </c>
      <c r="J319" s="8" t="s">
        <v>707</v>
      </c>
      <c r="K319" s="8" t="s">
        <v>554</v>
      </c>
      <c r="L319" s="8" t="s">
        <v>555</v>
      </c>
      <c r="M319" s="6">
        <f>SUMIF(SaldoAnno1!A$12:A$4902,D319,SaldoAnno1!D$12:D$4902)</f>
        <v>180613.9</v>
      </c>
      <c r="N319" s="6">
        <f>SUMIF(SaldoAnno1!A$12:A$4902,D319,SaldoAnno1!E$12:E$4902)</f>
        <v>180613.9</v>
      </c>
      <c r="O319" s="6">
        <f>SUMIF(SaldoAnno1!A$12:A$4902,D319,SaldoAnno1!G$12:G$4902)</f>
        <v>0</v>
      </c>
      <c r="P319" s="6">
        <f>SUMIF(SaldoAnno2!A$12:A$5000,D319,SaldoAnno2!D$12:D$5000)</f>
        <v>256671.53</v>
      </c>
      <c r="Q319" s="6">
        <f>SUMIF(SaldoAnno2!A$12:A$5000,D319,SaldoAnno2!E$12:E$5000)</f>
        <v>256671.53</v>
      </c>
      <c r="R319" s="6">
        <f>SUMIF(SaldoAnno2!A$12:A$5000,D319,SaldoAnno2!G$12:G$5000)</f>
        <v>0</v>
      </c>
      <c r="S319" s="6">
        <f>SUMIF(SaldoAnno3!A$12:A$5000,D319,SaldoAnno3!D$12:G$5000)</f>
        <v>323706.15000000002</v>
      </c>
      <c r="T319" s="6">
        <f>SUMIF(SaldoAnno3!A$12:A$5000,D319,SaldoAnno3!E$12:H$5000)</f>
        <v>323706.15000000002</v>
      </c>
      <c r="U319" s="6">
        <f>SUMIF(SaldoAnno3!A$12:A$5000,D319,SaldoAnno3!G$12:G$5000)</f>
        <v>0</v>
      </c>
      <c r="V319" s="6">
        <f>SUMIF(SaldoAnno4!A$12:A$4602,$D319,SaldoAnno4!D$12:D$4602)</f>
        <v>0</v>
      </c>
      <c r="W319" s="6">
        <f>SUMIF(SaldoAnno4!A$12:A$4602,$D319,SaldoAnno4!E$12:E$4602)</f>
        <v>0</v>
      </c>
      <c r="X319" s="6">
        <f>SUMIF(SaldoAnno4!A$12:A$4602,$D319,SaldoAnno4!G$12:G$4602)</f>
        <v>0</v>
      </c>
      <c r="Y319" s="6">
        <f>SUMIF(SaldoAnno5!A$12:A$4602,$D319,SaldoAnno5!D$12:D$4602)</f>
        <v>314507.96000000002</v>
      </c>
      <c r="Z319" s="6">
        <f>SUMIF(SaldoAnno5!A$12:A$4602,$D319,SaldoAnno5!E$12:E$4602)</f>
        <v>314507.96000000002</v>
      </c>
      <c r="AA319" s="6">
        <f>SUMIF(SaldoAnno5!A$12:A$4602,$D319,SaldoAnno5!G$12:G$4602)</f>
        <v>0</v>
      </c>
      <c r="AB319" s="6">
        <f>SUMIF(SaldoAnno6!A$12:A$5000,$D319,SaldoAnno6!D$12:D$5000)</f>
        <v>93.3</v>
      </c>
      <c r="AC319" s="6">
        <f>SUMIF(SaldoAnno6!A$12:A$5000,$D319,SaldoAnno6!E$12:E$5000)</f>
        <v>125151.69</v>
      </c>
      <c r="AD319" s="6">
        <f>SUMIF(SaldoAnno6!A$12:A$5000,$D319,SaldoAnno6!G$12:G$5000)</f>
        <v>-125058.39</v>
      </c>
    </row>
    <row r="320" spans="1:30" ht="12.75">
      <c r="A320" s="7">
        <v>30</v>
      </c>
      <c r="B320" s="7">
        <v>3001</v>
      </c>
      <c r="C320" s="7">
        <v>300101</v>
      </c>
      <c r="D320" s="7">
        <v>30010105</v>
      </c>
      <c r="E320" s="170" t="s">
        <v>1145</v>
      </c>
      <c r="F320" s="7">
        <v>2</v>
      </c>
      <c r="G320" s="8" t="s">
        <v>551</v>
      </c>
      <c r="H320" s="8" t="s">
        <v>552</v>
      </c>
      <c r="I320" s="8" t="s">
        <v>553</v>
      </c>
      <c r="J320" s="8" t="s">
        <v>707</v>
      </c>
      <c r="K320" s="8" t="s">
        <v>554</v>
      </c>
      <c r="L320" s="8" t="s">
        <v>555</v>
      </c>
      <c r="M320" s="6">
        <f>SUMIF(SaldoAnno1!A$12:A$4902,D320,SaldoAnno1!D$12:D$4902)</f>
        <v>0</v>
      </c>
      <c r="N320" s="6">
        <f>SUMIF(SaldoAnno1!A$12:A$4902,D320,SaldoAnno1!E$12:E$4902)</f>
        <v>0</v>
      </c>
      <c r="O320" s="6">
        <f>SUMIF(SaldoAnno1!A$12:A$4902,D320,SaldoAnno1!G$12:G$4902)</f>
        <v>0</v>
      </c>
      <c r="P320" s="6">
        <f>SUMIF(SaldoAnno2!A$12:A$5000,D320,SaldoAnno2!D$12:D$5000)</f>
        <v>0</v>
      </c>
      <c r="Q320" s="6">
        <f>SUMIF(SaldoAnno2!A$12:A$5000,D320,SaldoAnno2!E$12:E$5000)</f>
        <v>0</v>
      </c>
      <c r="R320" s="6">
        <f>SUMIF(SaldoAnno2!A$12:A$5000,D320,SaldoAnno2!G$12:G$5000)</f>
        <v>0</v>
      </c>
      <c r="S320" s="6">
        <f>SUMIF(SaldoAnno3!A$12:A$5000,D320,SaldoAnno3!D$12:G$5000)</f>
        <v>0</v>
      </c>
      <c r="T320" s="6">
        <f>SUMIF(SaldoAnno3!A$12:A$5000,D320,SaldoAnno3!E$12:H$5000)</f>
        <v>0</v>
      </c>
      <c r="U320" s="6">
        <f>SUMIF(SaldoAnno3!A$12:A$5000,D320,SaldoAnno3!G$12:G$5000)</f>
        <v>0</v>
      </c>
      <c r="V320" s="6">
        <f>SUMIF(SaldoAnno4!A$12:A$4602,$D320,SaldoAnno4!D$12:D$4602)</f>
        <v>0</v>
      </c>
      <c r="W320" s="6">
        <f>SUMIF(SaldoAnno4!A$12:A$4602,$D320,SaldoAnno4!E$12:E$4602)</f>
        <v>0</v>
      </c>
      <c r="X320" s="6">
        <f>SUMIF(SaldoAnno4!A$12:A$4602,$D320,SaldoAnno4!G$12:G$4602)</f>
        <v>0</v>
      </c>
      <c r="Y320" s="6">
        <f>SUMIF(SaldoAnno5!A$12:A$4602,$D320,SaldoAnno5!D$12:D$4602)</f>
        <v>0</v>
      </c>
      <c r="Z320" s="6">
        <f>SUMIF(SaldoAnno5!A$12:A$4602,$D320,SaldoAnno5!E$12:E$4602)</f>
        <v>0</v>
      </c>
      <c r="AA320" s="6">
        <f>SUMIF(SaldoAnno5!A$12:A$4602,$D320,SaldoAnno5!G$12:G$4602)</f>
        <v>0</v>
      </c>
      <c r="AB320" s="6">
        <f>SUMIF(SaldoAnno6!A$12:A$5000,$D320,SaldoAnno6!D$12:D$5000)</f>
        <v>0</v>
      </c>
      <c r="AC320" s="6">
        <f>SUMIF(SaldoAnno6!A$12:A$5000,$D320,SaldoAnno6!E$12:E$5000)</f>
        <v>0</v>
      </c>
      <c r="AD320" s="6">
        <f>SUMIF(SaldoAnno6!A$12:A$5000,$D320,SaldoAnno6!G$12:G$5000)</f>
        <v>0</v>
      </c>
    </row>
    <row r="321" spans="1:30" ht="12.75">
      <c r="A321" s="7">
        <v>30</v>
      </c>
      <c r="B321" s="7">
        <v>3001</v>
      </c>
      <c r="C321" s="7">
        <v>300101</v>
      </c>
      <c r="D321" s="7">
        <v>30010106</v>
      </c>
      <c r="E321" s="170" t="s">
        <v>1146</v>
      </c>
      <c r="F321" s="7">
        <v>2</v>
      </c>
      <c r="G321" s="8" t="s">
        <v>551</v>
      </c>
      <c r="H321" s="8" t="s">
        <v>552</v>
      </c>
      <c r="I321" s="8" t="s">
        <v>553</v>
      </c>
      <c r="J321" s="8" t="s">
        <v>707</v>
      </c>
      <c r="K321" s="8" t="s">
        <v>554</v>
      </c>
      <c r="L321" s="8" t="s">
        <v>555</v>
      </c>
      <c r="M321" s="6">
        <f>SUMIF(SaldoAnno1!A$12:A$4902,D321,SaldoAnno1!D$12:D$4902)</f>
        <v>6756.99</v>
      </c>
      <c r="N321" s="6">
        <f>SUMIF(SaldoAnno1!A$12:A$4902,D321,SaldoAnno1!E$12:E$4902)</f>
        <v>153508.74</v>
      </c>
      <c r="O321" s="6">
        <f>SUMIF(SaldoAnno1!A$12:A$4902,D321,SaldoAnno1!G$12:G$4902)</f>
        <v>-146751.75</v>
      </c>
      <c r="P321" s="6">
        <f>SUMIF(SaldoAnno2!A$12:A$5000,D321,SaldoAnno2!D$12:D$5000)</f>
        <v>983.36</v>
      </c>
      <c r="Q321" s="6">
        <f>SUMIF(SaldoAnno2!A$12:A$5000,D321,SaldoAnno2!E$12:E$5000)</f>
        <v>134342.73000000001</v>
      </c>
      <c r="R321" s="6">
        <f>SUMIF(SaldoAnno2!A$12:A$5000,D321,SaldoAnno2!G$12:G$5000)</f>
        <v>-133359.37000000002</v>
      </c>
      <c r="S321" s="6">
        <f>SUMIF(SaldoAnno3!A$12:A$5000,D321,SaldoAnno3!D$12:G$5000)</f>
        <v>0</v>
      </c>
      <c r="T321" s="6">
        <f>SUMIF(SaldoAnno3!A$12:A$5000,D321,SaldoAnno3!E$12:H$5000)</f>
        <v>201322.2</v>
      </c>
      <c r="U321" s="6">
        <f>SUMIF(SaldoAnno3!A$12:A$5000,D321,SaldoAnno3!G$12:G$5000)</f>
        <v>-201322.2</v>
      </c>
      <c r="V321" s="6">
        <f>SUMIF(SaldoAnno4!A$12:A$4602,$D321,SaldoAnno4!D$12:D$4602)</f>
        <v>0</v>
      </c>
      <c r="W321" s="6">
        <f>SUMIF(SaldoAnno4!A$12:A$4602,$D321,SaldoAnno4!E$12:E$4602)</f>
        <v>0</v>
      </c>
      <c r="X321" s="6">
        <f>SUMIF(SaldoAnno4!A$12:A$4602,$D321,SaldoAnno4!G$12:G$4602)</f>
        <v>-205677.36</v>
      </c>
      <c r="Y321" s="6">
        <f>SUMIF(SaldoAnno5!A$12:A$4602,$D321,SaldoAnno5!D$12:D$4602)</f>
        <v>0</v>
      </c>
      <c r="Z321" s="6">
        <f>SUMIF(SaldoAnno5!A$12:A$4602,$D321,SaldoAnno5!E$12:E$4602)</f>
        <v>205677.36</v>
      </c>
      <c r="AA321" s="6">
        <f>SUMIF(SaldoAnno5!A$12:A$4602,$D321,SaldoAnno5!G$12:G$4602)</f>
        <v>-205677.36</v>
      </c>
      <c r="AB321" s="6">
        <f>SUMIF(SaldoAnno6!A$12:A$5000,$D321,SaldoAnno6!D$12:D$5000)</f>
        <v>0</v>
      </c>
      <c r="AC321" s="6">
        <f>SUMIF(SaldoAnno6!A$12:A$5000,$D321,SaldoAnno6!E$12:E$5000)</f>
        <v>59005.8</v>
      </c>
      <c r="AD321" s="6">
        <f>SUMIF(SaldoAnno6!A$12:A$5000,$D321,SaldoAnno6!G$12:G$5000)</f>
        <v>-59005.8</v>
      </c>
    </row>
    <row r="322" spans="1:30" ht="12.75">
      <c r="A322" s="7">
        <v>30</v>
      </c>
      <c r="B322" s="7">
        <v>3001</v>
      </c>
      <c r="C322" s="7">
        <v>300101</v>
      </c>
      <c r="D322" s="7">
        <v>30010107</v>
      </c>
      <c r="E322" s="170" t="s">
        <v>1147</v>
      </c>
      <c r="F322" s="7">
        <v>2</v>
      </c>
      <c r="G322" s="8" t="s">
        <v>551</v>
      </c>
      <c r="H322" s="8" t="s">
        <v>552</v>
      </c>
      <c r="I322" s="8" t="s">
        <v>553</v>
      </c>
      <c r="J322" s="8" t="s">
        <v>707</v>
      </c>
      <c r="K322" s="8" t="s">
        <v>554</v>
      </c>
      <c r="L322" s="8" t="s">
        <v>555</v>
      </c>
      <c r="M322" s="6">
        <f>SUMIF(SaldoAnno1!A$12:A$4902,D322,SaldoAnno1!D$12:D$4902)</f>
        <v>1120</v>
      </c>
      <c r="N322" s="6">
        <f>SUMIF(SaldoAnno1!A$12:A$4902,D322,SaldoAnno1!E$12:E$4902)</f>
        <v>256690</v>
      </c>
      <c r="O322" s="6">
        <f>SUMIF(SaldoAnno1!A$12:A$4902,D322,SaldoAnno1!G$12:G$4902)</f>
        <v>-255570</v>
      </c>
      <c r="P322" s="6">
        <f>SUMIF(SaldoAnno2!A$12:A$5000,D322,SaldoAnno2!D$12:D$5000)</f>
        <v>0</v>
      </c>
      <c r="Q322" s="6">
        <f>SUMIF(SaldoAnno2!A$12:A$5000,D322,SaldoAnno2!E$12:E$5000)</f>
        <v>250152</v>
      </c>
      <c r="R322" s="6">
        <f>SUMIF(SaldoAnno2!A$12:A$5000,D322,SaldoAnno2!G$12:G$5000)</f>
        <v>-250152</v>
      </c>
      <c r="S322" s="6">
        <f>SUMIF(SaldoAnno3!A$12:A$5000,D322,SaldoAnno3!D$12:G$5000)</f>
        <v>0</v>
      </c>
      <c r="T322" s="6">
        <f>SUMIF(SaldoAnno3!A$12:A$5000,D322,SaldoAnno3!E$12:H$5000)</f>
        <v>280210</v>
      </c>
      <c r="U322" s="6">
        <f>SUMIF(SaldoAnno3!A$12:A$5000,D322,SaldoAnno3!G$12:G$5000)</f>
        <v>-280210</v>
      </c>
      <c r="V322" s="6">
        <f>SUMIF(SaldoAnno4!A$12:A$4602,$D322,SaldoAnno4!D$12:D$4602)</f>
        <v>0</v>
      </c>
      <c r="W322" s="6">
        <f>SUMIF(SaldoAnno4!A$12:A$4602,$D322,SaldoAnno4!E$12:E$4602)</f>
        <v>0</v>
      </c>
      <c r="X322" s="6">
        <f>SUMIF(SaldoAnno4!A$12:A$4602,$D322,SaldoAnno4!G$12:G$4602)</f>
        <v>-276696</v>
      </c>
      <c r="Y322" s="6">
        <f>SUMIF(SaldoAnno5!A$12:A$4602,$D322,SaldoAnno5!D$12:D$4602)</f>
        <v>70</v>
      </c>
      <c r="Z322" s="6">
        <f>SUMIF(SaldoAnno5!A$12:A$4602,$D322,SaldoAnno5!E$12:E$4602)</f>
        <v>239373.45</v>
      </c>
      <c r="AA322" s="6">
        <f>SUMIF(SaldoAnno5!A$12:A$4602,$D322,SaldoAnno5!G$12:G$4602)</f>
        <v>-239303.45</v>
      </c>
      <c r="AB322" s="6">
        <f>SUMIF(SaldoAnno6!A$12:A$5000,$D322,SaldoAnno6!D$12:D$5000)</f>
        <v>0</v>
      </c>
      <c r="AC322" s="6">
        <f>SUMIF(SaldoAnno6!A$12:A$5000,$D322,SaldoAnno6!E$12:E$5000)</f>
        <v>76650</v>
      </c>
      <c r="AD322" s="6">
        <f>SUMIF(SaldoAnno6!A$12:A$5000,$D322,SaldoAnno6!G$12:G$5000)</f>
        <v>-76650</v>
      </c>
    </row>
    <row r="323" spans="1:30" ht="12.75">
      <c r="A323" s="7">
        <v>30</v>
      </c>
      <c r="B323" s="7">
        <v>3001</v>
      </c>
      <c r="C323" s="7">
        <v>300101</v>
      </c>
      <c r="D323" s="7">
        <v>30010108</v>
      </c>
      <c r="E323" s="170" t="s">
        <v>2316</v>
      </c>
      <c r="F323" s="7">
        <v>2</v>
      </c>
      <c r="G323" s="8" t="s">
        <v>551</v>
      </c>
      <c r="H323" s="8" t="s">
        <v>552</v>
      </c>
      <c r="I323" s="8" t="s">
        <v>553</v>
      </c>
      <c r="J323" s="8" t="s">
        <v>707</v>
      </c>
      <c r="K323" s="8" t="s">
        <v>554</v>
      </c>
      <c r="L323" s="8" t="s">
        <v>555</v>
      </c>
      <c r="M323" s="6">
        <f>SUMIF(SaldoAnno1!A$12:A$4902,D323,SaldoAnno1!D$12:D$4902)</f>
        <v>0</v>
      </c>
      <c r="N323" s="6">
        <f>SUMIF(SaldoAnno1!A$12:A$4902,D323,SaldoAnno1!E$12:E$4902)</f>
        <v>0</v>
      </c>
      <c r="O323" s="6">
        <f>SUMIF(SaldoAnno1!A$12:A$4902,D323,SaldoAnno1!G$12:G$4902)</f>
        <v>0</v>
      </c>
      <c r="P323" s="6">
        <f>SUMIF(SaldoAnno2!A$12:A$5000,D323,SaldoAnno2!D$12:D$5000)</f>
        <v>0</v>
      </c>
      <c r="Q323" s="6">
        <f>SUMIF(SaldoAnno2!A$12:A$5000,D323,SaldoAnno2!E$12:E$5000)</f>
        <v>0</v>
      </c>
      <c r="R323" s="6">
        <f>SUMIF(SaldoAnno2!A$12:A$5000,D323,SaldoAnno2!G$12:G$5000)</f>
        <v>0</v>
      </c>
      <c r="S323" s="6">
        <f>SUMIF(SaldoAnno3!A$12:A$5000,D323,SaldoAnno3!D$12:G$5000)</f>
        <v>0</v>
      </c>
      <c r="T323" s="6">
        <f>SUMIF(SaldoAnno3!A$12:A$5000,D323,SaldoAnno3!E$12:H$5000)</f>
        <v>0</v>
      </c>
      <c r="U323" s="6">
        <f>SUMIF(SaldoAnno3!A$12:A$5000,D323,SaldoAnno3!G$12:G$5000)</f>
        <v>0</v>
      </c>
      <c r="V323" s="6">
        <f>SUMIF(SaldoAnno4!A$12:A$4602,$D323,SaldoAnno4!D$12:D$4602)</f>
        <v>0</v>
      </c>
      <c r="W323" s="6">
        <f>SUMIF(SaldoAnno4!A$12:A$4602,$D323,SaldoAnno4!E$12:E$4602)</f>
        <v>0</v>
      </c>
      <c r="X323" s="6">
        <f>SUMIF(SaldoAnno4!A$12:A$4602,$D323,SaldoAnno4!G$12:G$4602)</f>
        <v>0</v>
      </c>
      <c r="Y323" s="6">
        <f>SUMIF(SaldoAnno5!A$12:A$4602,$D323,SaldoAnno5!D$12:D$4602)</f>
        <v>0</v>
      </c>
      <c r="Z323" s="6">
        <f>SUMIF(SaldoAnno5!A$12:A$4602,$D323,SaldoAnno5!E$12:E$4602)</f>
        <v>0</v>
      </c>
      <c r="AA323" s="6">
        <f>SUMIF(SaldoAnno5!A$12:A$4602,$D323,SaldoAnno5!G$12:G$4602)</f>
        <v>0</v>
      </c>
      <c r="AB323" s="6">
        <f>SUMIF(SaldoAnno6!A$12:A$5000,$D323,SaldoAnno6!D$12:D$5000)</f>
        <v>0</v>
      </c>
      <c r="AC323" s="6">
        <f>SUMIF(SaldoAnno6!A$12:A$5000,$D323,SaldoAnno6!E$12:E$5000)</f>
        <v>0</v>
      </c>
      <c r="AD323" s="6">
        <f>SUMIF(SaldoAnno6!A$12:A$5000,$D323,SaldoAnno6!G$12:G$5000)</f>
        <v>0</v>
      </c>
    </row>
    <row r="324" spans="1:30" ht="12.75">
      <c r="A324" s="7">
        <v>30</v>
      </c>
      <c r="B324" s="7">
        <v>3001</v>
      </c>
      <c r="C324" s="7">
        <v>300101</v>
      </c>
      <c r="D324" s="7">
        <v>30010188</v>
      </c>
      <c r="E324" s="170" t="s">
        <v>557</v>
      </c>
      <c r="F324" s="7">
        <v>2</v>
      </c>
      <c r="G324" s="8" t="s">
        <v>551</v>
      </c>
      <c r="H324" s="8" t="s">
        <v>552</v>
      </c>
      <c r="I324" s="8" t="s">
        <v>553</v>
      </c>
      <c r="J324" s="8" t="s">
        <v>707</v>
      </c>
      <c r="K324" s="8" t="s">
        <v>554</v>
      </c>
      <c r="L324" s="8" t="s">
        <v>555</v>
      </c>
      <c r="M324" s="6">
        <f>SUMIF(SaldoAnno1!A$12:A$4902,D324,SaldoAnno1!D$12:D$4902)</f>
        <v>0</v>
      </c>
      <c r="N324" s="6">
        <f>SUMIF(SaldoAnno1!A$12:A$4902,D324,SaldoAnno1!E$12:E$4902)</f>
        <v>7530</v>
      </c>
      <c r="O324" s="6">
        <f>SUMIF(SaldoAnno1!A$12:A$4902,D324,SaldoAnno1!G$12:G$4902)</f>
        <v>-7530</v>
      </c>
      <c r="P324" s="6">
        <f>SUMIF(SaldoAnno2!A$12:A$5000,D324,SaldoAnno2!D$12:D$5000)</f>
        <v>0</v>
      </c>
      <c r="Q324" s="6">
        <f>SUMIF(SaldoAnno2!A$12:A$5000,D324,SaldoAnno2!E$12:E$5000)</f>
        <v>9381</v>
      </c>
      <c r="R324" s="6">
        <f>SUMIF(SaldoAnno2!A$12:A$5000,D324,SaldoAnno2!G$12:G$5000)</f>
        <v>-9381</v>
      </c>
      <c r="S324" s="6">
        <f>SUMIF(SaldoAnno3!A$12:A$5000,D324,SaldoAnno3!D$12:G$5000)</f>
        <v>0</v>
      </c>
      <c r="T324" s="6">
        <f>SUMIF(SaldoAnno3!A$12:A$5000,D324,SaldoAnno3!E$12:H$5000)</f>
        <v>12675</v>
      </c>
      <c r="U324" s="6">
        <f>SUMIF(SaldoAnno3!A$12:A$5000,D324,SaldoAnno3!G$12:G$5000)</f>
        <v>-12675</v>
      </c>
      <c r="V324" s="6">
        <f>SUMIF(SaldoAnno4!A$12:A$4602,$D324,SaldoAnno4!D$12:D$4602)</f>
        <v>0</v>
      </c>
      <c r="W324" s="6">
        <f>SUMIF(SaldoAnno4!A$12:A$4602,$D324,SaldoAnno4!E$12:E$4602)</f>
        <v>0</v>
      </c>
      <c r="X324" s="6">
        <f>SUMIF(SaldoAnno4!A$12:A$4602,$D324,SaldoAnno4!G$12:G$4602)</f>
        <v>-12950.6628</v>
      </c>
      <c r="Y324" s="6">
        <f>SUMIF(SaldoAnno5!A$12:A$4602,$D324,SaldoAnno5!D$12:D$4602)</f>
        <v>0</v>
      </c>
      <c r="Z324" s="6">
        <f>SUMIF(SaldoAnno5!A$12:A$4602,$D324,SaldoAnno5!E$12:E$4602)</f>
        <v>15339.5</v>
      </c>
      <c r="AA324" s="6">
        <f>SUMIF(SaldoAnno5!A$12:A$4602,$D324,SaldoAnno5!G$12:G$4602)</f>
        <v>-15339.5</v>
      </c>
      <c r="AB324" s="6">
        <f>SUMIF(SaldoAnno6!A$12:A$5000,$D324,SaldoAnno6!D$12:D$5000)</f>
        <v>0</v>
      </c>
      <c r="AC324" s="6">
        <f>SUMIF(SaldoAnno6!A$12:A$5000,$D324,SaldoAnno6!E$12:E$5000)</f>
        <v>7675.5</v>
      </c>
      <c r="AD324" s="6">
        <f>SUMIF(SaldoAnno6!A$12:A$5000,$D324,SaldoAnno6!G$12:G$5000)</f>
        <v>-7675.5</v>
      </c>
    </row>
    <row r="325" spans="1:30" ht="12.75">
      <c r="A325" s="7">
        <v>30</v>
      </c>
      <c r="B325" s="7">
        <v>3001</v>
      </c>
      <c r="C325" s="7">
        <v>300102</v>
      </c>
      <c r="D325" s="7">
        <v>30010201</v>
      </c>
      <c r="E325" s="170" t="s">
        <v>558</v>
      </c>
      <c r="F325" s="7">
        <v>2</v>
      </c>
      <c r="G325" s="8" t="s">
        <v>551</v>
      </c>
      <c r="H325" s="8" t="s">
        <v>552</v>
      </c>
      <c r="I325" s="8" t="s">
        <v>559</v>
      </c>
      <c r="J325" s="8" t="s">
        <v>707</v>
      </c>
      <c r="K325" s="8" t="s">
        <v>560</v>
      </c>
      <c r="L325" s="8" t="s">
        <v>555</v>
      </c>
      <c r="M325" s="6">
        <f>SUMIF(SaldoAnno1!A$12:A$4902,D325,SaldoAnno1!D$12:D$4902)</f>
        <v>0</v>
      </c>
      <c r="N325" s="6">
        <f>SUMIF(SaldoAnno1!A$12:A$4902,D325,SaldoAnno1!E$12:E$4902)</f>
        <v>5545269.5800000001</v>
      </c>
      <c r="O325" s="6">
        <f>SUMIF(SaldoAnno1!A$12:A$4902,D325,SaldoAnno1!G$12:G$4902)</f>
        <v>-5545269.5800000001</v>
      </c>
      <c r="P325" s="6">
        <f>SUMIF(SaldoAnno2!A$12:A$5000,D325,SaldoAnno2!D$12:D$5000)</f>
        <v>445454.42</v>
      </c>
      <c r="Q325" s="6">
        <f>SUMIF(SaldoAnno2!A$12:A$5000,D325,SaldoAnno2!E$12:E$5000)</f>
        <v>7377568.21</v>
      </c>
      <c r="R325" s="6">
        <f>SUMIF(SaldoAnno2!A$12:A$5000,D325,SaldoAnno2!G$12:G$5000)</f>
        <v>-6932113.79</v>
      </c>
      <c r="S325" s="6">
        <f>SUMIF(SaldoAnno3!A$12:A$5000,D325,SaldoAnno3!D$12:G$5000)</f>
        <v>23446.95</v>
      </c>
      <c r="T325" s="6">
        <f>SUMIF(SaldoAnno3!A$12:A$5000,D325,SaldoAnno3!E$12:H$5000)</f>
        <v>7430205.5499999998</v>
      </c>
      <c r="U325" s="6">
        <f>SUMIF(SaldoAnno3!A$12:A$5000,D325,SaldoAnno3!G$12:G$5000)</f>
        <v>-7406758.5999999996</v>
      </c>
      <c r="V325" s="6">
        <f>SUMIF(SaldoAnno4!A$12:A$4602,$D325,SaldoAnno4!D$12:D$4602)</f>
        <v>0</v>
      </c>
      <c r="W325" s="6">
        <f>SUMIF(SaldoAnno4!A$12:A$4602,$D325,SaldoAnno4!E$12:E$4602)</f>
        <v>0</v>
      </c>
      <c r="X325" s="6">
        <f>SUMIF(SaldoAnno4!A$12:A$4602,$D325,SaldoAnno4!G$12:G$4602)</f>
        <v>-7646763.4931999994</v>
      </c>
      <c r="Y325" s="6">
        <f>SUMIF(SaldoAnno5!A$12:A$4602,$D325,SaldoAnno5!D$12:D$4602)</f>
        <v>81149.13</v>
      </c>
      <c r="Z325" s="6">
        <f>SUMIF(SaldoAnno5!A$12:A$4602,$D325,SaldoAnno5!E$12:E$4602)</f>
        <v>8319298.5899999999</v>
      </c>
      <c r="AA325" s="6">
        <f>SUMIF(SaldoAnno5!A$12:A$4602,$D325,SaldoAnno5!G$12:G$4602)</f>
        <v>-8238149.46</v>
      </c>
      <c r="AB325" s="6">
        <f>SUMIF(SaldoAnno6!A$12:A$5000,$D325,SaldoAnno6!D$12:D$5000)</f>
        <v>0</v>
      </c>
      <c r="AC325" s="6">
        <f>SUMIF(SaldoAnno6!A$12:A$5000,$D325,SaldoAnno6!E$12:E$5000)</f>
        <v>2734576.72</v>
      </c>
      <c r="AD325" s="6">
        <f>SUMIF(SaldoAnno6!A$12:A$5000,$D325,SaldoAnno6!G$12:G$5000)</f>
        <v>-2734576.72</v>
      </c>
    </row>
    <row r="326" spans="1:30" ht="25.5">
      <c r="A326" s="7">
        <v>30</v>
      </c>
      <c r="B326" s="7">
        <v>3001</v>
      </c>
      <c r="C326" s="7">
        <v>300103</v>
      </c>
      <c r="D326" s="7">
        <v>30010301</v>
      </c>
      <c r="E326" s="170" t="s">
        <v>561</v>
      </c>
      <c r="F326" s="7">
        <v>2</v>
      </c>
      <c r="G326" s="8" t="s">
        <v>551</v>
      </c>
      <c r="H326" s="8" t="s">
        <v>552</v>
      </c>
      <c r="I326" s="8" t="s">
        <v>562</v>
      </c>
      <c r="J326" s="8" t="s">
        <v>707</v>
      </c>
      <c r="K326" s="8" t="s">
        <v>563</v>
      </c>
      <c r="L326" s="8" t="s">
        <v>555</v>
      </c>
      <c r="M326" s="6">
        <f>SUMIF(SaldoAnno1!A$12:A$4902,D326,SaldoAnno1!D$12:D$4902)</f>
        <v>24944.99</v>
      </c>
      <c r="N326" s="6">
        <f>SUMIF(SaldoAnno1!A$12:A$4902,D326,SaldoAnno1!E$12:E$4902)</f>
        <v>3016050.68</v>
      </c>
      <c r="O326" s="6">
        <f>SUMIF(SaldoAnno1!A$12:A$4902,D326,SaldoAnno1!G$12:G$4902)</f>
        <v>-2991105.69</v>
      </c>
      <c r="P326" s="6">
        <f>SUMIF(SaldoAnno2!A$12:A$5000,D326,SaldoAnno2!D$12:D$5000)</f>
        <v>218728.65</v>
      </c>
      <c r="Q326" s="6">
        <f>SUMIF(SaldoAnno2!A$12:A$5000,D326,SaldoAnno2!E$12:E$5000)</f>
        <v>3560942.61</v>
      </c>
      <c r="R326" s="6">
        <f>SUMIF(SaldoAnno2!A$12:A$5000,D326,SaldoAnno2!G$12:G$5000)</f>
        <v>-3342213.96</v>
      </c>
      <c r="S326" s="6">
        <f>SUMIF(SaldoAnno3!A$12:A$5000,D326,SaldoAnno3!D$12:G$5000)</f>
        <v>26143.279999999999</v>
      </c>
      <c r="T326" s="6">
        <f>SUMIF(SaldoAnno3!A$12:A$5000,D326,SaldoAnno3!E$12:H$5000)</f>
        <v>3537249.67</v>
      </c>
      <c r="U326" s="6">
        <f>SUMIF(SaldoAnno3!A$12:A$5000,D326,SaldoAnno3!G$12:G$5000)</f>
        <v>-3511106.39</v>
      </c>
      <c r="V326" s="6">
        <f>SUMIF(SaldoAnno4!A$12:A$4602,$D326,SaldoAnno4!D$12:D$4602)</f>
        <v>0</v>
      </c>
      <c r="W326" s="6">
        <f>SUMIF(SaldoAnno4!A$12:A$4602,$D326,SaldoAnno4!E$12:E$4602)</f>
        <v>0</v>
      </c>
      <c r="X326" s="6">
        <f>SUMIF(SaldoAnno4!A$12:A$4602,$D326,SaldoAnno4!G$12:G$4602)</f>
        <v>-3628348.5096</v>
      </c>
      <c r="Y326" s="6">
        <f>SUMIF(SaldoAnno5!A$12:A$4602,$D326,SaldoAnno5!D$12:D$4602)</f>
        <v>2207.61</v>
      </c>
      <c r="Z326" s="6">
        <f>SUMIF(SaldoAnno5!A$12:A$4602,$D326,SaldoAnno5!E$12:E$4602)</f>
        <v>3606905.37</v>
      </c>
      <c r="AA326" s="6">
        <f>SUMIF(SaldoAnno5!A$12:A$4602,$D326,SaldoAnno5!G$12:G$4602)</f>
        <v>-3604697.7600000002</v>
      </c>
      <c r="AB326" s="6">
        <f>SUMIF(SaldoAnno6!A$12:A$5000,$D326,SaldoAnno6!D$12:D$5000)</f>
        <v>0</v>
      </c>
      <c r="AC326" s="6">
        <f>SUMIF(SaldoAnno6!A$12:A$5000,$D326,SaldoAnno6!E$12:E$5000)</f>
        <v>1181252.33</v>
      </c>
      <c r="AD326" s="6">
        <f>SUMIF(SaldoAnno6!A$12:A$5000,$D326,SaldoAnno6!G$12:G$5000)</f>
        <v>-1181252.33</v>
      </c>
    </row>
    <row r="327" spans="1:30" ht="12.75">
      <c r="A327" s="7">
        <v>30</v>
      </c>
      <c r="B327" s="7">
        <v>3001</v>
      </c>
      <c r="C327" s="7">
        <v>300103</v>
      </c>
      <c r="D327" s="7">
        <v>30010302</v>
      </c>
      <c r="E327" s="170" t="s">
        <v>1679</v>
      </c>
      <c r="F327" s="7">
        <v>2</v>
      </c>
      <c r="G327" s="8" t="s">
        <v>551</v>
      </c>
      <c r="H327" s="8" t="s">
        <v>552</v>
      </c>
      <c r="I327" s="8" t="s">
        <v>562</v>
      </c>
      <c r="J327" s="8" t="s">
        <v>707</v>
      </c>
      <c r="K327" s="8" t="s">
        <v>563</v>
      </c>
      <c r="L327" s="8" t="s">
        <v>555</v>
      </c>
      <c r="M327" s="6">
        <f>SUMIF(SaldoAnno1!A$12:A$4902,D327,SaldoAnno1!D$12:D$4902)</f>
        <v>0</v>
      </c>
      <c r="N327" s="6">
        <f>SUMIF(SaldoAnno1!A$12:A$4902,D327,SaldoAnno1!E$12:E$4902)</f>
        <v>0</v>
      </c>
      <c r="O327" s="6">
        <f>SUMIF(SaldoAnno1!A$12:A$4902,D327,SaldoAnno1!G$12:G$4902)</f>
        <v>0</v>
      </c>
      <c r="P327" s="6">
        <f>SUMIF(SaldoAnno2!A$12:A$5000,D327,SaldoAnno2!D$12:D$5000)</f>
        <v>0</v>
      </c>
      <c r="Q327" s="6">
        <f>SUMIF(SaldoAnno2!A$12:A$5000,D327,SaldoAnno2!E$12:E$5000)</f>
        <v>0</v>
      </c>
      <c r="R327" s="6">
        <f>SUMIF(SaldoAnno2!A$12:A$5000,D327,SaldoAnno2!G$12:G$5000)</f>
        <v>0</v>
      </c>
      <c r="S327" s="6">
        <f>SUMIF(SaldoAnno3!A$12:A$5000,D327,SaldoAnno3!D$12:G$5000)</f>
        <v>0</v>
      </c>
      <c r="T327" s="6">
        <f>SUMIF(SaldoAnno3!A$12:A$5000,D327,SaldoAnno3!E$12:H$5000)</f>
        <v>0</v>
      </c>
      <c r="U327" s="6">
        <f>SUMIF(SaldoAnno3!A$12:A$5000,D327,SaldoAnno3!G$12:G$5000)</f>
        <v>0</v>
      </c>
      <c r="V327" s="6">
        <f>SUMIF(SaldoAnno4!A$12:A$4602,$D327,SaldoAnno4!D$12:D$4602)</f>
        <v>0</v>
      </c>
      <c r="W327" s="6">
        <f>SUMIF(SaldoAnno4!A$12:A$4602,$D327,SaldoAnno4!E$12:E$4602)</f>
        <v>0</v>
      </c>
      <c r="X327" s="6">
        <f>SUMIF(SaldoAnno4!A$12:A$4602,$D327,SaldoAnno4!G$12:G$4602)</f>
        <v>0</v>
      </c>
      <c r="Y327" s="6">
        <f>SUMIF(SaldoAnno5!A$12:A$4602,$D327,SaldoAnno5!D$12:D$4602)</f>
        <v>0</v>
      </c>
      <c r="Z327" s="6">
        <f>SUMIF(SaldoAnno5!A$12:A$4602,$D327,SaldoAnno5!E$12:E$4602)</f>
        <v>0</v>
      </c>
      <c r="AA327" s="6">
        <f>SUMIF(SaldoAnno5!A$12:A$4602,$D327,SaldoAnno5!G$12:G$4602)</f>
        <v>0</v>
      </c>
      <c r="AB327" s="6">
        <f>SUMIF(SaldoAnno6!A$12:A$5000,$D327,SaldoAnno6!D$12:D$5000)</f>
        <v>0</v>
      </c>
      <c r="AC327" s="6">
        <f>SUMIF(SaldoAnno6!A$12:A$5000,$D327,SaldoAnno6!E$12:E$5000)</f>
        <v>0</v>
      </c>
      <c r="AD327" s="6">
        <f>SUMIF(SaldoAnno6!A$12:A$5000,$D327,SaldoAnno6!G$12:G$5000)</f>
        <v>0</v>
      </c>
    </row>
    <row r="328" spans="1:30" ht="12.75">
      <c r="A328" s="7">
        <v>30</v>
      </c>
      <c r="B328" s="7">
        <v>3001</v>
      </c>
      <c r="C328" s="7">
        <v>300103</v>
      </c>
      <c r="D328" s="7">
        <v>30010303</v>
      </c>
      <c r="E328" s="170" t="s">
        <v>564</v>
      </c>
      <c r="F328" s="7">
        <v>2</v>
      </c>
      <c r="G328" s="8" t="s">
        <v>551</v>
      </c>
      <c r="H328" s="8" t="s">
        <v>552</v>
      </c>
      <c r="I328" s="8" t="s">
        <v>562</v>
      </c>
      <c r="J328" s="8" t="s">
        <v>707</v>
      </c>
      <c r="K328" s="8" t="s">
        <v>563</v>
      </c>
      <c r="L328" s="8" t="s">
        <v>555</v>
      </c>
      <c r="M328" s="6">
        <f>SUMIF(SaldoAnno1!A$12:A$4902,D328,SaldoAnno1!D$12:D$4902)</f>
        <v>0</v>
      </c>
      <c r="N328" s="6">
        <f>SUMIF(SaldoAnno1!A$12:A$4902,D328,SaldoAnno1!E$12:E$4902)</f>
        <v>14250.1</v>
      </c>
      <c r="O328" s="6">
        <f>SUMIF(SaldoAnno1!A$12:A$4902,D328,SaldoAnno1!G$12:G$4902)</f>
        <v>-14250.1</v>
      </c>
      <c r="P328" s="6">
        <f>SUMIF(SaldoAnno2!A$12:A$5000,D328,SaldoAnno2!D$12:D$5000)</f>
        <v>0</v>
      </c>
      <c r="Q328" s="6">
        <f>SUMIF(SaldoAnno2!A$12:A$5000,D328,SaldoAnno2!E$12:E$5000)</f>
        <v>14735.66</v>
      </c>
      <c r="R328" s="6">
        <f>SUMIF(SaldoAnno2!A$12:A$5000,D328,SaldoAnno2!G$12:G$5000)</f>
        <v>-14735.66</v>
      </c>
      <c r="S328" s="6">
        <f>SUMIF(SaldoAnno3!A$12:A$5000,D328,SaldoAnno3!D$12:G$5000)</f>
        <v>32.58</v>
      </c>
      <c r="T328" s="6">
        <f>SUMIF(SaldoAnno3!A$12:A$5000,D328,SaldoAnno3!E$12:H$5000)</f>
        <v>15866.56</v>
      </c>
      <c r="U328" s="6">
        <f>SUMIF(SaldoAnno3!A$12:A$5000,D328,SaldoAnno3!G$12:G$5000)</f>
        <v>-15833.98</v>
      </c>
      <c r="V328" s="6">
        <f>SUMIF(SaldoAnno4!A$12:A$4602,$D328,SaldoAnno4!D$12:D$4602)</f>
        <v>0</v>
      </c>
      <c r="W328" s="6">
        <f>SUMIF(SaldoAnno4!A$12:A$4602,$D328,SaldoAnno4!E$12:E$4602)</f>
        <v>0</v>
      </c>
      <c r="X328" s="6">
        <f>SUMIF(SaldoAnno4!A$12:A$4602,$D328,SaldoAnno4!G$12:G$4602)</f>
        <v>-16633.000800000002</v>
      </c>
      <c r="Y328" s="6">
        <f>SUMIF(SaldoAnno5!A$12:A$4602,$D328,SaldoAnno5!D$12:D$4602)</f>
        <v>0</v>
      </c>
      <c r="Z328" s="6">
        <f>SUMIF(SaldoAnno5!A$12:A$4602,$D328,SaldoAnno5!E$12:E$4602)</f>
        <v>17093.150000000001</v>
      </c>
      <c r="AA328" s="6">
        <f>SUMIF(SaldoAnno5!A$12:A$4602,$D328,SaldoAnno5!G$12:G$4602)</f>
        <v>-17093.150000000001</v>
      </c>
      <c r="AB328" s="6">
        <f>SUMIF(SaldoAnno6!A$12:A$5000,$D328,SaldoAnno6!D$12:D$5000)</f>
        <v>0</v>
      </c>
      <c r="AC328" s="6">
        <f>SUMIF(SaldoAnno6!A$12:A$5000,$D328,SaldoAnno6!E$12:E$5000)</f>
        <v>5773.8</v>
      </c>
      <c r="AD328" s="6">
        <f>SUMIF(SaldoAnno6!A$12:A$5000,$D328,SaldoAnno6!G$12:G$5000)</f>
        <v>-5773.8</v>
      </c>
    </row>
    <row r="329" spans="1:30" ht="12.75">
      <c r="A329" s="7">
        <v>30</v>
      </c>
      <c r="B329" s="7">
        <v>3001</v>
      </c>
      <c r="C329" s="7">
        <v>300103</v>
      </c>
      <c r="D329" s="10">
        <v>30010304</v>
      </c>
      <c r="E329" s="170" t="s">
        <v>1613</v>
      </c>
      <c r="F329" s="7">
        <v>2</v>
      </c>
      <c r="G329" s="8" t="s">
        <v>551</v>
      </c>
      <c r="H329" s="8" t="s">
        <v>552</v>
      </c>
      <c r="I329" s="8" t="s">
        <v>562</v>
      </c>
      <c r="J329" s="8" t="s">
        <v>707</v>
      </c>
      <c r="K329" s="8" t="s">
        <v>563</v>
      </c>
      <c r="L329" s="8" t="s">
        <v>555</v>
      </c>
      <c r="M329" s="6">
        <f>SUMIF(SaldoAnno1!A$12:A$4902,D329,SaldoAnno1!D$12:D$4902)</f>
        <v>0</v>
      </c>
      <c r="N329" s="6">
        <f>SUMIF(SaldoAnno1!A$12:A$4902,D329,SaldoAnno1!E$12:E$4902)</f>
        <v>0</v>
      </c>
      <c r="O329" s="6">
        <f>SUMIF(SaldoAnno1!A$12:A$4902,D329,SaldoAnno1!G$12:G$4902)</f>
        <v>0</v>
      </c>
      <c r="P329" s="6">
        <f>SUMIF(SaldoAnno2!A$12:A$5000,D329,SaldoAnno2!D$12:D$5000)</f>
        <v>0</v>
      </c>
      <c r="Q329" s="6">
        <f>SUMIF(SaldoAnno2!A$12:A$5000,D329,SaldoAnno2!E$12:E$5000)</f>
        <v>0</v>
      </c>
      <c r="R329" s="6">
        <f>SUMIF(SaldoAnno2!A$12:A$5000,D329,SaldoAnno2!G$12:G$5000)</f>
        <v>0</v>
      </c>
      <c r="S329" s="6">
        <f>SUMIF(SaldoAnno3!A$12:A$5000,D329,SaldoAnno3!D$12:G$5000)</f>
        <v>0</v>
      </c>
      <c r="T329" s="6">
        <f>SUMIF(SaldoAnno3!A$12:A$5000,D329,SaldoAnno3!E$12:H$5000)</f>
        <v>0</v>
      </c>
      <c r="U329" s="6">
        <f>SUMIF(SaldoAnno3!A$12:A$5000,D329,SaldoAnno3!G$12:G$5000)</f>
        <v>0</v>
      </c>
      <c r="V329" s="6">
        <f>SUMIF(SaldoAnno4!A$12:A$4602,$D329,SaldoAnno4!D$12:D$4602)</f>
        <v>0</v>
      </c>
      <c r="W329" s="6">
        <f>SUMIF(SaldoAnno4!A$12:A$4602,$D329,SaldoAnno4!E$12:E$4602)</f>
        <v>0</v>
      </c>
      <c r="X329" s="6">
        <f>SUMIF(SaldoAnno4!A$12:A$4602,$D329,SaldoAnno4!G$12:G$4602)</f>
        <v>0</v>
      </c>
      <c r="Y329" s="6">
        <f>SUMIF(SaldoAnno5!A$12:A$4602,$D329,SaldoAnno5!D$12:D$4602)</f>
        <v>0</v>
      </c>
      <c r="Z329" s="6">
        <f>SUMIF(SaldoAnno5!A$12:A$4602,$D329,SaldoAnno5!E$12:E$4602)</f>
        <v>0</v>
      </c>
      <c r="AA329" s="6">
        <f>SUMIF(SaldoAnno5!A$12:A$4602,$D329,SaldoAnno5!G$12:G$4602)</f>
        <v>0</v>
      </c>
      <c r="AB329" s="6">
        <f>SUMIF(SaldoAnno6!A$12:A$5000,$D329,SaldoAnno6!D$12:D$5000)</f>
        <v>0</v>
      </c>
      <c r="AC329" s="6">
        <f>SUMIF(SaldoAnno6!A$12:A$5000,$D329,SaldoAnno6!E$12:E$5000)</f>
        <v>0</v>
      </c>
      <c r="AD329" s="6">
        <f>SUMIF(SaldoAnno6!A$12:A$5000,$D329,SaldoAnno6!G$12:G$5000)</f>
        <v>0</v>
      </c>
    </row>
    <row r="330" spans="1:30" ht="25.5">
      <c r="A330" s="7">
        <v>30</v>
      </c>
      <c r="B330" s="7">
        <v>3001</v>
      </c>
      <c r="C330" s="7">
        <v>300103</v>
      </c>
      <c r="D330" s="10">
        <v>30010305</v>
      </c>
      <c r="E330" s="170" t="s">
        <v>1614</v>
      </c>
      <c r="F330" s="7">
        <v>2</v>
      </c>
      <c r="G330" s="8" t="s">
        <v>551</v>
      </c>
      <c r="H330" s="8" t="s">
        <v>552</v>
      </c>
      <c r="I330" s="8" t="s">
        <v>562</v>
      </c>
      <c r="J330" s="8" t="s">
        <v>707</v>
      </c>
      <c r="K330" s="8" t="s">
        <v>563</v>
      </c>
      <c r="L330" s="8" t="s">
        <v>555</v>
      </c>
      <c r="M330" s="6">
        <f>SUMIF(SaldoAnno1!A$12:A$4902,D330,SaldoAnno1!D$12:D$4902)</f>
        <v>0</v>
      </c>
      <c r="N330" s="6">
        <f>SUMIF(SaldoAnno1!A$12:A$4902,D330,SaldoAnno1!E$12:E$4902)</f>
        <v>0</v>
      </c>
      <c r="O330" s="6">
        <f>SUMIF(SaldoAnno1!A$12:A$4902,D330,SaldoAnno1!G$12:G$4902)</f>
        <v>0</v>
      </c>
      <c r="P330" s="6">
        <f>SUMIF(SaldoAnno2!A$12:A$5000,D330,SaldoAnno2!D$12:D$5000)</f>
        <v>0</v>
      </c>
      <c r="Q330" s="6">
        <f>SUMIF(SaldoAnno2!A$12:A$5000,D330,SaldoAnno2!E$12:E$5000)</f>
        <v>0</v>
      </c>
      <c r="R330" s="6">
        <f>SUMIF(SaldoAnno2!A$12:A$5000,D330,SaldoAnno2!G$12:G$5000)</f>
        <v>0</v>
      </c>
      <c r="S330" s="6">
        <f>SUMIF(SaldoAnno3!A$12:A$5000,D330,SaldoAnno3!D$12:G$5000)</f>
        <v>0</v>
      </c>
      <c r="T330" s="6">
        <f>SUMIF(SaldoAnno3!A$12:A$5000,D330,SaldoAnno3!E$12:H$5000)</f>
        <v>0</v>
      </c>
      <c r="U330" s="6">
        <f>SUMIF(SaldoAnno3!A$12:A$5000,D330,SaldoAnno3!G$12:G$5000)</f>
        <v>0</v>
      </c>
      <c r="V330" s="6">
        <f>SUMIF(SaldoAnno4!A$12:A$4602,$D330,SaldoAnno4!D$12:D$4602)</f>
        <v>0</v>
      </c>
      <c r="W330" s="6">
        <f>SUMIF(SaldoAnno4!A$12:A$4602,$D330,SaldoAnno4!E$12:E$4602)</f>
        <v>0</v>
      </c>
      <c r="X330" s="6">
        <f>SUMIF(SaldoAnno4!A$12:A$4602,$D330,SaldoAnno4!G$12:G$4602)</f>
        <v>0</v>
      </c>
      <c r="Y330" s="6">
        <f>SUMIF(SaldoAnno5!A$12:A$4602,$D330,SaldoAnno5!D$12:D$4602)</f>
        <v>0</v>
      </c>
      <c r="Z330" s="6">
        <f>SUMIF(SaldoAnno5!A$12:A$4602,$D330,SaldoAnno5!E$12:E$4602)</f>
        <v>0</v>
      </c>
      <c r="AA330" s="6">
        <f>SUMIF(SaldoAnno5!A$12:A$4602,$D330,SaldoAnno5!G$12:G$4602)</f>
        <v>0</v>
      </c>
      <c r="AB330" s="6">
        <f>SUMIF(SaldoAnno6!A$12:A$5000,$D330,SaldoAnno6!D$12:D$5000)</f>
        <v>0</v>
      </c>
      <c r="AC330" s="6">
        <f>SUMIF(SaldoAnno6!A$12:A$5000,$D330,SaldoAnno6!E$12:E$5000)</f>
        <v>0</v>
      </c>
      <c r="AD330" s="6">
        <f>SUMIF(SaldoAnno6!A$12:A$5000,$D330,SaldoAnno6!G$12:G$5000)</f>
        <v>0</v>
      </c>
    </row>
    <row r="331" spans="1:30" ht="25.5">
      <c r="A331" s="7">
        <v>30</v>
      </c>
      <c r="B331" s="7">
        <v>3001</v>
      </c>
      <c r="C331" s="7">
        <v>300103</v>
      </c>
      <c r="D331" s="10">
        <v>30010306</v>
      </c>
      <c r="E331" s="170" t="s">
        <v>1615</v>
      </c>
      <c r="F331" s="7">
        <v>2</v>
      </c>
      <c r="G331" s="8" t="s">
        <v>551</v>
      </c>
      <c r="H331" s="8" t="s">
        <v>552</v>
      </c>
      <c r="I331" s="8" t="s">
        <v>562</v>
      </c>
      <c r="J331" s="8" t="s">
        <v>707</v>
      </c>
      <c r="K331" s="8" t="s">
        <v>563</v>
      </c>
      <c r="L331" s="8" t="s">
        <v>555</v>
      </c>
      <c r="M331" s="6">
        <f>SUMIF(SaldoAnno1!A$12:A$4902,D331,SaldoAnno1!D$12:D$4902)</f>
        <v>0</v>
      </c>
      <c r="N331" s="6">
        <f>SUMIF(SaldoAnno1!A$12:A$4902,D331,SaldoAnno1!E$12:E$4902)</f>
        <v>0</v>
      </c>
      <c r="O331" s="6">
        <f>SUMIF(SaldoAnno1!A$12:A$4902,D331,SaldoAnno1!G$12:G$4902)</f>
        <v>0</v>
      </c>
      <c r="P331" s="6">
        <f>SUMIF(SaldoAnno2!A$12:A$5000,D331,SaldoAnno2!D$12:D$5000)</f>
        <v>0</v>
      </c>
      <c r="Q331" s="6">
        <f>SUMIF(SaldoAnno2!A$12:A$5000,D331,SaldoAnno2!E$12:E$5000)</f>
        <v>0</v>
      </c>
      <c r="R331" s="6">
        <f>SUMIF(SaldoAnno2!A$12:A$5000,D331,SaldoAnno2!G$12:G$5000)</f>
        <v>0</v>
      </c>
      <c r="S331" s="6">
        <f>SUMIF(SaldoAnno3!A$12:A$5000,D331,SaldoAnno3!D$12:G$5000)</f>
        <v>0</v>
      </c>
      <c r="T331" s="6">
        <f>SUMIF(SaldoAnno3!A$12:A$5000,D331,SaldoAnno3!E$12:H$5000)</f>
        <v>0</v>
      </c>
      <c r="U331" s="6">
        <f>SUMIF(SaldoAnno3!A$12:A$5000,D331,SaldoAnno3!G$12:G$5000)</f>
        <v>0</v>
      </c>
      <c r="V331" s="6">
        <f>SUMIF(SaldoAnno4!A$12:A$4602,$D331,SaldoAnno4!D$12:D$4602)</f>
        <v>0</v>
      </c>
      <c r="W331" s="6">
        <f>SUMIF(SaldoAnno4!A$12:A$4602,$D331,SaldoAnno4!E$12:E$4602)</f>
        <v>0</v>
      </c>
      <c r="X331" s="6">
        <f>SUMIF(SaldoAnno4!A$12:A$4602,$D331,SaldoAnno4!G$12:G$4602)</f>
        <v>0</v>
      </c>
      <c r="Y331" s="6">
        <f>SUMIF(SaldoAnno5!A$12:A$4602,$D331,SaldoAnno5!D$12:D$4602)</f>
        <v>0</v>
      </c>
      <c r="Z331" s="6">
        <f>SUMIF(SaldoAnno5!A$12:A$4602,$D331,SaldoAnno5!E$12:E$4602)</f>
        <v>0</v>
      </c>
      <c r="AA331" s="6">
        <f>SUMIF(SaldoAnno5!A$12:A$4602,$D331,SaldoAnno5!G$12:G$4602)</f>
        <v>0</v>
      </c>
      <c r="AB331" s="6">
        <f>SUMIF(SaldoAnno6!A$12:A$5000,$D331,SaldoAnno6!D$12:D$5000)</f>
        <v>0</v>
      </c>
      <c r="AC331" s="6">
        <f>SUMIF(SaldoAnno6!A$12:A$5000,$D331,SaldoAnno6!E$12:E$5000)</f>
        <v>0</v>
      </c>
      <c r="AD331" s="6">
        <f>SUMIF(SaldoAnno6!A$12:A$5000,$D331,SaldoAnno6!G$12:G$5000)</f>
        <v>0</v>
      </c>
    </row>
    <row r="332" spans="1:30" ht="12.75">
      <c r="A332" s="7">
        <v>30</v>
      </c>
      <c r="B332" s="7">
        <v>3001</v>
      </c>
      <c r="C332" s="7">
        <v>300103</v>
      </c>
      <c r="D332" s="10">
        <v>30010307</v>
      </c>
      <c r="E332" s="170" t="s">
        <v>1616</v>
      </c>
      <c r="F332" s="7">
        <v>2</v>
      </c>
      <c r="G332" s="8" t="s">
        <v>551</v>
      </c>
      <c r="H332" s="8" t="s">
        <v>552</v>
      </c>
      <c r="I332" s="8" t="s">
        <v>562</v>
      </c>
      <c r="J332" s="8" t="s">
        <v>707</v>
      </c>
      <c r="K332" s="8" t="s">
        <v>563</v>
      </c>
      <c r="L332" s="8" t="s">
        <v>555</v>
      </c>
      <c r="M332" s="6">
        <f>SUMIF(SaldoAnno1!A$12:A$4902,D332,SaldoAnno1!D$12:D$4902)</f>
        <v>0</v>
      </c>
      <c r="N332" s="6">
        <f>SUMIF(SaldoAnno1!A$12:A$4902,D332,SaldoAnno1!E$12:E$4902)</f>
        <v>0</v>
      </c>
      <c r="O332" s="6">
        <f>SUMIF(SaldoAnno1!A$12:A$4902,D332,SaldoAnno1!G$12:G$4902)</f>
        <v>0</v>
      </c>
      <c r="P332" s="6">
        <f>SUMIF(SaldoAnno2!A$12:A$5000,D332,SaldoAnno2!D$12:D$5000)</f>
        <v>0</v>
      </c>
      <c r="Q332" s="6">
        <f>SUMIF(SaldoAnno2!A$12:A$5000,D332,SaldoAnno2!E$12:E$5000)</f>
        <v>0</v>
      </c>
      <c r="R332" s="6">
        <f>SUMIF(SaldoAnno2!A$12:A$5000,D332,SaldoAnno2!G$12:G$5000)</f>
        <v>0</v>
      </c>
      <c r="S332" s="6">
        <f>SUMIF(SaldoAnno3!A$12:A$5000,D332,SaldoAnno3!D$12:G$5000)</f>
        <v>0</v>
      </c>
      <c r="T332" s="6">
        <f>SUMIF(SaldoAnno3!A$12:A$5000,D332,SaldoAnno3!E$12:H$5000)</f>
        <v>0</v>
      </c>
      <c r="U332" s="6">
        <f>SUMIF(SaldoAnno3!A$12:A$5000,D332,SaldoAnno3!G$12:G$5000)</f>
        <v>0</v>
      </c>
      <c r="V332" s="6">
        <f>SUMIF(SaldoAnno4!A$12:A$4602,$D332,SaldoAnno4!D$12:D$4602)</f>
        <v>0</v>
      </c>
      <c r="W332" s="6">
        <f>SUMIF(SaldoAnno4!A$12:A$4602,$D332,SaldoAnno4!E$12:E$4602)</f>
        <v>0</v>
      </c>
      <c r="X332" s="6">
        <f>SUMIF(SaldoAnno4!A$12:A$4602,$D332,SaldoAnno4!G$12:G$4602)</f>
        <v>0</v>
      </c>
      <c r="Y332" s="6">
        <f>SUMIF(SaldoAnno5!A$12:A$4602,$D332,SaldoAnno5!D$12:D$4602)</f>
        <v>0</v>
      </c>
      <c r="Z332" s="6">
        <f>SUMIF(SaldoAnno5!A$12:A$4602,$D332,SaldoAnno5!E$12:E$4602)</f>
        <v>0</v>
      </c>
      <c r="AA332" s="6">
        <f>SUMIF(SaldoAnno5!A$12:A$4602,$D332,SaldoAnno5!G$12:G$4602)</f>
        <v>0</v>
      </c>
      <c r="AB332" s="6">
        <f>SUMIF(SaldoAnno6!A$12:A$5000,$D332,SaldoAnno6!D$12:D$5000)</f>
        <v>0</v>
      </c>
      <c r="AC332" s="6">
        <f>SUMIF(SaldoAnno6!A$12:A$5000,$D332,SaldoAnno6!E$12:E$5000)</f>
        <v>0</v>
      </c>
      <c r="AD332" s="6">
        <f>SUMIF(SaldoAnno6!A$12:A$5000,$D332,SaldoAnno6!G$12:G$5000)</f>
        <v>0</v>
      </c>
    </row>
    <row r="333" spans="1:30" ht="12.75">
      <c r="A333" s="7">
        <v>30</v>
      </c>
      <c r="B333" s="7">
        <v>3001</v>
      </c>
      <c r="C333" s="7">
        <v>300103</v>
      </c>
      <c r="D333" s="10">
        <v>30010308</v>
      </c>
      <c r="E333" s="170" t="s">
        <v>1617</v>
      </c>
      <c r="F333" s="7">
        <v>2</v>
      </c>
      <c r="G333" s="8" t="s">
        <v>551</v>
      </c>
      <c r="H333" s="8" t="s">
        <v>552</v>
      </c>
      <c r="I333" s="8" t="s">
        <v>562</v>
      </c>
      <c r="J333" s="8" t="s">
        <v>707</v>
      </c>
      <c r="K333" s="8" t="s">
        <v>563</v>
      </c>
      <c r="L333" s="8" t="s">
        <v>555</v>
      </c>
      <c r="M333" s="6">
        <f>SUMIF(SaldoAnno1!A$12:A$4902,D333,SaldoAnno1!D$12:D$4902)</f>
        <v>942495.41</v>
      </c>
      <c r="N333" s="6">
        <f>SUMIF(SaldoAnno1!A$12:A$4902,D333,SaldoAnno1!E$12:E$4902)</f>
        <v>4659929.38</v>
      </c>
      <c r="O333" s="6">
        <f>SUMIF(SaldoAnno1!A$12:A$4902,D333,SaldoAnno1!G$12:G$4902)</f>
        <v>-3717433.9699999997</v>
      </c>
      <c r="P333" s="6">
        <f>SUMIF(SaldoAnno2!A$12:A$5000,D333,SaldoAnno2!D$12:D$5000)</f>
        <v>761625.75</v>
      </c>
      <c r="Q333" s="6">
        <f>SUMIF(SaldoAnno2!A$12:A$5000,D333,SaldoAnno2!E$12:E$5000)</f>
        <v>4663729.7</v>
      </c>
      <c r="R333" s="6">
        <f>SUMIF(SaldoAnno2!A$12:A$5000,D333,SaldoAnno2!G$12:G$5000)</f>
        <v>-3902103.95</v>
      </c>
      <c r="S333" s="6">
        <f>SUMIF(SaldoAnno3!A$12:A$5000,D333,SaldoAnno3!D$12:G$5000)</f>
        <v>142379.07</v>
      </c>
      <c r="T333" s="6">
        <f>SUMIF(SaldoAnno3!A$12:A$5000,D333,SaldoAnno3!E$12:H$5000)</f>
        <v>2247069.88</v>
      </c>
      <c r="U333" s="6">
        <f>SUMIF(SaldoAnno3!A$12:A$5000,D333,SaldoAnno3!G$12:G$5000)</f>
        <v>-2104690.81</v>
      </c>
      <c r="V333" s="6">
        <f>SUMIF(SaldoAnno4!A$12:A$4602,$D333,SaldoAnno4!D$12:D$4602)</f>
        <v>0</v>
      </c>
      <c r="W333" s="6">
        <f>SUMIF(SaldoAnno4!A$12:A$4602,$D333,SaldoAnno4!E$12:E$4602)</f>
        <v>0</v>
      </c>
      <c r="X333" s="6">
        <f>SUMIF(SaldoAnno4!A$12:A$4602,$D333,SaldoAnno4!G$12:G$4602)</f>
        <v>-705000</v>
      </c>
      <c r="Y333" s="6">
        <f>SUMIF(SaldoAnno5!A$12:A$4602,$D333,SaldoAnno5!D$12:D$4602)</f>
        <v>0</v>
      </c>
      <c r="Z333" s="6">
        <f>SUMIF(SaldoAnno5!A$12:A$4602,$D333,SaldoAnno5!E$12:E$4602)</f>
        <v>403228.59</v>
      </c>
      <c r="AA333" s="6">
        <f>SUMIF(SaldoAnno5!A$12:A$4602,$D333,SaldoAnno5!G$12:G$4602)</f>
        <v>-403228.59</v>
      </c>
      <c r="AB333" s="6">
        <f>SUMIF(SaldoAnno6!A$12:A$5000,$D333,SaldoAnno6!D$12:D$5000)</f>
        <v>0</v>
      </c>
      <c r="AC333" s="6">
        <f>SUMIF(SaldoAnno6!A$12:A$5000,$D333,SaldoAnno6!E$12:E$5000)</f>
        <v>0</v>
      </c>
      <c r="AD333" s="6">
        <f>SUMIF(SaldoAnno6!A$12:A$5000,$D333,SaldoAnno6!G$12:G$5000)</f>
        <v>0</v>
      </c>
    </row>
    <row r="334" spans="1:30" ht="12.75">
      <c r="A334" s="7">
        <v>30</v>
      </c>
      <c r="B334" s="7">
        <v>3001</v>
      </c>
      <c r="C334" s="7">
        <v>300103</v>
      </c>
      <c r="D334" s="10">
        <v>30010309</v>
      </c>
      <c r="E334" s="170" t="s">
        <v>1618</v>
      </c>
      <c r="F334" s="7">
        <v>2</v>
      </c>
      <c r="G334" s="8" t="s">
        <v>551</v>
      </c>
      <c r="H334" s="8" t="s">
        <v>552</v>
      </c>
      <c r="I334" s="8" t="s">
        <v>562</v>
      </c>
      <c r="J334" s="8" t="s">
        <v>707</v>
      </c>
      <c r="K334" s="8" t="s">
        <v>563</v>
      </c>
      <c r="L334" s="8" t="s">
        <v>555</v>
      </c>
      <c r="M334" s="6">
        <f>SUMIF(SaldoAnno1!A$12:A$4902,D334,SaldoAnno1!D$12:D$4902)</f>
        <v>0</v>
      </c>
      <c r="N334" s="6">
        <f>SUMIF(SaldoAnno1!A$12:A$4902,D334,SaldoAnno1!E$12:E$4902)</f>
        <v>0</v>
      </c>
      <c r="O334" s="6">
        <f>SUMIF(SaldoAnno1!A$12:A$4902,D334,SaldoAnno1!G$12:G$4902)</f>
        <v>0</v>
      </c>
      <c r="P334" s="6">
        <f>SUMIF(SaldoAnno2!A$12:A$5000,D334,SaldoAnno2!D$12:D$5000)</f>
        <v>0</v>
      </c>
      <c r="Q334" s="6">
        <f>SUMIF(SaldoAnno2!A$12:A$5000,D334,SaldoAnno2!E$12:E$5000)</f>
        <v>0</v>
      </c>
      <c r="R334" s="6">
        <f>SUMIF(SaldoAnno2!A$12:A$5000,D334,SaldoAnno2!G$12:G$5000)</f>
        <v>0</v>
      </c>
      <c r="S334" s="6">
        <f>SUMIF(SaldoAnno3!A$12:A$5000,D334,SaldoAnno3!D$12:G$5000)</f>
        <v>0</v>
      </c>
      <c r="T334" s="6">
        <f>SUMIF(SaldoAnno3!A$12:A$5000,D334,SaldoAnno3!E$12:H$5000)</f>
        <v>0</v>
      </c>
      <c r="U334" s="6">
        <f>SUMIF(SaldoAnno3!A$12:A$5000,D334,SaldoAnno3!G$12:G$5000)</f>
        <v>0</v>
      </c>
      <c r="V334" s="6">
        <f>SUMIF(SaldoAnno4!A$12:A$4602,$D334,SaldoAnno4!D$12:D$4602)</f>
        <v>0</v>
      </c>
      <c r="W334" s="6">
        <f>SUMIF(SaldoAnno4!A$12:A$4602,$D334,SaldoAnno4!E$12:E$4602)</f>
        <v>0</v>
      </c>
      <c r="X334" s="6">
        <f>SUMIF(SaldoAnno4!A$12:A$4602,$D334,SaldoAnno4!G$12:G$4602)</f>
        <v>0</v>
      </c>
      <c r="Y334" s="6">
        <f>SUMIF(SaldoAnno5!A$12:A$4602,$D334,SaldoAnno5!D$12:D$4602)</f>
        <v>0</v>
      </c>
      <c r="Z334" s="6">
        <f>SUMIF(SaldoAnno5!A$12:A$4602,$D334,SaldoAnno5!E$12:E$4602)</f>
        <v>0</v>
      </c>
      <c r="AA334" s="6">
        <f>SUMIF(SaldoAnno5!A$12:A$4602,$D334,SaldoAnno5!G$12:G$4602)</f>
        <v>0</v>
      </c>
      <c r="AB334" s="6">
        <f>SUMIF(SaldoAnno6!A$12:A$5000,$D334,SaldoAnno6!D$12:D$5000)</f>
        <v>0</v>
      </c>
      <c r="AC334" s="6">
        <f>SUMIF(SaldoAnno6!A$12:A$5000,$D334,SaldoAnno6!E$12:E$5000)</f>
        <v>0</v>
      </c>
      <c r="AD334" s="6">
        <f>SUMIF(SaldoAnno6!A$12:A$5000,$D334,SaldoAnno6!G$12:G$5000)</f>
        <v>0</v>
      </c>
    </row>
    <row r="335" spans="1:30" ht="12.75">
      <c r="A335" s="7">
        <v>30</v>
      </c>
      <c r="B335" s="7">
        <v>3001</v>
      </c>
      <c r="C335" s="7">
        <v>300103</v>
      </c>
      <c r="D335" s="10">
        <v>30010310</v>
      </c>
      <c r="E335" s="170" t="s">
        <v>953</v>
      </c>
      <c r="F335" s="7">
        <v>2</v>
      </c>
      <c r="G335" s="8" t="s">
        <v>551</v>
      </c>
      <c r="H335" s="8" t="s">
        <v>552</v>
      </c>
      <c r="I335" s="8" t="s">
        <v>562</v>
      </c>
      <c r="J335" s="8" t="s">
        <v>707</v>
      </c>
      <c r="K335" s="8" t="s">
        <v>563</v>
      </c>
      <c r="L335" s="8" t="s">
        <v>555</v>
      </c>
      <c r="M335" s="6">
        <f>SUMIF(SaldoAnno1!A$12:A$4902,D335,SaldoAnno1!D$12:D$4902)</f>
        <v>2414580.2000000002</v>
      </c>
      <c r="N335" s="6">
        <f>SUMIF(SaldoAnno1!A$12:A$4902,D335,SaldoAnno1!E$12:E$4902)</f>
        <v>15268645.5</v>
      </c>
      <c r="O335" s="6">
        <f>SUMIF(SaldoAnno1!A$12:A$4902,D335,SaldoAnno1!G$12:G$4902)</f>
        <v>-12854065.300000001</v>
      </c>
      <c r="P335" s="6">
        <f>SUMIF(SaldoAnno2!A$12:A$5000,D335,SaldoAnno2!D$12:D$5000)</f>
        <v>0</v>
      </c>
      <c r="Q335" s="6">
        <f>SUMIF(SaldoAnno2!A$12:A$5000,D335,SaldoAnno2!E$12:E$5000)</f>
        <v>13865657.4</v>
      </c>
      <c r="R335" s="6">
        <f>SUMIF(SaldoAnno2!A$12:A$5000,D335,SaldoAnno2!G$12:G$5000)</f>
        <v>-13865657.4</v>
      </c>
      <c r="S335" s="6">
        <f>SUMIF(SaldoAnno3!A$12:A$5000,D335,SaldoAnno3!D$12:G$5000)</f>
        <v>9117.59</v>
      </c>
      <c r="T335" s="6">
        <f>SUMIF(SaldoAnno3!A$12:A$5000,D335,SaldoAnno3!E$12:H$5000)</f>
        <v>3631028.27</v>
      </c>
      <c r="U335" s="6">
        <f>SUMIF(SaldoAnno3!A$12:A$5000,D335,SaldoAnno3!G$12:G$5000)</f>
        <v>-3621910.68</v>
      </c>
      <c r="V335" s="6">
        <f>SUMIF(SaldoAnno4!A$12:A$4602,$D335,SaldoAnno4!D$12:D$4602)</f>
        <v>0</v>
      </c>
      <c r="W335" s="6">
        <f>SUMIF(SaldoAnno4!A$12:A$4602,$D335,SaldoAnno4!E$12:E$4602)</f>
        <v>0</v>
      </c>
      <c r="X335" s="6">
        <f>SUMIF(SaldoAnno4!A$12:A$4602,$D335,SaldoAnno4!G$12:G$4602)</f>
        <v>0</v>
      </c>
      <c r="Y335" s="6">
        <f>SUMIF(SaldoAnno5!A$12:A$4602,$D335,SaldoAnno5!D$12:D$4602)</f>
        <v>0</v>
      </c>
      <c r="Z335" s="6">
        <f>SUMIF(SaldoAnno5!A$12:A$4602,$D335,SaldoAnno5!E$12:E$4602)</f>
        <v>1680</v>
      </c>
      <c r="AA335" s="6">
        <f>SUMIF(SaldoAnno5!A$12:A$4602,$D335,SaldoAnno5!G$12:G$4602)</f>
        <v>-1680</v>
      </c>
      <c r="AB335" s="6">
        <f>SUMIF(SaldoAnno6!A$12:A$5000,$D335,SaldoAnno6!D$12:D$5000)</f>
        <v>0</v>
      </c>
      <c r="AC335" s="6">
        <f>SUMIF(SaldoAnno6!A$12:A$5000,$D335,SaldoAnno6!E$12:E$5000)</f>
        <v>450</v>
      </c>
      <c r="AD335" s="6">
        <f>SUMIF(SaldoAnno6!A$12:A$5000,$D335,SaldoAnno6!G$12:G$5000)</f>
        <v>-450</v>
      </c>
    </row>
    <row r="336" spans="1:30" ht="12.75">
      <c r="A336" s="7">
        <v>30</v>
      </c>
      <c r="B336" s="7">
        <v>3001</v>
      </c>
      <c r="C336" s="7">
        <v>300103</v>
      </c>
      <c r="D336" s="10">
        <v>30010311</v>
      </c>
      <c r="E336" s="170" t="s">
        <v>1619</v>
      </c>
      <c r="F336" s="7">
        <v>2</v>
      </c>
      <c r="G336" s="8" t="s">
        <v>551</v>
      </c>
      <c r="H336" s="8" t="s">
        <v>552</v>
      </c>
      <c r="I336" s="8" t="s">
        <v>562</v>
      </c>
      <c r="J336" s="8" t="s">
        <v>707</v>
      </c>
      <c r="K336" s="8" t="s">
        <v>563</v>
      </c>
      <c r="L336" s="8" t="s">
        <v>555</v>
      </c>
      <c r="M336" s="6">
        <f>SUMIF(SaldoAnno1!A$12:A$4902,D336,SaldoAnno1!D$12:D$4902)</f>
        <v>0</v>
      </c>
      <c r="N336" s="6">
        <f>SUMIF(SaldoAnno1!A$12:A$4902,D336,SaldoAnno1!E$12:E$4902)</f>
        <v>0</v>
      </c>
      <c r="O336" s="6">
        <f>SUMIF(SaldoAnno1!A$12:A$4902,D336,SaldoAnno1!G$12:G$4902)</f>
        <v>0</v>
      </c>
      <c r="P336" s="6">
        <f>SUMIF(SaldoAnno2!A$12:A$5000,D336,SaldoAnno2!D$12:D$5000)</f>
        <v>0</v>
      </c>
      <c r="Q336" s="6">
        <f>SUMIF(SaldoAnno2!A$12:A$5000,D336,SaldoAnno2!E$12:E$5000)</f>
        <v>0</v>
      </c>
      <c r="R336" s="6">
        <f>SUMIF(SaldoAnno2!A$12:A$5000,D336,SaldoAnno2!G$12:G$5000)</f>
        <v>0</v>
      </c>
      <c r="S336" s="6">
        <f>SUMIF(SaldoAnno3!A$12:A$5000,D336,SaldoAnno3!D$12:G$5000)</f>
        <v>0</v>
      </c>
      <c r="T336" s="6">
        <f>SUMIF(SaldoAnno3!A$12:A$5000,D336,SaldoAnno3!E$12:H$5000)</f>
        <v>0</v>
      </c>
      <c r="U336" s="6">
        <f>SUMIF(SaldoAnno3!A$12:A$5000,D336,SaldoAnno3!G$12:G$5000)</f>
        <v>0</v>
      </c>
      <c r="V336" s="6">
        <f>SUMIF(SaldoAnno4!A$12:A$4602,$D336,SaldoAnno4!D$12:D$4602)</f>
        <v>0</v>
      </c>
      <c r="W336" s="6">
        <f>SUMIF(SaldoAnno4!A$12:A$4602,$D336,SaldoAnno4!E$12:E$4602)</f>
        <v>0</v>
      </c>
      <c r="X336" s="6">
        <f>SUMIF(SaldoAnno4!A$12:A$4602,$D336,SaldoAnno4!G$12:G$4602)</f>
        <v>0</v>
      </c>
      <c r="Y336" s="6">
        <f>SUMIF(SaldoAnno5!A$12:A$4602,$D336,SaldoAnno5!D$12:D$4602)</f>
        <v>0</v>
      </c>
      <c r="Z336" s="6">
        <f>SUMIF(SaldoAnno5!A$12:A$4602,$D336,SaldoAnno5!E$12:E$4602)</f>
        <v>0</v>
      </c>
      <c r="AA336" s="6">
        <f>SUMIF(SaldoAnno5!A$12:A$4602,$D336,SaldoAnno5!G$12:G$4602)</f>
        <v>0</v>
      </c>
      <c r="AB336" s="6">
        <f>SUMIF(SaldoAnno6!A$12:A$5000,$D336,SaldoAnno6!D$12:D$5000)</f>
        <v>0</v>
      </c>
      <c r="AC336" s="6">
        <f>SUMIF(SaldoAnno6!A$12:A$5000,$D336,SaldoAnno6!E$12:E$5000)</f>
        <v>0</v>
      </c>
      <c r="AD336" s="6">
        <f>SUMIF(SaldoAnno6!A$12:A$5000,$D336,SaldoAnno6!G$12:G$5000)</f>
        <v>0</v>
      </c>
    </row>
    <row r="337" spans="1:30" ht="12.75">
      <c r="A337" s="7">
        <v>30</v>
      </c>
      <c r="B337" s="7">
        <v>3001</v>
      </c>
      <c r="C337" s="7">
        <v>300103</v>
      </c>
      <c r="D337" s="10">
        <v>30010312</v>
      </c>
      <c r="E337" s="170" t="s">
        <v>933</v>
      </c>
      <c r="F337" s="7">
        <v>2</v>
      </c>
      <c r="G337" s="8" t="s">
        <v>551</v>
      </c>
      <c r="H337" s="8" t="s">
        <v>552</v>
      </c>
      <c r="I337" s="8" t="s">
        <v>562</v>
      </c>
      <c r="J337" s="8" t="s">
        <v>707</v>
      </c>
      <c r="K337" s="8" t="s">
        <v>563</v>
      </c>
      <c r="L337" s="8" t="s">
        <v>555</v>
      </c>
      <c r="M337" s="6">
        <f>SUMIF(SaldoAnno1!A$12:A$4902,D337,SaldoAnno1!D$12:D$4902)</f>
        <v>125333.28</v>
      </c>
      <c r="N337" s="6">
        <f>SUMIF(SaldoAnno1!A$12:A$4902,D337,SaldoAnno1!E$12:E$4902)</f>
        <v>6178614.4100000001</v>
      </c>
      <c r="O337" s="6">
        <f>SUMIF(SaldoAnno1!A$12:A$4902,D337,SaldoAnno1!G$12:G$4902)</f>
        <v>-6053281.1299999999</v>
      </c>
      <c r="P337" s="6">
        <f>SUMIF(SaldoAnno2!A$12:A$5000,D337,SaldoAnno2!D$12:D$5000)</f>
        <v>0</v>
      </c>
      <c r="Q337" s="6">
        <f>SUMIF(SaldoAnno2!A$12:A$5000,D337,SaldoAnno2!E$12:E$5000)</f>
        <v>6564792.2699999996</v>
      </c>
      <c r="R337" s="6">
        <f>SUMIF(SaldoAnno2!A$12:A$5000,D337,SaldoAnno2!G$12:G$5000)</f>
        <v>-6564792.2699999996</v>
      </c>
      <c r="S337" s="6">
        <f>SUMIF(SaldoAnno3!A$12:A$5000,D337,SaldoAnno3!D$12:G$5000)</f>
        <v>0</v>
      </c>
      <c r="T337" s="6">
        <f>SUMIF(SaldoAnno3!A$12:A$5000,D337,SaldoAnno3!E$12:H$5000)</f>
        <v>5896672.0999999996</v>
      </c>
      <c r="U337" s="6">
        <f>SUMIF(SaldoAnno3!A$12:A$5000,D337,SaldoAnno3!G$12:G$5000)</f>
        <v>-5896672.0999999996</v>
      </c>
      <c r="V337" s="6">
        <f>SUMIF(SaldoAnno4!A$12:A$4602,$D337,SaldoAnno4!D$12:D$4602)</f>
        <v>0</v>
      </c>
      <c r="W337" s="6">
        <f>SUMIF(SaldoAnno4!A$12:A$4602,$D337,SaldoAnno4!E$12:E$4602)</f>
        <v>0</v>
      </c>
      <c r="X337" s="6">
        <f>SUMIF(SaldoAnno4!A$12:A$4602,$D337,SaldoAnno4!G$12:G$4602)</f>
        <v>-5848778.9219999984</v>
      </c>
      <c r="Y337" s="6">
        <f>SUMIF(SaldoAnno5!A$12:A$4602,$D337,SaldoAnno5!D$12:D$4602)</f>
        <v>440047.29</v>
      </c>
      <c r="Z337" s="6">
        <f>SUMIF(SaldoAnno5!A$12:A$4602,$D337,SaldoAnno5!E$12:E$4602)</f>
        <v>4573827.53</v>
      </c>
      <c r="AA337" s="6">
        <f>SUMIF(SaldoAnno5!A$12:A$4602,$D337,SaldoAnno5!G$12:G$4602)</f>
        <v>-4133780.24</v>
      </c>
      <c r="AB337" s="6">
        <f>SUMIF(SaldoAnno6!A$12:A$5000,$D337,SaldoAnno6!D$12:D$5000)</f>
        <v>0</v>
      </c>
      <c r="AC337" s="6">
        <f>SUMIF(SaldoAnno6!A$12:A$5000,$D337,SaldoAnno6!E$12:E$5000)</f>
        <v>807573.2</v>
      </c>
      <c r="AD337" s="6">
        <f>SUMIF(SaldoAnno6!A$12:A$5000,$D337,SaldoAnno6!G$12:G$5000)</f>
        <v>-807573.2</v>
      </c>
    </row>
    <row r="338" spans="1:30" ht="12.75">
      <c r="A338" s="7">
        <v>30</v>
      </c>
      <c r="B338" s="7">
        <v>3001</v>
      </c>
      <c r="C338" s="7">
        <v>300103</v>
      </c>
      <c r="D338" s="10">
        <v>30010313</v>
      </c>
      <c r="E338" s="170" t="s">
        <v>934</v>
      </c>
      <c r="F338" s="7">
        <v>2</v>
      </c>
      <c r="G338" s="8" t="s">
        <v>551</v>
      </c>
      <c r="H338" s="8" t="s">
        <v>552</v>
      </c>
      <c r="I338" s="8" t="s">
        <v>562</v>
      </c>
      <c r="J338" s="8" t="s">
        <v>707</v>
      </c>
      <c r="K338" s="8" t="s">
        <v>563</v>
      </c>
      <c r="L338" s="8" t="s">
        <v>555</v>
      </c>
      <c r="M338" s="6">
        <f>SUMIF(SaldoAnno1!A$12:A$4902,D338,SaldoAnno1!D$12:D$4902)</f>
        <v>0</v>
      </c>
      <c r="N338" s="6">
        <f>SUMIF(SaldoAnno1!A$12:A$4902,D338,SaldoAnno1!E$12:E$4902)</f>
        <v>0</v>
      </c>
      <c r="O338" s="6">
        <f>SUMIF(SaldoAnno1!A$12:A$4902,D338,SaldoAnno1!G$12:G$4902)</f>
        <v>0</v>
      </c>
      <c r="P338" s="6">
        <f>SUMIF(SaldoAnno2!A$12:A$5000,D338,SaldoAnno2!D$12:D$5000)</f>
        <v>0</v>
      </c>
      <c r="Q338" s="6">
        <f>SUMIF(SaldoAnno2!A$12:A$5000,D338,SaldoAnno2!E$12:E$5000)</f>
        <v>0</v>
      </c>
      <c r="R338" s="6">
        <f>SUMIF(SaldoAnno2!A$12:A$5000,D338,SaldoAnno2!G$12:G$5000)</f>
        <v>0</v>
      </c>
      <c r="S338" s="6">
        <f>SUMIF(SaldoAnno3!A$12:A$5000,D338,SaldoAnno3!D$12:G$5000)</f>
        <v>0</v>
      </c>
      <c r="T338" s="6">
        <f>SUMIF(SaldoAnno3!A$12:A$5000,D338,SaldoAnno3!E$12:H$5000)</f>
        <v>0</v>
      </c>
      <c r="U338" s="6">
        <f>SUMIF(SaldoAnno3!A$12:A$5000,D338,SaldoAnno3!G$12:G$5000)</f>
        <v>0</v>
      </c>
      <c r="V338" s="6">
        <f>SUMIF(SaldoAnno4!A$12:A$4602,$D338,SaldoAnno4!D$12:D$4602)</f>
        <v>0</v>
      </c>
      <c r="W338" s="6">
        <f>SUMIF(SaldoAnno4!A$12:A$4602,$D338,SaldoAnno4!E$12:E$4602)</f>
        <v>0</v>
      </c>
      <c r="X338" s="6">
        <f>SUMIF(SaldoAnno4!A$12:A$4602,$D338,SaldoAnno4!G$12:G$4602)</f>
        <v>0</v>
      </c>
      <c r="Y338" s="6">
        <f>SUMIF(SaldoAnno5!A$12:A$4602,$D338,SaldoAnno5!D$12:D$4602)</f>
        <v>0</v>
      </c>
      <c r="Z338" s="6">
        <f>SUMIF(SaldoAnno5!A$12:A$4602,$D338,SaldoAnno5!E$12:E$4602)</f>
        <v>0</v>
      </c>
      <c r="AA338" s="6">
        <f>SUMIF(SaldoAnno5!A$12:A$4602,$D338,SaldoAnno5!G$12:G$4602)</f>
        <v>0</v>
      </c>
      <c r="AB338" s="6">
        <f>SUMIF(SaldoAnno6!A$12:A$5000,$D338,SaldoAnno6!D$12:D$5000)</f>
        <v>0</v>
      </c>
      <c r="AC338" s="6">
        <f>SUMIF(SaldoAnno6!A$12:A$5000,$D338,SaldoAnno6!E$12:E$5000)</f>
        <v>0</v>
      </c>
      <c r="AD338" s="6">
        <f>SUMIF(SaldoAnno6!A$12:A$5000,$D338,SaldoAnno6!G$12:G$5000)</f>
        <v>0</v>
      </c>
    </row>
    <row r="339" spans="1:30" ht="12.75">
      <c r="A339" s="7">
        <v>30</v>
      </c>
      <c r="B339" s="7">
        <v>3001</v>
      </c>
      <c r="C339" s="7">
        <v>300103</v>
      </c>
      <c r="D339" s="10">
        <v>30010314</v>
      </c>
      <c r="E339" s="170" t="s">
        <v>1620</v>
      </c>
      <c r="F339" s="7">
        <v>2</v>
      </c>
      <c r="G339" s="8" t="s">
        <v>551</v>
      </c>
      <c r="H339" s="8" t="s">
        <v>552</v>
      </c>
      <c r="I339" s="8" t="s">
        <v>562</v>
      </c>
      <c r="J339" s="8" t="s">
        <v>707</v>
      </c>
      <c r="K339" s="8" t="s">
        <v>563</v>
      </c>
      <c r="L339" s="8" t="s">
        <v>555</v>
      </c>
      <c r="M339" s="6">
        <f>SUMIF(SaldoAnno1!A$12:A$4902,D339,SaldoAnno1!D$12:D$4902)</f>
        <v>3629514.06</v>
      </c>
      <c r="N339" s="6">
        <f>SUMIF(SaldoAnno1!A$12:A$4902,D339,SaldoAnno1!E$12:E$4902)</f>
        <v>28344449.329999998</v>
      </c>
      <c r="O339" s="6">
        <f>SUMIF(SaldoAnno1!A$12:A$4902,D339,SaldoAnno1!G$12:G$4902)</f>
        <v>-24714935.27</v>
      </c>
      <c r="P339" s="6">
        <f>SUMIF(SaldoAnno2!A$12:A$5000,D339,SaldoAnno2!D$12:D$5000)</f>
        <v>500000</v>
      </c>
      <c r="Q339" s="6">
        <f>SUMIF(SaldoAnno2!A$12:A$5000,D339,SaldoAnno2!E$12:E$5000)</f>
        <v>35798958.130000003</v>
      </c>
      <c r="R339" s="6">
        <f>SUMIF(SaldoAnno2!A$12:A$5000,D339,SaldoAnno2!G$12:G$5000)</f>
        <v>-35298958.130000003</v>
      </c>
      <c r="S339" s="6">
        <f>SUMIF(SaldoAnno3!A$12:A$5000,D339,SaldoAnno3!D$12:G$5000)</f>
        <v>0</v>
      </c>
      <c r="T339" s="6">
        <f>SUMIF(SaldoAnno3!A$12:A$5000,D339,SaldoAnno3!E$12:H$5000)</f>
        <v>39063818.740000002</v>
      </c>
      <c r="U339" s="6">
        <f>SUMIF(SaldoAnno3!A$12:A$5000,D339,SaldoAnno3!G$12:G$5000)</f>
        <v>-39063818.740000002</v>
      </c>
      <c r="V339" s="6">
        <f>SUMIF(SaldoAnno4!A$12:A$4602,$D339,SaldoAnno4!D$12:D$4602)</f>
        <v>0</v>
      </c>
      <c r="W339" s="6">
        <f>SUMIF(SaldoAnno4!A$12:A$4602,$D339,SaldoAnno4!E$12:E$4602)</f>
        <v>0</v>
      </c>
      <c r="X339" s="6">
        <f>SUMIF(SaldoAnno4!A$12:A$4602,$D339,SaldoAnno4!G$12:G$4602)</f>
        <v>-46819613.428799994</v>
      </c>
      <c r="Y339" s="6">
        <f>SUMIF(SaldoAnno5!A$12:A$4602,$D339,SaldoAnno5!D$12:D$4602)</f>
        <v>0</v>
      </c>
      <c r="Z339" s="6">
        <f>SUMIF(SaldoAnno5!A$12:A$4602,$D339,SaldoAnno5!E$12:E$4602)</f>
        <v>41825805.789999999</v>
      </c>
      <c r="AA339" s="6">
        <f>SUMIF(SaldoAnno5!A$12:A$4602,$D339,SaldoAnno5!G$12:G$4602)</f>
        <v>-41825805.789999999</v>
      </c>
      <c r="AB339" s="6">
        <f>SUMIF(SaldoAnno6!A$12:A$5000,$D339,SaldoAnno6!D$12:D$5000)</f>
        <v>0</v>
      </c>
      <c r="AC339" s="6">
        <f>SUMIF(SaldoAnno6!A$12:A$5000,$D339,SaldoAnno6!E$12:E$5000)</f>
        <v>12353325.699999999</v>
      </c>
      <c r="AD339" s="6">
        <f>SUMIF(SaldoAnno6!A$12:A$5000,$D339,SaldoAnno6!G$12:G$5000)</f>
        <v>-12353325.699999999</v>
      </c>
    </row>
    <row r="340" spans="1:30" ht="12.75">
      <c r="A340" s="7">
        <v>30</v>
      </c>
      <c r="B340" s="7">
        <v>3001</v>
      </c>
      <c r="C340" s="7">
        <v>300103</v>
      </c>
      <c r="D340" s="10">
        <v>30010315</v>
      </c>
      <c r="E340" s="170" t="s">
        <v>1621</v>
      </c>
      <c r="F340" s="7">
        <v>2</v>
      </c>
      <c r="G340" s="8" t="s">
        <v>551</v>
      </c>
      <c r="H340" s="8" t="s">
        <v>552</v>
      </c>
      <c r="I340" s="8" t="s">
        <v>562</v>
      </c>
      <c r="J340" s="8" t="s">
        <v>707</v>
      </c>
      <c r="K340" s="8" t="s">
        <v>563</v>
      </c>
      <c r="L340" s="8" t="s">
        <v>555</v>
      </c>
      <c r="M340" s="6">
        <f>SUMIF(SaldoAnno1!A$12:A$4902,D340,SaldoAnno1!D$12:D$4902)</f>
        <v>189150.26</v>
      </c>
      <c r="N340" s="6">
        <f>SUMIF(SaldoAnno1!A$12:A$4902,D340,SaldoAnno1!E$12:E$4902)</f>
        <v>2794278.67</v>
      </c>
      <c r="O340" s="6">
        <f>SUMIF(SaldoAnno1!A$12:A$4902,D340,SaldoAnno1!G$12:G$4902)</f>
        <v>-2605128.41</v>
      </c>
      <c r="P340" s="6">
        <f>SUMIF(SaldoAnno2!A$12:A$5000,D340,SaldoAnno2!D$12:D$5000)</f>
        <v>150268.42000000001</v>
      </c>
      <c r="Q340" s="6">
        <f>SUMIF(SaldoAnno2!A$12:A$5000,D340,SaldoAnno2!E$12:E$5000)</f>
        <v>3050351.98</v>
      </c>
      <c r="R340" s="6">
        <f>SUMIF(SaldoAnno2!A$12:A$5000,D340,SaldoAnno2!G$12:G$5000)</f>
        <v>-2900083.56</v>
      </c>
      <c r="S340" s="6">
        <f>SUMIF(SaldoAnno3!A$12:A$5000,D340,SaldoAnno3!D$12:G$5000)</f>
        <v>43194.47</v>
      </c>
      <c r="T340" s="6">
        <f>SUMIF(SaldoAnno3!A$12:A$5000,D340,SaldoAnno3!E$12:H$5000)</f>
        <v>2543099.8199999998</v>
      </c>
      <c r="U340" s="6">
        <f>SUMIF(SaldoAnno3!A$12:A$5000,D340,SaldoAnno3!G$12:G$5000)</f>
        <v>-2499905.3499999996</v>
      </c>
      <c r="V340" s="6">
        <f>SUMIF(SaldoAnno4!A$12:A$4602,$D340,SaldoAnno4!D$12:D$4602)</f>
        <v>0</v>
      </c>
      <c r="W340" s="6">
        <f>SUMIF(SaldoAnno4!A$12:A$4602,$D340,SaldoAnno4!E$12:E$4602)</f>
        <v>0</v>
      </c>
      <c r="X340" s="6">
        <f>SUMIF(SaldoAnno4!A$12:A$4602,$D340,SaldoAnno4!G$12:G$4602)</f>
        <v>-2336746.8035999998</v>
      </c>
      <c r="Y340" s="6">
        <f>SUMIF(SaldoAnno5!A$12:A$4602,$D340,SaldoAnno5!D$12:D$4602)</f>
        <v>78675.710000000006</v>
      </c>
      <c r="Z340" s="6">
        <f>SUMIF(SaldoAnno5!A$12:A$4602,$D340,SaldoAnno5!E$12:E$4602)</f>
        <v>1413119.2</v>
      </c>
      <c r="AA340" s="6">
        <f>SUMIF(SaldoAnno5!A$12:A$4602,$D340,SaldoAnno5!G$12:G$4602)</f>
        <v>-1334443.49</v>
      </c>
      <c r="AB340" s="6">
        <f>SUMIF(SaldoAnno6!A$12:A$5000,$D340,SaldoAnno6!D$12:D$5000)</f>
        <v>0</v>
      </c>
      <c r="AC340" s="6">
        <f>SUMIF(SaldoAnno6!A$12:A$5000,$D340,SaldoAnno6!E$12:E$5000)</f>
        <v>0</v>
      </c>
      <c r="AD340" s="6">
        <f>SUMIF(SaldoAnno6!A$12:A$5000,$D340,SaldoAnno6!G$12:G$5000)</f>
        <v>0</v>
      </c>
    </row>
    <row r="341" spans="1:30" ht="12.75">
      <c r="A341" s="7">
        <v>30</v>
      </c>
      <c r="B341" s="7">
        <v>3001</v>
      </c>
      <c r="C341" s="7">
        <v>300103</v>
      </c>
      <c r="D341" s="10">
        <v>30010316</v>
      </c>
      <c r="E341" s="170" t="s">
        <v>1622</v>
      </c>
      <c r="F341" s="7">
        <v>2</v>
      </c>
      <c r="G341" s="8" t="s">
        <v>551</v>
      </c>
      <c r="H341" s="8" t="s">
        <v>552</v>
      </c>
      <c r="I341" s="8" t="s">
        <v>562</v>
      </c>
      <c r="J341" s="8" t="s">
        <v>707</v>
      </c>
      <c r="K341" s="8" t="s">
        <v>563</v>
      </c>
      <c r="L341" s="8" t="s">
        <v>555</v>
      </c>
      <c r="M341" s="6">
        <f>SUMIF(SaldoAnno1!A$12:A$4902,D341,SaldoAnno1!D$12:D$4902)</f>
        <v>0</v>
      </c>
      <c r="N341" s="6">
        <f>SUMIF(SaldoAnno1!A$12:A$4902,D341,SaldoAnno1!E$12:E$4902)</f>
        <v>404287.13</v>
      </c>
      <c r="O341" s="6">
        <f>SUMIF(SaldoAnno1!A$12:A$4902,D341,SaldoAnno1!G$12:G$4902)</f>
        <v>-404287.13</v>
      </c>
      <c r="P341" s="6">
        <f>SUMIF(SaldoAnno2!A$12:A$5000,D341,SaldoAnno2!D$12:D$5000)</f>
        <v>0</v>
      </c>
      <c r="Q341" s="6">
        <f>SUMIF(SaldoAnno2!A$12:A$5000,D341,SaldoAnno2!E$12:E$5000)</f>
        <v>912434.17</v>
      </c>
      <c r="R341" s="6">
        <f>SUMIF(SaldoAnno2!A$12:A$5000,D341,SaldoAnno2!G$12:G$5000)</f>
        <v>-912434.17</v>
      </c>
      <c r="S341" s="6">
        <f>SUMIF(SaldoAnno3!A$12:A$5000,D341,SaldoAnno3!D$12:G$5000)</f>
        <v>0</v>
      </c>
      <c r="T341" s="6">
        <f>SUMIF(SaldoAnno3!A$12:A$5000,D341,SaldoAnno3!E$12:H$5000)</f>
        <v>1092445.81</v>
      </c>
      <c r="U341" s="6">
        <f>SUMIF(SaldoAnno3!A$12:A$5000,D341,SaldoAnno3!G$12:G$5000)</f>
        <v>-1092445.81</v>
      </c>
      <c r="V341" s="6">
        <f>SUMIF(SaldoAnno4!A$12:A$4602,$D341,SaldoAnno4!D$12:D$4602)</f>
        <v>0</v>
      </c>
      <c r="W341" s="6">
        <f>SUMIF(SaldoAnno4!A$12:A$4602,$D341,SaldoAnno4!E$12:E$4602)</f>
        <v>0</v>
      </c>
      <c r="X341" s="6">
        <f>SUMIF(SaldoAnno4!A$12:A$4602,$D341,SaldoAnno4!G$12:G$4602)</f>
        <v>-1219620.6192000001</v>
      </c>
      <c r="Y341" s="6">
        <f>SUMIF(SaldoAnno5!A$12:A$4602,$D341,SaldoAnno5!D$12:D$4602)</f>
        <v>0</v>
      </c>
      <c r="Z341" s="6">
        <f>SUMIF(SaldoAnno5!A$12:A$4602,$D341,SaldoAnno5!E$12:E$4602)</f>
        <v>2158482.7200000002</v>
      </c>
      <c r="AA341" s="6">
        <f>SUMIF(SaldoAnno5!A$12:A$4602,$D341,SaldoAnno5!G$12:G$4602)</f>
        <v>-2158482.7200000002</v>
      </c>
      <c r="AB341" s="6">
        <f>SUMIF(SaldoAnno6!A$12:A$5000,$D341,SaldoAnno6!D$12:D$5000)</f>
        <v>0</v>
      </c>
      <c r="AC341" s="6">
        <f>SUMIF(SaldoAnno6!A$12:A$5000,$D341,SaldoAnno6!E$12:E$5000)</f>
        <v>180086.5</v>
      </c>
      <c r="AD341" s="6">
        <f>SUMIF(SaldoAnno6!A$12:A$5000,$D341,SaldoAnno6!G$12:G$5000)</f>
        <v>-180086.5</v>
      </c>
    </row>
    <row r="342" spans="1:30" ht="13.5" customHeight="1">
      <c r="A342" s="7">
        <v>30</v>
      </c>
      <c r="B342" s="7">
        <v>3001</v>
      </c>
      <c r="C342" s="7">
        <v>300103</v>
      </c>
      <c r="D342" s="10">
        <v>30010317</v>
      </c>
      <c r="E342" s="170" t="s">
        <v>1344</v>
      </c>
      <c r="F342" s="7">
        <v>2</v>
      </c>
      <c r="G342" s="8" t="s">
        <v>551</v>
      </c>
      <c r="H342" s="8" t="s">
        <v>552</v>
      </c>
      <c r="I342" s="8" t="s">
        <v>562</v>
      </c>
      <c r="J342" s="8" t="s">
        <v>707</v>
      </c>
      <c r="K342" s="8" t="s">
        <v>563</v>
      </c>
      <c r="L342" s="8" t="s">
        <v>555</v>
      </c>
      <c r="M342" s="6">
        <f>SUMIF(SaldoAnno1!A$12:A$4902,D342,SaldoAnno1!D$12:D$4902)</f>
        <v>0</v>
      </c>
      <c r="N342" s="6">
        <f>SUMIF(SaldoAnno1!A$12:A$4902,D342,SaldoAnno1!E$12:E$4902)</f>
        <v>0</v>
      </c>
      <c r="O342" s="6">
        <f>SUMIF(SaldoAnno1!A$12:A$4902,D342,SaldoAnno1!G$12:G$4902)</f>
        <v>0</v>
      </c>
      <c r="P342" s="6">
        <f>SUMIF(SaldoAnno2!A$12:A$5000,D342,SaldoAnno2!D$12:D$5000)</f>
        <v>0</v>
      </c>
      <c r="Q342" s="6">
        <f>SUMIF(SaldoAnno2!A$12:A$5000,D342,SaldoAnno2!E$12:E$5000)</f>
        <v>0</v>
      </c>
      <c r="R342" s="6">
        <f>SUMIF(SaldoAnno2!A$12:A$5000,D342,SaldoAnno2!G$12:G$5000)</f>
        <v>0</v>
      </c>
      <c r="S342" s="6">
        <f>SUMIF(SaldoAnno3!A$12:A$5000,D342,SaldoAnno3!D$12:G$5000)</f>
        <v>0</v>
      </c>
      <c r="T342" s="6">
        <f>SUMIF(SaldoAnno3!A$12:A$5000,D342,SaldoAnno3!E$12:H$5000)</f>
        <v>0</v>
      </c>
      <c r="U342" s="6">
        <f>SUMIF(SaldoAnno3!A$12:A$5000,D342,SaldoAnno3!G$12:G$5000)</f>
        <v>0</v>
      </c>
      <c r="V342" s="6">
        <f>SUMIF(SaldoAnno4!A$12:A$4602,$D342,SaldoAnno4!D$12:D$4602)</f>
        <v>0</v>
      </c>
      <c r="W342" s="6">
        <f>SUMIF(SaldoAnno4!A$12:A$4602,$D342,SaldoAnno4!E$12:E$4602)</f>
        <v>0</v>
      </c>
      <c r="X342" s="6">
        <f>SUMIF(SaldoAnno4!A$12:A$4602,$D342,SaldoAnno4!G$12:G$4602)</f>
        <v>0</v>
      </c>
      <c r="Y342" s="6">
        <f>SUMIF(SaldoAnno5!A$12:A$4602,$D342,SaldoAnno5!D$12:D$4602)</f>
        <v>0</v>
      </c>
      <c r="Z342" s="6">
        <f>SUMIF(SaldoAnno5!A$12:A$4602,$D342,SaldoAnno5!E$12:E$4602)</f>
        <v>0</v>
      </c>
      <c r="AA342" s="6">
        <f>SUMIF(SaldoAnno5!A$12:A$4602,$D342,SaldoAnno5!G$12:G$4602)</f>
        <v>0</v>
      </c>
      <c r="AB342" s="6">
        <f>SUMIF(SaldoAnno6!A$12:A$5000,$D342,SaldoAnno6!D$12:D$5000)</f>
        <v>0</v>
      </c>
      <c r="AC342" s="6">
        <f>SUMIF(SaldoAnno6!A$12:A$5000,$D342,SaldoAnno6!E$12:E$5000)</f>
        <v>0</v>
      </c>
      <c r="AD342" s="6">
        <f>SUMIF(SaldoAnno6!A$12:A$5000,$D342,SaldoAnno6!G$12:G$5000)</f>
        <v>0</v>
      </c>
    </row>
    <row r="343" spans="1:30" ht="12.75">
      <c r="A343" s="7">
        <v>30</v>
      </c>
      <c r="B343" s="7">
        <v>3001</v>
      </c>
      <c r="C343" s="7">
        <v>300103</v>
      </c>
      <c r="D343" s="10">
        <v>30010318</v>
      </c>
      <c r="E343" s="170" t="s">
        <v>1684</v>
      </c>
      <c r="F343" s="7">
        <v>2</v>
      </c>
      <c r="G343" s="8" t="s">
        <v>551</v>
      </c>
      <c r="H343" s="8" t="s">
        <v>552</v>
      </c>
      <c r="I343" s="8" t="s">
        <v>562</v>
      </c>
      <c r="J343" s="8" t="s">
        <v>707</v>
      </c>
      <c r="K343" s="8" t="s">
        <v>563</v>
      </c>
      <c r="L343" s="8" t="s">
        <v>555</v>
      </c>
      <c r="M343" s="6">
        <f>SUMIF(SaldoAnno1!A$12:A$4902,D343,SaldoAnno1!D$12:D$4902)</f>
        <v>0</v>
      </c>
      <c r="N343" s="6">
        <f>SUMIF(SaldoAnno1!A$12:A$4902,D343,SaldoAnno1!E$12:E$4902)</f>
        <v>0</v>
      </c>
      <c r="O343" s="6">
        <f>SUMIF(SaldoAnno1!A$12:A$4902,D343,SaldoAnno1!G$12:G$4902)</f>
        <v>0</v>
      </c>
      <c r="P343" s="6">
        <f>SUMIF(SaldoAnno2!A$12:A$5000,D343,SaldoAnno2!D$12:D$5000)</f>
        <v>0</v>
      </c>
      <c r="Q343" s="6">
        <f>SUMIF(SaldoAnno2!A$12:A$5000,D343,SaldoAnno2!E$12:E$5000)</f>
        <v>0</v>
      </c>
      <c r="R343" s="6">
        <f>SUMIF(SaldoAnno2!A$12:A$5000,D343,SaldoAnno2!G$12:G$5000)</f>
        <v>0</v>
      </c>
      <c r="S343" s="6">
        <f>SUMIF(SaldoAnno3!A$12:A$5000,D343,SaldoAnno3!D$12:G$5000)</f>
        <v>0</v>
      </c>
      <c r="T343" s="6">
        <f>SUMIF(SaldoAnno3!A$12:A$5000,D343,SaldoAnno3!E$12:H$5000)</f>
        <v>955723.12</v>
      </c>
      <c r="U343" s="6">
        <f>SUMIF(SaldoAnno3!A$12:A$5000,D343,SaldoAnno3!G$12:G$5000)</f>
        <v>-955723.12</v>
      </c>
      <c r="V343" s="6">
        <f>SUMIF(SaldoAnno4!A$12:A$4602,$D343,SaldoAnno4!D$12:D$4602)</f>
        <v>0</v>
      </c>
      <c r="W343" s="6">
        <f>SUMIF(SaldoAnno4!A$12:A$4602,$D343,SaldoAnno4!E$12:E$4602)</f>
        <v>0</v>
      </c>
      <c r="X343" s="6">
        <f>SUMIF(SaldoAnno4!A$12:A$4602,$D343,SaldoAnno4!G$12:G$4602)</f>
        <v>-1362372.5004</v>
      </c>
      <c r="Y343" s="6">
        <f>SUMIF(SaldoAnno5!A$12:A$4602,$D343,SaldoAnno5!D$12:D$4602)</f>
        <v>0</v>
      </c>
      <c r="Z343" s="6">
        <f>SUMIF(SaldoAnno5!A$12:A$4602,$D343,SaldoAnno5!E$12:E$4602)</f>
        <v>1712073.31</v>
      </c>
      <c r="AA343" s="6">
        <f>SUMIF(SaldoAnno5!A$12:A$4602,$D343,SaldoAnno5!G$12:G$4602)</f>
        <v>-1712073.31</v>
      </c>
      <c r="AB343" s="6">
        <f>SUMIF(SaldoAnno6!A$12:A$5000,$D343,SaldoAnno6!D$12:D$5000)</f>
        <v>0</v>
      </c>
      <c r="AC343" s="6">
        <f>SUMIF(SaldoAnno6!A$12:A$5000,$D343,SaldoAnno6!E$12:E$5000)</f>
        <v>703000</v>
      </c>
      <c r="AD343" s="6">
        <f>SUMIF(SaldoAnno6!A$12:A$5000,$D343,SaldoAnno6!G$12:G$5000)</f>
        <v>-703000</v>
      </c>
    </row>
    <row r="344" spans="1:30" ht="12.75">
      <c r="A344" s="7">
        <v>30</v>
      </c>
      <c r="B344" s="7">
        <v>3001</v>
      </c>
      <c r="C344" s="7">
        <v>300103</v>
      </c>
      <c r="D344" s="10">
        <v>30010319</v>
      </c>
      <c r="E344" s="170" t="s">
        <v>2302</v>
      </c>
      <c r="F344" s="7">
        <v>2</v>
      </c>
      <c r="G344" s="8" t="s">
        <v>551</v>
      </c>
      <c r="H344" s="8" t="s">
        <v>552</v>
      </c>
      <c r="I344" s="8" t="s">
        <v>562</v>
      </c>
      <c r="J344" s="8" t="s">
        <v>707</v>
      </c>
      <c r="K344" s="8" t="s">
        <v>563</v>
      </c>
      <c r="L344" s="8" t="s">
        <v>555</v>
      </c>
      <c r="M344" s="6">
        <f>SUMIF(SaldoAnno1!A$12:A$4902,D344,SaldoAnno1!D$12:D$4902)</f>
        <v>0</v>
      </c>
      <c r="N344" s="6">
        <f>SUMIF(SaldoAnno1!A$12:A$4902,D344,SaldoAnno1!E$12:E$4902)</f>
        <v>0</v>
      </c>
      <c r="O344" s="6">
        <f>SUMIF(SaldoAnno1!A$12:A$4902,D344,SaldoAnno1!G$12:G$4902)</f>
        <v>0</v>
      </c>
      <c r="P344" s="6">
        <f>SUMIF(SaldoAnno2!A$12:A$5000,D344,SaldoAnno2!D$12:D$5000)</f>
        <v>0</v>
      </c>
      <c r="Q344" s="6">
        <f>SUMIF(SaldoAnno2!A$12:A$5000,D344,SaldoAnno2!E$12:E$5000)</f>
        <v>0</v>
      </c>
      <c r="R344" s="6">
        <f>SUMIF(SaldoAnno2!A$12:A$5000,D344,SaldoAnno2!G$12:G$5000)</f>
        <v>0</v>
      </c>
      <c r="S344" s="6">
        <f>SUMIF(SaldoAnno3!A$12:A$5000,D344,SaldoAnno3!D$12:G$5000)</f>
        <v>0</v>
      </c>
      <c r="T344" s="6">
        <f>SUMIF(SaldoAnno3!A$12:A$5000,D344,SaldoAnno3!E$12:H$5000)</f>
        <v>0</v>
      </c>
      <c r="U344" s="6">
        <f>SUMIF(SaldoAnno3!A$12:A$5000,D344,SaldoAnno3!G$12:G$5000)</f>
        <v>0</v>
      </c>
      <c r="V344" s="6">
        <f>SUMIF(SaldoAnno4!A$12:A$4602,$D344,SaldoAnno4!D$12:D$4602)</f>
        <v>0</v>
      </c>
      <c r="W344" s="6">
        <f>SUMIF(SaldoAnno4!A$12:A$4602,$D344,SaldoAnno4!E$12:E$4602)</f>
        <v>0</v>
      </c>
      <c r="X344" s="6">
        <f>SUMIF(SaldoAnno4!A$12:A$4602,$D344,SaldoAnno4!G$12:G$4602)</f>
        <v>0</v>
      </c>
      <c r="Y344" s="6">
        <f>SUMIF(SaldoAnno5!A$12:A$4602,$D344,SaldoAnno5!D$12:D$4602)</f>
        <v>0</v>
      </c>
      <c r="Z344" s="6">
        <f>SUMIF(SaldoAnno5!A$12:A$4602,$D344,SaldoAnno5!E$12:E$4602)</f>
        <v>2475855.23</v>
      </c>
      <c r="AA344" s="6">
        <f>SUMIF(SaldoAnno5!A$12:A$4602,$D344,SaldoAnno5!G$12:G$4602)</f>
        <v>-2475855.23</v>
      </c>
      <c r="AB344" s="6">
        <f>SUMIF(SaldoAnno6!A$12:A$5000,$D344,SaldoAnno6!D$12:D$5000)</f>
        <v>0</v>
      </c>
      <c r="AC344" s="6">
        <f>SUMIF(SaldoAnno6!A$12:A$5000,$D344,SaldoAnno6!E$12:E$5000)</f>
        <v>1189067.95</v>
      </c>
      <c r="AD344" s="6">
        <f>SUMIF(SaldoAnno6!A$12:A$5000,$D344,SaldoAnno6!G$12:G$5000)</f>
        <v>-1189067.95</v>
      </c>
    </row>
    <row r="345" spans="1:30" ht="12.75">
      <c r="A345" s="7">
        <v>30</v>
      </c>
      <c r="B345" s="7">
        <v>3001</v>
      </c>
      <c r="C345" s="7">
        <v>300103</v>
      </c>
      <c r="D345" s="10">
        <v>30010320</v>
      </c>
      <c r="E345" s="170" t="s">
        <v>2314</v>
      </c>
      <c r="F345" s="7">
        <v>2</v>
      </c>
      <c r="G345" s="8" t="s">
        <v>551</v>
      </c>
      <c r="H345" s="8" t="s">
        <v>552</v>
      </c>
      <c r="I345" s="8" t="s">
        <v>562</v>
      </c>
      <c r="J345" s="8" t="s">
        <v>707</v>
      </c>
      <c r="K345" s="8" t="s">
        <v>563</v>
      </c>
      <c r="L345" s="8" t="s">
        <v>555</v>
      </c>
      <c r="M345" s="6">
        <f>SUMIF(SaldoAnno1!A$12:A$4902,D345,SaldoAnno1!D$12:D$4902)</f>
        <v>0</v>
      </c>
      <c r="N345" s="6">
        <f>SUMIF(SaldoAnno1!A$12:A$4902,D345,SaldoAnno1!E$12:E$4902)</f>
        <v>0</v>
      </c>
      <c r="O345" s="6">
        <f>SUMIF(SaldoAnno1!A$12:A$4902,D345,SaldoAnno1!G$12:G$4902)</f>
        <v>0</v>
      </c>
      <c r="P345" s="6">
        <f>SUMIF(SaldoAnno2!A$12:A$5000,D345,SaldoAnno2!D$12:D$5000)</f>
        <v>0</v>
      </c>
      <c r="Q345" s="6">
        <f>SUMIF(SaldoAnno2!A$12:A$5000,D345,SaldoAnno2!E$12:E$5000)</f>
        <v>0</v>
      </c>
      <c r="R345" s="6">
        <f>SUMIF(SaldoAnno2!A$12:A$5000,D345,SaldoAnno2!G$12:G$5000)</f>
        <v>0</v>
      </c>
      <c r="S345" s="6">
        <f>SUMIF(SaldoAnno3!A$12:A$5000,D345,SaldoAnno3!D$12:G$5000)</f>
        <v>0</v>
      </c>
      <c r="T345" s="6">
        <f>SUMIF(SaldoAnno3!A$12:A$5000,D345,SaldoAnno3!E$12:H$5000)</f>
        <v>0</v>
      </c>
      <c r="U345" s="6">
        <f>SUMIF(SaldoAnno3!A$12:A$5000,D345,SaldoAnno3!G$12:G$5000)</f>
        <v>0</v>
      </c>
      <c r="V345" s="6">
        <f>SUMIF(SaldoAnno4!A$12:A$4602,$D345,SaldoAnno4!D$12:D$4602)</f>
        <v>0</v>
      </c>
      <c r="W345" s="6">
        <f>SUMIF(SaldoAnno4!A$12:A$4602,$D345,SaldoAnno4!E$12:E$4602)</f>
        <v>0</v>
      </c>
      <c r="X345" s="6">
        <f>SUMIF(SaldoAnno4!A$12:A$4602,$D345,SaldoAnno4!G$12:G$4602)</f>
        <v>0</v>
      </c>
      <c r="Y345" s="6">
        <f>SUMIF(SaldoAnno5!A$12:A$4602,$D345,SaldoAnno5!D$12:D$4602)</f>
        <v>0</v>
      </c>
      <c r="Z345" s="6">
        <f>SUMIF(SaldoAnno5!A$12:A$4602,$D345,SaldoAnno5!E$12:E$4602)</f>
        <v>249475.89</v>
      </c>
      <c r="AA345" s="6">
        <f>SUMIF(SaldoAnno5!A$12:A$4602,$D345,SaldoAnno5!G$12:G$4602)</f>
        <v>-249475.89</v>
      </c>
      <c r="AB345" s="6">
        <f>SUMIF(SaldoAnno6!A$12:A$5000,$D345,SaldoAnno6!D$12:D$5000)</f>
        <v>0</v>
      </c>
      <c r="AC345" s="6">
        <f>SUMIF(SaldoAnno6!A$12:A$5000,$D345,SaldoAnno6!E$12:E$5000)</f>
        <v>0</v>
      </c>
      <c r="AD345" s="6">
        <f>SUMIF(SaldoAnno6!A$12:A$5000,$D345,SaldoAnno6!G$12:G$5000)</f>
        <v>0</v>
      </c>
    </row>
    <row r="346" spans="1:30" ht="12.75">
      <c r="A346" s="7">
        <v>30</v>
      </c>
      <c r="B346" s="7">
        <v>3001</v>
      </c>
      <c r="C346" s="7">
        <v>300103</v>
      </c>
      <c r="D346" s="10">
        <v>30010321</v>
      </c>
      <c r="E346" s="170" t="s">
        <v>2313</v>
      </c>
      <c r="F346" s="7">
        <v>2</v>
      </c>
      <c r="G346" s="8" t="s">
        <v>551</v>
      </c>
      <c r="H346" s="8" t="s">
        <v>552</v>
      </c>
      <c r="I346" s="8" t="s">
        <v>562</v>
      </c>
      <c r="J346" s="8" t="s">
        <v>707</v>
      </c>
      <c r="K346" s="8" t="s">
        <v>563</v>
      </c>
      <c r="L346" s="8" t="s">
        <v>555</v>
      </c>
      <c r="M346" s="6">
        <f>SUMIF(SaldoAnno1!A$12:A$4902,D346,SaldoAnno1!D$12:D$4902)</f>
        <v>0</v>
      </c>
      <c r="N346" s="6">
        <f>SUMIF(SaldoAnno1!A$12:A$4902,D346,SaldoAnno1!E$12:E$4902)</f>
        <v>0</v>
      </c>
      <c r="O346" s="6">
        <f>SUMIF(SaldoAnno1!A$12:A$4902,D346,SaldoAnno1!G$12:G$4902)</f>
        <v>0</v>
      </c>
      <c r="P346" s="6">
        <f>SUMIF(SaldoAnno2!A$12:A$5000,D346,SaldoAnno2!D$12:D$5000)</f>
        <v>0</v>
      </c>
      <c r="Q346" s="6">
        <f>SUMIF(SaldoAnno2!A$12:A$5000,D346,SaldoAnno2!E$12:E$5000)</f>
        <v>0</v>
      </c>
      <c r="R346" s="6">
        <f>SUMIF(SaldoAnno2!A$12:A$5000,D346,SaldoAnno2!G$12:G$5000)</f>
        <v>0</v>
      </c>
      <c r="S346" s="6">
        <f>SUMIF(SaldoAnno3!A$12:A$5000,D346,SaldoAnno3!D$12:G$5000)</f>
        <v>0</v>
      </c>
      <c r="T346" s="6">
        <f>SUMIF(SaldoAnno3!A$12:A$5000,D346,SaldoAnno3!E$12:H$5000)</f>
        <v>0</v>
      </c>
      <c r="U346" s="6">
        <f>SUMIF(SaldoAnno3!A$12:A$5000,D346,SaldoAnno3!G$12:G$5000)</f>
        <v>0</v>
      </c>
      <c r="V346" s="6">
        <f>SUMIF(SaldoAnno4!A$12:A$4602,$D346,SaldoAnno4!D$12:D$4602)</f>
        <v>0</v>
      </c>
      <c r="W346" s="6">
        <f>SUMIF(SaldoAnno4!A$12:A$4602,$D346,SaldoAnno4!E$12:E$4602)</f>
        <v>0</v>
      </c>
      <c r="X346" s="6">
        <f>SUMIF(SaldoAnno4!A$12:A$4602,$D346,SaldoAnno4!G$12:G$4602)</f>
        <v>0</v>
      </c>
      <c r="Y346" s="6">
        <f>SUMIF(SaldoAnno5!A$12:A$4602,$D346,SaldoAnno5!D$12:D$4602)</f>
        <v>0</v>
      </c>
      <c r="Z346" s="6">
        <f>SUMIF(SaldoAnno5!A$12:A$4602,$D346,SaldoAnno5!E$12:E$4602)</f>
        <v>12500</v>
      </c>
      <c r="AA346" s="6">
        <f>SUMIF(SaldoAnno5!A$12:A$4602,$D346,SaldoAnno5!G$12:G$4602)</f>
        <v>-12500</v>
      </c>
      <c r="AB346" s="6">
        <f>SUMIF(SaldoAnno6!A$12:A$5000,$D346,SaldoAnno6!D$12:D$5000)</f>
        <v>0</v>
      </c>
      <c r="AC346" s="6">
        <f>SUMIF(SaldoAnno6!A$12:A$5000,$D346,SaldoAnno6!E$12:E$5000)</f>
        <v>0</v>
      </c>
      <c r="AD346" s="6">
        <f>SUMIF(SaldoAnno6!A$12:A$5000,$D346,SaldoAnno6!G$12:G$5000)</f>
        <v>0</v>
      </c>
    </row>
    <row r="347" spans="1:30" ht="12.75">
      <c r="A347" s="7">
        <v>30</v>
      </c>
      <c r="B347" s="7">
        <v>3001</v>
      </c>
      <c r="C347" s="7">
        <v>300103</v>
      </c>
      <c r="D347" s="7">
        <v>30010388</v>
      </c>
      <c r="E347" s="170" t="s">
        <v>565</v>
      </c>
      <c r="F347" s="7">
        <v>2</v>
      </c>
      <c r="G347" s="8" t="s">
        <v>551</v>
      </c>
      <c r="H347" s="8" t="s">
        <v>552</v>
      </c>
      <c r="I347" s="8" t="s">
        <v>562</v>
      </c>
      <c r="J347" s="8" t="s">
        <v>707</v>
      </c>
      <c r="K347" s="8" t="s">
        <v>563</v>
      </c>
      <c r="L347" s="8" t="s">
        <v>555</v>
      </c>
      <c r="M347" s="6">
        <f>SUMIF(SaldoAnno1!A$12:A$4902,D347,SaldoAnno1!D$12:D$4902)</f>
        <v>370.4</v>
      </c>
      <c r="N347" s="6">
        <f>SUMIF(SaldoAnno1!A$12:A$4902,D347,SaldoAnno1!E$12:E$4902)</f>
        <v>2116174.7799999998</v>
      </c>
      <c r="O347" s="6">
        <f>SUMIF(SaldoAnno1!A$12:A$4902,D347,SaldoAnno1!G$12:G$4902)</f>
        <v>-2115804.38</v>
      </c>
      <c r="P347" s="6">
        <f>SUMIF(SaldoAnno2!A$12:A$5000,D347,SaldoAnno2!D$12:D$5000)</f>
        <v>0</v>
      </c>
      <c r="Q347" s="6">
        <f>SUMIF(SaldoAnno2!A$12:A$5000,D347,SaldoAnno2!E$12:E$5000)</f>
        <v>726498.76</v>
      </c>
      <c r="R347" s="6">
        <f>SUMIF(SaldoAnno2!A$12:A$5000,D347,SaldoAnno2!G$12:G$5000)</f>
        <v>-726498.76</v>
      </c>
      <c r="S347" s="6">
        <f>SUMIF(SaldoAnno3!A$12:A$5000,D347,SaldoAnno3!D$12:G$5000)</f>
        <v>0</v>
      </c>
      <c r="T347" s="6">
        <f>SUMIF(SaldoAnno3!A$12:A$5000,D347,SaldoAnno3!E$12:H$5000)</f>
        <v>225874.92</v>
      </c>
      <c r="U347" s="6">
        <f>SUMIF(SaldoAnno3!A$12:A$5000,D347,SaldoAnno3!G$12:G$5000)</f>
        <v>-225874.92</v>
      </c>
      <c r="V347" s="6">
        <f>SUMIF(SaldoAnno4!A$12:A$4602,$D347,SaldoAnno4!D$12:D$4602)</f>
        <v>0</v>
      </c>
      <c r="W347" s="6">
        <f>SUMIF(SaldoAnno4!A$12:A$4602,$D347,SaldoAnno4!E$12:E$4602)</f>
        <v>0</v>
      </c>
      <c r="X347" s="6">
        <f>SUMIF(SaldoAnno4!A$12:A$4602,$D347,SaldoAnno4!G$12:G$4602)</f>
        <v>-333324.99599999998</v>
      </c>
      <c r="Y347" s="6">
        <f>SUMIF(SaldoAnno5!A$12:A$4602,$D347,SaldoAnno5!D$12:D$4602)</f>
        <v>108</v>
      </c>
      <c r="Z347" s="6">
        <f>SUMIF(SaldoAnno5!A$12:A$4602,$D347,SaldoAnno5!E$12:E$4602)</f>
        <v>223880.38</v>
      </c>
      <c r="AA347" s="6">
        <f>SUMIF(SaldoAnno5!A$12:A$4602,$D347,SaldoAnno5!G$12:G$4602)</f>
        <v>-223772.38</v>
      </c>
      <c r="AB347" s="6">
        <f>SUMIF(SaldoAnno6!A$12:A$5000,$D347,SaldoAnno6!D$12:D$5000)</f>
        <v>0</v>
      </c>
      <c r="AC347" s="6">
        <f>SUMIF(SaldoAnno6!A$12:A$5000,$D347,SaldoAnno6!E$12:E$5000)</f>
        <v>87490.5</v>
      </c>
      <c r="AD347" s="6">
        <f>SUMIF(SaldoAnno6!A$12:A$5000,$D347,SaldoAnno6!G$12:G$5000)</f>
        <v>-87490.5</v>
      </c>
    </row>
    <row r="348" spans="1:30" ht="12.75">
      <c r="A348" s="7">
        <v>30</v>
      </c>
      <c r="B348" s="7">
        <v>3001</v>
      </c>
      <c r="C348" s="7">
        <v>300104</v>
      </c>
      <c r="D348" s="7">
        <v>30010401</v>
      </c>
      <c r="E348" s="170" t="s">
        <v>566</v>
      </c>
      <c r="F348" s="7">
        <v>2</v>
      </c>
      <c r="G348" s="8" t="s">
        <v>551</v>
      </c>
      <c r="H348" s="8" t="s">
        <v>552</v>
      </c>
      <c r="I348" s="8" t="s">
        <v>567</v>
      </c>
      <c r="J348" s="8" t="s">
        <v>707</v>
      </c>
      <c r="K348" s="8" t="s">
        <v>568</v>
      </c>
      <c r="L348" s="8" t="s">
        <v>555</v>
      </c>
      <c r="M348" s="6">
        <f>SUMIF(SaldoAnno1!A$12:A$4902,D348,SaldoAnno1!D$12:D$4902)</f>
        <v>0</v>
      </c>
      <c r="N348" s="6">
        <f>SUMIF(SaldoAnno1!A$12:A$4902,D348,SaldoAnno1!E$12:E$4902)</f>
        <v>0</v>
      </c>
      <c r="O348" s="6">
        <f>SUMIF(SaldoAnno1!A$12:A$4902,D348,SaldoAnno1!G$12:G$4902)</f>
        <v>0</v>
      </c>
      <c r="P348" s="6">
        <f>SUMIF(SaldoAnno2!A$12:A$5000,D348,SaldoAnno2!D$12:D$5000)</f>
        <v>0</v>
      </c>
      <c r="Q348" s="6">
        <f>SUMIF(SaldoAnno2!A$12:A$5000,D348,SaldoAnno2!E$12:E$5000)</f>
        <v>0</v>
      </c>
      <c r="R348" s="6">
        <f>SUMIF(SaldoAnno2!A$12:A$5000,D348,SaldoAnno2!G$12:G$5000)</f>
        <v>0</v>
      </c>
      <c r="S348" s="6">
        <f>SUMIF(SaldoAnno3!A$12:A$5000,D348,SaldoAnno3!D$12:G$5000)</f>
        <v>0</v>
      </c>
      <c r="T348" s="6">
        <f>SUMIF(SaldoAnno3!A$12:A$5000,D348,SaldoAnno3!E$12:H$5000)</f>
        <v>0</v>
      </c>
      <c r="U348" s="6">
        <f>SUMIF(SaldoAnno3!A$12:A$5000,D348,SaldoAnno3!G$12:G$5000)</f>
        <v>0</v>
      </c>
      <c r="V348" s="6">
        <f>SUMIF(SaldoAnno4!A$12:A$4602,$D348,SaldoAnno4!D$12:D$4602)</f>
        <v>0</v>
      </c>
      <c r="W348" s="6">
        <f>SUMIF(SaldoAnno4!A$12:A$4602,$D348,SaldoAnno4!E$12:E$4602)</f>
        <v>0</v>
      </c>
      <c r="X348" s="6">
        <f>SUMIF(SaldoAnno4!A$12:A$4602,$D348,SaldoAnno4!G$12:G$4602)</f>
        <v>0</v>
      </c>
      <c r="Y348" s="6">
        <f>SUMIF(SaldoAnno5!A$12:A$4602,$D348,SaldoAnno5!D$12:D$4602)</f>
        <v>0</v>
      </c>
      <c r="Z348" s="6">
        <f>SUMIF(SaldoAnno5!A$12:A$4602,$D348,SaldoAnno5!E$12:E$4602)</f>
        <v>0</v>
      </c>
      <c r="AA348" s="6">
        <f>SUMIF(SaldoAnno5!A$12:A$4602,$D348,SaldoAnno5!G$12:G$4602)</f>
        <v>0</v>
      </c>
      <c r="AB348" s="6">
        <f>SUMIF(SaldoAnno6!A$12:A$5000,$D348,SaldoAnno6!D$12:D$5000)</f>
        <v>0</v>
      </c>
      <c r="AC348" s="6">
        <f>SUMIF(SaldoAnno6!A$12:A$5000,$D348,SaldoAnno6!E$12:E$5000)</f>
        <v>0</v>
      </c>
      <c r="AD348" s="6">
        <f>SUMIF(SaldoAnno6!A$12:A$5000,$D348,SaldoAnno6!G$12:G$5000)</f>
        <v>0</v>
      </c>
    </row>
    <row r="349" spans="1:30" ht="12.75">
      <c r="A349" s="7">
        <v>30</v>
      </c>
      <c r="B349" s="7">
        <v>3001</v>
      </c>
      <c r="C349" s="7">
        <v>300104</v>
      </c>
      <c r="D349" s="7">
        <v>30010488</v>
      </c>
      <c r="E349" s="170" t="s">
        <v>569</v>
      </c>
      <c r="F349" s="7">
        <v>2</v>
      </c>
      <c r="G349" s="8" t="s">
        <v>551</v>
      </c>
      <c r="H349" s="8" t="s">
        <v>552</v>
      </c>
      <c r="I349" s="8" t="s">
        <v>567</v>
      </c>
      <c r="J349" s="8" t="s">
        <v>707</v>
      </c>
      <c r="K349" s="8" t="s">
        <v>568</v>
      </c>
      <c r="L349" s="8" t="s">
        <v>555</v>
      </c>
      <c r="M349" s="6">
        <f>SUMIF(SaldoAnno1!A$12:A$4902,D349,SaldoAnno1!D$12:D$4902)</f>
        <v>14</v>
      </c>
      <c r="N349" s="6">
        <f>SUMIF(SaldoAnno1!A$12:A$4902,D349,SaldoAnno1!E$12:E$4902)</f>
        <v>27817.66</v>
      </c>
      <c r="O349" s="6">
        <f>SUMIF(SaldoAnno1!A$12:A$4902,D349,SaldoAnno1!G$12:G$4902)</f>
        <v>-27803.66</v>
      </c>
      <c r="P349" s="6">
        <f>SUMIF(SaldoAnno2!A$12:A$5000,D349,SaldoAnno2!D$12:D$5000)</f>
        <v>20</v>
      </c>
      <c r="Q349" s="6">
        <f>SUMIF(SaldoAnno2!A$12:A$5000,D349,SaldoAnno2!E$12:E$5000)</f>
        <v>27449</v>
      </c>
      <c r="R349" s="6">
        <f>SUMIF(SaldoAnno2!A$12:A$5000,D349,SaldoAnno2!G$12:G$5000)</f>
        <v>-27429</v>
      </c>
      <c r="S349" s="6">
        <f>SUMIF(SaldoAnno3!A$12:A$5000,D349,SaldoAnno3!D$12:G$5000)</f>
        <v>6</v>
      </c>
      <c r="T349" s="6">
        <f>SUMIF(SaldoAnno3!A$12:A$5000,D349,SaldoAnno3!E$12:H$5000)</f>
        <v>33558.5</v>
      </c>
      <c r="U349" s="6">
        <f>SUMIF(SaldoAnno3!A$12:A$5000,D349,SaldoAnno3!G$12:G$5000)</f>
        <v>-33552.5</v>
      </c>
      <c r="V349" s="6">
        <f>SUMIF(SaldoAnno4!A$12:A$4602,$D349,SaldoAnno4!D$12:D$4602)</f>
        <v>0</v>
      </c>
      <c r="W349" s="6">
        <f>SUMIF(SaldoAnno4!A$12:A$4602,$D349,SaldoAnno4!E$12:E$4602)</f>
        <v>0</v>
      </c>
      <c r="X349" s="6">
        <f>SUMIF(SaldoAnno4!A$12:A$4602,$D349,SaldoAnno4!G$12:G$4602)</f>
        <v>-39667.780800000008</v>
      </c>
      <c r="Y349" s="6">
        <f>SUMIF(SaldoAnno5!A$12:A$4602,$D349,SaldoAnno5!D$12:D$4602)</f>
        <v>4</v>
      </c>
      <c r="Z349" s="6">
        <f>SUMIF(SaldoAnno5!A$12:A$4602,$D349,SaldoAnno5!E$12:E$4602)</f>
        <v>44380</v>
      </c>
      <c r="AA349" s="6">
        <f>SUMIF(SaldoAnno5!A$12:A$4602,$D349,SaldoAnno5!G$12:G$4602)</f>
        <v>-44376</v>
      </c>
      <c r="AB349" s="6">
        <f>SUMIF(SaldoAnno6!A$12:A$5000,$D349,SaldoAnno6!D$12:D$5000)</f>
        <v>2</v>
      </c>
      <c r="AC349" s="6">
        <f>SUMIF(SaldoAnno6!A$12:A$5000,$D349,SaldoAnno6!E$12:E$5000)</f>
        <v>16416.5</v>
      </c>
      <c r="AD349" s="6">
        <f>SUMIF(SaldoAnno6!A$12:A$5000,$D349,SaldoAnno6!G$12:G$5000)</f>
        <v>-16414.5</v>
      </c>
    </row>
    <row r="350" spans="1:30" ht="12.75">
      <c r="A350" s="7">
        <v>30</v>
      </c>
      <c r="B350" s="7">
        <v>3001</v>
      </c>
      <c r="C350" s="7">
        <v>300104</v>
      </c>
      <c r="D350" s="7">
        <v>30010489</v>
      </c>
      <c r="E350" s="170" t="s">
        <v>1623</v>
      </c>
      <c r="F350" s="7">
        <v>2</v>
      </c>
      <c r="G350" s="8" t="s">
        <v>551</v>
      </c>
      <c r="H350" s="8" t="s">
        <v>552</v>
      </c>
      <c r="I350" s="8" t="s">
        <v>567</v>
      </c>
      <c r="J350" s="8" t="s">
        <v>707</v>
      </c>
      <c r="K350" s="8" t="s">
        <v>568</v>
      </c>
      <c r="L350" s="8" t="s">
        <v>555</v>
      </c>
      <c r="M350" s="6">
        <f>SUMIF(SaldoAnno1!A$12:A$4902,D350,SaldoAnno1!D$12:D$4902)</f>
        <v>0</v>
      </c>
      <c r="N350" s="6">
        <f>SUMIF(SaldoAnno1!A$12:A$4902,D350,SaldoAnno1!E$12:E$4902)</f>
        <v>0</v>
      </c>
      <c r="O350" s="6">
        <f>SUMIF(SaldoAnno1!A$12:A$4902,D350,SaldoAnno1!G$12:G$4902)</f>
        <v>0</v>
      </c>
      <c r="P350" s="6">
        <f>SUMIF(SaldoAnno2!A$12:A$5000,D350,SaldoAnno2!D$12:D$5000)</f>
        <v>0</v>
      </c>
      <c r="Q350" s="6">
        <f>SUMIF(SaldoAnno2!A$12:A$5000,D350,SaldoAnno2!E$12:E$5000)</f>
        <v>0</v>
      </c>
      <c r="R350" s="6">
        <f>SUMIF(SaldoAnno2!A$12:A$5000,D350,SaldoAnno2!G$12:G$5000)</f>
        <v>0</v>
      </c>
      <c r="S350" s="6">
        <f>SUMIF(SaldoAnno3!A$12:A$5000,D350,SaldoAnno3!D$12:G$5000)</f>
        <v>0</v>
      </c>
      <c r="T350" s="6">
        <f>SUMIF(SaldoAnno3!A$12:A$5000,D350,SaldoAnno3!E$12:H$5000)</f>
        <v>0</v>
      </c>
      <c r="U350" s="6">
        <f>SUMIF(SaldoAnno3!A$12:A$5000,D350,SaldoAnno3!G$12:G$5000)</f>
        <v>0</v>
      </c>
      <c r="V350" s="6">
        <f>SUMIF(SaldoAnno4!A$12:A$4602,$D350,SaldoAnno4!D$12:D$4602)</f>
        <v>0</v>
      </c>
      <c r="W350" s="6">
        <f>SUMIF(SaldoAnno4!A$12:A$4602,$D350,SaldoAnno4!E$12:E$4602)</f>
        <v>0</v>
      </c>
      <c r="X350" s="6">
        <f>SUMIF(SaldoAnno4!A$12:A$4602,$D350,SaldoAnno4!G$12:G$4602)</f>
        <v>0</v>
      </c>
      <c r="Y350" s="6">
        <f>SUMIF(SaldoAnno5!A$12:A$4602,$D350,SaldoAnno5!D$12:D$4602)</f>
        <v>0</v>
      </c>
      <c r="Z350" s="6">
        <f>SUMIF(SaldoAnno5!A$12:A$4602,$D350,SaldoAnno5!E$12:E$4602)</f>
        <v>0</v>
      </c>
      <c r="AA350" s="6">
        <f>SUMIF(SaldoAnno5!A$12:A$4602,$D350,SaldoAnno5!G$12:G$4602)</f>
        <v>0</v>
      </c>
      <c r="AB350" s="6">
        <f>SUMIF(SaldoAnno6!A$12:A$5000,$D350,SaldoAnno6!D$12:D$5000)</f>
        <v>0</v>
      </c>
      <c r="AC350" s="6">
        <f>SUMIF(SaldoAnno6!A$12:A$5000,$D350,SaldoAnno6!E$12:E$5000)</f>
        <v>0</v>
      </c>
      <c r="AD350" s="6">
        <f>SUMIF(SaldoAnno6!A$12:A$5000,$D350,SaldoAnno6!G$12:G$5000)</f>
        <v>0</v>
      </c>
    </row>
    <row r="351" spans="1:30" ht="12.75">
      <c r="A351" s="7">
        <v>30</v>
      </c>
      <c r="B351" s="7">
        <v>3001</v>
      </c>
      <c r="C351" s="7">
        <v>300104</v>
      </c>
      <c r="D351" s="7">
        <v>30010499</v>
      </c>
      <c r="E351" s="170" t="s">
        <v>1514</v>
      </c>
      <c r="F351" s="7">
        <v>2</v>
      </c>
      <c r="G351" s="8" t="s">
        <v>551</v>
      </c>
      <c r="H351" s="8" t="s">
        <v>552</v>
      </c>
      <c r="I351" s="8" t="s">
        <v>567</v>
      </c>
      <c r="J351" s="8" t="s">
        <v>707</v>
      </c>
      <c r="K351" s="8" t="s">
        <v>568</v>
      </c>
      <c r="L351" s="8" t="s">
        <v>555</v>
      </c>
      <c r="M351" s="6">
        <f>SUMIF(SaldoAnno1!A$12:A$4902,D351,SaldoAnno1!D$12:D$4902)</f>
        <v>0</v>
      </c>
      <c r="N351" s="6">
        <f>SUMIF(SaldoAnno1!A$12:A$4902,D351,SaldoAnno1!E$12:E$4902)</f>
        <v>0.13</v>
      </c>
      <c r="O351" s="6">
        <f>SUMIF(SaldoAnno1!A$12:A$4902,D351,SaldoAnno1!G$12:G$4902)</f>
        <v>-0.13</v>
      </c>
      <c r="P351" s="6">
        <f>SUMIF(SaldoAnno2!A$12:A$5000,D351,SaldoAnno2!D$12:D$5000)</f>
        <v>0</v>
      </c>
      <c r="Q351" s="6">
        <f>SUMIF(SaldoAnno2!A$12:A$5000,D351,SaldoAnno2!E$12:E$5000)</f>
        <v>0</v>
      </c>
      <c r="R351" s="6">
        <f>SUMIF(SaldoAnno2!A$12:A$5000,D351,SaldoAnno2!G$12:G$5000)</f>
        <v>0</v>
      </c>
      <c r="S351" s="6">
        <f>SUMIF(SaldoAnno3!A$12:A$5000,D351,SaldoAnno3!D$12:G$5000)</f>
        <v>0</v>
      </c>
      <c r="T351" s="6">
        <f>SUMIF(SaldoAnno3!A$12:A$5000,D351,SaldoAnno3!E$12:H$5000)</f>
        <v>0</v>
      </c>
      <c r="U351" s="6">
        <f>SUMIF(SaldoAnno3!A$12:A$5000,D351,SaldoAnno3!G$12:G$5000)</f>
        <v>0</v>
      </c>
      <c r="V351" s="6">
        <f>SUMIF(SaldoAnno4!A$12:A$4602,$D351,SaldoAnno4!D$12:D$4602)</f>
        <v>0</v>
      </c>
      <c r="W351" s="6">
        <f>SUMIF(SaldoAnno4!A$12:A$4602,$D351,SaldoAnno4!E$12:E$4602)</f>
        <v>0</v>
      </c>
      <c r="X351" s="6">
        <f>SUMIF(SaldoAnno4!A$12:A$4602,$D351,SaldoAnno4!G$12:G$4602)</f>
        <v>0</v>
      </c>
      <c r="Y351" s="6">
        <f>SUMIF(SaldoAnno5!A$12:A$4602,$D351,SaldoAnno5!D$12:D$4602)</f>
        <v>0</v>
      </c>
      <c r="Z351" s="6">
        <f>SUMIF(SaldoAnno5!A$12:A$4602,$D351,SaldoAnno5!E$12:E$4602)</f>
        <v>0</v>
      </c>
      <c r="AA351" s="6">
        <f>SUMIF(SaldoAnno5!A$12:A$4602,$D351,SaldoAnno5!G$12:G$4602)</f>
        <v>0</v>
      </c>
      <c r="AB351" s="6">
        <f>SUMIF(SaldoAnno6!A$12:A$5000,$D351,SaldoAnno6!D$12:D$5000)</f>
        <v>0</v>
      </c>
      <c r="AC351" s="6">
        <f>SUMIF(SaldoAnno6!A$12:A$5000,$D351,SaldoAnno6!E$12:E$5000)</f>
        <v>0</v>
      </c>
      <c r="AD351" s="6">
        <f>SUMIF(SaldoAnno6!A$12:A$5000,$D351,SaldoAnno6!G$12:G$5000)</f>
        <v>0</v>
      </c>
    </row>
    <row r="352" spans="1:30" ht="12.75">
      <c r="A352" s="7">
        <v>30</v>
      </c>
      <c r="B352" s="7">
        <v>3002</v>
      </c>
      <c r="C352" s="7">
        <v>300201</v>
      </c>
      <c r="D352" s="7">
        <v>30020101</v>
      </c>
      <c r="E352" s="170" t="s">
        <v>570</v>
      </c>
      <c r="F352" s="7">
        <v>2</v>
      </c>
      <c r="G352" s="8" t="s">
        <v>551</v>
      </c>
      <c r="H352" s="8" t="s">
        <v>571</v>
      </c>
      <c r="I352" s="8" t="s">
        <v>572</v>
      </c>
      <c r="J352" s="8" t="s">
        <v>707</v>
      </c>
      <c r="K352" s="8" t="s">
        <v>570</v>
      </c>
      <c r="L352" s="8" t="s">
        <v>573</v>
      </c>
      <c r="M352" s="6">
        <f>SUMIF(SaldoAnno1!A$12:A$4902,D352,SaldoAnno1!D$12:D$4902)</f>
        <v>0</v>
      </c>
      <c r="N352" s="6">
        <f>SUMIF(SaldoAnno1!A$12:A$4902,D352,SaldoAnno1!E$12:E$4902)</f>
        <v>598548.93000000005</v>
      </c>
      <c r="O352" s="6">
        <f>SUMIF(SaldoAnno1!A$12:A$4902,D352,SaldoAnno1!G$12:G$4902)</f>
        <v>-598548.93000000005</v>
      </c>
      <c r="P352" s="6">
        <f>SUMIF(SaldoAnno2!A$12:A$5000,D352,SaldoAnno2!D$12:D$5000)</f>
        <v>0</v>
      </c>
      <c r="Q352" s="6">
        <f>SUMIF(SaldoAnno2!A$12:A$5000,D352,SaldoAnno2!E$12:E$5000)</f>
        <v>0</v>
      </c>
      <c r="R352" s="6">
        <f>SUMIF(SaldoAnno2!A$12:A$5000,D352,SaldoAnno2!G$12:G$5000)</f>
        <v>0</v>
      </c>
      <c r="S352" s="6">
        <f>SUMIF(SaldoAnno3!A$12:A$5000,D352,SaldoAnno3!D$12:G$5000)</f>
        <v>0</v>
      </c>
      <c r="T352" s="6">
        <f>SUMIF(SaldoAnno3!A$12:A$5000,D352,SaldoAnno3!E$12:H$5000)</f>
        <v>0</v>
      </c>
      <c r="U352" s="6">
        <f>SUMIF(SaldoAnno3!A$12:A$5000,D352,SaldoAnno3!G$12:G$5000)</f>
        <v>0</v>
      </c>
      <c r="V352" s="6">
        <f>SUMIF(SaldoAnno4!A$12:A$4602,$D352,SaldoAnno4!D$12:D$4602)</f>
        <v>0</v>
      </c>
      <c r="W352" s="6">
        <f>SUMIF(SaldoAnno4!A$12:A$4602,$D352,SaldoAnno4!E$12:E$4602)</f>
        <v>0</v>
      </c>
      <c r="X352" s="6">
        <f>SUMIF(SaldoAnno4!A$12:A$4602,$D352,SaldoAnno4!G$12:G$4602)</f>
        <v>0</v>
      </c>
      <c r="Y352" s="6">
        <f>SUMIF(SaldoAnno5!A$12:A$4602,$D352,SaldoAnno5!D$12:D$4602)</f>
        <v>0</v>
      </c>
      <c r="Z352" s="6">
        <f>SUMIF(SaldoAnno5!A$12:A$4602,$D352,SaldoAnno5!E$12:E$4602)</f>
        <v>0</v>
      </c>
      <c r="AA352" s="6">
        <f>SUMIF(SaldoAnno5!A$12:A$4602,$D352,SaldoAnno5!G$12:G$4602)</f>
        <v>0</v>
      </c>
      <c r="AB352" s="6">
        <f>SUMIF(SaldoAnno6!A$12:A$5000,$D352,SaldoAnno6!D$12:D$5000)</f>
        <v>0</v>
      </c>
      <c r="AC352" s="6">
        <f>SUMIF(SaldoAnno6!A$12:A$5000,$D352,SaldoAnno6!E$12:E$5000)</f>
        <v>0</v>
      </c>
      <c r="AD352" s="6">
        <f>SUMIF(SaldoAnno6!A$12:A$5000,$D352,SaldoAnno6!G$12:G$5000)</f>
        <v>0</v>
      </c>
    </row>
    <row r="353" spans="1:30" ht="25.5">
      <c r="A353" s="7">
        <v>30</v>
      </c>
      <c r="B353" s="7">
        <v>3002</v>
      </c>
      <c r="C353" s="7">
        <v>300202</v>
      </c>
      <c r="D353" s="7">
        <v>30020201</v>
      </c>
      <c r="E353" s="170" t="s">
        <v>574</v>
      </c>
      <c r="F353" s="7">
        <v>2</v>
      </c>
      <c r="G353" s="8" t="s">
        <v>551</v>
      </c>
      <c r="H353" s="8" t="s">
        <v>571</v>
      </c>
      <c r="I353" s="8" t="s">
        <v>575</v>
      </c>
      <c r="J353" s="8" t="s">
        <v>707</v>
      </c>
      <c r="K353" s="8" t="s">
        <v>574</v>
      </c>
      <c r="L353" s="8" t="s">
        <v>573</v>
      </c>
      <c r="M353" s="6">
        <f>SUMIF(SaldoAnno1!A$12:A$4902,D353,SaldoAnno1!D$12:D$4902)</f>
        <v>0</v>
      </c>
      <c r="N353" s="6">
        <f>SUMIF(SaldoAnno1!A$12:A$4902,D353,SaldoAnno1!E$12:E$4902)</f>
        <v>4584519.53</v>
      </c>
      <c r="O353" s="6">
        <f>SUMIF(SaldoAnno1!A$12:A$4902,D353,SaldoAnno1!G$12:G$4902)</f>
        <v>-4584519.53</v>
      </c>
      <c r="P353" s="6">
        <f>SUMIF(SaldoAnno2!A$12:A$5000,D353,SaldoAnno2!D$12:D$5000)</f>
        <v>0</v>
      </c>
      <c r="Q353" s="6">
        <f>SUMIF(SaldoAnno2!A$12:A$5000,D353,SaldoAnno2!E$12:E$5000)</f>
        <v>5050971.47</v>
      </c>
      <c r="R353" s="6">
        <f>SUMIF(SaldoAnno2!A$12:A$5000,D353,SaldoAnno2!G$12:G$5000)</f>
        <v>-5050971.47</v>
      </c>
      <c r="S353" s="6">
        <f>SUMIF(SaldoAnno3!A$12:A$5000,D353,SaldoAnno3!D$12:G$5000)</f>
        <v>0</v>
      </c>
      <c r="T353" s="6">
        <f>SUMIF(SaldoAnno3!A$12:A$5000,D353,SaldoAnno3!E$12:H$5000)</f>
        <v>5104771.71</v>
      </c>
      <c r="U353" s="6">
        <f>SUMIF(SaldoAnno3!A$12:A$5000,D353,SaldoAnno3!G$12:G$5000)</f>
        <v>-5104771.71</v>
      </c>
      <c r="V353" s="6">
        <f>SUMIF(SaldoAnno4!A$12:A$4602,$D353,SaldoAnno4!D$12:D$4602)</f>
        <v>0</v>
      </c>
      <c r="W353" s="6">
        <f>SUMIF(SaldoAnno4!A$12:A$4602,$D353,SaldoAnno4!E$12:E$4602)</f>
        <v>0</v>
      </c>
      <c r="X353" s="6">
        <f>SUMIF(SaldoAnno4!A$12:A$4602,$D353,SaldoAnno4!G$12:G$4602)</f>
        <v>-5185654.7928000009</v>
      </c>
      <c r="Y353" s="6">
        <f>SUMIF(SaldoAnno5!A$12:A$4602,$D353,SaldoAnno5!D$12:D$4602)</f>
        <v>0</v>
      </c>
      <c r="Z353" s="6">
        <f>SUMIF(SaldoAnno5!A$12:A$4602,$D353,SaldoAnno5!E$12:E$4602)</f>
        <v>5082088.16</v>
      </c>
      <c r="AA353" s="6">
        <f>SUMIF(SaldoAnno5!A$12:A$4602,$D353,SaldoAnno5!G$12:G$4602)</f>
        <v>-5082088.16</v>
      </c>
      <c r="AB353" s="6">
        <f>SUMIF(SaldoAnno6!A$12:A$5000,$D353,SaldoAnno6!D$12:D$5000)</f>
        <v>0</v>
      </c>
      <c r="AC353" s="6">
        <f>SUMIF(SaldoAnno6!A$12:A$5000,$D353,SaldoAnno6!E$12:E$5000)</f>
        <v>0</v>
      </c>
      <c r="AD353" s="6">
        <f>SUMIF(SaldoAnno6!A$12:A$5000,$D353,SaldoAnno6!G$12:G$5000)</f>
        <v>0</v>
      </c>
    </row>
    <row r="354" spans="1:30" ht="12.75">
      <c r="A354" s="7">
        <v>30</v>
      </c>
      <c r="B354" s="7">
        <v>3003</v>
      </c>
      <c r="C354" s="7">
        <v>300301</v>
      </c>
      <c r="D354" s="7">
        <v>30030101</v>
      </c>
      <c r="E354" s="170" t="s">
        <v>576</v>
      </c>
      <c r="F354" s="7">
        <v>2</v>
      </c>
      <c r="G354" s="8" t="s">
        <v>551</v>
      </c>
      <c r="H354" s="8" t="s">
        <v>577</v>
      </c>
      <c r="I354" s="8" t="s">
        <v>329</v>
      </c>
      <c r="J354" s="8" t="s">
        <v>707</v>
      </c>
      <c r="K354" s="8" t="s">
        <v>576</v>
      </c>
      <c r="L354" s="8" t="s">
        <v>578</v>
      </c>
      <c r="M354" s="6">
        <f>SUMIF(SaldoAnno1!A$12:A$4902,D354,SaldoAnno1!D$12:D$4902)</f>
        <v>0</v>
      </c>
      <c r="N354" s="6">
        <f>SUMIF(SaldoAnno1!A$12:A$4902,D354,SaldoAnno1!E$12:E$4902)</f>
        <v>0</v>
      </c>
      <c r="O354" s="6">
        <f>SUMIF(SaldoAnno1!A$12:A$4902,D354,SaldoAnno1!G$12:G$4902)</f>
        <v>0</v>
      </c>
      <c r="P354" s="6">
        <f>SUMIF(SaldoAnno2!A$12:A$5000,D354,SaldoAnno2!D$12:D$5000)</f>
        <v>0</v>
      </c>
      <c r="Q354" s="6">
        <f>SUMIF(SaldoAnno2!A$12:A$5000,D354,SaldoAnno2!E$12:E$5000)</f>
        <v>0</v>
      </c>
      <c r="R354" s="6">
        <f>SUMIF(SaldoAnno2!A$12:A$5000,D354,SaldoAnno2!G$12:G$5000)</f>
        <v>0</v>
      </c>
      <c r="S354" s="6">
        <f>SUMIF(SaldoAnno3!A$12:A$5000,D354,SaldoAnno3!D$12:G$5000)</f>
        <v>0</v>
      </c>
      <c r="T354" s="6">
        <f>SUMIF(SaldoAnno3!A$12:A$5000,D354,SaldoAnno3!E$12:H$5000)</f>
        <v>0</v>
      </c>
      <c r="U354" s="6">
        <f>SUMIF(SaldoAnno3!A$12:A$5000,D354,SaldoAnno3!G$12:G$5000)</f>
        <v>0</v>
      </c>
      <c r="V354" s="6">
        <f>SUMIF(SaldoAnno4!A$12:A$4602,$D354,SaldoAnno4!D$12:D$4602)</f>
        <v>0</v>
      </c>
      <c r="W354" s="6">
        <f>SUMIF(SaldoAnno4!A$12:A$4602,$D354,SaldoAnno4!E$12:E$4602)</f>
        <v>0</v>
      </c>
      <c r="X354" s="6">
        <f>SUMIF(SaldoAnno4!A$12:A$4602,$D354,SaldoAnno4!G$12:G$4602)</f>
        <v>0</v>
      </c>
      <c r="Y354" s="6">
        <f>SUMIF(SaldoAnno5!A$12:A$4602,$D354,SaldoAnno5!D$12:D$4602)</f>
        <v>0</v>
      </c>
      <c r="Z354" s="6">
        <f>SUMIF(SaldoAnno5!A$12:A$4602,$D354,SaldoAnno5!E$12:E$4602)</f>
        <v>0</v>
      </c>
      <c r="AA354" s="6">
        <f>SUMIF(SaldoAnno5!A$12:A$4602,$D354,SaldoAnno5!G$12:G$4602)</f>
        <v>0</v>
      </c>
      <c r="AB354" s="6">
        <f>SUMIF(SaldoAnno6!A$12:A$5000,$D354,SaldoAnno6!D$12:D$5000)</f>
        <v>0</v>
      </c>
      <c r="AC354" s="6">
        <f>SUMIF(SaldoAnno6!A$12:A$5000,$D354,SaldoAnno6!E$12:E$5000)</f>
        <v>0</v>
      </c>
      <c r="AD354" s="6">
        <f>SUMIF(SaldoAnno6!A$12:A$5000,$D354,SaldoAnno6!G$12:G$5000)</f>
        <v>0</v>
      </c>
    </row>
    <row r="355" spans="1:30" ht="12.75">
      <c r="A355" s="7">
        <v>30</v>
      </c>
      <c r="B355" s="7">
        <v>3003</v>
      </c>
      <c r="C355" s="7">
        <v>300302</v>
      </c>
      <c r="D355" s="7">
        <v>30030201</v>
      </c>
      <c r="E355" s="170" t="s">
        <v>579</v>
      </c>
      <c r="F355" s="7">
        <v>2</v>
      </c>
      <c r="G355" s="8" t="s">
        <v>551</v>
      </c>
      <c r="H355" s="8" t="s">
        <v>577</v>
      </c>
      <c r="I355" s="8" t="s">
        <v>329</v>
      </c>
      <c r="J355" s="8" t="s">
        <v>707</v>
      </c>
      <c r="K355" s="8" t="s">
        <v>579</v>
      </c>
      <c r="L355" s="8" t="s">
        <v>578</v>
      </c>
      <c r="M355" s="6">
        <f>SUMIF(SaldoAnno1!A$12:A$4902,D355,SaldoAnno1!D$12:D$4902)</f>
        <v>0</v>
      </c>
      <c r="N355" s="6">
        <f>SUMIF(SaldoAnno1!A$12:A$4902,D355,SaldoAnno1!E$12:E$4902)</f>
        <v>0</v>
      </c>
      <c r="O355" s="6">
        <f>SUMIF(SaldoAnno1!A$12:A$4902,D355,SaldoAnno1!G$12:G$4902)</f>
        <v>0</v>
      </c>
      <c r="P355" s="6">
        <f>SUMIF(SaldoAnno2!A$12:A$5000,D355,SaldoAnno2!D$12:D$5000)</f>
        <v>0</v>
      </c>
      <c r="Q355" s="6">
        <f>SUMIF(SaldoAnno2!A$12:A$5000,D355,SaldoAnno2!E$12:E$5000)</f>
        <v>0</v>
      </c>
      <c r="R355" s="6">
        <f>SUMIF(SaldoAnno2!A$12:A$5000,D355,SaldoAnno2!G$12:G$5000)</f>
        <v>0</v>
      </c>
      <c r="S355" s="6">
        <f>SUMIF(SaldoAnno3!A$12:A$5000,D355,SaldoAnno3!D$12:G$5000)</f>
        <v>0</v>
      </c>
      <c r="T355" s="6">
        <f>SUMIF(SaldoAnno3!A$12:A$5000,D355,SaldoAnno3!E$12:H$5000)</f>
        <v>0</v>
      </c>
      <c r="U355" s="6">
        <f>SUMIF(SaldoAnno3!A$12:A$5000,D355,SaldoAnno3!G$12:G$5000)</f>
        <v>0</v>
      </c>
      <c r="V355" s="6">
        <f>SUMIF(SaldoAnno4!A$12:A$4602,$D355,SaldoAnno4!D$12:D$4602)</f>
        <v>0</v>
      </c>
      <c r="W355" s="6">
        <f>SUMIF(SaldoAnno4!A$12:A$4602,$D355,SaldoAnno4!E$12:E$4602)</f>
        <v>0</v>
      </c>
      <c r="X355" s="6">
        <f>SUMIF(SaldoAnno4!A$12:A$4602,$D355,SaldoAnno4!G$12:G$4602)</f>
        <v>0</v>
      </c>
      <c r="Y355" s="6">
        <f>SUMIF(SaldoAnno5!A$12:A$4602,$D355,SaldoAnno5!D$12:D$4602)</f>
        <v>0</v>
      </c>
      <c r="Z355" s="6">
        <f>SUMIF(SaldoAnno5!A$12:A$4602,$D355,SaldoAnno5!E$12:E$4602)</f>
        <v>0</v>
      </c>
      <c r="AA355" s="6">
        <f>SUMIF(SaldoAnno5!A$12:A$4602,$D355,SaldoAnno5!G$12:G$4602)</f>
        <v>0</v>
      </c>
      <c r="AB355" s="6">
        <f>SUMIF(SaldoAnno6!A$12:A$5000,$D355,SaldoAnno6!D$12:D$5000)</f>
        <v>0</v>
      </c>
      <c r="AC355" s="6">
        <f>SUMIF(SaldoAnno6!A$12:A$5000,$D355,SaldoAnno6!E$12:E$5000)</f>
        <v>0</v>
      </c>
      <c r="AD355" s="6">
        <f>SUMIF(SaldoAnno6!A$12:A$5000,$D355,SaldoAnno6!G$12:G$5000)</f>
        <v>0</v>
      </c>
    </row>
    <row r="356" spans="1:30" ht="12.75">
      <c r="A356" s="7">
        <v>30</v>
      </c>
      <c r="B356" s="7">
        <v>3004</v>
      </c>
      <c r="C356" s="7">
        <v>300401</v>
      </c>
      <c r="D356" s="7">
        <v>30040101</v>
      </c>
      <c r="E356" s="170" t="s">
        <v>580</v>
      </c>
      <c r="F356" s="7">
        <v>2</v>
      </c>
      <c r="G356" s="8" t="s">
        <v>551</v>
      </c>
      <c r="H356" s="8" t="s">
        <v>581</v>
      </c>
      <c r="I356" s="8" t="s">
        <v>582</v>
      </c>
      <c r="J356" s="8" t="s">
        <v>707</v>
      </c>
      <c r="K356" s="8" t="s">
        <v>583</v>
      </c>
      <c r="L356" s="8" t="s">
        <v>584</v>
      </c>
      <c r="M356" s="6">
        <f>SUMIF(SaldoAnno1!A$12:A$4902,D356,SaldoAnno1!D$12:D$4902)</f>
        <v>198750.96</v>
      </c>
      <c r="N356" s="6">
        <f>SUMIF(SaldoAnno1!A$12:A$4902,D356,SaldoAnno1!E$12:E$4902)</f>
        <v>1606090.53</v>
      </c>
      <c r="O356" s="6">
        <f>SUMIF(SaldoAnno1!A$12:A$4902,D356,SaldoAnno1!G$12:G$4902)</f>
        <v>-1407339.57</v>
      </c>
      <c r="P356" s="6">
        <f>SUMIF(SaldoAnno2!A$12:A$5000,D356,SaldoAnno2!D$12:D$5000)</f>
        <v>201455.08</v>
      </c>
      <c r="Q356" s="6">
        <f>SUMIF(SaldoAnno2!A$12:A$5000,D356,SaldoAnno2!E$12:E$5000)</f>
        <v>1610388.38</v>
      </c>
      <c r="R356" s="6">
        <f>SUMIF(SaldoAnno2!A$12:A$5000,D356,SaldoAnno2!G$12:G$5000)</f>
        <v>-1408933.2999999998</v>
      </c>
      <c r="S356" s="6">
        <f>SUMIF(SaldoAnno3!A$12:A$5000,D356,SaldoAnno3!D$12:G$5000)</f>
        <v>16030.87</v>
      </c>
      <c r="T356" s="6">
        <f>SUMIF(SaldoAnno3!A$12:A$5000,D356,SaldoAnno3!E$12:H$5000)</f>
        <v>1451501.71</v>
      </c>
      <c r="U356" s="6">
        <f>SUMIF(SaldoAnno3!A$12:A$5000,D356,SaldoAnno3!G$12:G$5000)</f>
        <v>-1435470.8399999999</v>
      </c>
      <c r="V356" s="6">
        <f>SUMIF(SaldoAnno4!A$12:A$4602,$D356,SaldoAnno4!D$12:D$4602)</f>
        <v>0</v>
      </c>
      <c r="W356" s="6">
        <f>SUMIF(SaldoAnno4!A$12:A$4602,$D356,SaldoAnno4!E$12:E$4602)</f>
        <v>0</v>
      </c>
      <c r="X356" s="6">
        <f>SUMIF(SaldoAnno4!A$12:A$4602,$D356,SaldoAnno4!G$12:G$4602)</f>
        <v>-1429042.2</v>
      </c>
      <c r="Y356" s="6">
        <f>SUMIF(SaldoAnno5!A$12:A$4602,$D356,SaldoAnno5!D$12:D$4602)</f>
        <v>6166.27</v>
      </c>
      <c r="Z356" s="6">
        <f>SUMIF(SaldoAnno5!A$12:A$4602,$D356,SaldoAnno5!E$12:E$4602)</f>
        <v>1435574.8</v>
      </c>
      <c r="AA356" s="6">
        <f>SUMIF(SaldoAnno5!A$12:A$4602,$D356,SaldoAnno5!G$12:G$4602)</f>
        <v>-1429408.53</v>
      </c>
      <c r="AB356" s="6">
        <f>SUMIF(SaldoAnno6!A$12:A$5000,$D356,SaldoAnno6!D$12:D$5000)</f>
        <v>0</v>
      </c>
      <c r="AC356" s="6">
        <f>SUMIF(SaldoAnno6!A$12:A$5000,$D356,SaldoAnno6!E$12:E$5000)</f>
        <v>427098.45</v>
      </c>
      <c r="AD356" s="6">
        <f>SUMIF(SaldoAnno6!A$12:A$5000,$D356,SaldoAnno6!G$12:G$5000)</f>
        <v>-427098.45</v>
      </c>
    </row>
    <row r="357" spans="1:30" ht="12.75">
      <c r="A357" s="7">
        <v>30</v>
      </c>
      <c r="B357" s="7">
        <v>3004</v>
      </c>
      <c r="C357" s="7">
        <v>300401</v>
      </c>
      <c r="D357" s="7">
        <v>30040102</v>
      </c>
      <c r="E357" s="170" t="s">
        <v>585</v>
      </c>
      <c r="F357" s="7">
        <v>2</v>
      </c>
      <c r="G357" s="8" t="s">
        <v>551</v>
      </c>
      <c r="H357" s="8" t="s">
        <v>581</v>
      </c>
      <c r="I357" s="8" t="s">
        <v>582</v>
      </c>
      <c r="J357" s="8" t="s">
        <v>707</v>
      </c>
      <c r="K357" s="8" t="s">
        <v>583</v>
      </c>
      <c r="L357" s="8" t="s">
        <v>584</v>
      </c>
      <c r="M357" s="6">
        <f>SUMIF(SaldoAnno1!A$12:A$4902,D357,SaldoAnno1!D$12:D$4902)</f>
        <v>184486.89</v>
      </c>
      <c r="N357" s="6">
        <f>SUMIF(SaldoAnno1!A$12:A$4902,D357,SaldoAnno1!E$12:E$4902)</f>
        <v>6216589.0300000003</v>
      </c>
      <c r="O357" s="6">
        <f>SUMIF(SaldoAnno1!A$12:A$4902,D357,SaldoAnno1!G$12:G$4902)</f>
        <v>-6032102.1400000006</v>
      </c>
      <c r="P357" s="6">
        <f>SUMIF(SaldoAnno2!A$12:A$5000,D357,SaldoAnno2!D$12:D$5000)</f>
        <v>52899.71</v>
      </c>
      <c r="Q357" s="6">
        <f>SUMIF(SaldoAnno2!A$12:A$5000,D357,SaldoAnno2!E$12:E$5000)</f>
        <v>6240413.4199999999</v>
      </c>
      <c r="R357" s="6">
        <f>SUMIF(SaldoAnno2!A$12:A$5000,D357,SaldoAnno2!G$12:G$5000)</f>
        <v>-6187513.71</v>
      </c>
      <c r="S357" s="6">
        <f>SUMIF(SaldoAnno3!A$12:A$5000,D357,SaldoAnno3!D$12:G$5000)</f>
        <v>52596.87</v>
      </c>
      <c r="T357" s="6">
        <f>SUMIF(SaldoAnno3!A$12:A$5000,D357,SaldoAnno3!E$12:H$5000)</f>
        <v>6677036.1799999997</v>
      </c>
      <c r="U357" s="6">
        <f>SUMIF(SaldoAnno3!A$12:A$5000,D357,SaldoAnno3!G$12:G$5000)</f>
        <v>-6624439.3099999996</v>
      </c>
      <c r="V357" s="6">
        <f>SUMIF(SaldoAnno4!A$12:A$4602,$D357,SaldoAnno4!D$12:D$4602)</f>
        <v>0</v>
      </c>
      <c r="W357" s="6">
        <f>SUMIF(SaldoAnno4!A$12:A$4602,$D357,SaldoAnno4!E$12:E$4602)</f>
        <v>0</v>
      </c>
      <c r="X357" s="6">
        <f>SUMIF(SaldoAnno4!A$12:A$4602,$D357,SaldoAnno4!G$12:G$4602)</f>
        <v>-7065841.0103999982</v>
      </c>
      <c r="Y357" s="6">
        <f>SUMIF(SaldoAnno5!A$12:A$4602,$D357,SaldoAnno5!D$12:D$4602)</f>
        <v>47044.1</v>
      </c>
      <c r="Z357" s="6">
        <f>SUMIF(SaldoAnno5!A$12:A$4602,$D357,SaldoAnno5!E$12:E$4602)</f>
        <v>6741367.7800000003</v>
      </c>
      <c r="AA357" s="6">
        <f>SUMIF(SaldoAnno5!A$12:A$4602,$D357,SaldoAnno5!G$12:G$4602)</f>
        <v>-6694323.6800000006</v>
      </c>
      <c r="AB357" s="6">
        <f>SUMIF(SaldoAnno6!A$12:A$5000,$D357,SaldoAnno6!D$12:D$5000)</f>
        <v>6227.01</v>
      </c>
      <c r="AC357" s="6">
        <f>SUMIF(SaldoAnno6!A$12:A$5000,$D357,SaldoAnno6!E$12:E$5000)</f>
        <v>2742355.63</v>
      </c>
      <c r="AD357" s="6">
        <f>SUMIF(SaldoAnno6!A$12:A$5000,$D357,SaldoAnno6!G$12:G$5000)</f>
        <v>-2736128.62</v>
      </c>
    </row>
    <row r="358" spans="1:30" ht="12.75">
      <c r="A358" s="7">
        <v>30</v>
      </c>
      <c r="B358" s="7">
        <v>3004</v>
      </c>
      <c r="C358" s="7">
        <v>300401</v>
      </c>
      <c r="D358" s="7">
        <v>30040103</v>
      </c>
      <c r="E358" s="170" t="s">
        <v>586</v>
      </c>
      <c r="F358" s="7">
        <v>2</v>
      </c>
      <c r="G358" s="8" t="s">
        <v>551</v>
      </c>
      <c r="H358" s="8" t="s">
        <v>581</v>
      </c>
      <c r="I358" s="8" t="s">
        <v>582</v>
      </c>
      <c r="J358" s="8" t="s">
        <v>707</v>
      </c>
      <c r="K358" s="8" t="s">
        <v>583</v>
      </c>
      <c r="L358" s="8" t="s">
        <v>584</v>
      </c>
      <c r="M358" s="6">
        <f>SUMIF(SaldoAnno1!A$12:A$4902,D358,SaldoAnno1!D$12:D$4902)</f>
        <v>7390.43</v>
      </c>
      <c r="N358" s="6">
        <f>SUMIF(SaldoAnno1!A$12:A$4902,D358,SaldoAnno1!E$12:E$4902)</f>
        <v>446071.38</v>
      </c>
      <c r="O358" s="6">
        <f>SUMIF(SaldoAnno1!A$12:A$4902,D358,SaldoAnno1!G$12:G$4902)</f>
        <v>-438680.95</v>
      </c>
      <c r="P358" s="6">
        <f>SUMIF(SaldoAnno2!A$12:A$5000,D358,SaldoAnno2!D$12:D$5000)</f>
        <v>1704.3</v>
      </c>
      <c r="Q358" s="6">
        <f>SUMIF(SaldoAnno2!A$12:A$5000,D358,SaldoAnno2!E$12:E$5000)</f>
        <v>454235.61</v>
      </c>
      <c r="R358" s="6">
        <f>SUMIF(SaldoAnno2!A$12:A$5000,D358,SaldoAnno2!G$12:G$5000)</f>
        <v>-452531.31</v>
      </c>
      <c r="S358" s="6">
        <f>SUMIF(SaldoAnno3!A$12:A$5000,D358,SaldoAnno3!D$12:G$5000)</f>
        <v>1177.6600000000001</v>
      </c>
      <c r="T358" s="6">
        <f>SUMIF(SaldoAnno3!A$12:A$5000,D358,SaldoAnno3!E$12:H$5000)</f>
        <v>538823.66</v>
      </c>
      <c r="U358" s="6">
        <f>SUMIF(SaldoAnno3!A$12:A$5000,D358,SaldoAnno3!G$12:G$5000)</f>
        <v>-537646</v>
      </c>
      <c r="V358" s="6">
        <f>SUMIF(SaldoAnno4!A$12:A$4602,$D358,SaldoAnno4!D$12:D$4602)</f>
        <v>0</v>
      </c>
      <c r="W358" s="6">
        <f>SUMIF(SaldoAnno4!A$12:A$4602,$D358,SaldoAnno4!E$12:E$4602)</f>
        <v>0</v>
      </c>
      <c r="X358" s="6">
        <f>SUMIF(SaldoAnno4!A$12:A$4602,$D358,SaldoAnno4!G$12:G$4602)</f>
        <v>-633850.69799999997</v>
      </c>
      <c r="Y358" s="6">
        <f>SUMIF(SaldoAnno5!A$12:A$4602,$D358,SaldoAnno5!D$12:D$4602)</f>
        <v>98.4</v>
      </c>
      <c r="Z358" s="6">
        <f>SUMIF(SaldoAnno5!A$12:A$4602,$D358,SaldoAnno5!E$12:E$4602)</f>
        <v>533293.47</v>
      </c>
      <c r="AA358" s="6">
        <f>SUMIF(SaldoAnno5!A$12:A$4602,$D358,SaldoAnno5!G$12:G$4602)</f>
        <v>-533195.06999999995</v>
      </c>
      <c r="AB358" s="6">
        <f>SUMIF(SaldoAnno6!A$12:A$5000,$D358,SaldoAnno6!D$12:D$5000)</f>
        <v>4158.09</v>
      </c>
      <c r="AC358" s="6">
        <f>SUMIF(SaldoAnno6!A$12:A$5000,$D358,SaldoAnno6!E$12:E$5000)</f>
        <v>16386.03</v>
      </c>
      <c r="AD358" s="6">
        <f>SUMIF(SaldoAnno6!A$12:A$5000,$D358,SaldoAnno6!G$12:G$5000)</f>
        <v>-12227.939999999999</v>
      </c>
    </row>
    <row r="359" spans="1:30" ht="12.75">
      <c r="A359" s="7">
        <v>30</v>
      </c>
      <c r="B359" s="7">
        <v>3004</v>
      </c>
      <c r="C359" s="7">
        <v>300401</v>
      </c>
      <c r="D359" s="7">
        <v>30040104</v>
      </c>
      <c r="E359" s="170" t="s">
        <v>1395</v>
      </c>
      <c r="F359" s="7">
        <v>2</v>
      </c>
      <c r="G359" s="8" t="s">
        <v>551</v>
      </c>
      <c r="H359" s="8" t="s">
        <v>581</v>
      </c>
      <c r="I359" s="8" t="s">
        <v>582</v>
      </c>
      <c r="J359" s="8" t="s">
        <v>707</v>
      </c>
      <c r="K359" s="8" t="s">
        <v>583</v>
      </c>
      <c r="L359" s="8" t="s">
        <v>584</v>
      </c>
      <c r="M359" s="6">
        <f>SUMIF(SaldoAnno1!A$12:A$4902,D359,SaldoAnno1!D$12:D$4902)</f>
        <v>0</v>
      </c>
      <c r="N359" s="6">
        <f>SUMIF(SaldoAnno1!A$12:A$4902,D359,SaldoAnno1!E$12:E$4902)</f>
        <v>0</v>
      </c>
      <c r="O359" s="6">
        <f>SUMIF(SaldoAnno1!A$12:A$4902,D359,SaldoAnno1!G$12:G$4902)</f>
        <v>0</v>
      </c>
      <c r="P359" s="6">
        <f>SUMIF(SaldoAnno2!A$12:A$5000,D359,SaldoAnno2!D$12:D$5000)</f>
        <v>0</v>
      </c>
      <c r="Q359" s="6">
        <f>SUMIF(SaldoAnno2!A$12:A$5000,D359,SaldoAnno2!E$12:E$5000)</f>
        <v>94395.15</v>
      </c>
      <c r="R359" s="6">
        <f>SUMIF(SaldoAnno2!A$12:A$5000,D359,SaldoAnno2!G$12:G$5000)</f>
        <v>-94395.15</v>
      </c>
      <c r="S359" s="6">
        <f>SUMIF(SaldoAnno3!A$12:A$5000,D359,SaldoAnno3!D$12:G$5000)</f>
        <v>0</v>
      </c>
      <c r="T359" s="6">
        <f>SUMIF(SaldoAnno3!A$12:A$5000,D359,SaldoAnno3!E$12:H$5000)</f>
        <v>241716.59</v>
      </c>
      <c r="U359" s="6">
        <f>SUMIF(SaldoAnno3!A$12:A$5000,D359,SaldoAnno3!G$12:G$5000)</f>
        <v>-241716.59</v>
      </c>
      <c r="V359" s="6">
        <f>SUMIF(SaldoAnno4!A$12:A$4602,$D359,SaldoAnno4!D$12:D$4602)</f>
        <v>0</v>
      </c>
      <c r="W359" s="6">
        <f>SUMIF(SaldoAnno4!A$12:A$4602,$D359,SaldoAnno4!E$12:E$4602)</f>
        <v>0</v>
      </c>
      <c r="X359" s="6">
        <f>SUMIF(SaldoAnno4!A$12:A$4602,$D359,SaldoAnno4!G$12:G$4602)</f>
        <v>-287322.96000000002</v>
      </c>
      <c r="Y359" s="6">
        <f>SUMIF(SaldoAnno5!A$12:A$4602,$D359,SaldoAnno5!D$12:D$4602)</f>
        <v>1886</v>
      </c>
      <c r="Z359" s="6">
        <f>SUMIF(SaldoAnno5!A$12:A$4602,$D359,SaldoAnno5!E$12:E$4602)</f>
        <v>297419.3</v>
      </c>
      <c r="AA359" s="6">
        <f>SUMIF(SaldoAnno5!A$12:A$4602,$D359,SaldoAnno5!G$12:G$4602)</f>
        <v>-295533.3</v>
      </c>
      <c r="AB359" s="6">
        <f>SUMIF(SaldoAnno6!A$12:A$5000,$D359,SaldoAnno6!D$12:D$5000)</f>
        <v>0</v>
      </c>
      <c r="AC359" s="6">
        <f>SUMIF(SaldoAnno6!A$12:A$5000,$D359,SaldoAnno6!E$12:E$5000)</f>
        <v>123994.4</v>
      </c>
      <c r="AD359" s="6">
        <f>SUMIF(SaldoAnno6!A$12:A$5000,$D359,SaldoAnno6!G$12:G$5000)</f>
        <v>-123994.4</v>
      </c>
    </row>
    <row r="360" spans="1:30" ht="12.75">
      <c r="A360" s="7">
        <v>30</v>
      </c>
      <c r="B360" s="7">
        <v>3004</v>
      </c>
      <c r="C360" s="7">
        <v>300402</v>
      </c>
      <c r="D360" s="7">
        <v>30040201</v>
      </c>
      <c r="E360" s="170" t="s">
        <v>587</v>
      </c>
      <c r="F360" s="7">
        <v>2</v>
      </c>
      <c r="G360" s="8" t="s">
        <v>551</v>
      </c>
      <c r="H360" s="8" t="s">
        <v>581</v>
      </c>
      <c r="I360" s="8" t="s">
        <v>588</v>
      </c>
      <c r="J360" s="8" t="s">
        <v>707</v>
      </c>
      <c r="K360" s="8" t="s">
        <v>589</v>
      </c>
      <c r="L360" s="8" t="s">
        <v>584</v>
      </c>
      <c r="M360" s="6">
        <f>SUMIF(SaldoAnno1!A$12:A$4902,D360,SaldoAnno1!D$12:D$4902)</f>
        <v>0</v>
      </c>
      <c r="N360" s="6">
        <f>SUMIF(SaldoAnno1!A$12:A$4902,D360,SaldoAnno1!E$12:E$4902)</f>
        <v>0</v>
      </c>
      <c r="O360" s="6">
        <f>SUMIF(SaldoAnno1!A$12:A$4902,D360,SaldoAnno1!G$12:G$4902)</f>
        <v>0</v>
      </c>
      <c r="P360" s="6">
        <f>SUMIF(SaldoAnno2!A$12:A$5000,D360,SaldoAnno2!D$12:D$5000)</f>
        <v>0</v>
      </c>
      <c r="Q360" s="6">
        <f>SUMIF(SaldoAnno2!A$12:A$5000,D360,SaldoAnno2!E$12:E$5000)</f>
        <v>0</v>
      </c>
      <c r="R360" s="6">
        <f>SUMIF(SaldoAnno2!A$12:A$5000,D360,SaldoAnno2!G$12:G$5000)</f>
        <v>0</v>
      </c>
      <c r="S360" s="6">
        <f>SUMIF(SaldoAnno3!A$12:A$5000,D360,SaldoAnno3!D$12:G$5000)</f>
        <v>0</v>
      </c>
      <c r="T360" s="6">
        <f>SUMIF(SaldoAnno3!A$12:A$5000,D360,SaldoAnno3!E$12:H$5000)</f>
        <v>0</v>
      </c>
      <c r="U360" s="6">
        <f>SUMIF(SaldoAnno3!A$12:A$5000,D360,SaldoAnno3!G$12:G$5000)</f>
        <v>0</v>
      </c>
      <c r="V360" s="6">
        <f>SUMIF(SaldoAnno4!A$12:A$4602,$D360,SaldoAnno4!D$12:D$4602)</f>
        <v>0</v>
      </c>
      <c r="W360" s="6">
        <f>SUMIF(SaldoAnno4!A$12:A$4602,$D360,SaldoAnno4!E$12:E$4602)</f>
        <v>0</v>
      </c>
      <c r="X360" s="6">
        <f>SUMIF(SaldoAnno4!A$12:A$4602,$D360,SaldoAnno4!G$12:G$4602)</f>
        <v>0</v>
      </c>
      <c r="Y360" s="6">
        <f>SUMIF(SaldoAnno5!A$12:A$4602,$D360,SaldoAnno5!D$12:D$4602)</f>
        <v>0</v>
      </c>
      <c r="Z360" s="6">
        <f>SUMIF(SaldoAnno5!A$12:A$4602,$D360,SaldoAnno5!E$12:E$4602)</f>
        <v>0</v>
      </c>
      <c r="AA360" s="6">
        <f>SUMIF(SaldoAnno5!A$12:A$4602,$D360,SaldoAnno5!G$12:G$4602)</f>
        <v>0</v>
      </c>
      <c r="AB360" s="6">
        <f>SUMIF(SaldoAnno6!A$12:A$5000,$D360,SaldoAnno6!D$12:D$5000)</f>
        <v>0</v>
      </c>
      <c r="AC360" s="6">
        <f>SUMIF(SaldoAnno6!A$12:A$5000,$D360,SaldoAnno6!E$12:E$5000)</f>
        <v>0</v>
      </c>
      <c r="AD360" s="6">
        <f>SUMIF(SaldoAnno6!A$12:A$5000,$D360,SaldoAnno6!G$12:G$5000)</f>
        <v>0</v>
      </c>
    </row>
    <row r="361" spans="1:30" ht="12.75">
      <c r="A361" s="7">
        <v>30</v>
      </c>
      <c r="B361" s="7">
        <v>3004</v>
      </c>
      <c r="C361" s="7">
        <v>300402</v>
      </c>
      <c r="D361" s="7">
        <v>30040202</v>
      </c>
      <c r="E361" s="170" t="s">
        <v>590</v>
      </c>
      <c r="F361" s="7">
        <v>2</v>
      </c>
      <c r="G361" s="8" t="s">
        <v>551</v>
      </c>
      <c r="H361" s="8" t="s">
        <v>581</v>
      </c>
      <c r="I361" s="8" t="s">
        <v>588</v>
      </c>
      <c r="J361" s="8" t="s">
        <v>707</v>
      </c>
      <c r="K361" s="8" t="s">
        <v>589</v>
      </c>
      <c r="L361" s="8" t="s">
        <v>584</v>
      </c>
      <c r="M361" s="6">
        <f>SUMIF(SaldoAnno1!A$12:A$4902,D361,SaldoAnno1!D$12:D$4902)</f>
        <v>2075.8200000000002</v>
      </c>
      <c r="N361" s="6">
        <f>SUMIF(SaldoAnno1!A$12:A$4902,D361,SaldoAnno1!E$12:E$4902)</f>
        <v>601858.93999999994</v>
      </c>
      <c r="O361" s="6">
        <f>SUMIF(SaldoAnno1!A$12:A$4902,D361,SaldoAnno1!G$12:G$4902)</f>
        <v>-599783.12</v>
      </c>
      <c r="P361" s="6">
        <f>SUMIF(SaldoAnno2!A$12:A$5000,D361,SaldoAnno2!D$12:D$5000)</f>
        <v>4776.0200000000004</v>
      </c>
      <c r="Q361" s="6">
        <f>SUMIF(SaldoAnno2!A$12:A$5000,D361,SaldoAnno2!E$12:E$5000)</f>
        <v>606907.62</v>
      </c>
      <c r="R361" s="6">
        <f>SUMIF(SaldoAnno2!A$12:A$5000,D361,SaldoAnno2!G$12:G$5000)</f>
        <v>-602131.6</v>
      </c>
      <c r="S361" s="6">
        <f>SUMIF(SaldoAnno3!A$12:A$5000,D361,SaldoAnno3!D$12:G$5000)</f>
        <v>13236.84</v>
      </c>
      <c r="T361" s="6">
        <f>SUMIF(SaldoAnno3!A$12:A$5000,D361,SaldoAnno3!E$12:H$5000)</f>
        <v>1003521.33</v>
      </c>
      <c r="U361" s="6">
        <f>SUMIF(SaldoAnno3!A$12:A$5000,D361,SaldoAnno3!G$12:G$5000)</f>
        <v>-990284.49</v>
      </c>
      <c r="V361" s="6">
        <f>SUMIF(SaldoAnno4!A$12:A$4602,$D361,SaldoAnno4!D$12:D$4602)</f>
        <v>0</v>
      </c>
      <c r="W361" s="6">
        <f>SUMIF(SaldoAnno4!A$12:A$4602,$D361,SaldoAnno4!E$12:E$4602)</f>
        <v>0</v>
      </c>
      <c r="X361" s="6">
        <f>SUMIF(SaldoAnno4!A$12:A$4602,$D361,SaldoAnno4!G$12:G$4602)</f>
        <v>-724114.89119999995</v>
      </c>
      <c r="Y361" s="6">
        <f>SUMIF(SaldoAnno5!A$12:A$4602,$D361,SaldoAnno5!D$12:D$4602)</f>
        <v>211135.68</v>
      </c>
      <c r="Z361" s="6">
        <f>SUMIF(SaldoAnno5!A$12:A$4602,$D361,SaldoAnno5!E$12:E$4602)</f>
        <v>836762.64</v>
      </c>
      <c r="AA361" s="6">
        <f>SUMIF(SaldoAnno5!A$12:A$4602,$D361,SaldoAnno5!G$12:G$4602)</f>
        <v>-625626.96</v>
      </c>
      <c r="AB361" s="6">
        <f>SUMIF(SaldoAnno6!A$12:A$5000,$D361,SaldoAnno6!D$12:D$5000)</f>
        <v>1349.57</v>
      </c>
      <c r="AC361" s="6">
        <f>SUMIF(SaldoAnno6!A$12:A$5000,$D361,SaldoAnno6!E$12:E$5000)</f>
        <v>456448.99</v>
      </c>
      <c r="AD361" s="6">
        <f>SUMIF(SaldoAnno6!A$12:A$5000,$D361,SaldoAnno6!G$12:G$5000)</f>
        <v>-455099.42</v>
      </c>
    </row>
    <row r="362" spans="1:30" ht="12.75">
      <c r="A362" s="7">
        <v>30</v>
      </c>
      <c r="B362" s="7">
        <v>3004</v>
      </c>
      <c r="C362" s="7">
        <v>300402</v>
      </c>
      <c r="D362" s="7">
        <v>30040203</v>
      </c>
      <c r="E362" s="170" t="s">
        <v>591</v>
      </c>
      <c r="F362" s="7">
        <v>2</v>
      </c>
      <c r="G362" s="8" t="s">
        <v>551</v>
      </c>
      <c r="H362" s="8" t="s">
        <v>581</v>
      </c>
      <c r="I362" s="8" t="s">
        <v>588</v>
      </c>
      <c r="J362" s="8" t="s">
        <v>707</v>
      </c>
      <c r="K362" s="8" t="s">
        <v>589</v>
      </c>
      <c r="L362" s="8" t="s">
        <v>584</v>
      </c>
      <c r="M362" s="6">
        <f>SUMIF(SaldoAnno1!A$12:A$4902,D362,SaldoAnno1!D$12:D$4902)</f>
        <v>0</v>
      </c>
      <c r="N362" s="6">
        <f>SUMIF(SaldoAnno1!A$12:A$4902,D362,SaldoAnno1!E$12:E$4902)</f>
        <v>2003.76</v>
      </c>
      <c r="O362" s="6">
        <f>SUMIF(SaldoAnno1!A$12:A$4902,D362,SaldoAnno1!G$12:G$4902)</f>
        <v>-2003.76</v>
      </c>
      <c r="P362" s="6">
        <f>SUMIF(SaldoAnno2!A$12:A$5000,D362,SaldoAnno2!D$12:D$5000)</f>
        <v>0</v>
      </c>
      <c r="Q362" s="6">
        <f>SUMIF(SaldoAnno2!A$12:A$5000,D362,SaldoAnno2!E$12:E$5000)</f>
        <v>0</v>
      </c>
      <c r="R362" s="6">
        <f>SUMIF(SaldoAnno2!A$12:A$5000,D362,SaldoAnno2!G$12:G$5000)</f>
        <v>0</v>
      </c>
      <c r="S362" s="6">
        <f>SUMIF(SaldoAnno3!A$12:A$5000,D362,SaldoAnno3!D$12:G$5000)</f>
        <v>0</v>
      </c>
      <c r="T362" s="6">
        <f>SUMIF(SaldoAnno3!A$12:A$5000,D362,SaldoAnno3!E$12:H$5000)</f>
        <v>0</v>
      </c>
      <c r="U362" s="6">
        <f>SUMIF(SaldoAnno3!A$12:A$5000,D362,SaldoAnno3!G$12:G$5000)</f>
        <v>0</v>
      </c>
      <c r="V362" s="6">
        <f>SUMIF(SaldoAnno4!A$12:A$4602,$D362,SaldoAnno4!D$12:D$4602)</f>
        <v>0</v>
      </c>
      <c r="W362" s="6">
        <f>SUMIF(SaldoAnno4!A$12:A$4602,$D362,SaldoAnno4!E$12:E$4602)</f>
        <v>0</v>
      </c>
      <c r="X362" s="6">
        <f>SUMIF(SaldoAnno4!A$12:A$4602,$D362,SaldoAnno4!G$12:G$4602)</f>
        <v>0</v>
      </c>
      <c r="Y362" s="6">
        <f>SUMIF(SaldoAnno5!A$12:A$4602,$D362,SaldoAnno5!D$12:D$4602)</f>
        <v>0</v>
      </c>
      <c r="Z362" s="6">
        <f>SUMIF(SaldoAnno5!A$12:A$4602,$D362,SaldoAnno5!E$12:E$4602)</f>
        <v>0</v>
      </c>
      <c r="AA362" s="6">
        <f>SUMIF(SaldoAnno5!A$12:A$4602,$D362,SaldoAnno5!G$12:G$4602)</f>
        <v>0</v>
      </c>
      <c r="AB362" s="6">
        <f>SUMIF(SaldoAnno6!A$12:A$5000,$D362,SaldoAnno6!D$12:D$5000)</f>
        <v>0</v>
      </c>
      <c r="AC362" s="6">
        <f>SUMIF(SaldoAnno6!A$12:A$5000,$D362,SaldoAnno6!E$12:E$5000)</f>
        <v>0</v>
      </c>
      <c r="AD362" s="6">
        <f>SUMIF(SaldoAnno6!A$12:A$5000,$D362,SaldoAnno6!G$12:G$5000)</f>
        <v>0</v>
      </c>
    </row>
    <row r="363" spans="1:30" ht="12.75">
      <c r="A363" s="7">
        <v>30</v>
      </c>
      <c r="B363" s="7">
        <v>3004</v>
      </c>
      <c r="C363" s="7">
        <v>300402</v>
      </c>
      <c r="D363" s="7">
        <v>30040204</v>
      </c>
      <c r="E363" s="170" t="s">
        <v>592</v>
      </c>
      <c r="F363" s="7">
        <v>2</v>
      </c>
      <c r="G363" s="8" t="s">
        <v>551</v>
      </c>
      <c r="H363" s="8" t="s">
        <v>581</v>
      </c>
      <c r="I363" s="8" t="s">
        <v>588</v>
      </c>
      <c r="J363" s="8" t="s">
        <v>707</v>
      </c>
      <c r="K363" s="8" t="s">
        <v>589</v>
      </c>
      <c r="L363" s="8" t="s">
        <v>584</v>
      </c>
      <c r="M363" s="6">
        <f>SUMIF(SaldoAnno1!A$12:A$4902,D363,SaldoAnno1!D$12:D$4902)</f>
        <v>0</v>
      </c>
      <c r="N363" s="6">
        <f>SUMIF(SaldoAnno1!A$12:A$4902,D363,SaldoAnno1!E$12:E$4902)</f>
        <v>2298.0700000000002</v>
      </c>
      <c r="O363" s="6">
        <f>SUMIF(SaldoAnno1!A$12:A$4902,D363,SaldoAnno1!G$12:G$4902)</f>
        <v>-2298.0700000000002</v>
      </c>
      <c r="P363" s="6">
        <f>SUMIF(SaldoAnno2!A$12:A$5000,D363,SaldoAnno2!D$12:D$5000)</f>
        <v>0</v>
      </c>
      <c r="Q363" s="6">
        <f>SUMIF(SaldoAnno2!A$12:A$5000,D363,SaldoAnno2!E$12:E$5000)</f>
        <v>4068.88</v>
      </c>
      <c r="R363" s="6">
        <f>SUMIF(SaldoAnno2!A$12:A$5000,D363,SaldoAnno2!G$12:G$5000)</f>
        <v>-4068.88</v>
      </c>
      <c r="S363" s="6">
        <f>SUMIF(SaldoAnno3!A$12:A$5000,D363,SaldoAnno3!D$12:G$5000)</f>
        <v>0</v>
      </c>
      <c r="T363" s="6">
        <f>SUMIF(SaldoAnno3!A$12:A$5000,D363,SaldoAnno3!E$12:H$5000)</f>
        <v>8670.1200000000008</v>
      </c>
      <c r="U363" s="6">
        <f>SUMIF(SaldoAnno3!A$12:A$5000,D363,SaldoAnno3!G$12:G$5000)</f>
        <v>-8670.1200000000008</v>
      </c>
      <c r="V363" s="6">
        <f>SUMIF(SaldoAnno4!A$12:A$4602,$D363,SaldoAnno4!D$12:D$4602)</f>
        <v>0</v>
      </c>
      <c r="W363" s="6">
        <f>SUMIF(SaldoAnno4!A$12:A$4602,$D363,SaldoAnno4!E$12:E$4602)</f>
        <v>0</v>
      </c>
      <c r="X363" s="6">
        <f>SUMIF(SaldoAnno4!A$12:A$4602,$D363,SaldoAnno4!G$12:G$4602)</f>
        <v>-3500.0003999999999</v>
      </c>
      <c r="Y363" s="6">
        <f>SUMIF(SaldoAnno5!A$12:A$4602,$D363,SaldoAnno5!D$12:D$4602)</f>
        <v>0</v>
      </c>
      <c r="Z363" s="6">
        <f>SUMIF(SaldoAnno5!A$12:A$4602,$D363,SaldoAnno5!E$12:E$4602)</f>
        <v>0</v>
      </c>
      <c r="AA363" s="6">
        <f>SUMIF(SaldoAnno5!A$12:A$4602,$D363,SaldoAnno5!G$12:G$4602)</f>
        <v>0</v>
      </c>
      <c r="AB363" s="6">
        <f>SUMIF(SaldoAnno6!A$12:A$5000,$D363,SaldoAnno6!D$12:D$5000)</f>
        <v>0</v>
      </c>
      <c r="AC363" s="6">
        <f>SUMIF(SaldoAnno6!A$12:A$5000,$D363,SaldoAnno6!E$12:E$5000)</f>
        <v>0</v>
      </c>
      <c r="AD363" s="6">
        <f>SUMIF(SaldoAnno6!A$12:A$5000,$D363,SaldoAnno6!G$12:G$5000)</f>
        <v>0</v>
      </c>
    </row>
    <row r="364" spans="1:30" ht="12.75">
      <c r="A364" s="7">
        <v>30</v>
      </c>
      <c r="B364" s="7">
        <v>3004</v>
      </c>
      <c r="C364" s="7">
        <v>300402</v>
      </c>
      <c r="D364" s="7">
        <v>30040205</v>
      </c>
      <c r="E364" s="170" t="s">
        <v>593</v>
      </c>
      <c r="F364" s="7">
        <v>2</v>
      </c>
      <c r="G364" s="8" t="s">
        <v>551</v>
      </c>
      <c r="H364" s="8" t="s">
        <v>581</v>
      </c>
      <c r="I364" s="8" t="s">
        <v>588</v>
      </c>
      <c r="J364" s="8" t="s">
        <v>707</v>
      </c>
      <c r="K364" s="8" t="s">
        <v>589</v>
      </c>
      <c r="L364" s="8" t="s">
        <v>584</v>
      </c>
      <c r="M364" s="6">
        <f>SUMIF(SaldoAnno1!A$12:A$4902,D364,SaldoAnno1!D$12:D$4902)</f>
        <v>0</v>
      </c>
      <c r="N364" s="6">
        <f>SUMIF(SaldoAnno1!A$12:A$4902,D364,SaldoAnno1!E$12:E$4902)</f>
        <v>13824.67</v>
      </c>
      <c r="O364" s="6">
        <f>SUMIF(SaldoAnno1!A$12:A$4902,D364,SaldoAnno1!G$12:G$4902)</f>
        <v>-13824.67</v>
      </c>
      <c r="P364" s="6">
        <f>SUMIF(SaldoAnno2!A$12:A$5000,D364,SaldoAnno2!D$12:D$5000)</f>
        <v>0</v>
      </c>
      <c r="Q364" s="6">
        <f>SUMIF(SaldoAnno2!A$12:A$5000,D364,SaldoAnno2!E$12:E$5000)</f>
        <v>31711.43</v>
      </c>
      <c r="R364" s="6">
        <f>SUMIF(SaldoAnno2!A$12:A$5000,D364,SaldoAnno2!G$12:G$5000)</f>
        <v>-31711.43</v>
      </c>
      <c r="S364" s="6">
        <f>SUMIF(SaldoAnno3!A$12:A$5000,D364,SaldoAnno3!D$12:G$5000)</f>
        <v>0</v>
      </c>
      <c r="T364" s="6">
        <f>SUMIF(SaldoAnno3!A$12:A$5000,D364,SaldoAnno3!E$12:H$5000)</f>
        <v>16591.77</v>
      </c>
      <c r="U364" s="6">
        <f>SUMIF(SaldoAnno3!A$12:A$5000,D364,SaldoAnno3!G$12:G$5000)</f>
        <v>-16591.77</v>
      </c>
      <c r="V364" s="6">
        <f>SUMIF(SaldoAnno4!A$12:A$4602,$D364,SaldoAnno4!D$12:D$4602)</f>
        <v>0</v>
      </c>
      <c r="W364" s="6">
        <f>SUMIF(SaldoAnno4!A$12:A$4602,$D364,SaldoAnno4!E$12:E$4602)</f>
        <v>0</v>
      </c>
      <c r="X364" s="6">
        <f>SUMIF(SaldoAnno4!A$12:A$4602,$D364,SaldoAnno4!G$12:G$4602)</f>
        <v>-15000</v>
      </c>
      <c r="Y364" s="6">
        <f>SUMIF(SaldoAnno5!A$12:A$4602,$D364,SaldoAnno5!D$12:D$4602)</f>
        <v>0</v>
      </c>
      <c r="Z364" s="6">
        <f>SUMIF(SaldoAnno5!A$12:A$4602,$D364,SaldoAnno5!E$12:E$4602)</f>
        <v>17031.61</v>
      </c>
      <c r="AA364" s="6">
        <f>SUMIF(SaldoAnno5!A$12:A$4602,$D364,SaldoAnno5!G$12:G$4602)</f>
        <v>-17031.61</v>
      </c>
      <c r="AB364" s="6">
        <f>SUMIF(SaldoAnno6!A$12:A$5000,$D364,SaldoAnno6!D$12:D$5000)</f>
        <v>0</v>
      </c>
      <c r="AC364" s="6">
        <f>SUMIF(SaldoAnno6!A$12:A$5000,$D364,SaldoAnno6!E$12:E$5000)</f>
        <v>7727.86</v>
      </c>
      <c r="AD364" s="6">
        <f>SUMIF(SaldoAnno6!A$12:A$5000,$D364,SaldoAnno6!G$12:G$5000)</f>
        <v>-7727.86</v>
      </c>
    </row>
    <row r="365" spans="1:30" ht="12.75">
      <c r="A365" s="7">
        <v>30</v>
      </c>
      <c r="B365" s="7">
        <v>3004</v>
      </c>
      <c r="C365" s="7">
        <v>300402</v>
      </c>
      <c r="D365" s="7">
        <v>30040206</v>
      </c>
      <c r="E365" s="170" t="s">
        <v>594</v>
      </c>
      <c r="F365" s="7">
        <v>2</v>
      </c>
      <c r="G365" s="8" t="s">
        <v>551</v>
      </c>
      <c r="H365" s="8" t="s">
        <v>581</v>
      </c>
      <c r="I365" s="8" t="s">
        <v>588</v>
      </c>
      <c r="J365" s="8" t="s">
        <v>707</v>
      </c>
      <c r="K365" s="8" t="s">
        <v>589</v>
      </c>
      <c r="L365" s="8" t="s">
        <v>584</v>
      </c>
      <c r="M365" s="6">
        <f>SUMIF(SaldoAnno1!A$12:A$4902,D365,SaldoAnno1!D$12:D$4902)</f>
        <v>0</v>
      </c>
      <c r="N365" s="6">
        <f>SUMIF(SaldoAnno1!A$12:A$4902,D365,SaldoAnno1!E$12:E$4902)</f>
        <v>0</v>
      </c>
      <c r="O365" s="6">
        <f>SUMIF(SaldoAnno1!A$12:A$4902,D365,SaldoAnno1!G$12:G$4902)</f>
        <v>0</v>
      </c>
      <c r="P365" s="6">
        <f>SUMIF(SaldoAnno2!A$12:A$5000,D365,SaldoAnno2!D$12:D$5000)</f>
        <v>0</v>
      </c>
      <c r="Q365" s="6">
        <f>SUMIF(SaldoAnno2!A$12:A$5000,D365,SaldoAnno2!E$12:E$5000)</f>
        <v>0</v>
      </c>
      <c r="R365" s="6">
        <f>SUMIF(SaldoAnno2!A$12:A$5000,D365,SaldoAnno2!G$12:G$5000)</f>
        <v>0</v>
      </c>
      <c r="S365" s="6">
        <f>SUMIF(SaldoAnno3!A$12:A$5000,D365,SaldoAnno3!D$12:G$5000)</f>
        <v>0</v>
      </c>
      <c r="T365" s="6">
        <f>SUMIF(SaldoAnno3!A$12:A$5000,D365,SaldoAnno3!E$12:H$5000)</f>
        <v>0</v>
      </c>
      <c r="U365" s="6">
        <f>SUMIF(SaldoAnno3!A$12:A$5000,D365,SaldoAnno3!G$12:G$5000)</f>
        <v>0</v>
      </c>
      <c r="V365" s="6">
        <f>SUMIF(SaldoAnno4!A$12:A$4602,$D365,SaldoAnno4!D$12:D$4602)</f>
        <v>0</v>
      </c>
      <c r="W365" s="6">
        <f>SUMIF(SaldoAnno4!A$12:A$4602,$D365,SaldoAnno4!E$12:E$4602)</f>
        <v>0</v>
      </c>
      <c r="X365" s="6">
        <f>SUMIF(SaldoAnno4!A$12:A$4602,$D365,SaldoAnno4!G$12:G$4602)</f>
        <v>0</v>
      </c>
      <c r="Y365" s="6">
        <f>SUMIF(SaldoAnno5!A$12:A$4602,$D365,SaldoAnno5!D$12:D$4602)</f>
        <v>0</v>
      </c>
      <c r="Z365" s="6">
        <f>SUMIF(SaldoAnno5!A$12:A$4602,$D365,SaldoAnno5!E$12:E$4602)</f>
        <v>0</v>
      </c>
      <c r="AA365" s="6">
        <f>SUMIF(SaldoAnno5!A$12:A$4602,$D365,SaldoAnno5!G$12:G$4602)</f>
        <v>0</v>
      </c>
      <c r="AB365" s="6">
        <f>SUMIF(SaldoAnno6!A$12:A$5000,$D365,SaldoAnno6!D$12:D$5000)</f>
        <v>0</v>
      </c>
      <c r="AC365" s="6">
        <f>SUMIF(SaldoAnno6!A$12:A$5000,$D365,SaldoAnno6!E$12:E$5000)</f>
        <v>0</v>
      </c>
      <c r="AD365" s="6">
        <f>SUMIF(SaldoAnno6!A$12:A$5000,$D365,SaldoAnno6!G$12:G$5000)</f>
        <v>0</v>
      </c>
    </row>
    <row r="366" spans="1:30" ht="12.75">
      <c r="A366" s="7">
        <v>30</v>
      </c>
      <c r="B366" s="7">
        <v>3004</v>
      </c>
      <c r="C366" s="7">
        <v>300402</v>
      </c>
      <c r="D366" s="7">
        <v>30040207</v>
      </c>
      <c r="E366" s="170" t="s">
        <v>595</v>
      </c>
      <c r="F366" s="7">
        <v>2</v>
      </c>
      <c r="G366" s="8" t="s">
        <v>551</v>
      </c>
      <c r="H366" s="8" t="s">
        <v>581</v>
      </c>
      <c r="I366" s="8" t="s">
        <v>588</v>
      </c>
      <c r="J366" s="8" t="s">
        <v>707</v>
      </c>
      <c r="K366" s="8" t="s">
        <v>589</v>
      </c>
      <c r="L366" s="8" t="s">
        <v>584</v>
      </c>
      <c r="M366" s="6">
        <f>SUMIF(SaldoAnno1!A$12:A$4902,D366,SaldoAnno1!D$12:D$4902)</f>
        <v>31213.02</v>
      </c>
      <c r="N366" s="6">
        <f>SUMIF(SaldoAnno1!A$12:A$4902,D366,SaldoAnno1!E$12:E$4902)</f>
        <v>31561.1</v>
      </c>
      <c r="O366" s="6">
        <f>SUMIF(SaldoAnno1!A$12:A$4902,D366,SaldoAnno1!G$12:G$4902)</f>
        <v>-348.07999999999811</v>
      </c>
      <c r="P366" s="6">
        <f>SUMIF(SaldoAnno2!A$12:A$5000,D366,SaldoAnno2!D$12:D$5000)</f>
        <v>7610</v>
      </c>
      <c r="Q366" s="6">
        <f>SUMIF(SaldoAnno2!A$12:A$5000,D366,SaldoAnno2!E$12:E$5000)</f>
        <v>38823.019999999997</v>
      </c>
      <c r="R366" s="6">
        <f>SUMIF(SaldoAnno2!A$12:A$5000,D366,SaldoAnno2!G$12:G$5000)</f>
        <v>-31213.019999999997</v>
      </c>
      <c r="S366" s="6">
        <f>SUMIF(SaldoAnno3!A$12:A$5000,D366,SaldoAnno3!D$12:G$5000)</f>
        <v>36420.660000000003</v>
      </c>
      <c r="T366" s="6">
        <f>SUMIF(SaldoAnno3!A$12:A$5000,D366,SaldoAnno3!E$12:H$5000)</f>
        <v>80461.320000000007</v>
      </c>
      <c r="U366" s="6">
        <f>SUMIF(SaldoAnno3!A$12:A$5000,D366,SaldoAnno3!G$12:G$5000)</f>
        <v>-44040.66</v>
      </c>
      <c r="V366" s="6">
        <f>SUMIF(SaldoAnno4!A$12:A$4602,$D366,SaldoAnno4!D$12:D$4602)</f>
        <v>0</v>
      </c>
      <c r="W366" s="6">
        <f>SUMIF(SaldoAnno4!A$12:A$4602,$D366,SaldoAnno4!E$12:E$4602)</f>
        <v>0</v>
      </c>
      <c r="X366" s="6">
        <f>SUMIF(SaldoAnno4!A$12:A$4602,$D366,SaldoAnno4!G$12:G$4602)</f>
        <v>-19999.999900000003</v>
      </c>
      <c r="Y366" s="6">
        <f>SUMIF(SaldoAnno5!A$12:A$4602,$D366,SaldoAnno5!D$12:D$4602)</f>
        <v>0</v>
      </c>
      <c r="Z366" s="6">
        <f>SUMIF(SaldoAnno5!A$12:A$4602,$D366,SaldoAnno5!E$12:E$4602)</f>
        <v>10490</v>
      </c>
      <c r="AA366" s="6">
        <f>SUMIF(SaldoAnno5!A$12:A$4602,$D366,SaldoAnno5!G$12:G$4602)</f>
        <v>-10490</v>
      </c>
      <c r="AB366" s="6">
        <f>SUMIF(SaldoAnno6!A$12:A$5000,$D366,SaldoAnno6!D$12:D$5000)</f>
        <v>0</v>
      </c>
      <c r="AC366" s="6">
        <f>SUMIF(SaldoAnno6!A$12:A$5000,$D366,SaldoAnno6!E$12:E$5000)</f>
        <v>690</v>
      </c>
      <c r="AD366" s="6">
        <f>SUMIF(SaldoAnno6!A$12:A$5000,$D366,SaldoAnno6!G$12:G$5000)</f>
        <v>-690</v>
      </c>
    </row>
    <row r="367" spans="1:30" ht="12.75">
      <c r="A367" s="7">
        <v>30</v>
      </c>
      <c r="B367" s="7">
        <v>3004</v>
      </c>
      <c r="C367" s="7">
        <v>300402</v>
      </c>
      <c r="D367" s="7">
        <v>30040208</v>
      </c>
      <c r="E367" s="170" t="s">
        <v>596</v>
      </c>
      <c r="F367" s="7">
        <v>2</v>
      </c>
      <c r="G367" s="8" t="s">
        <v>551</v>
      </c>
      <c r="H367" s="8" t="s">
        <v>581</v>
      </c>
      <c r="I367" s="8" t="s">
        <v>588</v>
      </c>
      <c r="J367" s="8" t="s">
        <v>707</v>
      </c>
      <c r="K367" s="8" t="s">
        <v>589</v>
      </c>
      <c r="L367" s="8" t="s">
        <v>584</v>
      </c>
      <c r="M367" s="6">
        <f>SUMIF(SaldoAnno1!A$12:A$4902,D367,SaldoAnno1!D$12:D$4902)</f>
        <v>2334.21</v>
      </c>
      <c r="N367" s="6">
        <f>SUMIF(SaldoAnno1!A$12:A$4902,D367,SaldoAnno1!E$12:E$4902)</f>
        <v>45563.61</v>
      </c>
      <c r="O367" s="6">
        <f>SUMIF(SaldoAnno1!A$12:A$4902,D367,SaldoAnno1!G$12:G$4902)</f>
        <v>-43229.4</v>
      </c>
      <c r="P367" s="6">
        <f>SUMIF(SaldoAnno2!A$12:A$5000,D367,SaldoAnno2!D$12:D$5000)</f>
        <v>16724.48</v>
      </c>
      <c r="Q367" s="6">
        <f>SUMIF(SaldoAnno2!A$12:A$5000,D367,SaldoAnno2!E$12:E$5000)</f>
        <v>64129.82</v>
      </c>
      <c r="R367" s="6">
        <f>SUMIF(SaldoAnno2!A$12:A$5000,D367,SaldoAnno2!G$12:G$5000)</f>
        <v>-47405.34</v>
      </c>
      <c r="S367" s="6">
        <f>SUMIF(SaldoAnno3!A$12:A$5000,D367,SaldoAnno3!D$12:G$5000)</f>
        <v>0</v>
      </c>
      <c r="T367" s="6">
        <f>SUMIF(SaldoAnno3!A$12:A$5000,D367,SaldoAnno3!E$12:H$5000)</f>
        <v>51771.05</v>
      </c>
      <c r="U367" s="6">
        <f>SUMIF(SaldoAnno3!A$12:A$5000,D367,SaldoAnno3!G$12:G$5000)</f>
        <v>-51771.05</v>
      </c>
      <c r="V367" s="6">
        <f>SUMIF(SaldoAnno4!A$12:A$4602,$D367,SaldoAnno4!D$12:D$4602)</f>
        <v>0</v>
      </c>
      <c r="W367" s="6">
        <f>SUMIF(SaldoAnno4!A$12:A$4602,$D367,SaldoAnno4!E$12:E$4602)</f>
        <v>0</v>
      </c>
      <c r="X367" s="6">
        <f>SUMIF(SaldoAnno4!A$12:A$4602,$D367,SaldoAnno4!G$12:G$4602)</f>
        <v>-47331.650399999999</v>
      </c>
      <c r="Y367" s="6">
        <f>SUMIF(SaldoAnno5!A$12:A$4602,$D367,SaldoAnno5!D$12:D$4602)</f>
        <v>0</v>
      </c>
      <c r="Z367" s="6">
        <f>SUMIF(SaldoAnno5!A$12:A$4602,$D367,SaldoAnno5!E$12:E$4602)</f>
        <v>62794.34</v>
      </c>
      <c r="AA367" s="6">
        <f>SUMIF(SaldoAnno5!A$12:A$4602,$D367,SaldoAnno5!G$12:G$4602)</f>
        <v>-62794.34</v>
      </c>
      <c r="AB367" s="6">
        <f>SUMIF(SaldoAnno6!A$12:A$5000,$D367,SaldoAnno6!D$12:D$5000)</f>
        <v>0</v>
      </c>
      <c r="AC367" s="6">
        <f>SUMIF(SaldoAnno6!A$12:A$5000,$D367,SaldoAnno6!E$12:E$5000)</f>
        <v>4526.17</v>
      </c>
      <c r="AD367" s="6">
        <f>SUMIF(SaldoAnno6!A$12:A$5000,$D367,SaldoAnno6!G$12:G$5000)</f>
        <v>-4526.17</v>
      </c>
    </row>
    <row r="368" spans="1:30" ht="12.75">
      <c r="A368" s="7">
        <v>30</v>
      </c>
      <c r="B368" s="7">
        <v>3004</v>
      </c>
      <c r="C368" s="7">
        <v>300402</v>
      </c>
      <c r="D368" s="7">
        <v>30040209</v>
      </c>
      <c r="E368" s="170" t="s">
        <v>597</v>
      </c>
      <c r="F368" s="7">
        <v>2</v>
      </c>
      <c r="G368" s="8" t="s">
        <v>551</v>
      </c>
      <c r="H368" s="8" t="s">
        <v>581</v>
      </c>
      <c r="I368" s="8" t="s">
        <v>588</v>
      </c>
      <c r="J368" s="8" t="s">
        <v>707</v>
      </c>
      <c r="K368" s="8" t="s">
        <v>589</v>
      </c>
      <c r="L368" s="8" t="s">
        <v>584</v>
      </c>
      <c r="M368" s="6">
        <f>SUMIF(SaldoAnno1!A$12:A$4902,D368,SaldoAnno1!D$12:D$4902)</f>
        <v>0</v>
      </c>
      <c r="N368" s="6">
        <f>SUMIF(SaldoAnno1!A$12:A$4902,D368,SaldoAnno1!E$12:E$4902)</f>
        <v>0</v>
      </c>
      <c r="O368" s="6">
        <f>SUMIF(SaldoAnno1!A$12:A$4902,D368,SaldoAnno1!G$12:G$4902)</f>
        <v>0</v>
      </c>
      <c r="P368" s="6">
        <f>SUMIF(SaldoAnno2!A$12:A$5000,D368,SaldoAnno2!D$12:D$5000)</f>
        <v>0</v>
      </c>
      <c r="Q368" s="6">
        <f>SUMIF(SaldoAnno2!A$12:A$5000,D368,SaldoAnno2!E$12:E$5000)</f>
        <v>0</v>
      </c>
      <c r="R368" s="6">
        <f>SUMIF(SaldoAnno2!A$12:A$5000,D368,SaldoAnno2!G$12:G$5000)</f>
        <v>0</v>
      </c>
      <c r="S368" s="6">
        <f>SUMIF(SaldoAnno3!A$12:A$5000,D368,SaldoAnno3!D$12:G$5000)</f>
        <v>0</v>
      </c>
      <c r="T368" s="6">
        <f>SUMIF(SaldoAnno3!A$12:A$5000,D368,SaldoAnno3!E$12:H$5000)</f>
        <v>0</v>
      </c>
      <c r="U368" s="6">
        <f>SUMIF(SaldoAnno3!A$12:A$5000,D368,SaldoAnno3!G$12:G$5000)</f>
        <v>0</v>
      </c>
      <c r="V368" s="6">
        <f>SUMIF(SaldoAnno4!A$12:A$4602,$D368,SaldoAnno4!D$12:D$4602)</f>
        <v>0</v>
      </c>
      <c r="W368" s="6">
        <f>SUMIF(SaldoAnno4!A$12:A$4602,$D368,SaldoAnno4!E$12:E$4602)</f>
        <v>0</v>
      </c>
      <c r="X368" s="6">
        <f>SUMIF(SaldoAnno4!A$12:A$4602,$D368,SaldoAnno4!G$12:G$4602)</f>
        <v>0</v>
      </c>
      <c r="Y368" s="6">
        <f>SUMIF(SaldoAnno5!A$12:A$4602,$D368,SaldoAnno5!D$12:D$4602)</f>
        <v>0</v>
      </c>
      <c r="Z368" s="6">
        <f>SUMIF(SaldoAnno5!A$12:A$4602,$D368,SaldoAnno5!E$12:E$4602)</f>
        <v>0</v>
      </c>
      <c r="AA368" s="6">
        <f>SUMIF(SaldoAnno5!A$12:A$4602,$D368,SaldoAnno5!G$12:G$4602)</f>
        <v>0</v>
      </c>
      <c r="AB368" s="6">
        <f>SUMIF(SaldoAnno6!A$12:A$5000,$D368,SaldoAnno6!D$12:D$5000)</f>
        <v>0</v>
      </c>
      <c r="AC368" s="6">
        <f>SUMIF(SaldoAnno6!A$12:A$5000,$D368,SaldoAnno6!E$12:E$5000)</f>
        <v>0</v>
      </c>
      <c r="AD368" s="6">
        <f>SUMIF(SaldoAnno6!A$12:A$5000,$D368,SaldoAnno6!G$12:G$5000)</f>
        <v>0</v>
      </c>
    </row>
    <row r="369" spans="1:30" ht="12.75">
      <c r="A369" s="7">
        <v>30</v>
      </c>
      <c r="B369" s="7">
        <v>3004</v>
      </c>
      <c r="C369" s="7">
        <v>300402</v>
      </c>
      <c r="D369" s="7">
        <v>30040210</v>
      </c>
      <c r="E369" s="170" t="s">
        <v>598</v>
      </c>
      <c r="F369" s="7">
        <v>2</v>
      </c>
      <c r="G369" s="8" t="s">
        <v>551</v>
      </c>
      <c r="H369" s="8" t="s">
        <v>581</v>
      </c>
      <c r="I369" s="8" t="s">
        <v>588</v>
      </c>
      <c r="J369" s="8" t="s">
        <v>707</v>
      </c>
      <c r="K369" s="8" t="s">
        <v>589</v>
      </c>
      <c r="L369" s="8" t="s">
        <v>584</v>
      </c>
      <c r="M369" s="6">
        <f>SUMIF(SaldoAnno1!A$12:A$4902,D369,SaldoAnno1!D$12:D$4902)</f>
        <v>0</v>
      </c>
      <c r="N369" s="6">
        <f>SUMIF(SaldoAnno1!A$12:A$4902,D369,SaldoAnno1!E$12:E$4902)</f>
        <v>28720.15</v>
      </c>
      <c r="O369" s="6">
        <f>SUMIF(SaldoAnno1!A$12:A$4902,D369,SaldoAnno1!G$12:G$4902)</f>
        <v>-28720.15</v>
      </c>
      <c r="P369" s="6">
        <f>SUMIF(SaldoAnno2!A$12:A$5000,D369,SaldoAnno2!D$12:D$5000)</f>
        <v>0</v>
      </c>
      <c r="Q369" s="6">
        <f>SUMIF(SaldoAnno2!A$12:A$5000,D369,SaldoAnno2!E$12:E$5000)</f>
        <v>164652.21</v>
      </c>
      <c r="R369" s="6">
        <f>SUMIF(SaldoAnno2!A$12:A$5000,D369,SaldoAnno2!G$12:G$5000)</f>
        <v>-164652.21</v>
      </c>
      <c r="S369" s="6">
        <f>SUMIF(SaldoAnno3!A$12:A$5000,D369,SaldoAnno3!D$12:G$5000)</f>
        <v>0</v>
      </c>
      <c r="T369" s="6">
        <f>SUMIF(SaldoAnno3!A$12:A$5000,D369,SaldoAnno3!E$12:H$5000)</f>
        <v>5252.46</v>
      </c>
      <c r="U369" s="6">
        <f>SUMIF(SaldoAnno3!A$12:A$5000,D369,SaldoAnno3!G$12:G$5000)</f>
        <v>-5252.46</v>
      </c>
      <c r="V369" s="6">
        <f>SUMIF(SaldoAnno4!A$12:A$4602,$D369,SaldoAnno4!D$12:D$4602)</f>
        <v>0</v>
      </c>
      <c r="W369" s="6">
        <f>SUMIF(SaldoAnno4!A$12:A$4602,$D369,SaldoAnno4!E$12:E$4602)</f>
        <v>0</v>
      </c>
      <c r="X369" s="6">
        <f>SUMIF(SaldoAnno4!A$12:A$4602,$D369,SaldoAnno4!G$12:G$4602)</f>
        <v>-9999.9995999999992</v>
      </c>
      <c r="Y369" s="6">
        <f>SUMIF(SaldoAnno5!A$12:A$4602,$D369,SaldoAnno5!D$12:D$4602)</f>
        <v>0</v>
      </c>
      <c r="Z369" s="6">
        <f>SUMIF(SaldoAnno5!A$12:A$4602,$D369,SaldoAnno5!E$12:E$4602)</f>
        <v>47897.3</v>
      </c>
      <c r="AA369" s="6">
        <f>SUMIF(SaldoAnno5!A$12:A$4602,$D369,SaldoAnno5!G$12:G$4602)</f>
        <v>-47897.3</v>
      </c>
      <c r="AB369" s="6">
        <f>SUMIF(SaldoAnno6!A$12:A$5000,$D369,SaldoAnno6!D$12:D$5000)</f>
        <v>0</v>
      </c>
      <c r="AC369" s="6">
        <f>SUMIF(SaldoAnno6!A$12:A$5000,$D369,SaldoAnno6!E$12:E$5000)</f>
        <v>0</v>
      </c>
      <c r="AD369" s="6">
        <f>SUMIF(SaldoAnno6!A$12:A$5000,$D369,SaldoAnno6!G$12:G$5000)</f>
        <v>0</v>
      </c>
    </row>
    <row r="370" spans="1:30" ht="12.75">
      <c r="A370" s="7">
        <v>30</v>
      </c>
      <c r="B370" s="7">
        <v>3004</v>
      </c>
      <c r="C370" s="7">
        <v>300402</v>
      </c>
      <c r="D370" s="7">
        <v>30040211</v>
      </c>
      <c r="E370" s="170" t="s">
        <v>935</v>
      </c>
      <c r="F370" s="7">
        <v>2</v>
      </c>
      <c r="G370" s="8" t="s">
        <v>551</v>
      </c>
      <c r="H370" s="8" t="s">
        <v>581</v>
      </c>
      <c r="I370" s="8" t="s">
        <v>588</v>
      </c>
      <c r="J370" s="8" t="s">
        <v>707</v>
      </c>
      <c r="K370" s="8" t="s">
        <v>589</v>
      </c>
      <c r="L370" s="8" t="s">
        <v>584</v>
      </c>
      <c r="M370" s="6">
        <f>SUMIF(SaldoAnno1!A$12:A$4902,D370,SaldoAnno1!D$12:D$4902)</f>
        <v>31884.81</v>
      </c>
      <c r="N370" s="6">
        <f>SUMIF(SaldoAnno1!A$12:A$4902,D370,SaldoAnno1!E$12:E$4902)</f>
        <v>99231.15</v>
      </c>
      <c r="O370" s="6">
        <f>SUMIF(SaldoAnno1!A$12:A$4902,D370,SaldoAnno1!G$12:G$4902)</f>
        <v>-67346.34</v>
      </c>
      <c r="P370" s="6">
        <f>SUMIF(SaldoAnno2!A$12:A$5000,D370,SaldoAnno2!D$12:D$5000)</f>
        <v>7922.87</v>
      </c>
      <c r="Q370" s="6">
        <f>SUMIF(SaldoAnno2!A$12:A$5000,D370,SaldoAnno2!E$12:E$5000)</f>
        <v>88444.95</v>
      </c>
      <c r="R370" s="6">
        <f>SUMIF(SaldoAnno2!A$12:A$5000,D370,SaldoAnno2!G$12:G$5000)</f>
        <v>-80522.080000000002</v>
      </c>
      <c r="S370" s="6">
        <f>SUMIF(SaldoAnno3!A$12:A$5000,D370,SaldoAnno3!D$12:G$5000)</f>
        <v>7712.99</v>
      </c>
      <c r="T370" s="6">
        <f>SUMIF(SaldoAnno3!A$12:A$5000,D370,SaldoAnno3!E$12:H$5000)</f>
        <v>53356.91</v>
      </c>
      <c r="U370" s="6">
        <f>SUMIF(SaldoAnno3!A$12:A$5000,D370,SaldoAnno3!G$12:G$5000)</f>
        <v>-45643.920000000006</v>
      </c>
      <c r="V370" s="6">
        <f>SUMIF(SaldoAnno4!A$12:A$4602,$D370,SaldoAnno4!D$12:D$4602)</f>
        <v>0</v>
      </c>
      <c r="W370" s="6">
        <f>SUMIF(SaldoAnno4!A$12:A$4602,$D370,SaldoAnno4!E$12:E$4602)</f>
        <v>0</v>
      </c>
      <c r="X370" s="6">
        <f>SUMIF(SaldoAnno4!A$12:A$4602,$D370,SaldoAnno4!G$12:G$4602)</f>
        <v>-77499.999599999966</v>
      </c>
      <c r="Y370" s="6">
        <f>SUMIF(SaldoAnno5!A$12:A$4602,$D370,SaldoAnno5!D$12:D$4602)</f>
        <v>6148.03</v>
      </c>
      <c r="Z370" s="6">
        <f>SUMIF(SaldoAnno5!A$12:A$4602,$D370,SaldoAnno5!E$12:E$4602)</f>
        <v>82788.98</v>
      </c>
      <c r="AA370" s="6">
        <f>SUMIF(SaldoAnno5!A$12:A$4602,$D370,SaldoAnno5!G$12:G$4602)</f>
        <v>-76640.95</v>
      </c>
      <c r="AB370" s="6">
        <f>SUMIF(SaldoAnno6!A$12:A$5000,$D370,SaldoAnno6!D$12:D$5000)</f>
        <v>590.46</v>
      </c>
      <c r="AC370" s="6">
        <f>SUMIF(SaldoAnno6!A$12:A$5000,$D370,SaldoAnno6!E$12:E$5000)</f>
        <v>48820.01</v>
      </c>
      <c r="AD370" s="6">
        <f>SUMIF(SaldoAnno6!A$12:A$5000,$D370,SaldoAnno6!G$12:G$5000)</f>
        <v>-48229.55</v>
      </c>
    </row>
    <row r="371" spans="1:30" ht="12.75">
      <c r="A371" s="7">
        <v>30</v>
      </c>
      <c r="B371" s="7">
        <v>3004</v>
      </c>
      <c r="C371" s="7">
        <v>300402</v>
      </c>
      <c r="D371" s="7">
        <v>30040212</v>
      </c>
      <c r="E371" s="170" t="s">
        <v>936</v>
      </c>
      <c r="F371" s="7">
        <v>2</v>
      </c>
      <c r="G371" s="8" t="s">
        <v>551</v>
      </c>
      <c r="H371" s="8" t="s">
        <v>581</v>
      </c>
      <c r="I371" s="8" t="s">
        <v>588</v>
      </c>
      <c r="J371" s="8" t="s">
        <v>707</v>
      </c>
      <c r="K371" s="8" t="s">
        <v>589</v>
      </c>
      <c r="L371" s="8" t="s">
        <v>584</v>
      </c>
      <c r="M371" s="6">
        <f>SUMIF(SaldoAnno1!A$12:A$4902,D371,SaldoAnno1!D$12:D$4902)</f>
        <v>0</v>
      </c>
      <c r="N371" s="6">
        <f>SUMIF(SaldoAnno1!A$12:A$4902,D371,SaldoAnno1!E$12:E$4902)</f>
        <v>0</v>
      </c>
      <c r="O371" s="6">
        <f>SUMIF(SaldoAnno1!A$12:A$4902,D371,SaldoAnno1!G$12:G$4902)</f>
        <v>0</v>
      </c>
      <c r="P371" s="6">
        <f>SUMIF(SaldoAnno2!A$12:A$5000,D371,SaldoAnno2!D$12:D$5000)</f>
        <v>0</v>
      </c>
      <c r="Q371" s="6">
        <f>SUMIF(SaldoAnno2!A$12:A$5000,D371,SaldoAnno2!E$12:E$5000)</f>
        <v>0</v>
      </c>
      <c r="R371" s="6">
        <f>SUMIF(SaldoAnno2!A$12:A$5000,D371,SaldoAnno2!G$12:G$5000)</f>
        <v>0</v>
      </c>
      <c r="S371" s="6">
        <f>SUMIF(SaldoAnno3!A$12:A$5000,D371,SaldoAnno3!D$12:G$5000)</f>
        <v>0</v>
      </c>
      <c r="T371" s="6">
        <f>SUMIF(SaldoAnno3!A$12:A$5000,D371,SaldoAnno3!E$12:H$5000)</f>
        <v>0</v>
      </c>
      <c r="U371" s="6">
        <f>SUMIF(SaldoAnno3!A$12:A$5000,D371,SaldoAnno3!G$12:G$5000)</f>
        <v>0</v>
      </c>
      <c r="V371" s="6">
        <f>SUMIF(SaldoAnno4!A$12:A$4602,$D371,SaldoAnno4!D$12:D$4602)</f>
        <v>0</v>
      </c>
      <c r="W371" s="6">
        <f>SUMIF(SaldoAnno4!A$12:A$4602,$D371,SaldoAnno4!E$12:E$4602)</f>
        <v>0</v>
      </c>
      <c r="X371" s="6">
        <f>SUMIF(SaldoAnno4!A$12:A$4602,$D371,SaldoAnno4!G$12:G$4602)</f>
        <v>0</v>
      </c>
      <c r="Y371" s="6">
        <f>SUMIF(SaldoAnno5!A$12:A$4602,$D371,SaldoAnno5!D$12:D$4602)</f>
        <v>0</v>
      </c>
      <c r="Z371" s="6">
        <f>SUMIF(SaldoAnno5!A$12:A$4602,$D371,SaldoAnno5!E$12:E$4602)</f>
        <v>0</v>
      </c>
      <c r="AA371" s="6">
        <f>SUMIF(SaldoAnno5!A$12:A$4602,$D371,SaldoAnno5!G$12:G$4602)</f>
        <v>0</v>
      </c>
      <c r="AB371" s="6">
        <f>SUMIF(SaldoAnno6!A$12:A$5000,$D371,SaldoAnno6!D$12:D$5000)</f>
        <v>0</v>
      </c>
      <c r="AC371" s="6">
        <f>SUMIF(SaldoAnno6!A$12:A$5000,$D371,SaldoAnno6!E$12:E$5000)</f>
        <v>0</v>
      </c>
      <c r="AD371" s="6">
        <f>SUMIF(SaldoAnno6!A$12:A$5000,$D371,SaldoAnno6!G$12:G$5000)</f>
        <v>0</v>
      </c>
    </row>
    <row r="372" spans="1:30" ht="12.75">
      <c r="A372" s="7">
        <v>30</v>
      </c>
      <c r="B372" s="7">
        <v>3004</v>
      </c>
      <c r="C372" s="7">
        <v>300402</v>
      </c>
      <c r="D372" s="7">
        <v>30040213</v>
      </c>
      <c r="E372" s="170" t="s">
        <v>1148</v>
      </c>
      <c r="F372" s="7">
        <v>2</v>
      </c>
      <c r="G372" s="8" t="s">
        <v>551</v>
      </c>
      <c r="H372" s="8" t="s">
        <v>581</v>
      </c>
      <c r="I372" s="8" t="s">
        <v>588</v>
      </c>
      <c r="J372" s="8" t="s">
        <v>707</v>
      </c>
      <c r="K372" s="8" t="s">
        <v>589</v>
      </c>
      <c r="L372" s="8" t="s">
        <v>584</v>
      </c>
      <c r="M372" s="6">
        <f>SUMIF(SaldoAnno1!A$12:A$4902,D372,SaldoAnno1!D$12:D$4902)</f>
        <v>0</v>
      </c>
      <c r="N372" s="6">
        <f>SUMIF(SaldoAnno1!A$12:A$4902,D372,SaldoAnno1!E$12:E$4902)</f>
        <v>27485.03</v>
      </c>
      <c r="O372" s="6">
        <f>SUMIF(SaldoAnno1!A$12:A$4902,D372,SaldoAnno1!G$12:G$4902)</f>
        <v>-27485.03</v>
      </c>
      <c r="P372" s="6">
        <f>SUMIF(SaldoAnno2!A$12:A$5000,D372,SaldoAnno2!D$12:D$5000)</f>
        <v>0</v>
      </c>
      <c r="Q372" s="6">
        <f>SUMIF(SaldoAnno2!A$12:A$5000,D372,SaldoAnno2!E$12:E$5000)</f>
        <v>22536.11</v>
      </c>
      <c r="R372" s="6">
        <f>SUMIF(SaldoAnno2!A$12:A$5000,D372,SaldoAnno2!G$12:G$5000)</f>
        <v>-22536.11</v>
      </c>
      <c r="S372" s="6">
        <f>SUMIF(SaldoAnno3!A$12:A$5000,D372,SaldoAnno3!D$12:G$5000)</f>
        <v>0</v>
      </c>
      <c r="T372" s="6">
        <f>SUMIF(SaldoAnno3!A$12:A$5000,D372,SaldoAnno3!E$12:H$5000)</f>
        <v>37381.279999999999</v>
      </c>
      <c r="U372" s="6">
        <f>SUMIF(SaldoAnno3!A$12:A$5000,D372,SaldoAnno3!G$12:G$5000)</f>
        <v>-37381.279999999999</v>
      </c>
      <c r="V372" s="6">
        <f>SUMIF(SaldoAnno4!A$12:A$4602,$D372,SaldoAnno4!D$12:D$4602)</f>
        <v>0</v>
      </c>
      <c r="W372" s="6">
        <f>SUMIF(SaldoAnno4!A$12:A$4602,$D372,SaldoAnno4!E$12:E$4602)</f>
        <v>0</v>
      </c>
      <c r="X372" s="6">
        <f>SUMIF(SaldoAnno4!A$12:A$4602,$D372,SaldoAnno4!G$12:G$4602)</f>
        <v>-25000.000800000002</v>
      </c>
      <c r="Y372" s="6">
        <f>SUMIF(SaldoAnno5!A$12:A$4602,$D372,SaldoAnno5!D$12:D$4602)</f>
        <v>0</v>
      </c>
      <c r="Z372" s="6">
        <f>SUMIF(SaldoAnno5!A$12:A$4602,$D372,SaldoAnno5!E$12:E$4602)</f>
        <v>27871.52</v>
      </c>
      <c r="AA372" s="6">
        <f>SUMIF(SaldoAnno5!A$12:A$4602,$D372,SaldoAnno5!G$12:G$4602)</f>
        <v>-27871.52</v>
      </c>
      <c r="AB372" s="6">
        <f>SUMIF(SaldoAnno6!A$12:A$5000,$D372,SaldoAnno6!D$12:D$5000)</f>
        <v>0</v>
      </c>
      <c r="AC372" s="6">
        <f>SUMIF(SaldoAnno6!A$12:A$5000,$D372,SaldoAnno6!E$12:E$5000)</f>
        <v>225.89</v>
      </c>
      <c r="AD372" s="6">
        <f>SUMIF(SaldoAnno6!A$12:A$5000,$D372,SaldoAnno6!G$12:G$5000)</f>
        <v>-225.89</v>
      </c>
    </row>
    <row r="373" spans="1:30" ht="12.75">
      <c r="A373" s="7">
        <v>30</v>
      </c>
      <c r="B373" s="7">
        <v>3004</v>
      </c>
      <c r="C373" s="7">
        <v>300402</v>
      </c>
      <c r="D373" s="7">
        <v>30040214</v>
      </c>
      <c r="E373" s="170" t="s">
        <v>2060</v>
      </c>
      <c r="F373" s="7">
        <v>2</v>
      </c>
      <c r="G373" s="8" t="s">
        <v>551</v>
      </c>
      <c r="H373" s="8" t="s">
        <v>581</v>
      </c>
      <c r="I373" s="8" t="s">
        <v>588</v>
      </c>
      <c r="J373" s="8" t="s">
        <v>707</v>
      </c>
      <c r="K373" s="8" t="s">
        <v>589</v>
      </c>
      <c r="L373" s="8" t="s">
        <v>584</v>
      </c>
      <c r="M373" s="6">
        <f>SUMIF(SaldoAnno1!A$12:A$4902,D373,SaldoAnno1!D$12:D$4902)</f>
        <v>0</v>
      </c>
      <c r="N373" s="6">
        <f>SUMIF(SaldoAnno1!A$12:A$4902,D373,SaldoAnno1!E$12:E$4902)</f>
        <v>0</v>
      </c>
      <c r="O373" s="6">
        <f>SUMIF(SaldoAnno1!A$12:A$4902,D373,SaldoAnno1!G$12:G$4902)</f>
        <v>0</v>
      </c>
      <c r="P373" s="6">
        <f>SUMIF(SaldoAnno2!A$12:A$5000,D373,SaldoAnno2!D$12:D$5000)</f>
        <v>0</v>
      </c>
      <c r="Q373" s="6">
        <f>SUMIF(SaldoAnno2!A$12:A$5000,D373,SaldoAnno2!E$12:E$5000)</f>
        <v>0</v>
      </c>
      <c r="R373" s="6">
        <f>SUMIF(SaldoAnno2!A$12:A$5000,D373,SaldoAnno2!G$12:G$5000)</f>
        <v>0</v>
      </c>
      <c r="S373" s="6">
        <f>SUMIF(SaldoAnno3!A$12:A$5000,D373,SaldoAnno3!D$12:G$5000)</f>
        <v>0</v>
      </c>
      <c r="T373" s="6">
        <f>SUMIF(SaldoAnno3!A$12:A$5000,D373,SaldoAnno3!E$12:H$5000)</f>
        <v>0</v>
      </c>
      <c r="U373" s="6">
        <f>SUMIF(SaldoAnno3!A$12:A$5000,D373,SaldoAnno3!G$12:G$5000)</f>
        <v>0</v>
      </c>
      <c r="V373" s="6">
        <f>SUMIF(SaldoAnno4!A$12:A$4602,$D373,SaldoAnno4!D$12:D$4602)</f>
        <v>0</v>
      </c>
      <c r="W373" s="6">
        <f>SUMIF(SaldoAnno4!A$12:A$4602,$D373,SaldoAnno4!E$12:E$4602)</f>
        <v>0</v>
      </c>
      <c r="X373" s="6">
        <f>SUMIF(SaldoAnno4!A$12:A$4602,$D373,SaldoAnno4!G$12:G$4602)</f>
        <v>0</v>
      </c>
      <c r="Y373" s="6">
        <f>SUMIF(SaldoAnno5!A$12:A$4602,$D373,SaldoAnno5!D$12:D$4602)</f>
        <v>0</v>
      </c>
      <c r="Z373" s="6">
        <f>SUMIF(SaldoAnno5!A$12:A$4602,$D373,SaldoAnno5!E$12:E$4602)</f>
        <v>0</v>
      </c>
      <c r="AA373" s="6">
        <f>SUMIF(SaldoAnno5!A$12:A$4602,$D373,SaldoAnno5!G$12:G$4602)</f>
        <v>0</v>
      </c>
      <c r="AB373" s="6">
        <f>SUMIF(SaldoAnno6!A$12:A$5000,$D373,SaldoAnno6!D$12:D$5000)</f>
        <v>0</v>
      </c>
      <c r="AC373" s="6">
        <f>SUMIF(SaldoAnno6!A$12:A$5000,$D373,SaldoAnno6!E$12:E$5000)</f>
        <v>0</v>
      </c>
      <c r="AD373" s="6">
        <f>SUMIF(SaldoAnno6!A$12:A$5000,$D373,SaldoAnno6!G$12:G$5000)</f>
        <v>0</v>
      </c>
    </row>
    <row r="374" spans="1:30" ht="12.75">
      <c r="A374" s="7">
        <v>30</v>
      </c>
      <c r="B374" s="7">
        <v>3004</v>
      </c>
      <c r="C374" s="7">
        <v>300402</v>
      </c>
      <c r="D374" s="7">
        <v>30040260</v>
      </c>
      <c r="E374" s="170" t="s">
        <v>1683</v>
      </c>
      <c r="F374" s="7">
        <v>2</v>
      </c>
      <c r="G374" s="8" t="s">
        <v>551</v>
      </c>
      <c r="H374" s="8" t="s">
        <v>581</v>
      </c>
      <c r="I374" s="8" t="s">
        <v>588</v>
      </c>
      <c r="J374" s="8" t="s">
        <v>707</v>
      </c>
      <c r="K374" s="8" t="s">
        <v>589</v>
      </c>
      <c r="L374" s="8" t="s">
        <v>584</v>
      </c>
      <c r="M374" s="6">
        <f>SUMIF(SaldoAnno1!A$12:A$4902,D374,SaldoAnno1!D$12:D$4902)</f>
        <v>0</v>
      </c>
      <c r="N374" s="6">
        <f>SUMIF(SaldoAnno1!A$12:A$4902,D374,SaldoAnno1!E$12:E$4902)</f>
        <v>0</v>
      </c>
      <c r="O374" s="6">
        <f>SUMIF(SaldoAnno1!A$12:A$4902,D374,SaldoAnno1!G$12:G$4902)</f>
        <v>0</v>
      </c>
      <c r="P374" s="6">
        <f>SUMIF(SaldoAnno2!A$12:A$5000,D374,SaldoAnno2!D$12:D$5000)</f>
        <v>0</v>
      </c>
      <c r="Q374" s="6">
        <f>SUMIF(SaldoAnno2!A$12:A$5000,D374,SaldoAnno2!E$12:E$5000)</f>
        <v>0</v>
      </c>
      <c r="R374" s="6">
        <f>SUMIF(SaldoAnno2!A$12:A$5000,D374,SaldoAnno2!G$12:G$5000)</f>
        <v>0</v>
      </c>
      <c r="S374" s="6">
        <f>SUMIF(SaldoAnno3!A$12:A$5000,D374,SaldoAnno3!D$12:G$5000)</f>
        <v>13437.61</v>
      </c>
      <c r="T374" s="6">
        <f>SUMIF(SaldoAnno3!A$12:A$5000,D374,SaldoAnno3!E$12:H$5000)</f>
        <v>119754.33</v>
      </c>
      <c r="U374" s="6">
        <f>SUMIF(SaldoAnno3!A$12:A$5000,D374,SaldoAnno3!G$12:G$5000)</f>
        <v>-106316.72</v>
      </c>
      <c r="V374" s="6">
        <f>SUMIF(SaldoAnno4!A$12:A$4602,$D374,SaldoAnno4!D$12:D$4602)</f>
        <v>0</v>
      </c>
      <c r="W374" s="6">
        <f>SUMIF(SaldoAnno4!A$12:A$4602,$D374,SaldoAnno4!E$12:E$4602)</f>
        <v>0</v>
      </c>
      <c r="X374" s="6">
        <f>SUMIF(SaldoAnno4!A$12:A$4602,$D374,SaldoAnno4!G$12:G$4602)</f>
        <v>-143405.57519999999</v>
      </c>
      <c r="Y374" s="6">
        <f>SUMIF(SaldoAnno5!A$12:A$4602,$D374,SaldoAnno5!D$12:D$4602)</f>
        <v>0</v>
      </c>
      <c r="Z374" s="6">
        <f>SUMIF(SaldoAnno5!A$12:A$4602,$D374,SaldoAnno5!E$12:E$4602)</f>
        <v>146487.81</v>
      </c>
      <c r="AA374" s="6">
        <f>SUMIF(SaldoAnno5!A$12:A$4602,$D374,SaldoAnno5!G$12:G$4602)</f>
        <v>-146487.81</v>
      </c>
      <c r="AB374" s="6">
        <f>SUMIF(SaldoAnno6!A$12:A$5000,$D374,SaldoAnno6!D$12:D$5000)</f>
        <v>0</v>
      </c>
      <c r="AC374" s="6">
        <f>SUMIF(SaldoAnno6!A$12:A$5000,$D374,SaldoAnno6!E$12:E$5000)</f>
        <v>38800</v>
      </c>
      <c r="AD374" s="6">
        <f>SUMIF(SaldoAnno6!A$12:A$5000,$D374,SaldoAnno6!G$12:G$5000)</f>
        <v>-38800</v>
      </c>
    </row>
    <row r="375" spans="1:30" ht="12.75">
      <c r="A375" s="7">
        <v>30</v>
      </c>
      <c r="B375" s="7">
        <v>3004</v>
      </c>
      <c r="C375" s="7">
        <v>300402</v>
      </c>
      <c r="D375" s="7">
        <v>30040288</v>
      </c>
      <c r="E375" s="170" t="s">
        <v>1515</v>
      </c>
      <c r="F375" s="7">
        <v>2</v>
      </c>
      <c r="G375" s="8" t="s">
        <v>551</v>
      </c>
      <c r="H375" s="8" t="s">
        <v>581</v>
      </c>
      <c r="I375" s="8" t="s">
        <v>588</v>
      </c>
      <c r="J375" s="8" t="s">
        <v>707</v>
      </c>
      <c r="K375" s="8" t="s">
        <v>589</v>
      </c>
      <c r="L375" s="8" t="s">
        <v>584</v>
      </c>
      <c r="M375" s="6">
        <f>SUMIF(SaldoAnno1!A$12:A$4902,D375,SaldoAnno1!D$12:D$4902)</f>
        <v>0</v>
      </c>
      <c r="N375" s="6">
        <f>SUMIF(SaldoAnno1!A$12:A$4902,D375,SaldoAnno1!E$12:E$4902)</f>
        <v>350046.34</v>
      </c>
      <c r="O375" s="6">
        <f>SUMIF(SaldoAnno1!A$12:A$4902,D375,SaldoAnno1!G$12:G$4902)</f>
        <v>-350046.34</v>
      </c>
      <c r="P375" s="6">
        <f>SUMIF(SaldoAnno2!A$12:A$5000,D375,SaldoAnno2!D$12:D$5000)</f>
        <v>2</v>
      </c>
      <c r="Q375" s="6">
        <f>SUMIF(SaldoAnno2!A$12:A$5000,D375,SaldoAnno2!E$12:E$5000)</f>
        <v>549828.36</v>
      </c>
      <c r="R375" s="6">
        <f>SUMIF(SaldoAnno2!A$12:A$5000,D375,SaldoAnno2!G$12:G$5000)</f>
        <v>-549826.36</v>
      </c>
      <c r="S375" s="6">
        <f>SUMIF(SaldoAnno3!A$12:A$5000,D375,SaldoAnno3!D$12:G$5000)</f>
        <v>14988.67</v>
      </c>
      <c r="T375" s="6">
        <f>SUMIF(SaldoAnno3!A$12:A$5000,D375,SaldoAnno3!E$12:H$5000)</f>
        <v>454750.62</v>
      </c>
      <c r="U375" s="6">
        <f>SUMIF(SaldoAnno3!A$12:A$5000,D375,SaldoAnno3!G$12:G$5000)</f>
        <v>-439761.95</v>
      </c>
      <c r="V375" s="6">
        <f>SUMIF(SaldoAnno4!A$12:A$4602,$D375,SaldoAnno4!D$12:D$4602)</f>
        <v>0</v>
      </c>
      <c r="W375" s="6">
        <f>SUMIF(SaldoAnno4!A$12:A$4602,$D375,SaldoAnno4!E$12:E$4602)</f>
        <v>0</v>
      </c>
      <c r="X375" s="6">
        <f>SUMIF(SaldoAnno4!A$12:A$4602,$D375,SaldoAnno4!G$12:G$4602)</f>
        <v>-526120.83120000002</v>
      </c>
      <c r="Y375" s="6">
        <f>SUMIF(SaldoAnno5!A$12:A$4602,$D375,SaldoAnno5!D$12:D$4602)</f>
        <v>1904.52</v>
      </c>
      <c r="Z375" s="6">
        <f>SUMIF(SaldoAnno5!A$12:A$4602,$D375,SaldoAnno5!E$12:E$4602)</f>
        <v>429386.58</v>
      </c>
      <c r="AA375" s="6">
        <f>SUMIF(SaldoAnno5!A$12:A$4602,$D375,SaldoAnno5!G$12:G$4602)</f>
        <v>-427482.06</v>
      </c>
      <c r="AB375" s="6">
        <f>SUMIF(SaldoAnno6!A$12:A$5000,$D375,SaldoAnno6!D$12:D$5000)</f>
        <v>4.13</v>
      </c>
      <c r="AC375" s="6">
        <f>SUMIF(SaldoAnno6!A$12:A$5000,$D375,SaldoAnno6!E$12:E$5000)</f>
        <v>240.59</v>
      </c>
      <c r="AD375" s="6">
        <f>SUMIF(SaldoAnno6!A$12:A$5000,$D375,SaldoAnno6!G$12:G$5000)</f>
        <v>-236.46</v>
      </c>
    </row>
    <row r="376" spans="1:30" ht="12.75">
      <c r="A376" s="7">
        <v>30</v>
      </c>
      <c r="B376" s="7">
        <v>3004</v>
      </c>
      <c r="C376" s="7">
        <v>300402</v>
      </c>
      <c r="D376" s="7">
        <v>30040299</v>
      </c>
      <c r="E376" s="170" t="s">
        <v>599</v>
      </c>
      <c r="F376" s="7">
        <v>2</v>
      </c>
      <c r="G376" s="8" t="s">
        <v>551</v>
      </c>
      <c r="H376" s="8" t="s">
        <v>581</v>
      </c>
      <c r="I376" s="8" t="s">
        <v>588</v>
      </c>
      <c r="J376" s="8" t="s">
        <v>707</v>
      </c>
      <c r="K376" s="8" t="s">
        <v>589</v>
      </c>
      <c r="L376" s="8" t="s">
        <v>584</v>
      </c>
      <c r="M376" s="6">
        <f>SUMIF(SaldoAnno1!A$12:A$4902,D376,SaldoAnno1!D$12:D$4902)</f>
        <v>0</v>
      </c>
      <c r="N376" s="6">
        <f>SUMIF(SaldoAnno1!A$12:A$4902,D376,SaldoAnno1!E$12:E$4902)</f>
        <v>0.52</v>
      </c>
      <c r="O376" s="6">
        <f>SUMIF(SaldoAnno1!A$12:A$4902,D376,SaldoAnno1!G$12:G$4902)</f>
        <v>-0.52</v>
      </c>
      <c r="P376" s="6">
        <f>SUMIF(SaldoAnno2!A$12:A$5000,D376,SaldoAnno2!D$12:D$5000)</f>
        <v>0</v>
      </c>
      <c r="Q376" s="6">
        <f>SUMIF(SaldoAnno2!A$12:A$5000,D376,SaldoAnno2!E$12:E$5000)</f>
        <v>0.24</v>
      </c>
      <c r="R376" s="6">
        <f>SUMIF(SaldoAnno2!A$12:A$5000,D376,SaldoAnno2!G$12:G$5000)</f>
        <v>-0.24</v>
      </c>
      <c r="S376" s="6">
        <f>SUMIF(SaldoAnno3!A$12:A$5000,D376,SaldoAnno3!D$12:G$5000)</f>
        <v>0</v>
      </c>
      <c r="T376" s="6">
        <f>SUMIF(SaldoAnno3!A$12:A$5000,D376,SaldoAnno3!E$12:H$5000)</f>
        <v>0</v>
      </c>
      <c r="U376" s="6">
        <f>SUMIF(SaldoAnno3!A$12:A$5000,D376,SaldoAnno3!G$12:G$5000)</f>
        <v>0</v>
      </c>
      <c r="V376" s="6">
        <f>SUMIF(SaldoAnno4!A$12:A$4602,$D376,SaldoAnno4!D$12:D$4602)</f>
        <v>0</v>
      </c>
      <c r="W376" s="6">
        <f>SUMIF(SaldoAnno4!A$12:A$4602,$D376,SaldoAnno4!E$12:E$4602)</f>
        <v>0</v>
      </c>
      <c r="X376" s="6">
        <f>SUMIF(SaldoAnno4!A$12:A$4602,$D376,SaldoAnno4!G$12:G$4602)</f>
        <v>0</v>
      </c>
      <c r="Y376" s="6">
        <f>SUMIF(SaldoAnno5!A$12:A$4602,$D376,SaldoAnno5!D$12:D$4602)</f>
        <v>0</v>
      </c>
      <c r="Z376" s="6">
        <f>SUMIF(SaldoAnno5!A$12:A$4602,$D376,SaldoAnno5!E$12:E$4602)</f>
        <v>0</v>
      </c>
      <c r="AA376" s="6">
        <f>SUMIF(SaldoAnno5!A$12:A$4602,$D376,SaldoAnno5!G$12:G$4602)</f>
        <v>0</v>
      </c>
      <c r="AB376" s="6">
        <f>SUMIF(SaldoAnno6!A$12:A$5000,$D376,SaldoAnno6!D$12:D$5000)</f>
        <v>0</v>
      </c>
      <c r="AC376" s="6">
        <f>SUMIF(SaldoAnno6!A$12:A$5000,$D376,SaldoAnno6!E$12:E$5000)</f>
        <v>0</v>
      </c>
      <c r="AD376" s="6">
        <f>SUMIF(SaldoAnno6!A$12:A$5000,$D376,SaldoAnno6!G$12:G$5000)</f>
        <v>0</v>
      </c>
    </row>
    <row r="377" spans="1:30" ht="12.75">
      <c r="A377" s="7">
        <v>30</v>
      </c>
      <c r="B377" s="7">
        <v>3004</v>
      </c>
      <c r="C377" s="7">
        <v>300403</v>
      </c>
      <c r="D377" s="7">
        <v>30040301</v>
      </c>
      <c r="E377" s="170" t="s">
        <v>600</v>
      </c>
      <c r="F377" s="7">
        <v>2</v>
      </c>
      <c r="G377" s="8" t="s">
        <v>551</v>
      </c>
      <c r="H377" s="8" t="s">
        <v>581</v>
      </c>
      <c r="I377" s="8" t="s">
        <v>601</v>
      </c>
      <c r="J377" s="8" t="s">
        <v>707</v>
      </c>
      <c r="K377" s="8" t="s">
        <v>600</v>
      </c>
      <c r="L377" s="8" t="s">
        <v>584</v>
      </c>
      <c r="M377" s="6">
        <f>SUMIF(SaldoAnno1!A$12:A$4902,D377,SaldoAnno1!D$12:D$4902)</f>
        <v>0</v>
      </c>
      <c r="N377" s="6">
        <f>SUMIF(SaldoAnno1!A$12:A$4902,D377,SaldoAnno1!E$12:E$4902)</f>
        <v>0</v>
      </c>
      <c r="O377" s="6">
        <f>SUMIF(SaldoAnno1!A$12:A$4902,D377,SaldoAnno1!G$12:G$4902)</f>
        <v>0</v>
      </c>
      <c r="P377" s="6">
        <f>SUMIF(SaldoAnno2!A$12:A$5000,D377,SaldoAnno2!D$12:D$5000)</f>
        <v>0</v>
      </c>
      <c r="Q377" s="6">
        <f>SUMIF(SaldoAnno2!A$12:A$5000,D377,SaldoAnno2!E$12:E$5000)</f>
        <v>0</v>
      </c>
      <c r="R377" s="6">
        <f>SUMIF(SaldoAnno2!A$12:A$5000,D377,SaldoAnno2!G$12:G$5000)</f>
        <v>0</v>
      </c>
      <c r="S377" s="6">
        <f>SUMIF(SaldoAnno3!A$12:A$5000,D377,SaldoAnno3!D$12:G$5000)</f>
        <v>0</v>
      </c>
      <c r="T377" s="6">
        <f>SUMIF(SaldoAnno3!A$12:A$5000,D377,SaldoAnno3!E$12:H$5000)</f>
        <v>500</v>
      </c>
      <c r="U377" s="6">
        <f>SUMIF(SaldoAnno3!A$12:A$5000,D377,SaldoAnno3!G$12:G$5000)</f>
        <v>-500</v>
      </c>
      <c r="V377" s="6">
        <f>SUMIF(SaldoAnno4!A$12:A$4602,$D377,SaldoAnno4!D$12:D$4602)</f>
        <v>0</v>
      </c>
      <c r="W377" s="6">
        <f>SUMIF(SaldoAnno4!A$12:A$4602,$D377,SaldoAnno4!E$12:E$4602)</f>
        <v>0</v>
      </c>
      <c r="X377" s="6">
        <f>SUMIF(SaldoAnno4!A$12:A$4602,$D377,SaldoAnno4!G$12:G$4602)</f>
        <v>0</v>
      </c>
      <c r="Y377" s="6">
        <f>SUMIF(SaldoAnno5!A$12:A$4602,$D377,SaldoAnno5!D$12:D$4602)</f>
        <v>0</v>
      </c>
      <c r="Z377" s="6">
        <f>SUMIF(SaldoAnno5!A$12:A$4602,$D377,SaldoAnno5!E$12:E$4602)</f>
        <v>0</v>
      </c>
      <c r="AA377" s="6">
        <f>SUMIF(SaldoAnno5!A$12:A$4602,$D377,SaldoAnno5!G$12:G$4602)</f>
        <v>0</v>
      </c>
      <c r="AB377" s="6">
        <f>SUMIF(SaldoAnno6!A$12:A$5000,$D377,SaldoAnno6!D$12:D$5000)</f>
        <v>0</v>
      </c>
      <c r="AC377" s="6">
        <f>SUMIF(SaldoAnno6!A$12:A$5000,$D377,SaldoAnno6!E$12:E$5000)</f>
        <v>0</v>
      </c>
      <c r="AD377" s="6">
        <f>SUMIF(SaldoAnno6!A$12:A$5000,$D377,SaldoAnno6!G$12:G$5000)</f>
        <v>0</v>
      </c>
    </row>
    <row r="378" spans="1:30" ht="12.75">
      <c r="A378" s="7">
        <v>30</v>
      </c>
      <c r="B378" s="7">
        <v>3004</v>
      </c>
      <c r="C378" s="7">
        <v>300404</v>
      </c>
      <c r="D378" s="7">
        <v>30040401</v>
      </c>
      <c r="E378" s="170" t="s">
        <v>602</v>
      </c>
      <c r="F378" s="7">
        <v>2</v>
      </c>
      <c r="G378" s="8" t="s">
        <v>551</v>
      </c>
      <c r="H378" s="8" t="s">
        <v>581</v>
      </c>
      <c r="I378" s="8" t="s">
        <v>603</v>
      </c>
      <c r="J378" s="8" t="s">
        <v>707</v>
      </c>
      <c r="K378" s="8" t="s">
        <v>604</v>
      </c>
      <c r="L378" s="8" t="s">
        <v>584</v>
      </c>
      <c r="M378" s="6">
        <f>SUMIF(SaldoAnno1!A$12:A$4902,D378,SaldoAnno1!D$12:D$4902)</f>
        <v>0</v>
      </c>
      <c r="N378" s="6">
        <f>SUMIF(SaldoAnno1!A$12:A$4902,D378,SaldoAnno1!E$12:E$4902)</f>
        <v>83874.91</v>
      </c>
      <c r="O378" s="6">
        <f>SUMIF(SaldoAnno1!A$12:A$4902,D378,SaldoAnno1!G$12:G$4902)</f>
        <v>-83874.91</v>
      </c>
      <c r="P378" s="6">
        <f>SUMIF(SaldoAnno2!A$12:A$5000,D378,SaldoAnno2!D$12:D$5000)</f>
        <v>0</v>
      </c>
      <c r="Q378" s="6">
        <f>SUMIF(SaldoAnno2!A$12:A$5000,D378,SaldoAnno2!E$12:E$5000)</f>
        <v>264745.09999999998</v>
      </c>
      <c r="R378" s="6">
        <f>SUMIF(SaldoAnno2!A$12:A$5000,D378,SaldoAnno2!G$12:G$5000)</f>
        <v>-264745.09999999998</v>
      </c>
      <c r="S378" s="6">
        <f>SUMIF(SaldoAnno3!A$12:A$5000,D378,SaldoAnno3!D$12:G$5000)</f>
        <v>0</v>
      </c>
      <c r="T378" s="6">
        <f>SUMIF(SaldoAnno3!A$12:A$5000,D378,SaldoAnno3!E$12:H$5000)</f>
        <v>34435.35</v>
      </c>
      <c r="U378" s="6">
        <f>SUMIF(SaldoAnno3!A$12:A$5000,D378,SaldoAnno3!G$12:G$5000)</f>
        <v>-34435.35</v>
      </c>
      <c r="V378" s="6">
        <f>SUMIF(SaldoAnno4!A$12:A$4602,$D378,SaldoAnno4!D$12:D$4602)</f>
        <v>0</v>
      </c>
      <c r="W378" s="6">
        <f>SUMIF(SaldoAnno4!A$12:A$4602,$D378,SaldoAnno4!E$12:E$4602)</f>
        <v>0</v>
      </c>
      <c r="X378" s="6">
        <f>SUMIF(SaldoAnno4!A$12:A$4602,$D378,SaldoAnno4!G$12:G$4602)</f>
        <v>0</v>
      </c>
      <c r="Y378" s="6">
        <f>SUMIF(SaldoAnno5!A$12:A$4602,$D378,SaldoAnno5!D$12:D$4602)</f>
        <v>0</v>
      </c>
      <c r="Z378" s="6">
        <f>SUMIF(SaldoAnno5!A$12:A$4602,$D378,SaldoAnno5!E$12:E$4602)</f>
        <v>25427.82</v>
      </c>
      <c r="AA378" s="6">
        <f>SUMIF(SaldoAnno5!A$12:A$4602,$D378,SaldoAnno5!G$12:G$4602)</f>
        <v>-25427.82</v>
      </c>
      <c r="AB378" s="6">
        <f>SUMIF(SaldoAnno6!A$12:A$5000,$D378,SaldoAnno6!D$12:D$5000)</f>
        <v>0</v>
      </c>
      <c r="AC378" s="6">
        <f>SUMIF(SaldoAnno6!A$12:A$5000,$D378,SaldoAnno6!E$12:E$5000)</f>
        <v>8999.8799999999992</v>
      </c>
      <c r="AD378" s="6">
        <f>SUMIF(SaldoAnno6!A$12:A$5000,$D378,SaldoAnno6!G$12:G$5000)</f>
        <v>-8999.8799999999992</v>
      </c>
    </row>
    <row r="379" spans="1:30" ht="12.75">
      <c r="A379" s="7">
        <v>30</v>
      </c>
      <c r="B379" s="7">
        <v>3004</v>
      </c>
      <c r="C379" s="7">
        <v>300404</v>
      </c>
      <c r="D379" s="7">
        <v>30040402</v>
      </c>
      <c r="E379" s="170" t="s">
        <v>605</v>
      </c>
      <c r="F379" s="7">
        <v>2</v>
      </c>
      <c r="G379" s="8" t="s">
        <v>551</v>
      </c>
      <c r="H379" s="8" t="s">
        <v>581</v>
      </c>
      <c r="I379" s="8" t="s">
        <v>603</v>
      </c>
      <c r="J379" s="8" t="s">
        <v>707</v>
      </c>
      <c r="K379" s="8" t="s">
        <v>604</v>
      </c>
      <c r="L379" s="8" t="s">
        <v>584</v>
      </c>
      <c r="M379" s="6">
        <f>SUMIF(SaldoAnno1!A$12:A$4902,D379,SaldoAnno1!D$12:D$4902)</f>
        <v>0</v>
      </c>
      <c r="N379" s="6">
        <f>SUMIF(SaldoAnno1!A$12:A$4902,D379,SaldoAnno1!E$12:E$4902)</f>
        <v>337939.99</v>
      </c>
      <c r="O379" s="6">
        <f>SUMIF(SaldoAnno1!A$12:A$4902,D379,SaldoAnno1!G$12:G$4902)</f>
        <v>-337939.99</v>
      </c>
      <c r="P379" s="6">
        <f>SUMIF(SaldoAnno2!A$12:A$5000,D379,SaldoAnno2!D$12:D$5000)</f>
        <v>0</v>
      </c>
      <c r="Q379" s="6">
        <f>SUMIF(SaldoAnno2!A$12:A$5000,D379,SaldoAnno2!E$12:E$5000)</f>
        <v>614090.5</v>
      </c>
      <c r="R379" s="6">
        <f>SUMIF(SaldoAnno2!A$12:A$5000,D379,SaldoAnno2!G$12:G$5000)</f>
        <v>-614090.5</v>
      </c>
      <c r="S379" s="6">
        <f>SUMIF(SaldoAnno3!A$12:A$5000,D379,SaldoAnno3!D$12:G$5000)</f>
        <v>5239.93</v>
      </c>
      <c r="T379" s="6">
        <f>SUMIF(SaldoAnno3!A$12:A$5000,D379,SaldoAnno3!E$12:H$5000)</f>
        <v>315350.09000000003</v>
      </c>
      <c r="U379" s="6">
        <f>SUMIF(SaldoAnno3!A$12:A$5000,D379,SaldoAnno3!G$12:G$5000)</f>
        <v>-310110.16000000003</v>
      </c>
      <c r="V379" s="6">
        <f>SUMIF(SaldoAnno4!A$12:A$4602,$D379,SaldoAnno4!D$12:D$4602)</f>
        <v>0</v>
      </c>
      <c r="W379" s="6">
        <f>SUMIF(SaldoAnno4!A$12:A$4602,$D379,SaldoAnno4!E$12:E$4602)</f>
        <v>0</v>
      </c>
      <c r="X379" s="6">
        <f>SUMIF(SaldoAnno4!A$12:A$4602,$D379,SaldoAnno4!G$12:G$4602)</f>
        <v>0</v>
      </c>
      <c r="Y379" s="6">
        <f>SUMIF(SaldoAnno5!A$12:A$4602,$D379,SaldoAnno5!D$12:D$4602)</f>
        <v>34104.720000000001</v>
      </c>
      <c r="Z379" s="6">
        <f>SUMIF(SaldoAnno5!A$12:A$4602,$D379,SaldoAnno5!E$12:E$4602)</f>
        <v>1078751.83</v>
      </c>
      <c r="AA379" s="6">
        <f>SUMIF(SaldoAnno5!A$12:A$4602,$D379,SaldoAnno5!G$12:G$4602)</f>
        <v>-1044647.1100000001</v>
      </c>
      <c r="AB379" s="6">
        <f>SUMIF(SaldoAnno6!A$12:A$5000,$D379,SaldoAnno6!D$12:D$5000)</f>
        <v>0</v>
      </c>
      <c r="AC379" s="6">
        <f>SUMIF(SaldoAnno6!A$12:A$5000,$D379,SaldoAnno6!E$12:E$5000)</f>
        <v>68393.89</v>
      </c>
      <c r="AD379" s="6">
        <f>SUMIF(SaldoAnno6!A$12:A$5000,$D379,SaldoAnno6!G$12:G$5000)</f>
        <v>-68393.89</v>
      </c>
    </row>
    <row r="380" spans="1:30" ht="25.5">
      <c r="A380" s="7">
        <v>30</v>
      </c>
      <c r="B380" s="7">
        <v>3004</v>
      </c>
      <c r="C380" s="7">
        <v>300404</v>
      </c>
      <c r="D380" s="7">
        <v>30040403</v>
      </c>
      <c r="E380" s="170" t="s">
        <v>1550</v>
      </c>
      <c r="F380" s="7">
        <v>2</v>
      </c>
      <c r="G380" s="8" t="s">
        <v>551</v>
      </c>
      <c r="H380" s="8" t="s">
        <v>581</v>
      </c>
      <c r="I380" s="8" t="s">
        <v>603</v>
      </c>
      <c r="J380" s="8" t="s">
        <v>707</v>
      </c>
      <c r="K380" s="8" t="s">
        <v>604</v>
      </c>
      <c r="L380" s="8" t="s">
        <v>584</v>
      </c>
      <c r="M380" s="6">
        <f>SUMIF(SaldoAnno1!A$12:A$4902,D380,SaldoAnno1!D$12:D$4902)</f>
        <v>30621.8</v>
      </c>
      <c r="N380" s="6">
        <f>SUMIF(SaldoAnno1!A$12:A$4902,D380,SaldoAnno1!E$12:E$4902)</f>
        <v>47733.84</v>
      </c>
      <c r="O380" s="6">
        <f>SUMIF(SaldoAnno1!A$12:A$4902,D380,SaldoAnno1!G$12:G$4902)</f>
        <v>-17112.039999999997</v>
      </c>
      <c r="P380" s="6">
        <f>SUMIF(SaldoAnno2!A$12:A$5000,D380,SaldoAnno2!D$12:D$5000)</f>
        <v>0</v>
      </c>
      <c r="Q380" s="6">
        <f>SUMIF(SaldoAnno2!A$12:A$5000,D380,SaldoAnno2!E$12:E$5000)</f>
        <v>18203.18</v>
      </c>
      <c r="R380" s="6">
        <f>SUMIF(SaldoAnno2!A$12:A$5000,D380,SaldoAnno2!G$12:G$5000)</f>
        <v>-18203.18</v>
      </c>
      <c r="S380" s="6">
        <f>SUMIF(SaldoAnno3!A$12:A$5000,D380,SaldoAnno3!D$12:G$5000)</f>
        <v>0</v>
      </c>
      <c r="T380" s="6">
        <f>SUMIF(SaldoAnno3!A$12:A$5000,D380,SaldoAnno3!E$12:H$5000)</f>
        <v>1057.6500000000001</v>
      </c>
      <c r="U380" s="6">
        <f>SUMIF(SaldoAnno3!A$12:A$5000,D380,SaldoAnno3!G$12:G$5000)</f>
        <v>-1057.6500000000001</v>
      </c>
      <c r="V380" s="6">
        <f>SUMIF(SaldoAnno4!A$12:A$4602,$D380,SaldoAnno4!D$12:D$4602)</f>
        <v>0</v>
      </c>
      <c r="W380" s="6">
        <f>SUMIF(SaldoAnno4!A$12:A$4602,$D380,SaldoAnno4!E$12:E$4602)</f>
        <v>0</v>
      </c>
      <c r="X380" s="6">
        <f>SUMIF(SaldoAnno4!A$12:A$4602,$D380,SaldoAnno4!G$12:G$4602)</f>
        <v>0</v>
      </c>
      <c r="Y380" s="6">
        <f>SUMIF(SaldoAnno5!A$12:A$4602,$D380,SaldoAnno5!D$12:D$4602)</f>
        <v>0</v>
      </c>
      <c r="Z380" s="6">
        <f>SUMIF(SaldoAnno5!A$12:A$4602,$D380,SaldoAnno5!E$12:E$4602)</f>
        <v>3208.08</v>
      </c>
      <c r="AA380" s="6">
        <f>SUMIF(SaldoAnno5!A$12:A$4602,$D380,SaldoAnno5!G$12:G$4602)</f>
        <v>-3208.08</v>
      </c>
      <c r="AB380" s="6">
        <f>SUMIF(SaldoAnno6!A$12:A$5000,$D380,SaldoAnno6!D$12:D$5000)</f>
        <v>0</v>
      </c>
      <c r="AC380" s="6">
        <f>SUMIF(SaldoAnno6!A$12:A$5000,$D380,SaldoAnno6!E$12:E$5000)</f>
        <v>0</v>
      </c>
      <c r="AD380" s="6">
        <f>SUMIF(SaldoAnno6!A$12:A$5000,$D380,SaldoAnno6!G$12:G$5000)</f>
        <v>0</v>
      </c>
    </row>
    <row r="381" spans="1:30" ht="12.75">
      <c r="A381" s="7">
        <v>30</v>
      </c>
      <c r="B381" s="7">
        <v>3004</v>
      </c>
      <c r="C381" s="7">
        <v>300404</v>
      </c>
      <c r="D381" s="7">
        <v>30040404</v>
      </c>
      <c r="E381" s="170" t="s">
        <v>606</v>
      </c>
      <c r="F381" s="7">
        <v>2</v>
      </c>
      <c r="G381" s="8" t="s">
        <v>551</v>
      </c>
      <c r="H381" s="8" t="s">
        <v>581</v>
      </c>
      <c r="I381" s="8" t="s">
        <v>603</v>
      </c>
      <c r="J381" s="8" t="s">
        <v>707</v>
      </c>
      <c r="K381" s="8" t="s">
        <v>604</v>
      </c>
      <c r="L381" s="8" t="s">
        <v>584</v>
      </c>
      <c r="M381" s="6">
        <f>SUMIF(SaldoAnno1!A$12:A$4902,D381,SaldoAnno1!D$12:D$4902)</f>
        <v>0</v>
      </c>
      <c r="N381" s="6">
        <f>SUMIF(SaldoAnno1!A$12:A$4902,D381,SaldoAnno1!E$12:E$4902)</f>
        <v>101869.84</v>
      </c>
      <c r="O381" s="6">
        <f>SUMIF(SaldoAnno1!A$12:A$4902,D381,SaldoAnno1!G$12:G$4902)</f>
        <v>-101869.84</v>
      </c>
      <c r="P381" s="6">
        <f>SUMIF(SaldoAnno2!A$12:A$5000,D381,SaldoAnno2!D$12:D$5000)</f>
        <v>0</v>
      </c>
      <c r="Q381" s="6">
        <f>SUMIF(SaldoAnno2!A$12:A$5000,D381,SaldoAnno2!E$12:E$5000)</f>
        <v>35663.870000000003</v>
      </c>
      <c r="R381" s="6">
        <f>SUMIF(SaldoAnno2!A$12:A$5000,D381,SaldoAnno2!G$12:G$5000)</f>
        <v>-35663.870000000003</v>
      </c>
      <c r="S381" s="6">
        <f>SUMIF(SaldoAnno3!A$12:A$5000,D381,SaldoAnno3!D$12:G$5000)</f>
        <v>0</v>
      </c>
      <c r="T381" s="6">
        <f>SUMIF(SaldoAnno3!A$12:A$5000,D381,SaldoAnno3!E$12:H$5000)</f>
        <v>28956.58</v>
      </c>
      <c r="U381" s="6">
        <f>SUMIF(SaldoAnno3!A$12:A$5000,D381,SaldoAnno3!G$12:G$5000)</f>
        <v>-28956.58</v>
      </c>
      <c r="V381" s="6">
        <f>SUMIF(SaldoAnno4!A$12:A$4602,$D381,SaldoAnno4!D$12:D$4602)</f>
        <v>0</v>
      </c>
      <c r="W381" s="6">
        <f>SUMIF(SaldoAnno4!A$12:A$4602,$D381,SaldoAnno4!E$12:E$4602)</f>
        <v>0</v>
      </c>
      <c r="X381" s="6">
        <f>SUMIF(SaldoAnno4!A$12:A$4602,$D381,SaldoAnno4!G$12:G$4602)</f>
        <v>0</v>
      </c>
      <c r="Y381" s="6">
        <f>SUMIF(SaldoAnno5!A$12:A$4602,$D381,SaldoAnno5!D$12:D$4602)</f>
        <v>0</v>
      </c>
      <c r="Z381" s="6">
        <f>SUMIF(SaldoAnno5!A$12:A$4602,$D381,SaldoAnno5!E$12:E$4602)</f>
        <v>87507.85</v>
      </c>
      <c r="AA381" s="6">
        <f>SUMIF(SaldoAnno5!A$12:A$4602,$D381,SaldoAnno5!G$12:G$4602)</f>
        <v>-87507.85</v>
      </c>
      <c r="AB381" s="6">
        <f>SUMIF(SaldoAnno6!A$12:A$5000,$D381,SaldoAnno6!D$12:D$5000)</f>
        <v>0</v>
      </c>
      <c r="AC381" s="6">
        <f>SUMIF(SaldoAnno6!A$12:A$5000,$D381,SaldoAnno6!E$12:E$5000)</f>
        <v>29199.46</v>
      </c>
      <c r="AD381" s="6">
        <f>SUMIF(SaldoAnno6!A$12:A$5000,$D381,SaldoAnno6!G$12:G$5000)</f>
        <v>-29199.46</v>
      </c>
    </row>
    <row r="382" spans="1:30" ht="12.75">
      <c r="A382" s="7">
        <v>30</v>
      </c>
      <c r="B382" s="7">
        <v>3004</v>
      </c>
      <c r="C382" s="7">
        <v>300404</v>
      </c>
      <c r="D382" s="7">
        <v>30040405</v>
      </c>
      <c r="E382" s="170" t="s">
        <v>607</v>
      </c>
      <c r="F382" s="7">
        <v>2</v>
      </c>
      <c r="G382" s="8" t="s">
        <v>551</v>
      </c>
      <c r="H382" s="8" t="s">
        <v>581</v>
      </c>
      <c r="I382" s="8" t="s">
        <v>603</v>
      </c>
      <c r="J382" s="8" t="s">
        <v>707</v>
      </c>
      <c r="K382" s="8" t="s">
        <v>604</v>
      </c>
      <c r="L382" s="8" t="s">
        <v>584</v>
      </c>
      <c r="M382" s="6">
        <f>SUMIF(SaldoAnno1!A$12:A$4902,D382,SaldoAnno1!D$12:D$4902)</f>
        <v>0</v>
      </c>
      <c r="N382" s="6">
        <f>SUMIF(SaldoAnno1!A$12:A$4902,D382,SaldoAnno1!E$12:E$4902)</f>
        <v>2208324.5299999998</v>
      </c>
      <c r="O382" s="6">
        <f>SUMIF(SaldoAnno1!A$12:A$4902,D382,SaldoAnno1!G$12:G$4902)</f>
        <v>-2208324.5299999998</v>
      </c>
      <c r="P382" s="6">
        <f>SUMIF(SaldoAnno2!A$12:A$5000,D382,SaldoAnno2!D$12:D$5000)</f>
        <v>0</v>
      </c>
      <c r="Q382" s="6">
        <f>SUMIF(SaldoAnno2!A$12:A$5000,D382,SaldoAnno2!E$12:E$5000)</f>
        <v>229881.65</v>
      </c>
      <c r="R382" s="6">
        <f>SUMIF(SaldoAnno2!A$12:A$5000,D382,SaldoAnno2!G$12:G$5000)</f>
        <v>-229881.65</v>
      </c>
      <c r="S382" s="6">
        <f>SUMIF(SaldoAnno3!A$12:A$5000,D382,SaldoAnno3!D$12:G$5000)</f>
        <v>0</v>
      </c>
      <c r="T382" s="6">
        <f>SUMIF(SaldoAnno3!A$12:A$5000,D382,SaldoAnno3!E$12:H$5000)</f>
        <v>169898.08</v>
      </c>
      <c r="U382" s="6">
        <f>SUMIF(SaldoAnno3!A$12:A$5000,D382,SaldoAnno3!G$12:G$5000)</f>
        <v>-169898.08</v>
      </c>
      <c r="V382" s="6">
        <f>SUMIF(SaldoAnno4!A$12:A$4602,$D382,SaldoAnno4!D$12:D$4602)</f>
        <v>0</v>
      </c>
      <c r="W382" s="6">
        <f>SUMIF(SaldoAnno4!A$12:A$4602,$D382,SaldoAnno4!E$12:E$4602)</f>
        <v>0</v>
      </c>
      <c r="X382" s="6">
        <f>SUMIF(SaldoAnno4!A$12:A$4602,$D382,SaldoAnno4!G$12:G$4602)</f>
        <v>0</v>
      </c>
      <c r="Y382" s="6">
        <f>SUMIF(SaldoAnno5!A$12:A$4602,$D382,SaldoAnno5!D$12:D$4602)</f>
        <v>0</v>
      </c>
      <c r="Z382" s="6">
        <f>SUMIF(SaldoAnno5!A$12:A$4602,$D382,SaldoAnno5!E$12:E$4602)</f>
        <v>190200.27</v>
      </c>
      <c r="AA382" s="6">
        <f>SUMIF(SaldoAnno5!A$12:A$4602,$D382,SaldoAnno5!G$12:G$4602)</f>
        <v>-190200.27</v>
      </c>
      <c r="AB382" s="6">
        <f>SUMIF(SaldoAnno6!A$12:A$5000,$D382,SaldoAnno6!D$12:D$5000)</f>
        <v>0</v>
      </c>
      <c r="AC382" s="6">
        <f>SUMIF(SaldoAnno6!A$12:A$5000,$D382,SaldoAnno6!E$12:E$5000)</f>
        <v>0</v>
      </c>
      <c r="AD382" s="6">
        <f>SUMIF(SaldoAnno6!A$12:A$5000,$D382,SaldoAnno6!G$12:G$5000)</f>
        <v>0</v>
      </c>
    </row>
    <row r="383" spans="1:30" ht="25.5">
      <c r="A383" s="7">
        <v>30</v>
      </c>
      <c r="B383" s="7">
        <v>3004</v>
      </c>
      <c r="C383" s="7">
        <v>300404</v>
      </c>
      <c r="D383" s="7">
        <v>30040406</v>
      </c>
      <c r="E383" s="170" t="s">
        <v>1553</v>
      </c>
      <c r="F383" s="7">
        <v>2</v>
      </c>
      <c r="G383" s="8" t="s">
        <v>551</v>
      </c>
      <c r="H383" s="8" t="s">
        <v>581</v>
      </c>
      <c r="I383" s="8" t="s">
        <v>603</v>
      </c>
      <c r="J383" s="8" t="s">
        <v>707</v>
      </c>
      <c r="K383" s="8" t="s">
        <v>604</v>
      </c>
      <c r="L383" s="8" t="s">
        <v>584</v>
      </c>
      <c r="M383" s="6">
        <f>SUMIF(SaldoAnno1!A$12:A$4902,D383,SaldoAnno1!D$12:D$4902)</f>
        <v>0</v>
      </c>
      <c r="N383" s="6">
        <f>SUMIF(SaldoAnno1!A$12:A$4902,D383,SaldoAnno1!E$12:E$4902)</f>
        <v>170200.85</v>
      </c>
      <c r="O383" s="6">
        <f>SUMIF(SaldoAnno1!A$12:A$4902,D383,SaldoAnno1!G$12:G$4902)</f>
        <v>-170200.85</v>
      </c>
      <c r="P383" s="6">
        <f>SUMIF(SaldoAnno2!A$12:A$5000,D383,SaldoAnno2!D$12:D$5000)</f>
        <v>0</v>
      </c>
      <c r="Q383" s="6">
        <f>SUMIF(SaldoAnno2!A$12:A$5000,D383,SaldoAnno2!E$12:E$5000)</f>
        <v>23992.86</v>
      </c>
      <c r="R383" s="6">
        <f>SUMIF(SaldoAnno2!A$12:A$5000,D383,SaldoAnno2!G$12:G$5000)</f>
        <v>-23992.86</v>
      </c>
      <c r="S383" s="6">
        <f>SUMIF(SaldoAnno3!A$12:A$5000,D383,SaldoAnno3!D$12:G$5000)</f>
        <v>0</v>
      </c>
      <c r="T383" s="6">
        <f>SUMIF(SaldoAnno3!A$12:A$5000,D383,SaldoAnno3!E$12:H$5000)</f>
        <v>23910.51</v>
      </c>
      <c r="U383" s="6">
        <f>SUMIF(SaldoAnno3!A$12:A$5000,D383,SaldoAnno3!G$12:G$5000)</f>
        <v>-23910.51</v>
      </c>
      <c r="V383" s="6">
        <f>SUMIF(SaldoAnno4!A$12:A$4602,$D383,SaldoAnno4!D$12:D$4602)</f>
        <v>0</v>
      </c>
      <c r="W383" s="6">
        <f>SUMIF(SaldoAnno4!A$12:A$4602,$D383,SaldoAnno4!E$12:E$4602)</f>
        <v>0</v>
      </c>
      <c r="X383" s="6">
        <f>SUMIF(SaldoAnno4!A$12:A$4602,$D383,SaldoAnno4!G$12:G$4602)</f>
        <v>0</v>
      </c>
      <c r="Y383" s="6">
        <f>SUMIF(SaldoAnno5!A$12:A$4602,$D383,SaldoAnno5!D$12:D$4602)</f>
        <v>0</v>
      </c>
      <c r="Z383" s="6">
        <f>SUMIF(SaldoAnno5!A$12:A$4602,$D383,SaldoAnno5!E$12:E$4602)</f>
        <v>77551.520000000004</v>
      </c>
      <c r="AA383" s="6">
        <f>SUMIF(SaldoAnno5!A$12:A$4602,$D383,SaldoAnno5!G$12:G$4602)</f>
        <v>-77551.520000000004</v>
      </c>
      <c r="AB383" s="6">
        <f>SUMIF(SaldoAnno6!A$12:A$5000,$D383,SaldoAnno6!D$12:D$5000)</f>
        <v>0</v>
      </c>
      <c r="AC383" s="6">
        <f>SUMIF(SaldoAnno6!A$12:A$5000,$D383,SaldoAnno6!E$12:E$5000)</f>
        <v>0</v>
      </c>
      <c r="AD383" s="6">
        <f>SUMIF(SaldoAnno6!A$12:A$5000,$D383,SaldoAnno6!G$12:G$5000)</f>
        <v>0</v>
      </c>
    </row>
    <row r="384" spans="1:30" ht="12.75">
      <c r="A384" s="7">
        <v>30</v>
      </c>
      <c r="B384" s="7">
        <v>3004</v>
      </c>
      <c r="C384" s="7">
        <v>300405</v>
      </c>
      <c r="D384" s="7">
        <v>30040588</v>
      </c>
      <c r="E384" s="170" t="s">
        <v>608</v>
      </c>
      <c r="F384" s="7">
        <v>2</v>
      </c>
      <c r="G384" s="8" t="s">
        <v>551</v>
      </c>
      <c r="H384" s="8" t="s">
        <v>581</v>
      </c>
      <c r="I384" s="8" t="s">
        <v>609</v>
      </c>
      <c r="J384" s="8" t="s">
        <v>707</v>
      </c>
      <c r="K384" s="8" t="s">
        <v>608</v>
      </c>
      <c r="L384" s="8" t="s">
        <v>584</v>
      </c>
      <c r="M384" s="6">
        <f>SUMIF(SaldoAnno1!A$12:A$4902,D384,SaldoAnno1!D$12:D$4902)</f>
        <v>0</v>
      </c>
      <c r="N384" s="6">
        <f>SUMIF(SaldoAnno1!A$12:A$4902,D384,SaldoAnno1!E$12:E$4902)</f>
        <v>52722.76</v>
      </c>
      <c r="O384" s="6">
        <f>SUMIF(SaldoAnno1!A$12:A$4902,D384,SaldoAnno1!G$12:G$4902)</f>
        <v>-52722.76</v>
      </c>
      <c r="P384" s="6">
        <f>SUMIF(SaldoAnno2!A$12:A$5000,D384,SaldoAnno2!D$12:D$5000)</f>
        <v>0</v>
      </c>
      <c r="Q384" s="6">
        <f>SUMIF(SaldoAnno2!A$12:A$5000,D384,SaldoAnno2!E$12:E$5000)</f>
        <v>0</v>
      </c>
      <c r="R384" s="6">
        <f>SUMIF(SaldoAnno2!A$12:A$5000,D384,SaldoAnno2!G$12:G$5000)</f>
        <v>0</v>
      </c>
      <c r="S384" s="6">
        <f>SUMIF(SaldoAnno3!A$12:A$5000,D384,SaldoAnno3!D$12:G$5000)</f>
        <v>0</v>
      </c>
      <c r="T384" s="6">
        <f>SUMIF(SaldoAnno3!A$12:A$5000,D384,SaldoAnno3!E$12:H$5000)</f>
        <v>2250</v>
      </c>
      <c r="U384" s="6">
        <f>SUMIF(SaldoAnno3!A$12:A$5000,D384,SaldoAnno3!G$12:G$5000)</f>
        <v>-2250</v>
      </c>
      <c r="V384" s="6">
        <f>SUMIF(SaldoAnno4!A$12:A$4602,$D384,SaldoAnno4!D$12:D$4602)</f>
        <v>0</v>
      </c>
      <c r="W384" s="6">
        <f>SUMIF(SaldoAnno4!A$12:A$4602,$D384,SaldoAnno4!E$12:E$4602)</f>
        <v>0</v>
      </c>
      <c r="X384" s="6">
        <f>SUMIF(SaldoAnno4!A$12:A$4602,$D384,SaldoAnno4!G$12:G$4602)</f>
        <v>0</v>
      </c>
      <c r="Y384" s="6">
        <f>SUMIF(SaldoAnno5!A$12:A$4602,$D384,SaldoAnno5!D$12:D$4602)</f>
        <v>0</v>
      </c>
      <c r="Z384" s="6">
        <f>SUMIF(SaldoAnno5!A$12:A$4602,$D384,SaldoAnno5!E$12:E$4602)</f>
        <v>600</v>
      </c>
      <c r="AA384" s="6">
        <f>SUMIF(SaldoAnno5!A$12:A$4602,$D384,SaldoAnno5!G$12:G$4602)</f>
        <v>-600</v>
      </c>
      <c r="AB384" s="6">
        <f>SUMIF(SaldoAnno6!A$12:A$5000,$D384,SaldoAnno6!D$12:D$5000)</f>
        <v>0</v>
      </c>
      <c r="AC384" s="6">
        <f>SUMIF(SaldoAnno6!A$12:A$5000,$D384,SaldoAnno6!E$12:E$5000)</f>
        <v>0</v>
      </c>
      <c r="AD384" s="6">
        <f>SUMIF(SaldoAnno6!A$12:A$5000,$D384,SaldoAnno6!G$12:G$5000)</f>
        <v>0</v>
      </c>
    </row>
    <row r="385" spans="1:30" ht="12.75">
      <c r="A385" s="7">
        <v>30</v>
      </c>
      <c r="B385" s="7">
        <v>3004</v>
      </c>
      <c r="C385" s="7">
        <v>300406</v>
      </c>
      <c r="D385" s="7">
        <v>30040601</v>
      </c>
      <c r="E385" s="170" t="s">
        <v>610</v>
      </c>
      <c r="F385" s="7">
        <v>2</v>
      </c>
      <c r="G385" s="8" t="s">
        <v>551</v>
      </c>
      <c r="H385" s="8" t="s">
        <v>581</v>
      </c>
      <c r="I385" s="8" t="s">
        <v>611</v>
      </c>
      <c r="J385" s="8" t="s">
        <v>707</v>
      </c>
      <c r="K385" s="8" t="s">
        <v>612</v>
      </c>
      <c r="L385" s="8" t="s">
        <v>584</v>
      </c>
      <c r="M385" s="6">
        <f>SUMIF(SaldoAnno1!A$12:A$4902,D385,SaldoAnno1!D$12:D$4902)</f>
        <v>0</v>
      </c>
      <c r="N385" s="6">
        <f>SUMIF(SaldoAnno1!A$12:A$4902,D385,SaldoAnno1!E$12:E$4902)</f>
        <v>0</v>
      </c>
      <c r="O385" s="6">
        <f>SUMIF(SaldoAnno1!A$12:A$4902,D385,SaldoAnno1!G$12:G$4902)</f>
        <v>0</v>
      </c>
      <c r="P385" s="6">
        <f>SUMIF(SaldoAnno2!A$12:A$5000,D385,SaldoAnno2!D$12:D$5000)</f>
        <v>0</v>
      </c>
      <c r="Q385" s="6">
        <f>SUMIF(SaldoAnno2!A$12:A$5000,D385,SaldoAnno2!E$12:E$5000)</f>
        <v>0</v>
      </c>
      <c r="R385" s="6">
        <f>SUMIF(SaldoAnno2!A$12:A$5000,D385,SaldoAnno2!G$12:G$5000)</f>
        <v>0</v>
      </c>
      <c r="S385" s="6">
        <f>SUMIF(SaldoAnno3!A$12:A$5000,D385,SaldoAnno3!D$12:G$5000)</f>
        <v>0</v>
      </c>
      <c r="T385" s="6">
        <f>SUMIF(SaldoAnno3!A$12:A$5000,D385,SaldoAnno3!E$12:H$5000)</f>
        <v>80.91</v>
      </c>
      <c r="U385" s="6">
        <f>SUMIF(SaldoAnno3!A$12:A$5000,D385,SaldoAnno3!G$12:G$5000)</f>
        <v>-80.91</v>
      </c>
      <c r="V385" s="6">
        <f>SUMIF(SaldoAnno4!A$12:A$4602,$D385,SaldoAnno4!D$12:D$4602)</f>
        <v>0</v>
      </c>
      <c r="W385" s="6">
        <f>SUMIF(SaldoAnno4!A$12:A$4602,$D385,SaldoAnno4!E$12:E$4602)</f>
        <v>0</v>
      </c>
      <c r="X385" s="6">
        <f>SUMIF(SaldoAnno4!A$12:A$4602,$D385,SaldoAnno4!G$12:G$4602)</f>
        <v>0</v>
      </c>
      <c r="Y385" s="6">
        <f>SUMIF(SaldoAnno5!A$12:A$4602,$D385,SaldoAnno5!D$12:D$4602)</f>
        <v>0</v>
      </c>
      <c r="Z385" s="6">
        <f>SUMIF(SaldoAnno5!A$12:A$4602,$D385,SaldoAnno5!E$12:E$4602)</f>
        <v>1296.31</v>
      </c>
      <c r="AA385" s="6">
        <f>SUMIF(SaldoAnno5!A$12:A$4602,$D385,SaldoAnno5!G$12:G$4602)</f>
        <v>-1296.31</v>
      </c>
      <c r="AB385" s="6">
        <f>SUMIF(SaldoAnno6!A$12:A$5000,$D385,SaldoAnno6!D$12:D$5000)</f>
        <v>0</v>
      </c>
      <c r="AC385" s="6">
        <f>SUMIF(SaldoAnno6!A$12:A$5000,$D385,SaldoAnno6!E$12:E$5000)</f>
        <v>457.72</v>
      </c>
      <c r="AD385" s="6">
        <f>SUMIF(SaldoAnno6!A$12:A$5000,$D385,SaldoAnno6!G$12:G$5000)</f>
        <v>-457.72</v>
      </c>
    </row>
    <row r="386" spans="1:30" ht="12.75">
      <c r="A386" s="7">
        <v>30</v>
      </c>
      <c r="B386" s="7">
        <v>3004</v>
      </c>
      <c r="C386" s="7">
        <v>300406</v>
      </c>
      <c r="D386" s="7">
        <v>30040602</v>
      </c>
      <c r="E386" s="170" t="s">
        <v>613</v>
      </c>
      <c r="F386" s="7">
        <v>2</v>
      </c>
      <c r="G386" s="8" t="s">
        <v>551</v>
      </c>
      <c r="H386" s="8" t="s">
        <v>581</v>
      </c>
      <c r="I386" s="8" t="s">
        <v>611</v>
      </c>
      <c r="J386" s="8" t="s">
        <v>707</v>
      </c>
      <c r="K386" s="8" t="s">
        <v>612</v>
      </c>
      <c r="L386" s="8" t="s">
        <v>584</v>
      </c>
      <c r="M386" s="6">
        <f>SUMIF(SaldoAnno1!A$12:A$4902,D386,SaldoAnno1!D$12:D$4902)</f>
        <v>0</v>
      </c>
      <c r="N386" s="6">
        <f>SUMIF(SaldoAnno1!A$12:A$4902,D386,SaldoAnno1!E$12:E$4902)</f>
        <v>0</v>
      </c>
      <c r="O386" s="6">
        <f>SUMIF(SaldoAnno1!A$12:A$4902,D386,SaldoAnno1!G$12:G$4902)</f>
        <v>0</v>
      </c>
      <c r="P386" s="6">
        <f>SUMIF(SaldoAnno2!A$12:A$5000,D386,SaldoAnno2!D$12:D$5000)</f>
        <v>0</v>
      </c>
      <c r="Q386" s="6">
        <f>SUMIF(SaldoAnno2!A$12:A$5000,D386,SaldoAnno2!E$12:E$5000)</f>
        <v>0</v>
      </c>
      <c r="R386" s="6">
        <f>SUMIF(SaldoAnno2!A$12:A$5000,D386,SaldoAnno2!G$12:G$5000)</f>
        <v>0</v>
      </c>
      <c r="S386" s="6">
        <f>SUMIF(SaldoAnno3!A$12:A$5000,D386,SaldoAnno3!D$12:G$5000)</f>
        <v>0</v>
      </c>
      <c r="T386" s="6">
        <f>SUMIF(SaldoAnno3!A$12:A$5000,D386,SaldoAnno3!E$12:H$5000)</f>
        <v>0</v>
      </c>
      <c r="U386" s="6">
        <f>SUMIF(SaldoAnno3!A$12:A$5000,D386,SaldoAnno3!G$12:G$5000)</f>
        <v>0</v>
      </c>
      <c r="V386" s="6">
        <f>SUMIF(SaldoAnno4!A$12:A$4602,$D386,SaldoAnno4!D$12:D$4602)</f>
        <v>0</v>
      </c>
      <c r="W386" s="6">
        <f>SUMIF(SaldoAnno4!A$12:A$4602,$D386,SaldoAnno4!E$12:E$4602)</f>
        <v>0</v>
      </c>
      <c r="X386" s="6">
        <f>SUMIF(SaldoAnno4!A$12:A$4602,$D386,SaldoAnno4!G$12:G$4602)</f>
        <v>0</v>
      </c>
      <c r="Y386" s="6">
        <f>SUMIF(SaldoAnno5!A$12:A$4602,$D386,SaldoAnno5!D$12:D$4602)</f>
        <v>0</v>
      </c>
      <c r="Z386" s="6">
        <f>SUMIF(SaldoAnno5!A$12:A$4602,$D386,SaldoAnno5!E$12:E$4602)</f>
        <v>0</v>
      </c>
      <c r="AA386" s="6">
        <f>SUMIF(SaldoAnno5!A$12:A$4602,$D386,SaldoAnno5!G$12:G$4602)</f>
        <v>0</v>
      </c>
      <c r="AB386" s="6">
        <f>SUMIF(SaldoAnno6!A$12:A$5000,$D386,SaldoAnno6!D$12:D$5000)</f>
        <v>0</v>
      </c>
      <c r="AC386" s="6">
        <f>SUMIF(SaldoAnno6!A$12:A$5000,$D386,SaldoAnno6!E$12:E$5000)</f>
        <v>0</v>
      </c>
      <c r="AD386" s="6">
        <f>SUMIF(SaldoAnno6!A$12:A$5000,$D386,SaldoAnno6!G$12:G$5000)</f>
        <v>0</v>
      </c>
    </row>
    <row r="387" spans="1:30" ht="12.75">
      <c r="A387" s="7">
        <v>30</v>
      </c>
      <c r="B387" s="7">
        <v>3004</v>
      </c>
      <c r="C387" s="7">
        <v>300406</v>
      </c>
      <c r="D387" s="7">
        <v>30040603</v>
      </c>
      <c r="E387" s="170" t="s">
        <v>614</v>
      </c>
      <c r="F387" s="7">
        <v>2</v>
      </c>
      <c r="G387" s="8" t="s">
        <v>551</v>
      </c>
      <c r="H387" s="8" t="s">
        <v>581</v>
      </c>
      <c r="I387" s="8" t="s">
        <v>611</v>
      </c>
      <c r="J387" s="8" t="s">
        <v>707</v>
      </c>
      <c r="K387" s="8" t="s">
        <v>612</v>
      </c>
      <c r="L387" s="8" t="s">
        <v>584</v>
      </c>
      <c r="M387" s="6">
        <f>SUMIF(SaldoAnno1!A$12:A$4902,D387,SaldoAnno1!D$12:D$4902)</f>
        <v>740</v>
      </c>
      <c r="N387" s="6">
        <f>SUMIF(SaldoAnno1!A$12:A$4902,D387,SaldoAnno1!E$12:E$4902)</f>
        <v>41342.639999999999</v>
      </c>
      <c r="O387" s="6">
        <f>SUMIF(SaldoAnno1!A$12:A$4902,D387,SaldoAnno1!G$12:G$4902)</f>
        <v>-40602.639999999999</v>
      </c>
      <c r="P387" s="6">
        <f>SUMIF(SaldoAnno2!A$12:A$5000,D387,SaldoAnno2!D$12:D$5000)</f>
        <v>0</v>
      </c>
      <c r="Q387" s="6">
        <f>SUMIF(SaldoAnno2!A$12:A$5000,D387,SaldoAnno2!E$12:E$5000)</f>
        <v>33282.68</v>
      </c>
      <c r="R387" s="6">
        <f>SUMIF(SaldoAnno2!A$12:A$5000,D387,SaldoAnno2!G$12:G$5000)</f>
        <v>-33282.68</v>
      </c>
      <c r="S387" s="6">
        <f>SUMIF(SaldoAnno3!A$12:A$5000,D387,SaldoAnno3!D$12:G$5000)</f>
        <v>0</v>
      </c>
      <c r="T387" s="6">
        <f>SUMIF(SaldoAnno3!A$12:A$5000,D387,SaldoAnno3!E$12:H$5000)</f>
        <v>40239.760000000002</v>
      </c>
      <c r="U387" s="6">
        <f>SUMIF(SaldoAnno3!A$12:A$5000,D387,SaldoAnno3!G$12:G$5000)</f>
        <v>-40239.760000000002</v>
      </c>
      <c r="V387" s="6">
        <f>SUMIF(SaldoAnno4!A$12:A$4602,$D387,SaldoAnno4!D$12:D$4602)</f>
        <v>0</v>
      </c>
      <c r="W387" s="6">
        <f>SUMIF(SaldoAnno4!A$12:A$4602,$D387,SaldoAnno4!E$12:E$4602)</f>
        <v>0</v>
      </c>
      <c r="X387" s="6">
        <f>SUMIF(SaldoAnno4!A$12:A$4602,$D387,SaldoAnno4!G$12:G$4602)</f>
        <v>-39192.6</v>
      </c>
      <c r="Y387" s="6">
        <f>SUMIF(SaldoAnno5!A$12:A$4602,$D387,SaldoAnno5!D$12:D$4602)</f>
        <v>2106</v>
      </c>
      <c r="Z387" s="6">
        <f>SUMIF(SaldoAnno5!A$12:A$4602,$D387,SaldoAnno5!E$12:E$4602)</f>
        <v>44415.3</v>
      </c>
      <c r="AA387" s="6">
        <f>SUMIF(SaldoAnno5!A$12:A$4602,$D387,SaldoAnno5!G$12:G$4602)</f>
        <v>-42309.3</v>
      </c>
      <c r="AB387" s="6">
        <f>SUMIF(SaldoAnno6!A$12:A$5000,$D387,SaldoAnno6!D$12:D$5000)</f>
        <v>0</v>
      </c>
      <c r="AC387" s="6">
        <f>SUMIF(SaldoAnno6!A$12:A$5000,$D387,SaldoAnno6!E$12:E$5000)</f>
        <v>700</v>
      </c>
      <c r="AD387" s="6">
        <f>SUMIF(SaldoAnno6!A$12:A$5000,$D387,SaldoAnno6!G$12:G$5000)</f>
        <v>-700</v>
      </c>
    </row>
    <row r="388" spans="1:30" ht="12.75">
      <c r="A388" s="7">
        <v>30</v>
      </c>
      <c r="B388" s="7">
        <v>3004</v>
      </c>
      <c r="C388" s="7">
        <v>300406</v>
      </c>
      <c r="D388" s="10">
        <v>30040604</v>
      </c>
      <c r="E388" s="170" t="s">
        <v>1624</v>
      </c>
      <c r="F388" s="7">
        <v>2</v>
      </c>
      <c r="G388" s="8" t="s">
        <v>551</v>
      </c>
      <c r="H388" s="8" t="s">
        <v>581</v>
      </c>
      <c r="I388" s="8" t="s">
        <v>611</v>
      </c>
      <c r="J388" s="8" t="s">
        <v>707</v>
      </c>
      <c r="K388" s="8" t="s">
        <v>612</v>
      </c>
      <c r="L388" s="8" t="s">
        <v>584</v>
      </c>
      <c r="M388" s="6">
        <f>SUMIF(SaldoAnno1!A$12:A$4902,D388,SaldoAnno1!D$12:D$4902)</f>
        <v>0</v>
      </c>
      <c r="N388" s="6">
        <f>SUMIF(SaldoAnno1!A$12:A$4902,D388,SaldoAnno1!E$12:E$4902)</f>
        <v>0</v>
      </c>
      <c r="O388" s="6">
        <f>SUMIF(SaldoAnno1!A$12:A$4902,D388,SaldoAnno1!G$12:G$4902)</f>
        <v>0</v>
      </c>
      <c r="P388" s="6">
        <f>SUMIF(SaldoAnno2!A$12:A$5000,D388,SaldoAnno2!D$12:D$5000)</f>
        <v>0</v>
      </c>
      <c r="Q388" s="6">
        <f>SUMIF(SaldoAnno2!A$12:A$5000,D388,SaldoAnno2!E$12:E$5000)</f>
        <v>0</v>
      </c>
      <c r="R388" s="6">
        <f>SUMIF(SaldoAnno2!A$12:A$5000,D388,SaldoAnno2!G$12:G$5000)</f>
        <v>0</v>
      </c>
      <c r="S388" s="6">
        <f>SUMIF(SaldoAnno3!A$12:A$5000,D388,SaldoAnno3!D$12:G$5000)</f>
        <v>0</v>
      </c>
      <c r="T388" s="6">
        <f>SUMIF(SaldoAnno3!A$12:A$5000,D388,SaldoAnno3!E$12:H$5000)</f>
        <v>0</v>
      </c>
      <c r="U388" s="6">
        <f>SUMIF(SaldoAnno3!A$12:A$5000,D388,SaldoAnno3!G$12:G$5000)</f>
        <v>0</v>
      </c>
      <c r="V388" s="6">
        <f>SUMIF(SaldoAnno4!A$12:A$4602,$D388,SaldoAnno4!D$12:D$4602)</f>
        <v>0</v>
      </c>
      <c r="W388" s="6">
        <f>SUMIF(SaldoAnno4!A$12:A$4602,$D388,SaldoAnno4!E$12:E$4602)</f>
        <v>0</v>
      </c>
      <c r="X388" s="6">
        <f>SUMIF(SaldoAnno4!A$12:A$4602,$D388,SaldoAnno4!G$12:G$4602)</f>
        <v>0</v>
      </c>
      <c r="Y388" s="6">
        <f>SUMIF(SaldoAnno5!A$12:A$4602,$D388,SaldoAnno5!D$12:D$4602)</f>
        <v>0</v>
      </c>
      <c r="Z388" s="6">
        <f>SUMIF(SaldoAnno5!A$12:A$4602,$D388,SaldoAnno5!E$12:E$4602)</f>
        <v>0</v>
      </c>
      <c r="AA388" s="6">
        <f>SUMIF(SaldoAnno5!A$12:A$4602,$D388,SaldoAnno5!G$12:G$4602)</f>
        <v>0</v>
      </c>
      <c r="AB388" s="6">
        <f>SUMIF(SaldoAnno6!A$12:A$5000,$D388,SaldoAnno6!D$12:D$5000)</f>
        <v>0</v>
      </c>
      <c r="AC388" s="6">
        <f>SUMIF(SaldoAnno6!A$12:A$5000,$D388,SaldoAnno6!E$12:E$5000)</f>
        <v>0</v>
      </c>
      <c r="AD388" s="6">
        <f>SUMIF(SaldoAnno6!A$12:A$5000,$D388,SaldoAnno6!G$12:G$5000)</f>
        <v>0</v>
      </c>
    </row>
    <row r="389" spans="1:30" ht="12.75">
      <c r="A389" s="7">
        <v>30</v>
      </c>
      <c r="B389" s="7">
        <v>3004</v>
      </c>
      <c r="C389" s="7">
        <v>300406</v>
      </c>
      <c r="D389" s="10">
        <v>30040605</v>
      </c>
      <c r="E389" s="170" t="s">
        <v>1625</v>
      </c>
      <c r="F389" s="7">
        <v>2</v>
      </c>
      <c r="G389" s="8" t="s">
        <v>551</v>
      </c>
      <c r="H389" s="8" t="s">
        <v>581</v>
      </c>
      <c r="I389" s="8" t="s">
        <v>611</v>
      </c>
      <c r="J389" s="8" t="s">
        <v>707</v>
      </c>
      <c r="K389" s="8" t="s">
        <v>612</v>
      </c>
      <c r="L389" s="8" t="s">
        <v>584</v>
      </c>
      <c r="M389" s="6">
        <f>SUMIF(SaldoAnno1!A$12:A$4902,D389,SaldoAnno1!D$12:D$4902)</f>
        <v>0</v>
      </c>
      <c r="N389" s="6">
        <f>SUMIF(SaldoAnno1!A$12:A$4902,D389,SaldoAnno1!E$12:E$4902)</f>
        <v>0</v>
      </c>
      <c r="O389" s="6">
        <f>SUMIF(SaldoAnno1!A$12:A$4902,D389,SaldoAnno1!G$12:G$4902)</f>
        <v>0</v>
      </c>
      <c r="P389" s="6">
        <f>SUMIF(SaldoAnno2!A$12:A$5000,D389,SaldoAnno2!D$12:D$5000)</f>
        <v>0</v>
      </c>
      <c r="Q389" s="6">
        <f>SUMIF(SaldoAnno2!A$12:A$5000,D389,SaldoAnno2!E$12:E$5000)</f>
        <v>0</v>
      </c>
      <c r="R389" s="6">
        <f>SUMIF(SaldoAnno2!A$12:A$5000,D389,SaldoAnno2!G$12:G$5000)</f>
        <v>0</v>
      </c>
      <c r="S389" s="6">
        <f>SUMIF(SaldoAnno3!A$12:A$5000,D389,SaldoAnno3!D$12:G$5000)</f>
        <v>0</v>
      </c>
      <c r="T389" s="6">
        <f>SUMIF(SaldoAnno3!A$12:A$5000,D389,SaldoAnno3!E$12:H$5000)</f>
        <v>0</v>
      </c>
      <c r="U389" s="6">
        <f>SUMIF(SaldoAnno3!A$12:A$5000,D389,SaldoAnno3!G$12:G$5000)</f>
        <v>0</v>
      </c>
      <c r="V389" s="6">
        <f>SUMIF(SaldoAnno4!A$12:A$4602,$D389,SaldoAnno4!D$12:D$4602)</f>
        <v>0</v>
      </c>
      <c r="W389" s="6">
        <f>SUMIF(SaldoAnno4!A$12:A$4602,$D389,SaldoAnno4!E$12:E$4602)</f>
        <v>0</v>
      </c>
      <c r="X389" s="6">
        <f>SUMIF(SaldoAnno4!A$12:A$4602,$D389,SaldoAnno4!G$12:G$4602)</f>
        <v>0</v>
      </c>
      <c r="Y389" s="6">
        <f>SUMIF(SaldoAnno5!A$12:A$4602,$D389,SaldoAnno5!D$12:D$4602)</f>
        <v>0</v>
      </c>
      <c r="Z389" s="6">
        <f>SUMIF(SaldoAnno5!A$12:A$4602,$D389,SaldoAnno5!E$12:E$4602)</f>
        <v>0</v>
      </c>
      <c r="AA389" s="6">
        <f>SUMIF(SaldoAnno5!A$12:A$4602,$D389,SaldoAnno5!G$12:G$4602)</f>
        <v>0</v>
      </c>
      <c r="AB389" s="6">
        <f>SUMIF(SaldoAnno6!A$12:A$5000,$D389,SaldoAnno6!D$12:D$5000)</f>
        <v>0</v>
      </c>
      <c r="AC389" s="6">
        <f>SUMIF(SaldoAnno6!A$12:A$5000,$D389,SaldoAnno6!E$12:E$5000)</f>
        <v>0</v>
      </c>
      <c r="AD389" s="6">
        <f>SUMIF(SaldoAnno6!A$12:A$5000,$D389,SaldoAnno6!G$12:G$5000)</f>
        <v>0</v>
      </c>
    </row>
    <row r="390" spans="1:30" ht="12.75">
      <c r="A390" s="7">
        <v>30</v>
      </c>
      <c r="B390" s="7">
        <v>3004</v>
      </c>
      <c r="C390" s="7">
        <v>300406</v>
      </c>
      <c r="D390" s="10">
        <v>30040606</v>
      </c>
      <c r="E390" s="170" t="s">
        <v>960</v>
      </c>
      <c r="F390" s="7">
        <v>2</v>
      </c>
      <c r="G390" s="8" t="s">
        <v>551</v>
      </c>
      <c r="H390" s="8" t="s">
        <v>581</v>
      </c>
      <c r="I390" s="8" t="s">
        <v>611</v>
      </c>
      <c r="J390" s="8" t="s">
        <v>707</v>
      </c>
      <c r="K390" s="8" t="s">
        <v>612</v>
      </c>
      <c r="L390" s="8" t="s">
        <v>584</v>
      </c>
      <c r="M390" s="6">
        <f>SUMIF(SaldoAnno1!A$12:A$4902,D390,SaldoAnno1!D$12:D$4902)</f>
        <v>0</v>
      </c>
      <c r="N390" s="6">
        <f>SUMIF(SaldoAnno1!A$12:A$4902,D390,SaldoAnno1!E$12:E$4902)</f>
        <v>50565.62</v>
      </c>
      <c r="O390" s="6">
        <f>SUMIF(SaldoAnno1!A$12:A$4902,D390,SaldoAnno1!G$12:G$4902)</f>
        <v>-50565.62</v>
      </c>
      <c r="P390" s="6">
        <f>SUMIF(SaldoAnno2!A$12:A$5000,D390,SaldoAnno2!D$12:D$5000)</f>
        <v>0</v>
      </c>
      <c r="Q390" s="6">
        <f>SUMIF(SaldoAnno2!A$12:A$5000,D390,SaldoAnno2!E$12:E$5000)</f>
        <v>52542.3</v>
      </c>
      <c r="R390" s="6">
        <f>SUMIF(SaldoAnno2!A$12:A$5000,D390,SaldoAnno2!G$12:G$5000)</f>
        <v>-52542.3</v>
      </c>
      <c r="S390" s="6">
        <f>SUMIF(SaldoAnno3!A$12:A$5000,D390,SaldoAnno3!D$12:G$5000)</f>
        <v>0</v>
      </c>
      <c r="T390" s="6">
        <f>SUMIF(SaldoAnno3!A$12:A$5000,D390,SaldoAnno3!E$12:H$5000)</f>
        <v>51658.53</v>
      </c>
      <c r="U390" s="6">
        <f>SUMIF(SaldoAnno3!A$12:A$5000,D390,SaldoAnno3!G$12:G$5000)</f>
        <v>-51658.53</v>
      </c>
      <c r="V390" s="6">
        <f>SUMIF(SaldoAnno4!A$12:A$4602,$D390,SaldoAnno4!D$12:D$4602)</f>
        <v>0</v>
      </c>
      <c r="W390" s="6">
        <f>SUMIF(SaldoAnno4!A$12:A$4602,$D390,SaldoAnno4!E$12:E$4602)</f>
        <v>0</v>
      </c>
      <c r="X390" s="6">
        <f>SUMIF(SaldoAnno4!A$12:A$4602,$D390,SaldoAnno4!G$12:G$4602)</f>
        <v>-52542</v>
      </c>
      <c r="Y390" s="6">
        <f>SUMIF(SaldoAnno5!A$12:A$4602,$D390,SaldoAnno5!D$12:D$4602)</f>
        <v>0</v>
      </c>
      <c r="Z390" s="6">
        <f>SUMIF(SaldoAnno5!A$12:A$4602,$D390,SaldoAnno5!E$12:E$4602)</f>
        <v>52850.33</v>
      </c>
      <c r="AA390" s="6">
        <f>SUMIF(SaldoAnno5!A$12:A$4602,$D390,SaldoAnno5!G$12:G$4602)</f>
        <v>-52850.33</v>
      </c>
      <c r="AB390" s="6">
        <f>SUMIF(SaldoAnno6!A$12:A$5000,$D390,SaldoAnno6!D$12:D$5000)</f>
        <v>0</v>
      </c>
      <c r="AC390" s="6">
        <f>SUMIF(SaldoAnno6!A$12:A$5000,$D390,SaldoAnno6!E$12:E$5000)</f>
        <v>7739.2</v>
      </c>
      <c r="AD390" s="6">
        <f>SUMIF(SaldoAnno6!A$12:A$5000,$D390,SaldoAnno6!G$12:G$5000)</f>
        <v>-7739.2</v>
      </c>
    </row>
    <row r="391" spans="1:30" ht="12.75">
      <c r="A391" s="7">
        <v>30</v>
      </c>
      <c r="B391" s="7">
        <v>3004</v>
      </c>
      <c r="C391" s="7">
        <v>300406</v>
      </c>
      <c r="D391" s="10">
        <v>30040607</v>
      </c>
      <c r="E391" s="170" t="s">
        <v>1020</v>
      </c>
      <c r="F391" s="7">
        <v>2</v>
      </c>
      <c r="G391" s="8" t="s">
        <v>551</v>
      </c>
      <c r="H391" s="8" t="s">
        <v>581</v>
      </c>
      <c r="I391" s="8" t="s">
        <v>611</v>
      </c>
      <c r="J391" s="8" t="s">
        <v>707</v>
      </c>
      <c r="K391" s="8" t="s">
        <v>612</v>
      </c>
      <c r="L391" s="8" t="s">
        <v>584</v>
      </c>
      <c r="M391" s="6">
        <f>SUMIF(SaldoAnno1!A$12:A$4902,D391,SaldoAnno1!D$12:D$4902)</f>
        <v>0</v>
      </c>
      <c r="N391" s="6">
        <f>SUMIF(SaldoAnno1!A$12:A$4902,D391,SaldoAnno1!E$12:E$4902)</f>
        <v>0</v>
      </c>
      <c r="O391" s="6">
        <f>SUMIF(SaldoAnno1!A$12:A$4902,D391,SaldoAnno1!G$12:G$4902)</f>
        <v>0</v>
      </c>
      <c r="P391" s="6">
        <f>SUMIF(SaldoAnno2!A$12:A$5000,D391,SaldoAnno2!D$12:D$5000)</f>
        <v>0</v>
      </c>
      <c r="Q391" s="6">
        <f>SUMIF(SaldoAnno2!A$12:A$5000,D391,SaldoAnno2!E$12:E$5000)</f>
        <v>0</v>
      </c>
      <c r="R391" s="6">
        <f>SUMIF(SaldoAnno2!A$12:A$5000,D391,SaldoAnno2!G$12:G$5000)</f>
        <v>0</v>
      </c>
      <c r="S391" s="6">
        <f>SUMIF(SaldoAnno3!A$12:A$5000,D391,SaldoAnno3!D$12:G$5000)</f>
        <v>0</v>
      </c>
      <c r="T391" s="6">
        <f>SUMIF(SaldoAnno3!A$12:A$5000,D391,SaldoAnno3!E$12:H$5000)</f>
        <v>0</v>
      </c>
      <c r="U391" s="6">
        <f>SUMIF(SaldoAnno3!A$12:A$5000,D391,SaldoAnno3!G$12:G$5000)</f>
        <v>0</v>
      </c>
      <c r="V391" s="6">
        <f>SUMIF(SaldoAnno4!A$12:A$4602,$D391,SaldoAnno4!D$12:D$4602)</f>
        <v>0</v>
      </c>
      <c r="W391" s="6">
        <f>SUMIF(SaldoAnno4!A$12:A$4602,$D391,SaldoAnno4!E$12:E$4602)</f>
        <v>0</v>
      </c>
      <c r="X391" s="6">
        <f>SUMIF(SaldoAnno4!A$12:A$4602,$D391,SaldoAnno4!G$12:G$4602)</f>
        <v>0</v>
      </c>
      <c r="Y391" s="6">
        <f>SUMIF(SaldoAnno5!A$12:A$4602,$D391,SaldoAnno5!D$12:D$4602)</f>
        <v>0</v>
      </c>
      <c r="Z391" s="6">
        <f>SUMIF(SaldoAnno5!A$12:A$4602,$D391,SaldoAnno5!E$12:E$4602)</f>
        <v>0</v>
      </c>
      <c r="AA391" s="6">
        <f>SUMIF(SaldoAnno5!A$12:A$4602,$D391,SaldoAnno5!G$12:G$4602)</f>
        <v>0</v>
      </c>
      <c r="AB391" s="6">
        <f>SUMIF(SaldoAnno6!A$12:A$5000,$D391,SaldoAnno6!D$12:D$5000)</f>
        <v>0</v>
      </c>
      <c r="AC391" s="6">
        <f>SUMIF(SaldoAnno6!A$12:A$5000,$D391,SaldoAnno6!E$12:E$5000)</f>
        <v>0</v>
      </c>
      <c r="AD391" s="6">
        <f>SUMIF(SaldoAnno6!A$12:A$5000,$D391,SaldoAnno6!G$12:G$5000)</f>
        <v>0</v>
      </c>
    </row>
    <row r="392" spans="1:30" ht="12.75">
      <c r="A392" s="7">
        <v>30</v>
      </c>
      <c r="B392" s="7">
        <v>3004</v>
      </c>
      <c r="C392" s="7">
        <v>300406</v>
      </c>
      <c r="D392" s="7">
        <v>30040688</v>
      </c>
      <c r="E392" s="170" t="s">
        <v>615</v>
      </c>
      <c r="F392" s="7">
        <v>2</v>
      </c>
      <c r="G392" s="8" t="s">
        <v>551</v>
      </c>
      <c r="H392" s="8" t="s">
        <v>581</v>
      </c>
      <c r="I392" s="8" t="s">
        <v>611</v>
      </c>
      <c r="J392" s="8" t="s">
        <v>707</v>
      </c>
      <c r="K392" s="8" t="s">
        <v>612</v>
      </c>
      <c r="L392" s="8" t="s">
        <v>584</v>
      </c>
      <c r="M392" s="6">
        <f>SUMIF(SaldoAnno1!A$12:A$4902,D392,SaldoAnno1!D$12:D$4902)</f>
        <v>0</v>
      </c>
      <c r="N392" s="6">
        <f>SUMIF(SaldoAnno1!A$12:A$4902,D392,SaldoAnno1!E$12:E$4902)</f>
        <v>39085.589999999997</v>
      </c>
      <c r="O392" s="6">
        <f>SUMIF(SaldoAnno1!A$12:A$4902,D392,SaldoAnno1!G$12:G$4902)</f>
        <v>-39085.589999999997</v>
      </c>
      <c r="P392" s="6">
        <f>SUMIF(SaldoAnno2!A$12:A$5000,D392,SaldoAnno2!D$12:D$5000)</f>
        <v>0</v>
      </c>
      <c r="Q392" s="6">
        <f>SUMIF(SaldoAnno2!A$12:A$5000,D392,SaldoAnno2!E$12:E$5000)</f>
        <v>37030.94</v>
      </c>
      <c r="R392" s="6">
        <f>SUMIF(SaldoAnno2!A$12:A$5000,D392,SaldoAnno2!G$12:G$5000)</f>
        <v>-37030.94</v>
      </c>
      <c r="S392" s="6">
        <f>SUMIF(SaldoAnno3!A$12:A$5000,D392,SaldoAnno3!D$12:G$5000)</f>
        <v>0</v>
      </c>
      <c r="T392" s="6">
        <f>SUMIF(SaldoAnno3!A$12:A$5000,D392,SaldoAnno3!E$12:H$5000)</f>
        <v>38560.449999999997</v>
      </c>
      <c r="U392" s="6">
        <f>SUMIF(SaldoAnno3!A$12:A$5000,D392,SaldoAnno3!G$12:G$5000)</f>
        <v>-38560.449999999997</v>
      </c>
      <c r="V392" s="6">
        <f>SUMIF(SaldoAnno4!A$12:A$4602,$D392,SaldoAnno4!D$12:D$4602)</f>
        <v>0</v>
      </c>
      <c r="W392" s="6">
        <f>SUMIF(SaldoAnno4!A$12:A$4602,$D392,SaldoAnno4!E$12:E$4602)</f>
        <v>0</v>
      </c>
      <c r="X392" s="6">
        <f>SUMIF(SaldoAnno4!A$12:A$4602,$D392,SaldoAnno4!G$12:G$4602)</f>
        <v>-35000.000400000004</v>
      </c>
      <c r="Y392" s="6">
        <f>SUMIF(SaldoAnno5!A$12:A$4602,$D392,SaldoAnno5!D$12:D$4602)</f>
        <v>1987.53</v>
      </c>
      <c r="Z392" s="6">
        <f>SUMIF(SaldoAnno5!A$12:A$4602,$D392,SaldoAnno5!E$12:E$4602)</f>
        <v>39607.99</v>
      </c>
      <c r="AA392" s="6">
        <f>SUMIF(SaldoAnno5!A$12:A$4602,$D392,SaldoAnno5!G$12:G$4602)</f>
        <v>-37620.46</v>
      </c>
      <c r="AB392" s="6">
        <f>SUMIF(SaldoAnno6!A$12:A$5000,$D392,SaldoAnno6!D$12:D$5000)</f>
        <v>0</v>
      </c>
      <c r="AC392" s="6">
        <f>SUMIF(SaldoAnno6!A$12:A$5000,$D392,SaldoAnno6!E$12:E$5000)</f>
        <v>0</v>
      </c>
      <c r="AD392" s="6">
        <f>SUMIF(SaldoAnno6!A$12:A$5000,$D392,SaldoAnno6!G$12:G$5000)</f>
        <v>0</v>
      </c>
    </row>
    <row r="393" spans="1:30" ht="12.75">
      <c r="A393" s="7">
        <v>30</v>
      </c>
      <c r="B393" s="7">
        <v>3004</v>
      </c>
      <c r="C393" s="7">
        <v>300406</v>
      </c>
      <c r="D393" s="7">
        <v>30040691</v>
      </c>
      <c r="E393" s="170" t="s">
        <v>1021</v>
      </c>
      <c r="F393" s="7">
        <v>2</v>
      </c>
      <c r="G393" s="8" t="s">
        <v>551</v>
      </c>
      <c r="H393" s="8" t="s">
        <v>581</v>
      </c>
      <c r="I393" s="8" t="s">
        <v>611</v>
      </c>
      <c r="J393" s="8" t="s">
        <v>707</v>
      </c>
      <c r="K393" s="8" t="s">
        <v>612</v>
      </c>
      <c r="L393" s="8" t="s">
        <v>584</v>
      </c>
      <c r="M393" s="6">
        <f>SUMIF(SaldoAnno1!A$12:A$4902,D393,SaldoAnno1!D$12:D$4902)</f>
        <v>0</v>
      </c>
      <c r="N393" s="6">
        <f>SUMIF(SaldoAnno1!A$12:A$4902,D393,SaldoAnno1!E$12:E$4902)</f>
        <v>0</v>
      </c>
      <c r="O393" s="6">
        <f>SUMIF(SaldoAnno1!A$12:A$4902,D393,SaldoAnno1!G$12:G$4902)</f>
        <v>0</v>
      </c>
      <c r="P393" s="6">
        <f>SUMIF(SaldoAnno2!A$12:A$5000,D393,SaldoAnno2!D$12:D$5000)</f>
        <v>0</v>
      </c>
      <c r="Q393" s="6">
        <f>SUMIF(SaldoAnno2!A$12:A$5000,D393,SaldoAnno2!E$12:E$5000)</f>
        <v>0</v>
      </c>
      <c r="R393" s="6">
        <f>SUMIF(SaldoAnno2!A$12:A$5000,D393,SaldoAnno2!G$12:G$5000)</f>
        <v>0</v>
      </c>
      <c r="S393" s="6">
        <f>SUMIF(SaldoAnno3!A$12:A$5000,D393,SaldoAnno3!D$12:G$5000)</f>
        <v>0</v>
      </c>
      <c r="T393" s="6">
        <f>SUMIF(SaldoAnno3!A$12:A$5000,D393,SaldoAnno3!E$12:H$5000)</f>
        <v>0</v>
      </c>
      <c r="U393" s="6">
        <f>SUMIF(SaldoAnno3!A$12:A$5000,D393,SaldoAnno3!G$12:G$5000)</f>
        <v>0</v>
      </c>
      <c r="V393" s="6">
        <f>SUMIF(SaldoAnno4!A$12:A$4602,$D393,SaldoAnno4!D$12:D$4602)</f>
        <v>0</v>
      </c>
      <c r="W393" s="6">
        <f>SUMIF(SaldoAnno4!A$12:A$4602,$D393,SaldoAnno4!E$12:E$4602)</f>
        <v>0</v>
      </c>
      <c r="X393" s="6">
        <f>SUMIF(SaldoAnno4!A$12:A$4602,$D393,SaldoAnno4!G$12:G$4602)</f>
        <v>0</v>
      </c>
      <c r="Y393" s="6">
        <f>SUMIF(SaldoAnno5!A$12:A$4602,$D393,SaldoAnno5!D$12:D$4602)</f>
        <v>0</v>
      </c>
      <c r="Z393" s="6">
        <f>SUMIF(SaldoAnno5!A$12:A$4602,$D393,SaldoAnno5!E$12:E$4602)</f>
        <v>0</v>
      </c>
      <c r="AA393" s="6">
        <f>SUMIF(SaldoAnno5!A$12:A$4602,$D393,SaldoAnno5!G$12:G$4602)</f>
        <v>0</v>
      </c>
      <c r="AB393" s="6">
        <f>SUMIF(SaldoAnno6!A$12:A$5000,$D393,SaldoAnno6!D$12:D$5000)</f>
        <v>0</v>
      </c>
      <c r="AC393" s="6">
        <f>SUMIF(SaldoAnno6!A$12:A$5000,$D393,SaldoAnno6!E$12:E$5000)</f>
        <v>0</v>
      </c>
      <c r="AD393" s="6">
        <f>SUMIF(SaldoAnno6!A$12:A$5000,$D393,SaldoAnno6!G$12:G$5000)</f>
        <v>0</v>
      </c>
    </row>
    <row r="394" spans="1:30" ht="12.75">
      <c r="A394" s="7">
        <v>30</v>
      </c>
      <c r="B394" s="7">
        <v>3005</v>
      </c>
      <c r="C394" s="7">
        <v>300501</v>
      </c>
      <c r="D394" s="7">
        <v>30050101</v>
      </c>
      <c r="E394" s="170" t="s">
        <v>616</v>
      </c>
      <c r="F394" s="7">
        <v>2</v>
      </c>
      <c r="G394" s="8" t="s">
        <v>551</v>
      </c>
      <c r="H394" s="8" t="s">
        <v>617</v>
      </c>
      <c r="I394" s="8" t="s">
        <v>618</v>
      </c>
      <c r="J394" s="8" t="s">
        <v>707</v>
      </c>
      <c r="K394" s="8" t="s">
        <v>619</v>
      </c>
      <c r="L394" s="8" t="s">
        <v>620</v>
      </c>
      <c r="M394" s="6">
        <f>SUMIF(SaldoAnno1!A$12:A$4902,D394,SaldoAnno1!D$12:D$4902)</f>
        <v>0</v>
      </c>
      <c r="N394" s="6">
        <f>SUMIF(SaldoAnno1!A$12:A$4902,D394,SaldoAnno1!E$12:E$4902)</f>
        <v>402284.97</v>
      </c>
      <c r="O394" s="6">
        <f>SUMIF(SaldoAnno1!A$12:A$4902,D394,SaldoAnno1!G$12:G$4902)</f>
        <v>-402284.97</v>
      </c>
      <c r="P394" s="6">
        <f>SUMIF(SaldoAnno2!A$12:A$5000,D394,SaldoAnno2!D$12:D$5000)</f>
        <v>0</v>
      </c>
      <c r="Q394" s="6">
        <f>SUMIF(SaldoAnno2!A$12:A$5000,D394,SaldoAnno2!E$12:E$5000)</f>
        <v>392116.52</v>
      </c>
      <c r="R394" s="6">
        <f>SUMIF(SaldoAnno2!A$12:A$5000,D394,SaldoAnno2!G$12:G$5000)</f>
        <v>-392116.52</v>
      </c>
      <c r="S394" s="6">
        <f>SUMIF(SaldoAnno3!A$12:A$5000,D394,SaldoAnno3!D$12:G$5000)</f>
        <v>0</v>
      </c>
      <c r="T394" s="6">
        <f>SUMIF(SaldoAnno3!A$12:A$5000,D394,SaldoAnno3!E$12:H$5000)</f>
        <v>386674.72</v>
      </c>
      <c r="U394" s="6">
        <f>SUMIF(SaldoAnno3!A$12:A$5000,D394,SaldoAnno3!G$12:G$5000)</f>
        <v>-386674.72</v>
      </c>
      <c r="V394" s="6">
        <f>SUMIF(SaldoAnno4!A$12:A$4602,$D394,SaldoAnno4!D$12:D$4602)</f>
        <v>0</v>
      </c>
      <c r="W394" s="6">
        <f>SUMIF(SaldoAnno4!A$12:A$4602,$D394,SaldoAnno4!E$12:E$4602)</f>
        <v>0</v>
      </c>
      <c r="X394" s="6">
        <f>SUMIF(SaldoAnno4!A$12:A$4602,$D394,SaldoAnno4!G$12:G$4602)</f>
        <v>-391999.99919999996</v>
      </c>
      <c r="Y394" s="6">
        <f>SUMIF(SaldoAnno5!A$12:A$4602,$D394,SaldoAnno5!D$12:D$4602)</f>
        <v>0</v>
      </c>
      <c r="Z394" s="6">
        <f>SUMIF(SaldoAnno5!A$12:A$4602,$D394,SaldoAnno5!E$12:E$4602)</f>
        <v>423319.75</v>
      </c>
      <c r="AA394" s="6">
        <f>SUMIF(SaldoAnno5!A$12:A$4602,$D394,SaldoAnno5!G$12:G$4602)</f>
        <v>-423319.75</v>
      </c>
      <c r="AB394" s="6">
        <f>SUMIF(SaldoAnno6!A$12:A$5000,$D394,SaldoAnno6!D$12:D$5000)</f>
        <v>0</v>
      </c>
      <c r="AC394" s="6">
        <f>SUMIF(SaldoAnno6!A$12:A$5000,$D394,SaldoAnno6!E$12:E$5000)</f>
        <v>0</v>
      </c>
      <c r="AD394" s="6">
        <f>SUMIF(SaldoAnno6!A$12:A$5000,$D394,SaldoAnno6!G$12:G$5000)</f>
        <v>0</v>
      </c>
    </row>
    <row r="395" spans="1:30" ht="12.75">
      <c r="A395" s="7">
        <v>30</v>
      </c>
      <c r="B395" s="7">
        <v>3005</v>
      </c>
      <c r="C395" s="7">
        <v>300502</v>
      </c>
      <c r="D395" s="7">
        <v>30050201</v>
      </c>
      <c r="E395" s="170" t="s">
        <v>621</v>
      </c>
      <c r="F395" s="7">
        <v>2</v>
      </c>
      <c r="G395" s="8" t="s">
        <v>551</v>
      </c>
      <c r="H395" s="8" t="s">
        <v>617</v>
      </c>
      <c r="I395" s="8" t="s">
        <v>622</v>
      </c>
      <c r="J395" s="8" t="s">
        <v>707</v>
      </c>
      <c r="K395" s="8" t="s">
        <v>623</v>
      </c>
      <c r="L395" s="8" t="s">
        <v>620</v>
      </c>
      <c r="M395" s="6">
        <f>SUMIF(SaldoAnno1!A$12:A$4902,D395,SaldoAnno1!D$12:D$4902)</f>
        <v>0</v>
      </c>
      <c r="N395" s="6">
        <f>SUMIF(SaldoAnno1!A$12:A$4902,D395,SaldoAnno1!E$12:E$4902)</f>
        <v>0</v>
      </c>
      <c r="O395" s="6">
        <f>SUMIF(SaldoAnno1!A$12:A$4902,D395,SaldoAnno1!G$12:G$4902)</f>
        <v>0</v>
      </c>
      <c r="P395" s="6">
        <f>SUMIF(SaldoAnno2!A$12:A$5000,D395,SaldoAnno2!D$12:D$5000)</f>
        <v>0</v>
      </c>
      <c r="Q395" s="6">
        <f>SUMIF(SaldoAnno2!A$12:A$5000,D395,SaldoAnno2!E$12:E$5000)</f>
        <v>0</v>
      </c>
      <c r="R395" s="6">
        <f>SUMIF(SaldoAnno2!A$12:A$5000,D395,SaldoAnno2!G$12:G$5000)</f>
        <v>0</v>
      </c>
      <c r="S395" s="6">
        <f>SUMIF(SaldoAnno3!A$12:A$5000,D395,SaldoAnno3!D$12:G$5000)</f>
        <v>0</v>
      </c>
      <c r="T395" s="6">
        <f>SUMIF(SaldoAnno3!A$12:A$5000,D395,SaldoAnno3!E$12:H$5000)</f>
        <v>0</v>
      </c>
      <c r="U395" s="6">
        <f>SUMIF(SaldoAnno3!A$12:A$5000,D395,SaldoAnno3!G$12:G$5000)</f>
        <v>0</v>
      </c>
      <c r="V395" s="6">
        <f>SUMIF(SaldoAnno4!A$12:A$4602,$D395,SaldoAnno4!D$12:D$4602)</f>
        <v>0</v>
      </c>
      <c r="W395" s="6">
        <f>SUMIF(SaldoAnno4!A$12:A$4602,$D395,SaldoAnno4!E$12:E$4602)</f>
        <v>0</v>
      </c>
      <c r="X395" s="6">
        <f>SUMIF(SaldoAnno4!A$12:A$4602,$D395,SaldoAnno4!G$12:G$4602)</f>
        <v>0</v>
      </c>
      <c r="Y395" s="6">
        <f>SUMIF(SaldoAnno5!A$12:A$4602,$D395,SaldoAnno5!D$12:D$4602)</f>
        <v>0</v>
      </c>
      <c r="Z395" s="6">
        <f>SUMIF(SaldoAnno5!A$12:A$4602,$D395,SaldoAnno5!E$12:E$4602)</f>
        <v>0</v>
      </c>
      <c r="AA395" s="6">
        <f>SUMIF(SaldoAnno5!A$12:A$4602,$D395,SaldoAnno5!G$12:G$4602)</f>
        <v>0</v>
      </c>
      <c r="AB395" s="6">
        <f>SUMIF(SaldoAnno6!A$12:A$5000,$D395,SaldoAnno6!D$12:D$5000)</f>
        <v>0</v>
      </c>
      <c r="AC395" s="6">
        <f>SUMIF(SaldoAnno6!A$12:A$5000,$D395,SaldoAnno6!E$12:E$5000)</f>
        <v>0</v>
      </c>
      <c r="AD395" s="6">
        <f>SUMIF(SaldoAnno6!A$12:A$5000,$D395,SaldoAnno6!G$12:G$5000)</f>
        <v>0</v>
      </c>
    </row>
    <row r="396" spans="1:30" ht="12.75">
      <c r="A396" s="7">
        <v>30</v>
      </c>
      <c r="B396" s="7">
        <v>3005</v>
      </c>
      <c r="C396" s="7">
        <v>300503</v>
      </c>
      <c r="D396" s="7">
        <v>30050301</v>
      </c>
      <c r="E396" s="170" t="s">
        <v>624</v>
      </c>
      <c r="F396" s="7">
        <v>2</v>
      </c>
      <c r="G396" s="8" t="s">
        <v>551</v>
      </c>
      <c r="H396" s="8" t="s">
        <v>617</v>
      </c>
      <c r="I396" s="8" t="s">
        <v>625</v>
      </c>
      <c r="J396" s="8" t="s">
        <v>707</v>
      </c>
      <c r="K396" s="8" t="s">
        <v>624</v>
      </c>
      <c r="L396" s="8" t="s">
        <v>620</v>
      </c>
      <c r="M396" s="6">
        <f>SUMIF(SaldoAnno1!A$12:A$4902,D396,SaldoAnno1!D$12:D$4902)</f>
        <v>0</v>
      </c>
      <c r="N396" s="6">
        <f>SUMIF(SaldoAnno1!A$12:A$4902,D396,SaldoAnno1!E$12:E$4902)</f>
        <v>1130000</v>
      </c>
      <c r="O396" s="6">
        <f>SUMIF(SaldoAnno1!A$12:A$4902,D396,SaldoAnno1!G$12:G$4902)</f>
        <v>-1130000</v>
      </c>
      <c r="P396" s="6">
        <f>SUMIF(SaldoAnno2!A$12:A$5000,D396,SaldoAnno2!D$12:D$5000)</f>
        <v>0</v>
      </c>
      <c r="Q396" s="6">
        <f>SUMIF(SaldoAnno2!A$12:A$5000,D396,SaldoAnno2!E$12:E$5000)</f>
        <v>1700000</v>
      </c>
      <c r="R396" s="6">
        <f>SUMIF(SaldoAnno2!A$12:A$5000,D396,SaldoAnno2!G$12:G$5000)</f>
        <v>-1700000</v>
      </c>
      <c r="S396" s="6">
        <f>SUMIF(SaldoAnno3!A$12:A$5000,D396,SaldoAnno3!D$12:G$5000)</f>
        <v>0</v>
      </c>
      <c r="T396" s="6">
        <f>SUMIF(SaldoAnno3!A$12:A$5000,D396,SaldoAnno3!E$12:H$5000)</f>
        <v>0</v>
      </c>
      <c r="U396" s="6">
        <f>SUMIF(SaldoAnno3!A$12:A$5000,D396,SaldoAnno3!G$12:G$5000)</f>
        <v>0</v>
      </c>
      <c r="V396" s="6">
        <f>SUMIF(SaldoAnno4!A$12:A$4602,$D396,SaldoAnno4!D$12:D$4602)</f>
        <v>0</v>
      </c>
      <c r="W396" s="6">
        <f>SUMIF(SaldoAnno4!A$12:A$4602,$D396,SaldoAnno4!E$12:E$4602)</f>
        <v>0</v>
      </c>
      <c r="X396" s="6">
        <f>SUMIF(SaldoAnno4!A$12:A$4602,$D396,SaldoAnno4!G$12:G$4602)</f>
        <v>0</v>
      </c>
      <c r="Y396" s="6">
        <f>SUMIF(SaldoAnno5!A$12:A$4602,$D396,SaldoAnno5!D$12:D$4602)</f>
        <v>0</v>
      </c>
      <c r="Z396" s="6">
        <f>SUMIF(SaldoAnno5!A$12:A$4602,$D396,SaldoAnno5!E$12:E$4602)</f>
        <v>2400000</v>
      </c>
      <c r="AA396" s="6">
        <f>SUMIF(SaldoAnno5!A$12:A$4602,$D396,SaldoAnno5!G$12:G$4602)</f>
        <v>-2400000</v>
      </c>
      <c r="AB396" s="6">
        <f>SUMIF(SaldoAnno6!A$12:A$5000,$D396,SaldoAnno6!D$12:D$5000)</f>
        <v>0</v>
      </c>
      <c r="AC396" s="6">
        <f>SUMIF(SaldoAnno6!A$12:A$5000,$D396,SaldoAnno6!E$12:E$5000)</f>
        <v>0</v>
      </c>
      <c r="AD396" s="6">
        <f>SUMIF(SaldoAnno6!A$12:A$5000,$D396,SaldoAnno6!G$12:G$5000)</f>
        <v>0</v>
      </c>
    </row>
    <row r="397" spans="1:30" ht="12.75">
      <c r="A397" s="7">
        <v>30</v>
      </c>
      <c r="B397" s="7">
        <v>3005</v>
      </c>
      <c r="C397" s="7">
        <v>300504</v>
      </c>
      <c r="D397" s="7">
        <v>30050401</v>
      </c>
      <c r="E397" s="170" t="s">
        <v>1626</v>
      </c>
      <c r="F397" s="7">
        <v>2</v>
      </c>
      <c r="G397" s="8" t="s">
        <v>551</v>
      </c>
      <c r="H397" s="8" t="s">
        <v>617</v>
      </c>
      <c r="I397" s="8" t="s">
        <v>626</v>
      </c>
      <c r="J397" s="8" t="s">
        <v>707</v>
      </c>
      <c r="K397" s="8" t="s">
        <v>627</v>
      </c>
      <c r="L397" s="8" t="s">
        <v>620</v>
      </c>
      <c r="M397" s="6">
        <f>SUMIF(SaldoAnno1!A$12:A$4902,D397,SaldoAnno1!D$12:D$4902)</f>
        <v>0</v>
      </c>
      <c r="N397" s="6">
        <f>SUMIF(SaldoAnno1!A$12:A$4902,D397,SaldoAnno1!E$12:E$4902)</f>
        <v>0</v>
      </c>
      <c r="O397" s="6">
        <f>SUMIF(SaldoAnno1!A$12:A$4902,D397,SaldoAnno1!G$12:G$4902)</f>
        <v>0</v>
      </c>
      <c r="P397" s="6">
        <f>SUMIF(SaldoAnno2!A$12:A$5000,D397,SaldoAnno2!D$12:D$5000)</f>
        <v>0</v>
      </c>
      <c r="Q397" s="6">
        <f>SUMIF(SaldoAnno2!A$12:A$5000,D397,SaldoAnno2!E$12:E$5000)</f>
        <v>0</v>
      </c>
      <c r="R397" s="6">
        <f>SUMIF(SaldoAnno2!A$12:A$5000,D397,SaldoAnno2!G$12:G$5000)</f>
        <v>0</v>
      </c>
      <c r="S397" s="6">
        <f>SUMIF(SaldoAnno3!A$12:A$5000,D397,SaldoAnno3!D$12:G$5000)</f>
        <v>0</v>
      </c>
      <c r="T397" s="6">
        <f>SUMIF(SaldoAnno3!A$12:A$5000,D397,SaldoAnno3!E$12:H$5000)</f>
        <v>0</v>
      </c>
      <c r="U397" s="6">
        <f>SUMIF(SaldoAnno3!A$12:A$5000,D397,SaldoAnno3!G$12:G$5000)</f>
        <v>0</v>
      </c>
      <c r="V397" s="6">
        <f>SUMIF(SaldoAnno4!A$12:A$4602,$D397,SaldoAnno4!D$12:D$4602)</f>
        <v>0</v>
      </c>
      <c r="W397" s="6">
        <f>SUMIF(SaldoAnno4!A$12:A$4602,$D397,SaldoAnno4!E$12:E$4602)</f>
        <v>0</v>
      </c>
      <c r="X397" s="6">
        <f>SUMIF(SaldoAnno4!A$12:A$4602,$D397,SaldoAnno4!G$12:G$4602)</f>
        <v>0</v>
      </c>
      <c r="Y397" s="6">
        <f>SUMIF(SaldoAnno5!A$12:A$4602,$D397,SaldoAnno5!D$12:D$4602)</f>
        <v>0</v>
      </c>
      <c r="Z397" s="6">
        <f>SUMIF(SaldoAnno5!A$12:A$4602,$D397,SaldoAnno5!E$12:E$4602)</f>
        <v>0</v>
      </c>
      <c r="AA397" s="6">
        <f>SUMIF(SaldoAnno5!A$12:A$4602,$D397,SaldoAnno5!G$12:G$4602)</f>
        <v>0</v>
      </c>
      <c r="AB397" s="6">
        <f>SUMIF(SaldoAnno6!A$12:A$5000,$D397,SaldoAnno6!D$12:D$5000)</f>
        <v>0</v>
      </c>
      <c r="AC397" s="6">
        <f>SUMIF(SaldoAnno6!A$12:A$5000,$D397,SaldoAnno6!E$12:E$5000)</f>
        <v>0</v>
      </c>
      <c r="AD397" s="6">
        <f>SUMIF(SaldoAnno6!A$12:A$5000,$D397,SaldoAnno6!G$12:G$5000)</f>
        <v>0</v>
      </c>
    </row>
    <row r="398" spans="1:30" ht="12.75">
      <c r="A398" s="7">
        <v>30</v>
      </c>
      <c r="B398" s="7">
        <v>3005</v>
      </c>
      <c r="C398" s="7">
        <v>300505</v>
      </c>
      <c r="D398" s="7">
        <v>30050501</v>
      </c>
      <c r="E398" s="170" t="s">
        <v>628</v>
      </c>
      <c r="F398" s="7">
        <v>2</v>
      </c>
      <c r="G398" s="8" t="s">
        <v>551</v>
      </c>
      <c r="H398" s="8" t="s">
        <v>617</v>
      </c>
      <c r="I398" s="8" t="s">
        <v>629</v>
      </c>
      <c r="J398" s="8" t="s">
        <v>707</v>
      </c>
      <c r="K398" s="8" t="s">
        <v>628</v>
      </c>
      <c r="L398" s="8" t="s">
        <v>620</v>
      </c>
      <c r="M398" s="6">
        <f>SUMIF(SaldoAnno1!A$12:A$4902,D398,SaldoAnno1!D$12:D$4902)</f>
        <v>0</v>
      </c>
      <c r="N398" s="6">
        <f>SUMIF(SaldoAnno1!A$12:A$4902,D398,SaldoAnno1!E$12:E$4902)</f>
        <v>565079.85</v>
      </c>
      <c r="O398" s="6">
        <f>SUMIF(SaldoAnno1!A$12:A$4902,D398,SaldoAnno1!G$12:G$4902)</f>
        <v>-565079.85</v>
      </c>
      <c r="P398" s="6">
        <f>SUMIF(SaldoAnno2!A$12:A$5000,D398,SaldoAnno2!D$12:D$5000)</f>
        <v>0</v>
      </c>
      <c r="Q398" s="6">
        <f>SUMIF(SaldoAnno2!A$12:A$5000,D398,SaldoAnno2!E$12:E$5000)</f>
        <v>328633.21000000002</v>
      </c>
      <c r="R398" s="6">
        <f>SUMIF(SaldoAnno2!A$12:A$5000,D398,SaldoAnno2!G$12:G$5000)</f>
        <v>-328633.21000000002</v>
      </c>
      <c r="S398" s="6">
        <f>SUMIF(SaldoAnno3!A$12:A$5000,D398,SaldoAnno3!D$12:G$5000)</f>
        <v>0</v>
      </c>
      <c r="T398" s="6">
        <f>SUMIF(SaldoAnno3!A$12:A$5000,D398,SaldoAnno3!E$12:H$5000)</f>
        <v>108999.27</v>
      </c>
      <c r="U398" s="6">
        <f>SUMIF(SaldoAnno3!A$12:A$5000,D398,SaldoAnno3!G$12:G$5000)</f>
        <v>-108999.27</v>
      </c>
      <c r="V398" s="6">
        <f>SUMIF(SaldoAnno4!A$12:A$4602,$D398,SaldoAnno4!D$12:D$4602)</f>
        <v>0</v>
      </c>
      <c r="W398" s="6">
        <f>SUMIF(SaldoAnno4!A$12:A$4602,$D398,SaldoAnno4!E$12:E$4602)</f>
        <v>0</v>
      </c>
      <c r="X398" s="6">
        <f>SUMIF(SaldoAnno4!A$12:A$4602,$D398,SaldoAnno4!G$12:G$4602)</f>
        <v>-18844.899600000001</v>
      </c>
      <c r="Y398" s="6">
        <f>SUMIF(SaldoAnno5!A$12:A$4602,$D398,SaldoAnno5!D$12:D$4602)</f>
        <v>32054.49</v>
      </c>
      <c r="Z398" s="6">
        <f>SUMIF(SaldoAnno5!A$12:A$4602,$D398,SaldoAnno5!E$12:E$4602)</f>
        <v>259483.88</v>
      </c>
      <c r="AA398" s="6">
        <f>SUMIF(SaldoAnno5!A$12:A$4602,$D398,SaldoAnno5!G$12:G$4602)</f>
        <v>-227429.39</v>
      </c>
      <c r="AB398" s="6">
        <f>SUMIF(SaldoAnno6!A$12:A$5000,$D398,SaldoAnno6!D$12:D$5000)</f>
        <v>0</v>
      </c>
      <c r="AC398" s="6">
        <f>SUMIF(SaldoAnno6!A$12:A$5000,$D398,SaldoAnno6!E$12:E$5000)</f>
        <v>248483.37</v>
      </c>
      <c r="AD398" s="6">
        <f>SUMIF(SaldoAnno6!A$12:A$5000,$D398,SaldoAnno6!G$12:G$5000)</f>
        <v>-248483.37</v>
      </c>
    </row>
    <row r="399" spans="1:30" ht="12.75">
      <c r="A399" s="7">
        <v>30</v>
      </c>
      <c r="B399" s="7">
        <v>3005</v>
      </c>
      <c r="C399" s="7">
        <v>300505</v>
      </c>
      <c r="D399" s="7">
        <v>30050502</v>
      </c>
      <c r="E399" s="170" t="s">
        <v>1627</v>
      </c>
      <c r="F399" s="7">
        <v>2</v>
      </c>
      <c r="G399" s="8" t="s">
        <v>551</v>
      </c>
      <c r="H399" s="8" t="s">
        <v>617</v>
      </c>
      <c r="I399" s="8" t="s">
        <v>629</v>
      </c>
      <c r="J399" s="8" t="s">
        <v>707</v>
      </c>
      <c r="K399" s="8" t="s">
        <v>628</v>
      </c>
      <c r="L399" s="8" t="s">
        <v>620</v>
      </c>
      <c r="M399" s="6">
        <f>SUMIF(SaldoAnno1!A$12:A$4902,D399,SaldoAnno1!D$12:D$4902)</f>
        <v>0</v>
      </c>
      <c r="N399" s="6">
        <f>SUMIF(SaldoAnno1!A$12:A$4902,D399,SaldoAnno1!E$12:E$4902)</f>
        <v>0</v>
      </c>
      <c r="O399" s="6">
        <f>SUMIF(SaldoAnno1!A$12:A$4902,D399,SaldoAnno1!G$12:G$4902)</f>
        <v>0</v>
      </c>
      <c r="P399" s="6">
        <f>SUMIF(SaldoAnno2!A$12:A$5000,D399,SaldoAnno2!D$12:D$5000)</f>
        <v>0</v>
      </c>
      <c r="Q399" s="6">
        <f>SUMIF(SaldoAnno2!A$12:A$5000,D399,SaldoAnno2!E$12:E$5000)</f>
        <v>0</v>
      </c>
      <c r="R399" s="6">
        <f>SUMIF(SaldoAnno2!A$12:A$5000,D399,SaldoAnno2!G$12:G$5000)</f>
        <v>0</v>
      </c>
      <c r="S399" s="6">
        <f>SUMIF(SaldoAnno3!A$12:A$5000,D399,SaldoAnno3!D$12:G$5000)</f>
        <v>0</v>
      </c>
      <c r="T399" s="6">
        <f>SUMIF(SaldoAnno3!A$12:A$5000,D399,SaldoAnno3!E$12:H$5000)</f>
        <v>0</v>
      </c>
      <c r="U399" s="6">
        <f>SUMIF(SaldoAnno3!A$12:A$5000,D399,SaldoAnno3!G$12:G$5000)</f>
        <v>0</v>
      </c>
      <c r="V399" s="6">
        <f>SUMIF(SaldoAnno4!A$12:A$4602,$D399,SaldoAnno4!D$12:D$4602)</f>
        <v>0</v>
      </c>
      <c r="W399" s="6">
        <f>SUMIF(SaldoAnno4!A$12:A$4602,$D399,SaldoAnno4!E$12:E$4602)</f>
        <v>0</v>
      </c>
      <c r="X399" s="6">
        <f>SUMIF(SaldoAnno4!A$12:A$4602,$D399,SaldoAnno4!G$12:G$4602)</f>
        <v>0</v>
      </c>
      <c r="Y399" s="6">
        <f>SUMIF(SaldoAnno5!A$12:A$4602,$D399,SaldoAnno5!D$12:D$4602)</f>
        <v>0</v>
      </c>
      <c r="Z399" s="6">
        <f>SUMIF(SaldoAnno5!A$12:A$4602,$D399,SaldoAnno5!E$12:E$4602)</f>
        <v>0</v>
      </c>
      <c r="AA399" s="6">
        <f>SUMIF(SaldoAnno5!A$12:A$4602,$D399,SaldoAnno5!G$12:G$4602)</f>
        <v>0</v>
      </c>
      <c r="AB399" s="6">
        <f>SUMIF(SaldoAnno6!A$12:A$5000,$D399,SaldoAnno6!D$12:D$5000)</f>
        <v>0</v>
      </c>
      <c r="AC399" s="6">
        <f>SUMIF(SaldoAnno6!A$12:A$5000,$D399,SaldoAnno6!E$12:E$5000)</f>
        <v>0</v>
      </c>
      <c r="AD399" s="6">
        <f>SUMIF(SaldoAnno6!A$12:A$5000,$D399,SaldoAnno6!G$12:G$5000)</f>
        <v>0</v>
      </c>
    </row>
    <row r="400" spans="1:30" ht="12.75">
      <c r="A400" s="7">
        <v>30</v>
      </c>
      <c r="B400" s="7">
        <v>3005</v>
      </c>
      <c r="C400" s="7">
        <v>300506</v>
      </c>
      <c r="D400" s="7">
        <v>30050601</v>
      </c>
      <c r="E400" s="170" t="s">
        <v>1020</v>
      </c>
      <c r="F400" s="7">
        <v>2</v>
      </c>
      <c r="G400" s="8" t="s">
        <v>551</v>
      </c>
      <c r="H400" s="8" t="s">
        <v>617</v>
      </c>
      <c r="I400" s="8" t="s">
        <v>631</v>
      </c>
      <c r="J400" s="8" t="s">
        <v>707</v>
      </c>
      <c r="K400" s="8" t="s">
        <v>630</v>
      </c>
      <c r="L400" s="8" t="s">
        <v>620</v>
      </c>
      <c r="M400" s="6">
        <f>SUMIF(SaldoAnno1!A$12:A$4902,D400,SaldoAnno1!D$12:D$4902)</f>
        <v>0</v>
      </c>
      <c r="N400" s="6">
        <f>SUMIF(SaldoAnno1!A$12:A$4902,D400,SaldoAnno1!E$12:E$4902)</f>
        <v>0</v>
      </c>
      <c r="O400" s="6">
        <f>SUMIF(SaldoAnno1!A$12:A$4902,D400,SaldoAnno1!G$12:G$4902)</f>
        <v>0</v>
      </c>
      <c r="P400" s="6">
        <f>SUMIF(SaldoAnno2!A$12:A$5000,D400,SaldoAnno2!D$12:D$5000)</f>
        <v>0</v>
      </c>
      <c r="Q400" s="6">
        <f>SUMIF(SaldoAnno2!A$12:A$5000,D400,SaldoAnno2!E$12:E$5000)</f>
        <v>0</v>
      </c>
      <c r="R400" s="6">
        <f>SUMIF(SaldoAnno2!A$12:A$5000,D400,SaldoAnno2!G$12:G$5000)</f>
        <v>0</v>
      </c>
      <c r="S400" s="6">
        <f>SUMIF(SaldoAnno3!A$12:A$5000,D400,SaldoAnno3!D$12:G$5000)</f>
        <v>0</v>
      </c>
      <c r="T400" s="6">
        <f>SUMIF(SaldoAnno3!A$12:A$5000,D400,SaldoAnno3!E$12:H$5000)</f>
        <v>0</v>
      </c>
      <c r="U400" s="6">
        <f>SUMIF(SaldoAnno3!A$12:A$5000,D400,SaldoAnno3!G$12:G$5000)</f>
        <v>0</v>
      </c>
      <c r="V400" s="6">
        <f>SUMIF(SaldoAnno4!A$12:A$4602,$D400,SaldoAnno4!D$12:D$4602)</f>
        <v>0</v>
      </c>
      <c r="W400" s="6">
        <f>SUMIF(SaldoAnno4!A$12:A$4602,$D400,SaldoAnno4!E$12:E$4602)</f>
        <v>0</v>
      </c>
      <c r="X400" s="6">
        <f>SUMIF(SaldoAnno4!A$12:A$4602,$D400,SaldoAnno4!G$12:G$4602)</f>
        <v>0</v>
      </c>
      <c r="Y400" s="6">
        <f>SUMIF(SaldoAnno5!A$12:A$4602,$D400,SaldoAnno5!D$12:D$4602)</f>
        <v>0</v>
      </c>
      <c r="Z400" s="6">
        <f>SUMIF(SaldoAnno5!A$12:A$4602,$D400,SaldoAnno5!E$12:E$4602)</f>
        <v>0</v>
      </c>
      <c r="AA400" s="6">
        <f>SUMIF(SaldoAnno5!A$12:A$4602,$D400,SaldoAnno5!G$12:G$4602)</f>
        <v>0</v>
      </c>
      <c r="AB400" s="6">
        <f>SUMIF(SaldoAnno6!A$12:A$5000,$D400,SaldoAnno6!D$12:D$5000)</f>
        <v>0</v>
      </c>
      <c r="AC400" s="6">
        <f>SUMIF(SaldoAnno6!A$12:A$5000,$D400,SaldoAnno6!E$12:E$5000)</f>
        <v>0</v>
      </c>
      <c r="AD400" s="6">
        <f>SUMIF(SaldoAnno6!A$12:A$5000,$D400,SaldoAnno6!G$12:G$5000)</f>
        <v>0</v>
      </c>
    </row>
    <row r="401" spans="1:30" ht="12.75">
      <c r="A401" s="7">
        <v>30</v>
      </c>
      <c r="B401" s="7">
        <v>3005</v>
      </c>
      <c r="C401" s="7">
        <v>300506</v>
      </c>
      <c r="D401" s="7">
        <v>30050688</v>
      </c>
      <c r="E401" s="170" t="s">
        <v>630</v>
      </c>
      <c r="F401" s="7">
        <v>2</v>
      </c>
      <c r="G401" s="8" t="s">
        <v>551</v>
      </c>
      <c r="H401" s="8" t="s">
        <v>617</v>
      </c>
      <c r="I401" s="8" t="s">
        <v>631</v>
      </c>
      <c r="J401" s="8" t="s">
        <v>707</v>
      </c>
      <c r="K401" s="8" t="s">
        <v>630</v>
      </c>
      <c r="L401" s="8" t="s">
        <v>620</v>
      </c>
      <c r="M401" s="6">
        <f>SUMIF(SaldoAnno1!A$12:A$4902,D401,SaldoAnno1!D$12:D$4902)</f>
        <v>0</v>
      </c>
      <c r="N401" s="6">
        <f>SUMIF(SaldoAnno1!A$12:A$4902,D401,SaldoAnno1!E$12:E$4902)</f>
        <v>14181.22</v>
      </c>
      <c r="O401" s="6">
        <f>SUMIF(SaldoAnno1!A$12:A$4902,D401,SaldoAnno1!G$12:G$4902)</f>
        <v>-14181.22</v>
      </c>
      <c r="P401" s="6">
        <f>SUMIF(SaldoAnno2!A$12:A$5000,D401,SaldoAnno2!D$12:D$5000)</f>
        <v>4773.8100000000004</v>
      </c>
      <c r="Q401" s="6">
        <f>SUMIF(SaldoAnno2!A$12:A$5000,D401,SaldoAnno2!E$12:E$5000)</f>
        <v>6781.91</v>
      </c>
      <c r="R401" s="6">
        <f>SUMIF(SaldoAnno2!A$12:A$5000,D401,SaldoAnno2!G$12:G$5000)</f>
        <v>-2008.0999999999995</v>
      </c>
      <c r="S401" s="6">
        <f>SUMIF(SaldoAnno3!A$12:A$5000,D401,SaldoAnno3!D$12:G$5000)</f>
        <v>56204</v>
      </c>
      <c r="T401" s="6">
        <f>SUMIF(SaldoAnno3!A$12:A$5000,D401,SaldoAnno3!E$12:H$5000)</f>
        <v>88161.24</v>
      </c>
      <c r="U401" s="6">
        <f>SUMIF(SaldoAnno3!A$12:A$5000,D401,SaldoAnno3!G$12:G$5000)</f>
        <v>-31957.240000000005</v>
      </c>
      <c r="V401" s="6">
        <f>SUMIF(SaldoAnno4!A$12:A$4602,$D401,SaldoAnno4!D$12:D$4602)</f>
        <v>0</v>
      </c>
      <c r="W401" s="6">
        <f>SUMIF(SaldoAnno4!A$12:A$4602,$D401,SaldoAnno4!E$12:E$4602)</f>
        <v>0</v>
      </c>
      <c r="X401" s="6">
        <f>SUMIF(SaldoAnno4!A$12:A$4602,$D401,SaldoAnno4!G$12:G$4602)</f>
        <v>-64971</v>
      </c>
      <c r="Y401" s="6">
        <f>SUMIF(SaldoAnno5!A$12:A$4602,$D401,SaldoAnno5!D$12:D$4602)</f>
        <v>0</v>
      </c>
      <c r="Z401" s="6">
        <f>SUMIF(SaldoAnno5!A$12:A$4602,$D401,SaldoAnno5!E$12:E$4602)</f>
        <v>151162.98000000001</v>
      </c>
      <c r="AA401" s="6">
        <f>SUMIF(SaldoAnno5!A$12:A$4602,$D401,SaldoAnno5!G$12:G$4602)</f>
        <v>-151162.98000000001</v>
      </c>
      <c r="AB401" s="6">
        <f>SUMIF(SaldoAnno6!A$12:A$5000,$D401,SaldoAnno6!D$12:D$5000)</f>
        <v>0</v>
      </c>
      <c r="AC401" s="6">
        <f>SUMIF(SaldoAnno6!A$12:A$5000,$D401,SaldoAnno6!E$12:E$5000)</f>
        <v>90016.55</v>
      </c>
      <c r="AD401" s="6">
        <f>SUMIF(SaldoAnno6!A$12:A$5000,$D401,SaldoAnno6!G$12:G$5000)</f>
        <v>-90016.55</v>
      </c>
    </row>
    <row r="402" spans="1:30" ht="12.75">
      <c r="A402" s="7">
        <v>30</v>
      </c>
      <c r="B402" s="7">
        <v>3005</v>
      </c>
      <c r="C402" s="7">
        <v>300506</v>
      </c>
      <c r="D402" s="7">
        <v>30050699</v>
      </c>
      <c r="E402" s="170" t="s">
        <v>1556</v>
      </c>
      <c r="F402" s="7">
        <v>2</v>
      </c>
      <c r="G402" s="8" t="s">
        <v>551</v>
      </c>
      <c r="H402" s="8" t="s">
        <v>617</v>
      </c>
      <c r="I402" s="8" t="s">
        <v>631</v>
      </c>
      <c r="J402" s="8" t="s">
        <v>707</v>
      </c>
      <c r="K402" s="8" t="s">
        <v>630</v>
      </c>
      <c r="L402" s="8" t="s">
        <v>620</v>
      </c>
      <c r="M402" s="6">
        <f>SUMIF(SaldoAnno1!A$12:A$4902,D402,SaldoAnno1!D$12:D$4902)</f>
        <v>0</v>
      </c>
      <c r="N402" s="6">
        <f>SUMIF(SaldoAnno1!A$12:A$4902,D402,SaldoAnno1!E$12:E$4902)</f>
        <v>0</v>
      </c>
      <c r="O402" s="6">
        <f>SUMIF(SaldoAnno1!A$12:A$4902,D402,SaldoAnno1!G$12:G$4902)</f>
        <v>0</v>
      </c>
      <c r="P402" s="6">
        <f>SUMIF(SaldoAnno2!A$12:A$5000,D402,SaldoAnno2!D$12:D$5000)</f>
        <v>0</v>
      </c>
      <c r="Q402" s="6">
        <f>SUMIF(SaldoAnno2!A$12:A$5000,D402,SaldoAnno2!E$12:E$5000)</f>
        <v>0</v>
      </c>
      <c r="R402" s="6">
        <f>SUMIF(SaldoAnno2!A$12:A$5000,D402,SaldoAnno2!G$12:G$5000)</f>
        <v>0</v>
      </c>
      <c r="S402" s="6">
        <f>SUMIF(SaldoAnno3!A$12:A$5000,D402,SaldoAnno3!D$12:G$5000)</f>
        <v>0</v>
      </c>
      <c r="T402" s="6">
        <f>SUMIF(SaldoAnno3!A$12:A$5000,D402,SaldoAnno3!E$12:H$5000)</f>
        <v>0</v>
      </c>
      <c r="U402" s="6">
        <f>SUMIF(SaldoAnno3!A$12:A$5000,D402,SaldoAnno3!G$12:G$5000)</f>
        <v>0</v>
      </c>
      <c r="V402" s="6">
        <f>SUMIF(SaldoAnno4!A$12:A$4602,$D402,SaldoAnno4!D$12:D$4602)</f>
        <v>0</v>
      </c>
      <c r="W402" s="6">
        <f>SUMIF(SaldoAnno4!A$12:A$4602,$D402,SaldoAnno4!E$12:E$4602)</f>
        <v>0</v>
      </c>
      <c r="X402" s="6">
        <f>SUMIF(SaldoAnno4!A$12:A$4602,$D402,SaldoAnno4!G$12:G$4602)</f>
        <v>0</v>
      </c>
      <c r="Y402" s="6">
        <f>SUMIF(SaldoAnno5!A$12:A$4602,$D402,SaldoAnno5!D$12:D$4602)</f>
        <v>0</v>
      </c>
      <c r="Z402" s="6">
        <f>SUMIF(SaldoAnno5!A$12:A$4602,$D402,SaldoAnno5!E$12:E$4602)</f>
        <v>0</v>
      </c>
      <c r="AA402" s="6">
        <f>SUMIF(SaldoAnno5!A$12:A$4602,$D402,SaldoAnno5!G$12:G$4602)</f>
        <v>0</v>
      </c>
      <c r="AB402" s="6">
        <f>SUMIF(SaldoAnno6!A$12:A$5000,$D402,SaldoAnno6!D$12:D$5000)</f>
        <v>0</v>
      </c>
      <c r="AC402" s="6">
        <f>SUMIF(SaldoAnno6!A$12:A$5000,$D402,SaldoAnno6!E$12:E$5000)</f>
        <v>0</v>
      </c>
      <c r="AD402" s="6">
        <f>SUMIF(SaldoAnno6!A$12:A$5000,$D402,SaldoAnno6!G$12:G$5000)</f>
        <v>0</v>
      </c>
    </row>
    <row r="403" spans="1:30" ht="12.75">
      <c r="A403" s="7">
        <v>40</v>
      </c>
      <c r="B403" s="7">
        <v>4006</v>
      </c>
      <c r="C403" s="7">
        <v>400601</v>
      </c>
      <c r="D403" s="7">
        <v>40060101</v>
      </c>
      <c r="E403" s="170" t="s">
        <v>632</v>
      </c>
      <c r="F403" s="7">
        <v>1</v>
      </c>
      <c r="G403" s="8" t="s">
        <v>633</v>
      </c>
      <c r="H403" s="8" t="s">
        <v>634</v>
      </c>
      <c r="I403" s="8" t="s">
        <v>635</v>
      </c>
      <c r="J403" s="8" t="s">
        <v>683</v>
      </c>
      <c r="K403" s="8" t="s">
        <v>636</v>
      </c>
      <c r="L403" s="8" t="s">
        <v>637</v>
      </c>
      <c r="M403" s="6">
        <f>SUMIF(SaldoAnno1!A$12:A$4902,D403,SaldoAnno1!D$12:D$4902)</f>
        <v>24768</v>
      </c>
      <c r="N403" s="6">
        <f>SUMIF(SaldoAnno1!A$12:A$4902,D403,SaldoAnno1!E$12:E$4902)</f>
        <v>0</v>
      </c>
      <c r="O403" s="6">
        <f>SUMIF(SaldoAnno1!A$12:A$4902,D403,SaldoAnno1!G$12:G$4902)</f>
        <v>24768</v>
      </c>
      <c r="P403" s="6">
        <f>SUMIF(SaldoAnno2!A$12:A$5000,D403,SaldoAnno2!D$12:D$5000)</f>
        <v>27025.09</v>
      </c>
      <c r="Q403" s="6">
        <f>SUMIF(SaldoAnno2!A$12:A$5000,D403,SaldoAnno2!E$12:E$5000)</f>
        <v>0</v>
      </c>
      <c r="R403" s="6">
        <f>SUMIF(SaldoAnno2!A$12:A$5000,D403,SaldoAnno2!G$12:G$5000)</f>
        <v>27025.09</v>
      </c>
      <c r="S403" s="6">
        <f>SUMIF(SaldoAnno3!A$12:A$5000,D403,SaldoAnno3!D$12:G$5000)</f>
        <v>36343.32</v>
      </c>
      <c r="T403" s="6">
        <f>SUMIF(SaldoAnno3!A$12:A$5000,D403,SaldoAnno3!E$12:H$5000)</f>
        <v>8416.42</v>
      </c>
      <c r="U403" s="6">
        <f>SUMIF(SaldoAnno3!A$12:A$5000,D403,SaldoAnno3!G$12:G$5000)</f>
        <v>27926.9</v>
      </c>
      <c r="V403" s="6">
        <f>SUMIF(SaldoAnno4!A$12:A$4602,$D403,SaldoAnno4!D$12:D$4602)</f>
        <v>0</v>
      </c>
      <c r="W403" s="6">
        <f>SUMIF(SaldoAnno4!A$12:A$4602,$D403,SaldoAnno4!E$12:E$4602)</f>
        <v>0</v>
      </c>
      <c r="X403" s="6">
        <f>SUMIF(SaldoAnno4!A$12:A$4602,$D403,SaldoAnno4!G$12:G$4602)</f>
        <v>65284.65</v>
      </c>
      <c r="Y403" s="6">
        <f>SUMIF(SaldoAnno5!A$12:A$4602,$D403,SaldoAnno5!D$12:D$4602)</f>
        <v>26892.93</v>
      </c>
      <c r="Z403" s="6">
        <f>SUMIF(SaldoAnno5!A$12:A$4602,$D403,SaldoAnno5!E$12:E$4602)</f>
        <v>0</v>
      </c>
      <c r="AA403" s="6">
        <f>SUMIF(SaldoAnno5!A$12:A$4602,$D403,SaldoAnno5!G$12:G$4602)</f>
        <v>26892.93</v>
      </c>
      <c r="AB403" s="6">
        <f>SUMIF(SaldoAnno6!A$12:A$5000,$D403,SaldoAnno6!D$12:D$5000)</f>
        <v>19414.7</v>
      </c>
      <c r="AC403" s="6">
        <f>SUMIF(SaldoAnno6!A$12:A$5000,$D403,SaldoAnno6!E$12:E$5000)</f>
        <v>1436.74</v>
      </c>
      <c r="AD403" s="6">
        <f>SUMIF(SaldoAnno6!A$12:A$5000,$D403,SaldoAnno6!G$12:G$5000)</f>
        <v>17977.96</v>
      </c>
    </row>
    <row r="404" spans="1:30" ht="12.75">
      <c r="A404" s="7">
        <v>40</v>
      </c>
      <c r="B404" s="7">
        <v>4006</v>
      </c>
      <c r="C404" s="7">
        <v>400601</v>
      </c>
      <c r="D404" s="7">
        <v>40060102</v>
      </c>
      <c r="E404" s="170" t="s">
        <v>638</v>
      </c>
      <c r="F404" s="7">
        <v>1</v>
      </c>
      <c r="G404" s="8" t="s">
        <v>633</v>
      </c>
      <c r="H404" s="8" t="s">
        <v>634</v>
      </c>
      <c r="I404" s="8" t="s">
        <v>635</v>
      </c>
      <c r="J404" s="8" t="s">
        <v>683</v>
      </c>
      <c r="K404" s="8" t="s">
        <v>636</v>
      </c>
      <c r="L404" s="8" t="s">
        <v>637</v>
      </c>
      <c r="M404" s="6">
        <f>SUMIF(SaldoAnno1!A$12:A$4902,D404,SaldoAnno1!D$12:D$4902)</f>
        <v>216182.96</v>
      </c>
      <c r="N404" s="6">
        <f>SUMIF(SaldoAnno1!A$12:A$4902,D404,SaldoAnno1!E$12:E$4902)</f>
        <v>54394.41</v>
      </c>
      <c r="O404" s="6">
        <f>SUMIF(SaldoAnno1!A$12:A$4902,D404,SaldoAnno1!G$12:G$4902)</f>
        <v>161788.54999999999</v>
      </c>
      <c r="P404" s="6">
        <f>SUMIF(SaldoAnno2!A$12:A$5000,D404,SaldoAnno2!D$12:D$5000)</f>
        <v>283904.36</v>
      </c>
      <c r="Q404" s="6">
        <f>SUMIF(SaldoAnno2!A$12:A$5000,D404,SaldoAnno2!E$12:E$5000)</f>
        <v>90436.81</v>
      </c>
      <c r="R404" s="6">
        <f>SUMIF(SaldoAnno2!A$12:A$5000,D404,SaldoAnno2!G$12:G$5000)</f>
        <v>193467.55</v>
      </c>
      <c r="S404" s="6">
        <f>SUMIF(SaldoAnno3!A$12:A$5000,D404,SaldoAnno3!D$12:G$5000)</f>
        <v>243728.81</v>
      </c>
      <c r="T404" s="6">
        <f>SUMIF(SaldoAnno3!A$12:A$5000,D404,SaldoAnno3!E$12:H$5000)</f>
        <v>58766.15</v>
      </c>
      <c r="U404" s="6">
        <f>SUMIF(SaldoAnno3!A$12:A$5000,D404,SaldoAnno3!G$12:G$5000)</f>
        <v>184962.66</v>
      </c>
      <c r="V404" s="6">
        <f>SUMIF(SaldoAnno4!A$12:A$4602,$D404,SaldoAnno4!D$12:D$4602)</f>
        <v>0</v>
      </c>
      <c r="W404" s="6">
        <f>SUMIF(SaldoAnno4!A$12:A$4602,$D404,SaldoAnno4!E$12:E$4602)</f>
        <v>0</v>
      </c>
      <c r="X404" s="6">
        <f>SUMIF(SaldoAnno4!A$12:A$4602,$D404,SaldoAnno4!G$12:G$4602)</f>
        <v>187999.99920000002</v>
      </c>
      <c r="Y404" s="6">
        <f>SUMIF(SaldoAnno5!A$12:A$4602,$D404,SaldoAnno5!D$12:D$4602)</f>
        <v>160810.17000000001</v>
      </c>
      <c r="Z404" s="6">
        <f>SUMIF(SaldoAnno5!A$12:A$4602,$D404,SaldoAnno5!E$12:E$4602)</f>
        <v>9688.7199999999993</v>
      </c>
      <c r="AA404" s="6">
        <f>SUMIF(SaldoAnno5!A$12:A$4602,$D404,SaldoAnno5!G$12:G$4602)</f>
        <v>151121.45000000001</v>
      </c>
      <c r="AB404" s="6">
        <f>SUMIF(SaldoAnno6!A$12:A$5000,$D404,SaldoAnno6!D$12:D$5000)</f>
        <v>49133.26</v>
      </c>
      <c r="AC404" s="6">
        <f>SUMIF(SaldoAnno6!A$12:A$5000,$D404,SaldoAnno6!E$12:E$5000)</f>
        <v>0</v>
      </c>
      <c r="AD404" s="6">
        <f>SUMIF(SaldoAnno6!A$12:A$5000,$D404,SaldoAnno6!G$12:G$5000)</f>
        <v>49133.26</v>
      </c>
    </row>
    <row r="405" spans="1:30" ht="12.75">
      <c r="A405" s="7">
        <v>40</v>
      </c>
      <c r="B405" s="7">
        <v>4006</v>
      </c>
      <c r="C405" s="7">
        <v>400601</v>
      </c>
      <c r="D405" s="7">
        <v>40060103</v>
      </c>
      <c r="E405" s="170" t="s">
        <v>1161</v>
      </c>
      <c r="F405" s="7">
        <v>1</v>
      </c>
      <c r="G405" s="8" t="s">
        <v>633</v>
      </c>
      <c r="H405" s="8" t="s">
        <v>634</v>
      </c>
      <c r="I405" s="8" t="s">
        <v>635</v>
      </c>
      <c r="J405" s="8" t="s">
        <v>683</v>
      </c>
      <c r="K405" s="8" t="s">
        <v>636</v>
      </c>
      <c r="L405" s="8" t="s">
        <v>637</v>
      </c>
      <c r="M405" s="6">
        <f>SUMIF(SaldoAnno1!A$12:A$4902,D405,SaldoAnno1!D$12:D$4902)</f>
        <v>35457.480000000003</v>
      </c>
      <c r="N405" s="6">
        <f>SUMIF(SaldoAnno1!A$12:A$4902,D405,SaldoAnno1!E$12:E$4902)</f>
        <v>0</v>
      </c>
      <c r="O405" s="6">
        <f>SUMIF(SaldoAnno1!A$12:A$4902,D405,SaldoAnno1!G$12:G$4902)</f>
        <v>35457.480000000003</v>
      </c>
      <c r="P405" s="6">
        <f>SUMIF(SaldoAnno2!A$12:A$5000,D405,SaldoAnno2!D$12:D$5000)</f>
        <v>78064.67</v>
      </c>
      <c r="Q405" s="6">
        <f>SUMIF(SaldoAnno2!A$12:A$5000,D405,SaldoAnno2!E$12:E$5000)</f>
        <v>16932.71</v>
      </c>
      <c r="R405" s="6">
        <f>SUMIF(SaldoAnno2!A$12:A$5000,D405,SaldoAnno2!G$12:G$5000)</f>
        <v>61131.96</v>
      </c>
      <c r="S405" s="6">
        <f>SUMIF(SaldoAnno3!A$12:A$5000,D405,SaldoAnno3!D$12:G$5000)</f>
        <v>47842.32</v>
      </c>
      <c r="T405" s="6">
        <f>SUMIF(SaldoAnno3!A$12:A$5000,D405,SaldoAnno3!E$12:H$5000)</f>
        <v>601.84</v>
      </c>
      <c r="U405" s="6">
        <f>SUMIF(SaldoAnno3!A$12:A$5000,D405,SaldoAnno3!G$12:G$5000)</f>
        <v>47240.480000000003</v>
      </c>
      <c r="V405" s="6">
        <f>SUMIF(SaldoAnno4!A$12:A$4602,$D405,SaldoAnno4!D$12:D$4602)</f>
        <v>0</v>
      </c>
      <c r="W405" s="6">
        <f>SUMIF(SaldoAnno4!A$12:A$4602,$D405,SaldoAnno4!E$12:E$4602)</f>
        <v>0</v>
      </c>
      <c r="X405" s="6">
        <f>SUMIF(SaldoAnno4!A$12:A$4602,$D405,SaldoAnno4!G$12:G$4602)</f>
        <v>45999.999599999996</v>
      </c>
      <c r="Y405" s="6">
        <f>SUMIF(SaldoAnno5!A$12:A$4602,$D405,SaldoAnno5!D$12:D$4602)</f>
        <v>57736.77</v>
      </c>
      <c r="Z405" s="6">
        <f>SUMIF(SaldoAnno5!A$12:A$4602,$D405,SaldoAnno5!E$12:E$4602)</f>
        <v>1583.64</v>
      </c>
      <c r="AA405" s="6">
        <f>SUMIF(SaldoAnno5!A$12:A$4602,$D405,SaldoAnno5!G$12:G$4602)</f>
        <v>56153.13</v>
      </c>
      <c r="AB405" s="6">
        <f>SUMIF(SaldoAnno6!A$12:A$5000,$D405,SaldoAnno6!D$12:D$5000)</f>
        <v>10799.81</v>
      </c>
      <c r="AC405" s="6">
        <f>SUMIF(SaldoAnno6!A$12:A$5000,$D405,SaldoAnno6!E$12:E$5000)</f>
        <v>0</v>
      </c>
      <c r="AD405" s="6">
        <f>SUMIF(SaldoAnno6!A$12:A$5000,$D405,SaldoAnno6!G$12:G$5000)</f>
        <v>10799.81</v>
      </c>
    </row>
    <row r="406" spans="1:30" ht="12.75">
      <c r="A406" s="7">
        <v>40</v>
      </c>
      <c r="B406" s="7">
        <v>4006</v>
      </c>
      <c r="C406" s="7">
        <v>400601</v>
      </c>
      <c r="D406" s="7">
        <v>40060104</v>
      </c>
      <c r="E406" s="170" t="s">
        <v>1628</v>
      </c>
      <c r="F406" s="7">
        <v>1</v>
      </c>
      <c r="G406" s="8" t="s">
        <v>633</v>
      </c>
      <c r="H406" s="8" t="s">
        <v>634</v>
      </c>
      <c r="I406" s="8" t="s">
        <v>635</v>
      </c>
      <c r="J406" s="8" t="s">
        <v>683</v>
      </c>
      <c r="K406" s="8" t="s">
        <v>636</v>
      </c>
      <c r="L406" s="8" t="s">
        <v>637</v>
      </c>
      <c r="M406" s="6">
        <f>SUMIF(SaldoAnno1!A$12:A$4902,D406,SaldoAnno1!D$12:D$4902)</f>
        <v>372279.31</v>
      </c>
      <c r="N406" s="6">
        <f>SUMIF(SaldoAnno1!A$12:A$4902,D406,SaldoAnno1!E$12:E$4902)</f>
        <v>0</v>
      </c>
      <c r="O406" s="6">
        <f>SUMIF(SaldoAnno1!A$12:A$4902,D406,SaldoAnno1!G$12:G$4902)</f>
        <v>372279.31</v>
      </c>
      <c r="P406" s="6">
        <f>SUMIF(SaldoAnno2!A$12:A$5000,D406,SaldoAnno2!D$12:D$5000)</f>
        <v>142232.66</v>
      </c>
      <c r="Q406" s="6">
        <f>SUMIF(SaldoAnno2!A$12:A$5000,D406,SaldoAnno2!E$12:E$5000)</f>
        <v>0</v>
      </c>
      <c r="R406" s="6">
        <f>SUMIF(SaldoAnno2!A$12:A$5000,D406,SaldoAnno2!G$12:G$5000)</f>
        <v>142232.66</v>
      </c>
      <c r="S406" s="6">
        <f>SUMIF(SaldoAnno3!A$12:A$5000,D406,SaldoAnno3!D$12:G$5000)</f>
        <v>54985.05</v>
      </c>
      <c r="T406" s="6">
        <f>SUMIF(SaldoAnno3!A$12:A$5000,D406,SaldoAnno3!E$12:H$5000)</f>
        <v>0</v>
      </c>
      <c r="U406" s="6">
        <f>SUMIF(SaldoAnno3!A$12:A$5000,D406,SaldoAnno3!G$12:G$5000)</f>
        <v>54985.05</v>
      </c>
      <c r="V406" s="6">
        <f>SUMIF(SaldoAnno4!A$12:A$4602,$D406,SaldoAnno4!D$12:D$4602)</f>
        <v>0</v>
      </c>
      <c r="W406" s="6">
        <f>SUMIF(SaldoAnno4!A$12:A$4602,$D406,SaldoAnno4!E$12:E$4602)</f>
        <v>0</v>
      </c>
      <c r="X406" s="6">
        <f>SUMIF(SaldoAnno4!A$12:A$4602,$D406,SaldoAnno4!G$12:G$4602)</f>
        <v>70000.000799999994</v>
      </c>
      <c r="Y406" s="6">
        <f>SUMIF(SaldoAnno5!A$12:A$4602,$D406,SaldoAnno5!D$12:D$4602)</f>
        <v>54553.43</v>
      </c>
      <c r="Z406" s="6">
        <f>SUMIF(SaldoAnno5!A$12:A$4602,$D406,SaldoAnno5!E$12:E$4602)</f>
        <v>1512.11</v>
      </c>
      <c r="AA406" s="6">
        <f>SUMIF(SaldoAnno5!A$12:A$4602,$D406,SaldoAnno5!G$12:G$4602)</f>
        <v>53041.32</v>
      </c>
      <c r="AB406" s="6">
        <f>SUMIF(SaldoAnno6!A$12:A$5000,$D406,SaldoAnno6!D$12:D$5000)</f>
        <v>25387.7</v>
      </c>
      <c r="AC406" s="6">
        <f>SUMIF(SaldoAnno6!A$12:A$5000,$D406,SaldoAnno6!E$12:E$5000)</f>
        <v>5481</v>
      </c>
      <c r="AD406" s="6">
        <f>SUMIF(SaldoAnno6!A$12:A$5000,$D406,SaldoAnno6!G$12:G$5000)</f>
        <v>19906.7</v>
      </c>
    </row>
    <row r="407" spans="1:30" ht="12.75">
      <c r="A407" s="7">
        <v>40</v>
      </c>
      <c r="B407" s="7">
        <v>4006</v>
      </c>
      <c r="C407" s="7">
        <v>400601</v>
      </c>
      <c r="D407" s="7">
        <v>40060188</v>
      </c>
      <c r="E407" s="170" t="s">
        <v>639</v>
      </c>
      <c r="F407" s="7">
        <v>1</v>
      </c>
      <c r="G407" s="8" t="s">
        <v>633</v>
      </c>
      <c r="H407" s="8" t="s">
        <v>634</v>
      </c>
      <c r="I407" s="8" t="s">
        <v>635</v>
      </c>
      <c r="J407" s="8" t="s">
        <v>683</v>
      </c>
      <c r="K407" s="8" t="s">
        <v>636</v>
      </c>
      <c r="L407" s="8" t="s">
        <v>637</v>
      </c>
      <c r="M407" s="6">
        <f>SUMIF(SaldoAnno1!A$12:A$4902,D407,SaldoAnno1!D$12:D$4902)</f>
        <v>14631.97</v>
      </c>
      <c r="N407" s="6">
        <f>SUMIF(SaldoAnno1!A$12:A$4902,D407,SaldoAnno1!E$12:E$4902)</f>
        <v>720.55</v>
      </c>
      <c r="O407" s="6">
        <f>SUMIF(SaldoAnno1!A$12:A$4902,D407,SaldoAnno1!G$12:G$4902)</f>
        <v>13911.42</v>
      </c>
      <c r="P407" s="6">
        <f>SUMIF(SaldoAnno2!A$12:A$5000,D407,SaldoAnno2!D$12:D$5000)</f>
        <v>8341.01</v>
      </c>
      <c r="Q407" s="6">
        <f>SUMIF(SaldoAnno2!A$12:A$5000,D407,SaldoAnno2!E$12:E$5000)</f>
        <v>2504.34</v>
      </c>
      <c r="R407" s="6">
        <f>SUMIF(SaldoAnno2!A$12:A$5000,D407,SaldoAnno2!G$12:G$5000)</f>
        <v>5836.67</v>
      </c>
      <c r="S407" s="6">
        <f>SUMIF(SaldoAnno3!A$12:A$5000,D407,SaldoAnno3!D$12:G$5000)</f>
        <v>11488.19</v>
      </c>
      <c r="T407" s="6">
        <f>SUMIF(SaldoAnno3!A$12:A$5000,D407,SaldoAnno3!E$12:H$5000)</f>
        <v>0</v>
      </c>
      <c r="U407" s="6">
        <f>SUMIF(SaldoAnno3!A$12:A$5000,D407,SaldoAnno3!G$12:G$5000)</f>
        <v>11488.19</v>
      </c>
      <c r="V407" s="6">
        <f>SUMIF(SaldoAnno4!A$12:A$4602,$D407,SaldoAnno4!D$12:D$4602)</f>
        <v>0</v>
      </c>
      <c r="W407" s="6">
        <f>SUMIF(SaldoAnno4!A$12:A$4602,$D407,SaldoAnno4!E$12:E$4602)</f>
        <v>0</v>
      </c>
      <c r="X407" s="6">
        <f>SUMIF(SaldoAnno4!A$12:A$4602,$D407,SaldoAnno4!G$12:G$4602)</f>
        <v>5000.0003999999999</v>
      </c>
      <c r="Y407" s="6">
        <f>SUMIF(SaldoAnno5!A$12:A$4602,$D407,SaldoAnno5!D$12:D$4602)</f>
        <v>16309.59</v>
      </c>
      <c r="Z407" s="6">
        <f>SUMIF(SaldoAnno5!A$12:A$4602,$D407,SaldoAnno5!E$12:E$4602)</f>
        <v>470.92</v>
      </c>
      <c r="AA407" s="6">
        <f>SUMIF(SaldoAnno5!A$12:A$4602,$D407,SaldoAnno5!G$12:G$4602)</f>
        <v>15838.67</v>
      </c>
      <c r="AB407" s="6">
        <f>SUMIF(SaldoAnno6!A$12:A$5000,$D407,SaldoAnno6!D$12:D$5000)</f>
        <v>11810.46</v>
      </c>
      <c r="AC407" s="6">
        <f>SUMIF(SaldoAnno6!A$12:A$5000,$D407,SaldoAnno6!E$12:E$5000)</f>
        <v>237.9</v>
      </c>
      <c r="AD407" s="6">
        <f>SUMIF(SaldoAnno6!A$12:A$5000,$D407,SaldoAnno6!G$12:G$5000)</f>
        <v>11572.56</v>
      </c>
    </row>
    <row r="408" spans="1:30" ht="12.75">
      <c r="A408" s="7">
        <v>40</v>
      </c>
      <c r="B408" s="7">
        <v>4006</v>
      </c>
      <c r="C408" s="7">
        <v>400602</v>
      </c>
      <c r="D408" s="7">
        <v>40060201</v>
      </c>
      <c r="E408" s="170" t="s">
        <v>640</v>
      </c>
      <c r="F408" s="7">
        <v>1</v>
      </c>
      <c r="G408" s="8" t="s">
        <v>633</v>
      </c>
      <c r="H408" s="8" t="s">
        <v>634</v>
      </c>
      <c r="I408" s="8" t="s">
        <v>641</v>
      </c>
      <c r="J408" s="8" t="s">
        <v>683</v>
      </c>
      <c r="K408" s="8" t="s">
        <v>642</v>
      </c>
      <c r="L408" s="8" t="s">
        <v>637</v>
      </c>
      <c r="M408" s="6">
        <f>SUMIF(SaldoAnno1!A$12:A$4902,D408,SaldoAnno1!D$12:D$4902)</f>
        <v>20.47</v>
      </c>
      <c r="N408" s="6">
        <f>SUMIF(SaldoAnno1!A$12:A$4902,D408,SaldoAnno1!E$12:E$4902)</f>
        <v>0</v>
      </c>
      <c r="O408" s="6">
        <f>SUMIF(SaldoAnno1!A$12:A$4902,D408,SaldoAnno1!G$12:G$4902)</f>
        <v>20.47</v>
      </c>
      <c r="P408" s="6">
        <f>SUMIF(SaldoAnno2!A$12:A$5000,D408,SaldoAnno2!D$12:D$5000)</f>
        <v>358.5</v>
      </c>
      <c r="Q408" s="6">
        <f>SUMIF(SaldoAnno2!A$12:A$5000,D408,SaldoAnno2!E$12:E$5000)</f>
        <v>0</v>
      </c>
      <c r="R408" s="6">
        <f>SUMIF(SaldoAnno2!A$12:A$5000,D408,SaldoAnno2!G$12:G$5000)</f>
        <v>358.5</v>
      </c>
      <c r="S408" s="6">
        <f>SUMIF(SaldoAnno3!A$12:A$5000,D408,SaldoAnno3!D$12:G$5000)</f>
        <v>112.72</v>
      </c>
      <c r="T408" s="6">
        <f>SUMIF(SaldoAnno3!A$12:A$5000,D408,SaldoAnno3!E$12:H$5000)</f>
        <v>0</v>
      </c>
      <c r="U408" s="6">
        <f>SUMIF(SaldoAnno3!A$12:A$5000,D408,SaldoAnno3!G$12:G$5000)</f>
        <v>112.72</v>
      </c>
      <c r="V408" s="6">
        <f>SUMIF(SaldoAnno4!A$12:A$4602,$D408,SaldoAnno4!D$12:D$4602)</f>
        <v>0</v>
      </c>
      <c r="W408" s="6">
        <f>SUMIF(SaldoAnno4!A$12:A$4602,$D408,SaldoAnno4!E$12:E$4602)</f>
        <v>0</v>
      </c>
      <c r="X408" s="6">
        <f>SUMIF(SaldoAnno4!A$12:A$4602,$D408,SaldoAnno4!G$12:G$4602)</f>
        <v>0</v>
      </c>
      <c r="Y408" s="6">
        <f>SUMIF(SaldoAnno5!A$12:A$4602,$D408,SaldoAnno5!D$12:D$4602)</f>
        <v>0</v>
      </c>
      <c r="Z408" s="6">
        <f>SUMIF(SaldoAnno5!A$12:A$4602,$D408,SaldoAnno5!E$12:E$4602)</f>
        <v>0</v>
      </c>
      <c r="AA408" s="6">
        <f>SUMIF(SaldoAnno5!A$12:A$4602,$D408,SaldoAnno5!G$12:G$4602)</f>
        <v>0</v>
      </c>
      <c r="AB408" s="6">
        <f>SUMIF(SaldoAnno6!A$12:A$5000,$D408,SaldoAnno6!D$12:D$5000)</f>
        <v>0</v>
      </c>
      <c r="AC408" s="6">
        <f>SUMIF(SaldoAnno6!A$12:A$5000,$D408,SaldoAnno6!E$12:E$5000)</f>
        <v>0</v>
      </c>
      <c r="AD408" s="6">
        <f>SUMIF(SaldoAnno6!A$12:A$5000,$D408,SaldoAnno6!G$12:G$5000)</f>
        <v>0</v>
      </c>
    </row>
    <row r="409" spans="1:30" ht="12.75">
      <c r="A409" s="7">
        <v>40</v>
      </c>
      <c r="B409" s="7">
        <v>4006</v>
      </c>
      <c r="C409" s="7">
        <v>400602</v>
      </c>
      <c r="D409" s="7">
        <v>40060202</v>
      </c>
      <c r="E409" s="170" t="s">
        <v>1516</v>
      </c>
      <c r="F409" s="7">
        <v>1</v>
      </c>
      <c r="G409" s="8" t="s">
        <v>633</v>
      </c>
      <c r="H409" s="8" t="s">
        <v>634</v>
      </c>
      <c r="I409" s="8" t="s">
        <v>641</v>
      </c>
      <c r="J409" s="8" t="s">
        <v>683</v>
      </c>
      <c r="K409" s="8" t="s">
        <v>642</v>
      </c>
      <c r="L409" s="8" t="s">
        <v>637</v>
      </c>
      <c r="M409" s="6">
        <f>SUMIF(SaldoAnno1!A$12:A$4902,D409,SaldoAnno1!D$12:D$4902)</f>
        <v>5082.3999999999996</v>
      </c>
      <c r="N409" s="6">
        <f>SUMIF(SaldoAnno1!A$12:A$4902,D409,SaldoAnno1!E$12:E$4902)</f>
        <v>0</v>
      </c>
      <c r="O409" s="6">
        <f>SUMIF(SaldoAnno1!A$12:A$4902,D409,SaldoAnno1!G$12:G$4902)</f>
        <v>5082.3999999999996</v>
      </c>
      <c r="P409" s="6">
        <f>SUMIF(SaldoAnno2!A$12:A$5000,D409,SaldoAnno2!D$12:D$5000)</f>
        <v>11053.59</v>
      </c>
      <c r="Q409" s="6">
        <f>SUMIF(SaldoAnno2!A$12:A$5000,D409,SaldoAnno2!E$12:E$5000)</f>
        <v>0</v>
      </c>
      <c r="R409" s="6">
        <f>SUMIF(SaldoAnno2!A$12:A$5000,D409,SaldoAnno2!G$12:G$5000)</f>
        <v>11053.59</v>
      </c>
      <c r="S409" s="6">
        <f>SUMIF(SaldoAnno3!A$12:A$5000,D409,SaldoAnno3!D$12:G$5000)</f>
        <v>4514.83</v>
      </c>
      <c r="T409" s="6">
        <f>SUMIF(SaldoAnno3!A$12:A$5000,D409,SaldoAnno3!E$12:H$5000)</f>
        <v>0</v>
      </c>
      <c r="U409" s="6">
        <f>SUMIF(SaldoAnno3!A$12:A$5000,D409,SaldoAnno3!G$12:G$5000)</f>
        <v>4514.83</v>
      </c>
      <c r="V409" s="6">
        <f>SUMIF(SaldoAnno4!A$12:A$4602,$D409,SaldoAnno4!D$12:D$4602)</f>
        <v>0</v>
      </c>
      <c r="W409" s="6">
        <f>SUMIF(SaldoAnno4!A$12:A$4602,$D409,SaldoAnno4!E$12:E$4602)</f>
        <v>0</v>
      </c>
      <c r="X409" s="6">
        <f>SUMIF(SaldoAnno4!A$12:A$4602,$D409,SaldoAnno4!G$12:G$4602)</f>
        <v>3999.9996000000001</v>
      </c>
      <c r="Y409" s="6">
        <f>SUMIF(SaldoAnno5!A$12:A$4602,$D409,SaldoAnno5!D$12:D$4602)</f>
        <v>3610.25</v>
      </c>
      <c r="Z409" s="6">
        <f>SUMIF(SaldoAnno5!A$12:A$4602,$D409,SaldoAnno5!E$12:E$4602)</f>
        <v>0</v>
      </c>
      <c r="AA409" s="6">
        <f>SUMIF(SaldoAnno5!A$12:A$4602,$D409,SaldoAnno5!G$12:G$4602)</f>
        <v>3610.25</v>
      </c>
      <c r="AB409" s="6">
        <f>SUMIF(SaldoAnno6!A$12:A$5000,$D409,SaldoAnno6!D$12:D$5000)</f>
        <v>1239.17</v>
      </c>
      <c r="AC409" s="6">
        <f>SUMIF(SaldoAnno6!A$12:A$5000,$D409,SaldoAnno6!E$12:E$5000)</f>
        <v>0</v>
      </c>
      <c r="AD409" s="6">
        <f>SUMIF(SaldoAnno6!A$12:A$5000,$D409,SaldoAnno6!G$12:G$5000)</f>
        <v>1239.17</v>
      </c>
    </row>
    <row r="410" spans="1:30" ht="12.75">
      <c r="A410" s="7">
        <v>40</v>
      </c>
      <c r="B410" s="7">
        <v>4006</v>
      </c>
      <c r="C410" s="7">
        <v>400602</v>
      </c>
      <c r="D410" s="7">
        <v>40060203</v>
      </c>
      <c r="E410" s="170" t="s">
        <v>937</v>
      </c>
      <c r="F410" s="7">
        <v>1</v>
      </c>
      <c r="G410" s="8" t="s">
        <v>633</v>
      </c>
      <c r="H410" s="8" t="s">
        <v>634</v>
      </c>
      <c r="I410" s="8" t="s">
        <v>641</v>
      </c>
      <c r="J410" s="8" t="s">
        <v>683</v>
      </c>
      <c r="K410" s="8" t="s">
        <v>642</v>
      </c>
      <c r="L410" s="8" t="s">
        <v>637</v>
      </c>
      <c r="M410" s="6">
        <f>SUMIF(SaldoAnno1!A$12:A$4902,D410,SaldoAnno1!D$12:D$4902)</f>
        <v>36394.480000000003</v>
      </c>
      <c r="N410" s="6">
        <f>SUMIF(SaldoAnno1!A$12:A$4902,D410,SaldoAnno1!E$12:E$4902)</f>
        <v>0</v>
      </c>
      <c r="O410" s="6">
        <f>SUMIF(SaldoAnno1!A$12:A$4902,D410,SaldoAnno1!G$12:G$4902)</f>
        <v>36394.480000000003</v>
      </c>
      <c r="P410" s="6">
        <f>SUMIF(SaldoAnno2!A$12:A$5000,D410,SaldoAnno2!D$12:D$5000)</f>
        <v>29649.96</v>
      </c>
      <c r="Q410" s="6">
        <f>SUMIF(SaldoAnno2!A$12:A$5000,D410,SaldoAnno2!E$12:E$5000)</f>
        <v>0</v>
      </c>
      <c r="R410" s="6">
        <f>SUMIF(SaldoAnno2!A$12:A$5000,D410,SaldoAnno2!G$12:G$5000)</f>
        <v>29649.96</v>
      </c>
      <c r="S410" s="6">
        <f>SUMIF(SaldoAnno3!A$12:A$5000,D410,SaldoAnno3!D$12:G$5000)</f>
        <v>30341.41</v>
      </c>
      <c r="T410" s="6">
        <f>SUMIF(SaldoAnno3!A$12:A$5000,D410,SaldoAnno3!E$12:H$5000)</f>
        <v>0</v>
      </c>
      <c r="U410" s="6">
        <f>SUMIF(SaldoAnno3!A$12:A$5000,D410,SaldoAnno3!G$12:G$5000)</f>
        <v>30341.41</v>
      </c>
      <c r="V410" s="6">
        <f>SUMIF(SaldoAnno4!A$12:A$4602,$D410,SaldoAnno4!D$12:D$4602)</f>
        <v>0</v>
      </c>
      <c r="W410" s="6">
        <f>SUMIF(SaldoAnno4!A$12:A$4602,$D410,SaldoAnno4!E$12:E$4602)</f>
        <v>0</v>
      </c>
      <c r="X410" s="6">
        <f>SUMIF(SaldoAnno4!A$12:A$4602,$D410,SaldoAnno4!G$12:G$4602)</f>
        <v>65000.000399999997</v>
      </c>
      <c r="Y410" s="6">
        <f>SUMIF(SaldoAnno5!A$12:A$4602,$D410,SaldoAnno5!D$12:D$4602)</f>
        <v>28027.73</v>
      </c>
      <c r="Z410" s="6">
        <f>SUMIF(SaldoAnno5!A$12:A$4602,$D410,SaldoAnno5!E$12:E$4602)</f>
        <v>0</v>
      </c>
      <c r="AA410" s="6">
        <f>SUMIF(SaldoAnno5!A$12:A$4602,$D410,SaldoAnno5!G$12:G$4602)</f>
        <v>28027.73</v>
      </c>
      <c r="AB410" s="6">
        <f>SUMIF(SaldoAnno6!A$12:A$5000,$D410,SaldoAnno6!D$12:D$5000)</f>
        <v>13991.44</v>
      </c>
      <c r="AC410" s="6">
        <f>SUMIF(SaldoAnno6!A$12:A$5000,$D410,SaldoAnno6!E$12:E$5000)</f>
        <v>0</v>
      </c>
      <c r="AD410" s="6">
        <f>SUMIF(SaldoAnno6!A$12:A$5000,$D410,SaldoAnno6!G$12:G$5000)</f>
        <v>13991.44</v>
      </c>
    </row>
    <row r="411" spans="1:30" ht="12.75">
      <c r="A411" s="7">
        <v>40</v>
      </c>
      <c r="B411" s="7">
        <v>4006</v>
      </c>
      <c r="C411" s="7">
        <v>400602</v>
      </c>
      <c r="D411" s="7">
        <v>40060204</v>
      </c>
      <c r="E411" s="170" t="s">
        <v>643</v>
      </c>
      <c r="F411" s="7">
        <v>1</v>
      </c>
      <c r="G411" s="8" t="s">
        <v>633</v>
      </c>
      <c r="H411" s="8" t="s">
        <v>634</v>
      </c>
      <c r="I411" s="8" t="s">
        <v>641</v>
      </c>
      <c r="J411" s="8" t="s">
        <v>683</v>
      </c>
      <c r="K411" s="8" t="s">
        <v>642</v>
      </c>
      <c r="L411" s="8" t="s">
        <v>637</v>
      </c>
      <c r="M411" s="6">
        <f>SUMIF(SaldoAnno1!A$12:A$4902,D411,SaldoAnno1!D$12:D$4902)</f>
        <v>42315.45</v>
      </c>
      <c r="N411" s="6">
        <f>SUMIF(SaldoAnno1!A$12:A$4902,D411,SaldoAnno1!E$12:E$4902)</f>
        <v>609.02</v>
      </c>
      <c r="O411" s="6">
        <f>SUMIF(SaldoAnno1!A$12:A$4902,D411,SaldoAnno1!G$12:G$4902)</f>
        <v>41706.43</v>
      </c>
      <c r="P411" s="6">
        <f>SUMIF(SaldoAnno2!A$12:A$5000,D411,SaldoAnno2!D$12:D$5000)</f>
        <v>37458.660000000003</v>
      </c>
      <c r="Q411" s="6">
        <f>SUMIF(SaldoAnno2!A$12:A$5000,D411,SaldoAnno2!E$12:E$5000)</f>
        <v>691.98</v>
      </c>
      <c r="R411" s="6">
        <f>SUMIF(SaldoAnno2!A$12:A$5000,D411,SaldoAnno2!G$12:G$5000)</f>
        <v>36766.68</v>
      </c>
      <c r="S411" s="6">
        <f>SUMIF(SaldoAnno3!A$12:A$5000,D411,SaldoAnno3!D$12:G$5000)</f>
        <v>45539.75</v>
      </c>
      <c r="T411" s="6">
        <f>SUMIF(SaldoAnno3!A$12:A$5000,D411,SaldoAnno3!E$12:H$5000)</f>
        <v>1576.8</v>
      </c>
      <c r="U411" s="6">
        <f>SUMIF(SaldoAnno3!A$12:A$5000,D411,SaldoAnno3!G$12:G$5000)</f>
        <v>43962.95</v>
      </c>
      <c r="V411" s="6">
        <f>SUMIF(SaldoAnno4!A$12:A$4602,$D411,SaldoAnno4!D$12:D$4602)</f>
        <v>0</v>
      </c>
      <c r="W411" s="6">
        <f>SUMIF(SaldoAnno4!A$12:A$4602,$D411,SaldoAnno4!E$12:E$4602)</f>
        <v>0</v>
      </c>
      <c r="X411" s="6">
        <f>SUMIF(SaldoAnno4!A$12:A$4602,$D411,SaldoAnno4!G$12:G$4602)</f>
        <v>62999.997600000002</v>
      </c>
      <c r="Y411" s="6">
        <f>SUMIF(SaldoAnno5!A$12:A$4602,$D411,SaldoAnno5!D$12:D$4602)</f>
        <v>64908.75</v>
      </c>
      <c r="Z411" s="6">
        <f>SUMIF(SaldoAnno5!A$12:A$4602,$D411,SaldoAnno5!E$12:E$4602)</f>
        <v>1052.98</v>
      </c>
      <c r="AA411" s="6">
        <f>SUMIF(SaldoAnno5!A$12:A$4602,$D411,SaldoAnno5!G$12:G$4602)</f>
        <v>63855.77</v>
      </c>
      <c r="AB411" s="6">
        <f>SUMIF(SaldoAnno6!A$12:A$5000,$D411,SaldoAnno6!D$12:D$5000)</f>
        <v>10910.39</v>
      </c>
      <c r="AC411" s="6">
        <f>SUMIF(SaldoAnno6!A$12:A$5000,$D411,SaldoAnno6!E$12:E$5000)</f>
        <v>168.45</v>
      </c>
      <c r="AD411" s="6">
        <f>SUMIF(SaldoAnno6!A$12:A$5000,$D411,SaldoAnno6!G$12:G$5000)</f>
        <v>10741.939999999999</v>
      </c>
    </row>
    <row r="412" spans="1:30" ht="12.75">
      <c r="A412" s="7">
        <v>40</v>
      </c>
      <c r="B412" s="7">
        <v>4006</v>
      </c>
      <c r="C412" s="7">
        <v>400602</v>
      </c>
      <c r="D412" s="7">
        <v>40060205</v>
      </c>
      <c r="E412" s="170" t="s">
        <v>644</v>
      </c>
      <c r="F412" s="7">
        <v>1</v>
      </c>
      <c r="G412" s="8" t="s">
        <v>633</v>
      </c>
      <c r="H412" s="8" t="s">
        <v>634</v>
      </c>
      <c r="I412" s="8" t="s">
        <v>641</v>
      </c>
      <c r="J412" s="8" t="s">
        <v>683</v>
      </c>
      <c r="K412" s="8" t="s">
        <v>642</v>
      </c>
      <c r="L412" s="8" t="s">
        <v>637</v>
      </c>
      <c r="M412" s="6">
        <f>SUMIF(SaldoAnno1!A$12:A$4902,D412,SaldoAnno1!D$12:D$4902)</f>
        <v>12965.88</v>
      </c>
      <c r="N412" s="6">
        <f>SUMIF(SaldoAnno1!A$12:A$4902,D412,SaldoAnno1!E$12:E$4902)</f>
        <v>0</v>
      </c>
      <c r="O412" s="6">
        <f>SUMIF(SaldoAnno1!A$12:A$4902,D412,SaldoAnno1!G$12:G$4902)</f>
        <v>12965.88</v>
      </c>
      <c r="P412" s="6">
        <f>SUMIF(SaldoAnno2!A$12:A$5000,D412,SaldoAnno2!D$12:D$5000)</f>
        <v>18430.47</v>
      </c>
      <c r="Q412" s="6">
        <f>SUMIF(SaldoAnno2!A$12:A$5000,D412,SaldoAnno2!E$12:E$5000)</f>
        <v>0</v>
      </c>
      <c r="R412" s="6">
        <f>SUMIF(SaldoAnno2!A$12:A$5000,D412,SaldoAnno2!G$12:G$5000)</f>
        <v>18430.47</v>
      </c>
      <c r="S412" s="6">
        <f>SUMIF(SaldoAnno3!A$12:A$5000,D412,SaldoAnno3!D$12:G$5000)</f>
        <v>12869.96</v>
      </c>
      <c r="T412" s="6">
        <f>SUMIF(SaldoAnno3!A$12:A$5000,D412,SaldoAnno3!E$12:H$5000)</f>
        <v>2067.9</v>
      </c>
      <c r="U412" s="6">
        <f>SUMIF(SaldoAnno3!A$12:A$5000,D412,SaldoAnno3!G$12:G$5000)</f>
        <v>10802.06</v>
      </c>
      <c r="V412" s="6">
        <f>SUMIF(SaldoAnno4!A$12:A$4602,$D412,SaldoAnno4!D$12:D$4602)</f>
        <v>0</v>
      </c>
      <c r="W412" s="6">
        <f>SUMIF(SaldoAnno4!A$12:A$4602,$D412,SaldoAnno4!E$12:E$4602)</f>
        <v>0</v>
      </c>
      <c r="X412" s="6">
        <f>SUMIF(SaldoAnno4!A$12:A$4602,$D412,SaldoAnno4!G$12:G$4602)</f>
        <v>15599.918399999995</v>
      </c>
      <c r="Y412" s="6">
        <f>SUMIF(SaldoAnno5!A$12:A$4602,$D412,SaldoAnno5!D$12:D$4602)</f>
        <v>13563.53</v>
      </c>
      <c r="Z412" s="6">
        <f>SUMIF(SaldoAnno5!A$12:A$4602,$D412,SaldoAnno5!E$12:E$4602)</f>
        <v>3.66</v>
      </c>
      <c r="AA412" s="6">
        <f>SUMIF(SaldoAnno5!A$12:A$4602,$D412,SaldoAnno5!G$12:G$4602)</f>
        <v>13559.87</v>
      </c>
      <c r="AB412" s="6">
        <f>SUMIF(SaldoAnno6!A$12:A$5000,$D412,SaldoAnno6!D$12:D$5000)</f>
        <v>3945.88</v>
      </c>
      <c r="AC412" s="6">
        <f>SUMIF(SaldoAnno6!A$12:A$5000,$D412,SaldoAnno6!E$12:E$5000)</f>
        <v>0</v>
      </c>
      <c r="AD412" s="6">
        <f>SUMIF(SaldoAnno6!A$12:A$5000,$D412,SaldoAnno6!G$12:G$5000)</f>
        <v>3945.88</v>
      </c>
    </row>
    <row r="413" spans="1:30" ht="12.75">
      <c r="A413" s="7">
        <v>40</v>
      </c>
      <c r="B413" s="7">
        <v>4006</v>
      </c>
      <c r="C413" s="7">
        <v>400602</v>
      </c>
      <c r="D413" s="7">
        <v>40060206</v>
      </c>
      <c r="E413" s="170" t="s">
        <v>645</v>
      </c>
      <c r="F413" s="7">
        <v>1</v>
      </c>
      <c r="G413" s="8" t="s">
        <v>633</v>
      </c>
      <c r="H413" s="8" t="s">
        <v>634</v>
      </c>
      <c r="I413" s="8" t="s">
        <v>641</v>
      </c>
      <c r="J413" s="8" t="s">
        <v>683</v>
      </c>
      <c r="K413" s="8" t="s">
        <v>642</v>
      </c>
      <c r="L413" s="8" t="s">
        <v>637</v>
      </c>
      <c r="M413" s="6">
        <f>SUMIF(SaldoAnno1!A$12:A$4902,D413,SaldoAnno1!D$12:D$4902)</f>
        <v>0</v>
      </c>
      <c r="N413" s="6">
        <f>SUMIF(SaldoAnno1!A$12:A$4902,D413,SaldoAnno1!E$12:E$4902)</f>
        <v>0</v>
      </c>
      <c r="O413" s="6">
        <f>SUMIF(SaldoAnno1!A$12:A$4902,D413,SaldoAnno1!G$12:G$4902)</f>
        <v>0</v>
      </c>
      <c r="P413" s="6">
        <f>SUMIF(SaldoAnno2!A$12:A$5000,D413,SaldoAnno2!D$12:D$5000)</f>
        <v>0</v>
      </c>
      <c r="Q413" s="6">
        <f>SUMIF(SaldoAnno2!A$12:A$5000,D413,SaldoAnno2!E$12:E$5000)</f>
        <v>0</v>
      </c>
      <c r="R413" s="6">
        <f>SUMIF(SaldoAnno2!A$12:A$5000,D413,SaldoAnno2!G$12:G$5000)</f>
        <v>0</v>
      </c>
      <c r="S413" s="6">
        <f>SUMIF(SaldoAnno3!A$12:A$5000,D413,SaldoAnno3!D$12:G$5000)</f>
        <v>0</v>
      </c>
      <c r="T413" s="6">
        <f>SUMIF(SaldoAnno3!A$12:A$5000,D413,SaldoAnno3!E$12:H$5000)</f>
        <v>0</v>
      </c>
      <c r="U413" s="6">
        <f>SUMIF(SaldoAnno3!A$12:A$5000,D413,SaldoAnno3!G$12:G$5000)</f>
        <v>0</v>
      </c>
      <c r="V413" s="6">
        <f>SUMIF(SaldoAnno4!A$12:A$4602,$D413,SaldoAnno4!D$12:D$4602)</f>
        <v>0</v>
      </c>
      <c r="W413" s="6">
        <f>SUMIF(SaldoAnno4!A$12:A$4602,$D413,SaldoAnno4!E$12:E$4602)</f>
        <v>0</v>
      </c>
      <c r="X413" s="6">
        <f>SUMIF(SaldoAnno4!A$12:A$4602,$D413,SaldoAnno4!G$12:G$4602)</f>
        <v>0</v>
      </c>
      <c r="Y413" s="6">
        <f>SUMIF(SaldoAnno5!A$12:A$4602,$D413,SaldoAnno5!D$12:D$4602)</f>
        <v>0</v>
      </c>
      <c r="Z413" s="6">
        <f>SUMIF(SaldoAnno5!A$12:A$4602,$D413,SaldoAnno5!E$12:E$4602)</f>
        <v>0</v>
      </c>
      <c r="AA413" s="6">
        <f>SUMIF(SaldoAnno5!A$12:A$4602,$D413,SaldoAnno5!G$12:G$4602)</f>
        <v>0</v>
      </c>
      <c r="AB413" s="6">
        <f>SUMIF(SaldoAnno6!A$12:A$5000,$D413,SaldoAnno6!D$12:D$5000)</f>
        <v>0</v>
      </c>
      <c r="AC413" s="6">
        <f>SUMIF(SaldoAnno6!A$12:A$5000,$D413,SaldoAnno6!E$12:E$5000)</f>
        <v>0</v>
      </c>
      <c r="AD413" s="6">
        <f>SUMIF(SaldoAnno6!A$12:A$5000,$D413,SaldoAnno6!G$12:G$5000)</f>
        <v>0</v>
      </c>
    </row>
    <row r="414" spans="1:30" ht="12.75">
      <c r="A414" s="7">
        <v>40</v>
      </c>
      <c r="B414" s="7">
        <v>4006</v>
      </c>
      <c r="C414" s="7">
        <v>400602</v>
      </c>
      <c r="D414" s="7">
        <v>40060207</v>
      </c>
      <c r="E414" s="170" t="s">
        <v>646</v>
      </c>
      <c r="F414" s="7">
        <v>1</v>
      </c>
      <c r="G414" s="8" t="s">
        <v>633</v>
      </c>
      <c r="H414" s="8" t="s">
        <v>634</v>
      </c>
      <c r="I414" s="8" t="s">
        <v>641</v>
      </c>
      <c r="J414" s="8" t="s">
        <v>683</v>
      </c>
      <c r="K414" s="8" t="s">
        <v>642</v>
      </c>
      <c r="L414" s="8" t="s">
        <v>637</v>
      </c>
      <c r="M414" s="6">
        <f>SUMIF(SaldoAnno1!A$12:A$4902,D414,SaldoAnno1!D$12:D$4902)</f>
        <v>0</v>
      </c>
      <c r="N414" s="6">
        <f>SUMIF(SaldoAnno1!A$12:A$4902,D414,SaldoAnno1!E$12:E$4902)</f>
        <v>0</v>
      </c>
      <c r="O414" s="6">
        <f>SUMIF(SaldoAnno1!A$12:A$4902,D414,SaldoAnno1!G$12:G$4902)</f>
        <v>0</v>
      </c>
      <c r="P414" s="6">
        <f>SUMIF(SaldoAnno2!A$12:A$5000,D414,SaldoAnno2!D$12:D$5000)</f>
        <v>0</v>
      </c>
      <c r="Q414" s="6">
        <f>SUMIF(SaldoAnno2!A$12:A$5000,D414,SaldoAnno2!E$12:E$5000)</f>
        <v>0</v>
      </c>
      <c r="R414" s="6">
        <f>SUMIF(SaldoAnno2!A$12:A$5000,D414,SaldoAnno2!G$12:G$5000)</f>
        <v>0</v>
      </c>
      <c r="S414" s="6">
        <f>SUMIF(SaldoAnno3!A$12:A$5000,D414,SaldoAnno3!D$12:G$5000)</f>
        <v>0</v>
      </c>
      <c r="T414" s="6">
        <f>SUMIF(SaldoAnno3!A$12:A$5000,D414,SaldoAnno3!E$12:H$5000)</f>
        <v>0</v>
      </c>
      <c r="U414" s="6">
        <f>SUMIF(SaldoAnno3!A$12:A$5000,D414,SaldoAnno3!G$12:G$5000)</f>
        <v>0</v>
      </c>
      <c r="V414" s="6">
        <f>SUMIF(SaldoAnno4!A$12:A$4602,$D414,SaldoAnno4!D$12:D$4602)</f>
        <v>0</v>
      </c>
      <c r="W414" s="6">
        <f>SUMIF(SaldoAnno4!A$12:A$4602,$D414,SaldoAnno4!E$12:E$4602)</f>
        <v>0</v>
      </c>
      <c r="X414" s="6">
        <f>SUMIF(SaldoAnno4!A$12:A$4602,$D414,SaldoAnno4!G$12:G$4602)</f>
        <v>50.000399999999999</v>
      </c>
      <c r="Y414" s="6">
        <f>SUMIF(SaldoAnno5!A$12:A$4602,$D414,SaldoAnno5!D$12:D$4602)</f>
        <v>0</v>
      </c>
      <c r="Z414" s="6">
        <f>SUMIF(SaldoAnno5!A$12:A$4602,$D414,SaldoAnno5!E$12:E$4602)</f>
        <v>0</v>
      </c>
      <c r="AA414" s="6">
        <f>SUMIF(SaldoAnno5!A$12:A$4602,$D414,SaldoAnno5!G$12:G$4602)</f>
        <v>0</v>
      </c>
      <c r="AB414" s="6">
        <f>SUMIF(SaldoAnno6!A$12:A$5000,$D414,SaldoAnno6!D$12:D$5000)</f>
        <v>0</v>
      </c>
      <c r="AC414" s="6">
        <f>SUMIF(SaldoAnno6!A$12:A$5000,$D414,SaldoAnno6!E$12:E$5000)</f>
        <v>0</v>
      </c>
      <c r="AD414" s="6">
        <f>SUMIF(SaldoAnno6!A$12:A$5000,$D414,SaldoAnno6!G$12:G$5000)</f>
        <v>0</v>
      </c>
    </row>
    <row r="415" spans="1:30" ht="12.75">
      <c r="A415" s="7">
        <v>40</v>
      </c>
      <c r="B415" s="7">
        <v>4006</v>
      </c>
      <c r="C415" s="7">
        <v>400602</v>
      </c>
      <c r="D415" s="7">
        <v>40060208</v>
      </c>
      <c r="E415" s="170" t="s">
        <v>647</v>
      </c>
      <c r="F415" s="7">
        <v>1</v>
      </c>
      <c r="G415" s="8" t="s">
        <v>633</v>
      </c>
      <c r="H415" s="8" t="s">
        <v>634</v>
      </c>
      <c r="I415" s="8" t="s">
        <v>641</v>
      </c>
      <c r="J415" s="8" t="s">
        <v>683</v>
      </c>
      <c r="K415" s="8" t="s">
        <v>642</v>
      </c>
      <c r="L415" s="8" t="s">
        <v>637</v>
      </c>
      <c r="M415" s="6">
        <f>SUMIF(SaldoAnno1!A$12:A$4902,D415,SaldoAnno1!D$12:D$4902)</f>
        <v>3626.41</v>
      </c>
      <c r="N415" s="6">
        <f>SUMIF(SaldoAnno1!A$12:A$4902,D415,SaldoAnno1!E$12:E$4902)</f>
        <v>0</v>
      </c>
      <c r="O415" s="6">
        <f>SUMIF(SaldoAnno1!A$12:A$4902,D415,SaldoAnno1!G$12:G$4902)</f>
        <v>3626.41</v>
      </c>
      <c r="P415" s="6">
        <f>SUMIF(SaldoAnno2!A$12:A$5000,D415,SaldoAnno2!D$12:D$5000)</f>
        <v>3372.24</v>
      </c>
      <c r="Q415" s="6">
        <f>SUMIF(SaldoAnno2!A$12:A$5000,D415,SaldoAnno2!E$12:E$5000)</f>
        <v>0</v>
      </c>
      <c r="R415" s="6">
        <f>SUMIF(SaldoAnno2!A$12:A$5000,D415,SaldoAnno2!G$12:G$5000)</f>
        <v>3372.24</v>
      </c>
      <c r="S415" s="6">
        <f>SUMIF(SaldoAnno3!A$12:A$5000,D415,SaldoAnno3!D$12:G$5000)</f>
        <v>14333.43</v>
      </c>
      <c r="T415" s="6">
        <f>SUMIF(SaldoAnno3!A$12:A$5000,D415,SaldoAnno3!E$12:H$5000)</f>
        <v>11618.78</v>
      </c>
      <c r="U415" s="6">
        <f>SUMIF(SaldoAnno3!A$12:A$5000,D415,SaldoAnno3!G$12:G$5000)</f>
        <v>2714.6499999999996</v>
      </c>
      <c r="V415" s="6">
        <f>SUMIF(SaldoAnno4!A$12:A$4602,$D415,SaldoAnno4!D$12:D$4602)</f>
        <v>0</v>
      </c>
      <c r="W415" s="6">
        <f>SUMIF(SaldoAnno4!A$12:A$4602,$D415,SaldoAnno4!E$12:E$4602)</f>
        <v>0</v>
      </c>
      <c r="X415" s="6">
        <f>SUMIF(SaldoAnno4!A$12:A$4602,$D415,SaldoAnno4!G$12:G$4602)</f>
        <v>7000.0019999999995</v>
      </c>
      <c r="Y415" s="6">
        <f>SUMIF(SaldoAnno5!A$12:A$4602,$D415,SaldoAnno5!D$12:D$4602)</f>
        <v>10523.82</v>
      </c>
      <c r="Z415" s="6">
        <f>SUMIF(SaldoAnno5!A$12:A$4602,$D415,SaldoAnno5!E$12:E$4602)</f>
        <v>7399.15</v>
      </c>
      <c r="AA415" s="6">
        <f>SUMIF(SaldoAnno5!A$12:A$4602,$D415,SaldoAnno5!G$12:G$4602)</f>
        <v>3124.67</v>
      </c>
      <c r="AB415" s="6">
        <f>SUMIF(SaldoAnno6!A$12:A$5000,$D415,SaldoAnno6!D$12:D$5000)</f>
        <v>4474.88</v>
      </c>
      <c r="AC415" s="6">
        <f>SUMIF(SaldoAnno6!A$12:A$5000,$D415,SaldoAnno6!E$12:E$5000)</f>
        <v>3208.28</v>
      </c>
      <c r="AD415" s="6">
        <f>SUMIF(SaldoAnno6!A$12:A$5000,$D415,SaldoAnno6!G$12:G$5000)</f>
        <v>1266.5999999999999</v>
      </c>
    </row>
    <row r="416" spans="1:30" ht="12.75">
      <c r="A416" s="7">
        <v>40</v>
      </c>
      <c r="B416" s="7">
        <v>4006</v>
      </c>
      <c r="C416" s="7">
        <v>400602</v>
      </c>
      <c r="D416" s="7">
        <v>40060209</v>
      </c>
      <c r="E416" s="170" t="s">
        <v>1629</v>
      </c>
      <c r="F416" s="7">
        <v>1</v>
      </c>
      <c r="G416" s="8" t="s">
        <v>633</v>
      </c>
      <c r="H416" s="8" t="s">
        <v>634</v>
      </c>
      <c r="I416" s="8" t="s">
        <v>641</v>
      </c>
      <c r="J416" s="8" t="s">
        <v>683</v>
      </c>
      <c r="K416" s="8" t="s">
        <v>642</v>
      </c>
      <c r="L416" s="8" t="s">
        <v>637</v>
      </c>
      <c r="M416" s="6">
        <f>SUMIF(SaldoAnno1!A$12:A$4902,D416,SaldoAnno1!D$12:D$4902)</f>
        <v>7703.03</v>
      </c>
      <c r="N416" s="6">
        <f>SUMIF(SaldoAnno1!A$12:A$4902,D416,SaldoAnno1!E$12:E$4902)</f>
        <v>0</v>
      </c>
      <c r="O416" s="6">
        <f>SUMIF(SaldoAnno1!A$12:A$4902,D416,SaldoAnno1!G$12:G$4902)</f>
        <v>7703.03</v>
      </c>
      <c r="P416" s="6">
        <f>SUMIF(SaldoAnno2!A$12:A$5000,D416,SaldoAnno2!D$12:D$5000)</f>
        <v>2619.84</v>
      </c>
      <c r="Q416" s="6">
        <f>SUMIF(SaldoAnno2!A$12:A$5000,D416,SaldoAnno2!E$12:E$5000)</f>
        <v>0</v>
      </c>
      <c r="R416" s="6">
        <f>SUMIF(SaldoAnno2!A$12:A$5000,D416,SaldoAnno2!G$12:G$5000)</f>
        <v>2619.84</v>
      </c>
      <c r="S416" s="6">
        <f>SUMIF(SaldoAnno3!A$12:A$5000,D416,SaldoAnno3!D$12:G$5000)</f>
        <v>5122.51</v>
      </c>
      <c r="T416" s="6">
        <f>SUMIF(SaldoAnno3!A$12:A$5000,D416,SaldoAnno3!E$12:H$5000)</f>
        <v>0</v>
      </c>
      <c r="U416" s="6">
        <f>SUMIF(SaldoAnno3!A$12:A$5000,D416,SaldoAnno3!G$12:G$5000)</f>
        <v>5122.51</v>
      </c>
      <c r="V416" s="6">
        <f>SUMIF(SaldoAnno4!A$12:A$4602,$D416,SaldoAnno4!D$12:D$4602)</f>
        <v>0</v>
      </c>
      <c r="W416" s="6">
        <f>SUMIF(SaldoAnno4!A$12:A$4602,$D416,SaldoAnno4!E$12:E$4602)</f>
        <v>0</v>
      </c>
      <c r="X416" s="6">
        <f>SUMIF(SaldoAnno4!A$12:A$4602,$D416,SaldoAnno4!G$12:G$4602)</f>
        <v>10980</v>
      </c>
      <c r="Y416" s="6">
        <f>SUMIF(SaldoAnno5!A$12:A$4602,$D416,SaldoAnno5!D$12:D$4602)</f>
        <v>7959.18</v>
      </c>
      <c r="Z416" s="6">
        <f>SUMIF(SaldoAnno5!A$12:A$4602,$D416,SaldoAnno5!E$12:E$4602)</f>
        <v>0</v>
      </c>
      <c r="AA416" s="6">
        <f>SUMIF(SaldoAnno5!A$12:A$4602,$D416,SaldoAnno5!G$12:G$4602)</f>
        <v>7959.18</v>
      </c>
      <c r="AB416" s="6">
        <f>SUMIF(SaldoAnno6!A$12:A$5000,$D416,SaldoAnno6!D$12:D$5000)</f>
        <v>2830.07</v>
      </c>
      <c r="AC416" s="6">
        <f>SUMIF(SaldoAnno6!A$12:A$5000,$D416,SaldoAnno6!E$12:E$5000)</f>
        <v>0</v>
      </c>
      <c r="AD416" s="6">
        <f>SUMIF(SaldoAnno6!A$12:A$5000,$D416,SaldoAnno6!G$12:G$5000)</f>
        <v>2830.07</v>
      </c>
    </row>
    <row r="417" spans="1:30" ht="12.75">
      <c r="A417" s="7">
        <v>40</v>
      </c>
      <c r="B417" s="7">
        <v>4006</v>
      </c>
      <c r="C417" s="7">
        <v>400602</v>
      </c>
      <c r="D417" s="7">
        <v>40060210</v>
      </c>
      <c r="E417" s="170" t="s">
        <v>648</v>
      </c>
      <c r="F417" s="7">
        <v>1</v>
      </c>
      <c r="G417" s="8" t="s">
        <v>633</v>
      </c>
      <c r="H417" s="8" t="s">
        <v>634</v>
      </c>
      <c r="I417" s="8" t="s">
        <v>641</v>
      </c>
      <c r="J417" s="8" t="s">
        <v>683</v>
      </c>
      <c r="K417" s="8" t="s">
        <v>642</v>
      </c>
      <c r="L417" s="8" t="s">
        <v>637</v>
      </c>
      <c r="M417" s="6">
        <f>SUMIF(SaldoAnno1!A$12:A$4902,D417,SaldoAnno1!D$12:D$4902)</f>
        <v>5606.1</v>
      </c>
      <c r="N417" s="6">
        <f>SUMIF(SaldoAnno1!A$12:A$4902,D417,SaldoAnno1!E$12:E$4902)</f>
        <v>0</v>
      </c>
      <c r="O417" s="6">
        <f>SUMIF(SaldoAnno1!A$12:A$4902,D417,SaldoAnno1!G$12:G$4902)</f>
        <v>5606.1</v>
      </c>
      <c r="P417" s="6">
        <f>SUMIF(SaldoAnno2!A$12:A$5000,D417,SaldoAnno2!D$12:D$5000)</f>
        <v>7700.21</v>
      </c>
      <c r="Q417" s="6">
        <f>SUMIF(SaldoAnno2!A$12:A$5000,D417,SaldoAnno2!E$12:E$5000)</f>
        <v>0</v>
      </c>
      <c r="R417" s="6">
        <f>SUMIF(SaldoAnno2!A$12:A$5000,D417,SaldoAnno2!G$12:G$5000)</f>
        <v>7700.21</v>
      </c>
      <c r="S417" s="6">
        <f>SUMIF(SaldoAnno3!A$12:A$5000,D417,SaldoAnno3!D$12:G$5000)</f>
        <v>6078.04</v>
      </c>
      <c r="T417" s="6">
        <f>SUMIF(SaldoAnno3!A$12:A$5000,D417,SaldoAnno3!E$12:H$5000)</f>
        <v>0</v>
      </c>
      <c r="U417" s="6">
        <f>SUMIF(SaldoAnno3!A$12:A$5000,D417,SaldoAnno3!G$12:G$5000)</f>
        <v>6078.04</v>
      </c>
      <c r="V417" s="6">
        <f>SUMIF(SaldoAnno4!A$12:A$4602,$D417,SaldoAnno4!D$12:D$4602)</f>
        <v>0</v>
      </c>
      <c r="W417" s="6">
        <f>SUMIF(SaldoAnno4!A$12:A$4602,$D417,SaldoAnno4!E$12:E$4602)</f>
        <v>0</v>
      </c>
      <c r="X417" s="6">
        <f>SUMIF(SaldoAnno4!A$12:A$4602,$D417,SaldoAnno4!G$12:G$4602)</f>
        <v>6000</v>
      </c>
      <c r="Y417" s="6">
        <f>SUMIF(SaldoAnno5!A$12:A$4602,$D417,SaldoAnno5!D$12:D$4602)</f>
        <v>1098</v>
      </c>
      <c r="Z417" s="6">
        <f>SUMIF(SaldoAnno5!A$12:A$4602,$D417,SaldoAnno5!E$12:E$4602)</f>
        <v>0</v>
      </c>
      <c r="AA417" s="6">
        <f>SUMIF(SaldoAnno5!A$12:A$4602,$D417,SaldoAnno5!G$12:G$4602)</f>
        <v>1098</v>
      </c>
      <c r="AB417" s="6">
        <f>SUMIF(SaldoAnno6!A$12:A$5000,$D417,SaldoAnno6!D$12:D$5000)</f>
        <v>0</v>
      </c>
      <c r="AC417" s="6">
        <f>SUMIF(SaldoAnno6!A$12:A$5000,$D417,SaldoAnno6!E$12:E$5000)</f>
        <v>0</v>
      </c>
      <c r="AD417" s="6">
        <f>SUMIF(SaldoAnno6!A$12:A$5000,$D417,SaldoAnno6!G$12:G$5000)</f>
        <v>0</v>
      </c>
    </row>
    <row r="418" spans="1:30" ht="12.75">
      <c r="A418" s="7">
        <v>40</v>
      </c>
      <c r="B418" s="7">
        <v>4006</v>
      </c>
      <c r="C418" s="7">
        <v>400602</v>
      </c>
      <c r="D418" s="7">
        <v>40060211</v>
      </c>
      <c r="E418" s="170" t="s">
        <v>649</v>
      </c>
      <c r="F418" s="7">
        <v>1</v>
      </c>
      <c r="G418" s="8" t="s">
        <v>633</v>
      </c>
      <c r="H418" s="8" t="s">
        <v>634</v>
      </c>
      <c r="I418" s="8" t="s">
        <v>641</v>
      </c>
      <c r="J418" s="8" t="s">
        <v>683</v>
      </c>
      <c r="K418" s="8" t="s">
        <v>642</v>
      </c>
      <c r="L418" s="8" t="s">
        <v>637</v>
      </c>
      <c r="M418" s="6">
        <f>SUMIF(SaldoAnno1!A$12:A$4902,D418,SaldoAnno1!D$12:D$4902)</f>
        <v>21203.27</v>
      </c>
      <c r="N418" s="6">
        <f>SUMIF(SaldoAnno1!A$12:A$4902,D418,SaldoAnno1!E$12:E$4902)</f>
        <v>398.35</v>
      </c>
      <c r="O418" s="6">
        <f>SUMIF(SaldoAnno1!A$12:A$4902,D418,SaldoAnno1!G$12:G$4902)</f>
        <v>20804.920000000002</v>
      </c>
      <c r="P418" s="6">
        <f>SUMIF(SaldoAnno2!A$12:A$5000,D418,SaldoAnno2!D$12:D$5000)</f>
        <v>28615.24</v>
      </c>
      <c r="Q418" s="6">
        <f>SUMIF(SaldoAnno2!A$12:A$5000,D418,SaldoAnno2!E$12:E$5000)</f>
        <v>2348.58</v>
      </c>
      <c r="R418" s="6">
        <f>SUMIF(SaldoAnno2!A$12:A$5000,D418,SaldoAnno2!G$12:G$5000)</f>
        <v>26266.660000000003</v>
      </c>
      <c r="S418" s="6">
        <f>SUMIF(SaldoAnno3!A$12:A$5000,D418,SaldoAnno3!D$12:G$5000)</f>
        <v>24831.7</v>
      </c>
      <c r="T418" s="6">
        <f>SUMIF(SaldoAnno3!A$12:A$5000,D418,SaldoAnno3!E$12:H$5000)</f>
        <v>425.54</v>
      </c>
      <c r="U418" s="6">
        <f>SUMIF(SaldoAnno3!A$12:A$5000,D418,SaldoAnno3!G$12:G$5000)</f>
        <v>24406.16</v>
      </c>
      <c r="V418" s="6">
        <f>SUMIF(SaldoAnno4!A$12:A$4602,$D418,SaldoAnno4!D$12:D$4602)</f>
        <v>0</v>
      </c>
      <c r="W418" s="6">
        <f>SUMIF(SaldoAnno4!A$12:A$4602,$D418,SaldoAnno4!E$12:E$4602)</f>
        <v>0</v>
      </c>
      <c r="X418" s="6">
        <f>SUMIF(SaldoAnno4!A$12:A$4602,$D418,SaldoAnno4!G$12:G$4602)</f>
        <v>27999.999599999999</v>
      </c>
      <c r="Y418" s="6">
        <f>SUMIF(SaldoAnno5!A$12:A$4602,$D418,SaldoAnno5!D$12:D$4602)</f>
        <v>21971.57</v>
      </c>
      <c r="Z418" s="6">
        <f>SUMIF(SaldoAnno5!A$12:A$4602,$D418,SaldoAnno5!E$12:E$4602)</f>
        <v>0</v>
      </c>
      <c r="AA418" s="6">
        <f>SUMIF(SaldoAnno5!A$12:A$4602,$D418,SaldoAnno5!G$12:G$4602)</f>
        <v>21971.57</v>
      </c>
      <c r="AB418" s="6">
        <f>SUMIF(SaldoAnno6!A$12:A$5000,$D418,SaldoAnno6!D$12:D$5000)</f>
        <v>7583.66</v>
      </c>
      <c r="AC418" s="6">
        <f>SUMIF(SaldoAnno6!A$12:A$5000,$D418,SaldoAnno6!E$12:E$5000)</f>
        <v>0</v>
      </c>
      <c r="AD418" s="6">
        <f>SUMIF(SaldoAnno6!A$12:A$5000,$D418,SaldoAnno6!G$12:G$5000)</f>
        <v>7583.66</v>
      </c>
    </row>
    <row r="419" spans="1:30" ht="12.75">
      <c r="A419" s="7">
        <v>40</v>
      </c>
      <c r="B419" s="7">
        <v>4006</v>
      </c>
      <c r="C419" s="7">
        <v>400602</v>
      </c>
      <c r="D419" s="7">
        <v>40060212</v>
      </c>
      <c r="E419" s="170" t="s">
        <v>650</v>
      </c>
      <c r="F419" s="7">
        <v>1</v>
      </c>
      <c r="G419" s="8" t="s">
        <v>633</v>
      </c>
      <c r="H419" s="8" t="s">
        <v>634</v>
      </c>
      <c r="I419" s="8" t="s">
        <v>641</v>
      </c>
      <c r="J419" s="8" t="s">
        <v>683</v>
      </c>
      <c r="K419" s="8" t="s">
        <v>642</v>
      </c>
      <c r="L419" s="8" t="s">
        <v>637</v>
      </c>
      <c r="M419" s="6">
        <f>SUMIF(SaldoAnno1!A$12:A$4902,D419,SaldoAnno1!D$12:D$4902)</f>
        <v>81724</v>
      </c>
      <c r="N419" s="6">
        <f>SUMIF(SaldoAnno1!A$12:A$4902,D419,SaldoAnno1!E$12:E$4902)</f>
        <v>0</v>
      </c>
      <c r="O419" s="6">
        <f>SUMIF(SaldoAnno1!A$12:A$4902,D419,SaldoAnno1!G$12:G$4902)</f>
        <v>81724</v>
      </c>
      <c r="P419" s="6">
        <f>SUMIF(SaldoAnno2!A$12:A$5000,D419,SaldoAnno2!D$12:D$5000)</f>
        <v>65110.04</v>
      </c>
      <c r="Q419" s="6">
        <f>SUMIF(SaldoAnno2!A$12:A$5000,D419,SaldoAnno2!E$12:E$5000)</f>
        <v>0</v>
      </c>
      <c r="R419" s="6">
        <f>SUMIF(SaldoAnno2!A$12:A$5000,D419,SaldoAnno2!G$12:G$5000)</f>
        <v>65110.04</v>
      </c>
      <c r="S419" s="6">
        <f>SUMIF(SaldoAnno3!A$12:A$5000,D419,SaldoAnno3!D$12:G$5000)</f>
        <v>106996.34</v>
      </c>
      <c r="T419" s="6">
        <f>SUMIF(SaldoAnno3!A$12:A$5000,D419,SaldoAnno3!E$12:H$5000)</f>
        <v>0</v>
      </c>
      <c r="U419" s="6">
        <f>SUMIF(SaldoAnno3!A$12:A$5000,D419,SaldoAnno3!G$12:G$5000)</f>
        <v>106996.34</v>
      </c>
      <c r="V419" s="6">
        <f>SUMIF(SaldoAnno4!A$12:A$4602,$D419,SaldoAnno4!D$12:D$4602)</f>
        <v>0</v>
      </c>
      <c r="W419" s="6">
        <f>SUMIF(SaldoAnno4!A$12:A$4602,$D419,SaldoAnno4!E$12:E$4602)</f>
        <v>0</v>
      </c>
      <c r="X419" s="6">
        <f>SUMIF(SaldoAnno4!A$12:A$4602,$D419,SaldoAnno4!G$12:G$4602)</f>
        <v>66000.001199999999</v>
      </c>
      <c r="Y419" s="6">
        <f>SUMIF(SaldoAnno5!A$12:A$4602,$D419,SaldoAnno5!D$12:D$4602)</f>
        <v>104398.03</v>
      </c>
      <c r="Z419" s="6">
        <f>SUMIF(SaldoAnno5!A$12:A$4602,$D419,SaldoAnno5!E$12:E$4602)</f>
        <v>0</v>
      </c>
      <c r="AA419" s="6">
        <f>SUMIF(SaldoAnno5!A$12:A$4602,$D419,SaldoAnno5!G$12:G$4602)</f>
        <v>104398.03</v>
      </c>
      <c r="AB419" s="6">
        <f>SUMIF(SaldoAnno6!A$12:A$5000,$D419,SaldoAnno6!D$12:D$5000)</f>
        <v>52178.03</v>
      </c>
      <c r="AC419" s="6">
        <f>SUMIF(SaldoAnno6!A$12:A$5000,$D419,SaldoAnno6!E$12:E$5000)</f>
        <v>9699.2199999999993</v>
      </c>
      <c r="AD419" s="6">
        <f>SUMIF(SaldoAnno6!A$12:A$5000,$D419,SaldoAnno6!G$12:G$5000)</f>
        <v>42478.81</v>
      </c>
    </row>
    <row r="420" spans="1:30" ht="12.75">
      <c r="A420" s="7">
        <v>40</v>
      </c>
      <c r="B420" s="7">
        <v>4006</v>
      </c>
      <c r="C420" s="7">
        <v>400602</v>
      </c>
      <c r="D420" s="7">
        <v>40060213</v>
      </c>
      <c r="E420" s="170" t="s">
        <v>651</v>
      </c>
      <c r="F420" s="7">
        <v>1</v>
      </c>
      <c r="G420" s="8" t="s">
        <v>633</v>
      </c>
      <c r="H420" s="8" t="s">
        <v>634</v>
      </c>
      <c r="I420" s="8" t="s">
        <v>641</v>
      </c>
      <c r="J420" s="8" t="s">
        <v>683</v>
      </c>
      <c r="K420" s="8" t="s">
        <v>642</v>
      </c>
      <c r="L420" s="8" t="s">
        <v>637</v>
      </c>
      <c r="M420" s="6">
        <f>SUMIF(SaldoAnno1!A$12:A$4902,D420,SaldoAnno1!D$12:D$4902)</f>
        <v>3857.64</v>
      </c>
      <c r="N420" s="6">
        <f>SUMIF(SaldoAnno1!A$12:A$4902,D420,SaldoAnno1!E$12:E$4902)</f>
        <v>0</v>
      </c>
      <c r="O420" s="6">
        <f>SUMIF(SaldoAnno1!A$12:A$4902,D420,SaldoAnno1!G$12:G$4902)</f>
        <v>3857.64</v>
      </c>
      <c r="P420" s="6">
        <f>SUMIF(SaldoAnno2!A$12:A$5000,D420,SaldoAnno2!D$12:D$5000)</f>
        <v>3286.92</v>
      </c>
      <c r="Q420" s="6">
        <f>SUMIF(SaldoAnno2!A$12:A$5000,D420,SaldoAnno2!E$12:E$5000)</f>
        <v>0</v>
      </c>
      <c r="R420" s="6">
        <f>SUMIF(SaldoAnno2!A$12:A$5000,D420,SaldoAnno2!G$12:G$5000)</f>
        <v>3286.92</v>
      </c>
      <c r="S420" s="6">
        <f>SUMIF(SaldoAnno3!A$12:A$5000,D420,SaldoAnno3!D$12:G$5000)</f>
        <v>188</v>
      </c>
      <c r="T420" s="6">
        <f>SUMIF(SaldoAnno3!A$12:A$5000,D420,SaldoAnno3!E$12:H$5000)</f>
        <v>0</v>
      </c>
      <c r="U420" s="6">
        <f>SUMIF(SaldoAnno3!A$12:A$5000,D420,SaldoAnno3!G$12:G$5000)</f>
        <v>188</v>
      </c>
      <c r="V420" s="6">
        <f>SUMIF(SaldoAnno4!A$12:A$4602,$D420,SaldoAnno4!D$12:D$4602)</f>
        <v>0</v>
      </c>
      <c r="W420" s="6">
        <f>SUMIF(SaldoAnno4!A$12:A$4602,$D420,SaldoAnno4!E$12:E$4602)</f>
        <v>0</v>
      </c>
      <c r="X420" s="6">
        <f>SUMIF(SaldoAnno4!A$12:A$4602,$D420,SaldoAnno4!G$12:G$4602)</f>
        <v>4000.0007999999998</v>
      </c>
      <c r="Y420" s="6">
        <f>SUMIF(SaldoAnno5!A$12:A$4602,$D420,SaldoAnno5!D$12:D$4602)</f>
        <v>4298.16</v>
      </c>
      <c r="Z420" s="6">
        <f>SUMIF(SaldoAnno5!A$12:A$4602,$D420,SaldoAnno5!E$12:E$4602)</f>
        <v>0</v>
      </c>
      <c r="AA420" s="6">
        <f>SUMIF(SaldoAnno5!A$12:A$4602,$D420,SaldoAnno5!G$12:G$4602)</f>
        <v>4298.16</v>
      </c>
      <c r="AB420" s="6">
        <f>SUMIF(SaldoAnno6!A$12:A$5000,$D420,SaldoAnno6!D$12:D$5000)</f>
        <v>344.39</v>
      </c>
      <c r="AC420" s="6">
        <f>SUMIF(SaldoAnno6!A$12:A$5000,$D420,SaldoAnno6!E$12:E$5000)</f>
        <v>0</v>
      </c>
      <c r="AD420" s="6">
        <f>SUMIF(SaldoAnno6!A$12:A$5000,$D420,SaldoAnno6!G$12:G$5000)</f>
        <v>344.39</v>
      </c>
    </row>
    <row r="421" spans="1:30" ht="25.5">
      <c r="A421" s="7">
        <v>40</v>
      </c>
      <c r="B421" s="7">
        <v>4006</v>
      </c>
      <c r="C421" s="7">
        <v>400602</v>
      </c>
      <c r="D421" s="10">
        <v>40060214</v>
      </c>
      <c r="E421" s="170" t="s">
        <v>1013</v>
      </c>
      <c r="F421" s="7">
        <v>1</v>
      </c>
      <c r="G421" s="8" t="s">
        <v>633</v>
      </c>
      <c r="H421" s="8" t="s">
        <v>634</v>
      </c>
      <c r="I421" s="8" t="s">
        <v>641</v>
      </c>
      <c r="J421" s="8" t="s">
        <v>683</v>
      </c>
      <c r="K421" s="8" t="s">
        <v>642</v>
      </c>
      <c r="L421" s="8" t="s">
        <v>637</v>
      </c>
      <c r="M421" s="6">
        <f>SUMIF(SaldoAnno1!A$12:A$4902,D421,SaldoAnno1!D$12:D$4902)</f>
        <v>0</v>
      </c>
      <c r="N421" s="6">
        <f>SUMIF(SaldoAnno1!A$12:A$4902,D421,SaldoAnno1!E$12:E$4902)</f>
        <v>0</v>
      </c>
      <c r="O421" s="6">
        <f>SUMIF(SaldoAnno1!A$12:A$4902,D421,SaldoAnno1!G$12:G$4902)</f>
        <v>0</v>
      </c>
      <c r="P421" s="6">
        <f>SUMIF(SaldoAnno2!A$12:A$5000,D421,SaldoAnno2!D$12:D$5000)</f>
        <v>0</v>
      </c>
      <c r="Q421" s="6">
        <f>SUMIF(SaldoAnno2!A$12:A$5000,D421,SaldoAnno2!E$12:E$5000)</f>
        <v>0</v>
      </c>
      <c r="R421" s="6">
        <f>SUMIF(SaldoAnno2!A$12:A$5000,D421,SaldoAnno2!G$12:G$5000)</f>
        <v>0</v>
      </c>
      <c r="S421" s="6">
        <f>SUMIF(SaldoAnno3!A$12:A$5000,D421,SaldoAnno3!D$12:G$5000)</f>
        <v>0</v>
      </c>
      <c r="T421" s="6">
        <f>SUMIF(SaldoAnno3!A$12:A$5000,D421,SaldoAnno3!E$12:H$5000)</f>
        <v>0</v>
      </c>
      <c r="U421" s="6">
        <f>SUMIF(SaldoAnno3!A$12:A$5000,D421,SaldoAnno3!G$12:G$5000)</f>
        <v>0</v>
      </c>
      <c r="V421" s="6">
        <f>SUMIF(SaldoAnno4!A$12:A$4602,$D421,SaldoAnno4!D$12:D$4602)</f>
        <v>0</v>
      </c>
      <c r="W421" s="6">
        <f>SUMIF(SaldoAnno4!A$12:A$4602,$D421,SaldoAnno4!E$12:E$4602)</f>
        <v>0</v>
      </c>
      <c r="X421" s="6">
        <f>SUMIF(SaldoAnno4!A$12:A$4602,$D421,SaldoAnno4!G$12:G$4602)</f>
        <v>50.000399999999999</v>
      </c>
      <c r="Y421" s="6">
        <f>SUMIF(SaldoAnno5!A$12:A$4602,$D421,SaldoAnno5!D$12:D$4602)</f>
        <v>0</v>
      </c>
      <c r="Z421" s="6">
        <f>SUMIF(SaldoAnno5!A$12:A$4602,$D421,SaldoAnno5!E$12:E$4602)</f>
        <v>0</v>
      </c>
      <c r="AA421" s="6">
        <f>SUMIF(SaldoAnno5!A$12:A$4602,$D421,SaldoAnno5!G$12:G$4602)</f>
        <v>0</v>
      </c>
      <c r="AB421" s="6">
        <f>SUMIF(SaldoAnno6!A$12:A$5000,$D421,SaldoAnno6!D$12:D$5000)</f>
        <v>0</v>
      </c>
      <c r="AC421" s="6">
        <f>SUMIF(SaldoAnno6!A$12:A$5000,$D421,SaldoAnno6!E$12:E$5000)</f>
        <v>0</v>
      </c>
      <c r="AD421" s="6">
        <f>SUMIF(SaldoAnno6!A$12:A$5000,$D421,SaldoAnno6!G$12:G$5000)</f>
        <v>0</v>
      </c>
    </row>
    <row r="422" spans="1:30" ht="12.75">
      <c r="A422" s="7">
        <v>40</v>
      </c>
      <c r="B422" s="7">
        <v>4006</v>
      </c>
      <c r="C422" s="7">
        <v>400602</v>
      </c>
      <c r="D422" s="7">
        <v>40060288</v>
      </c>
      <c r="E422" s="170" t="s">
        <v>652</v>
      </c>
      <c r="F422" s="7">
        <v>1</v>
      </c>
      <c r="G422" s="8" t="s">
        <v>633</v>
      </c>
      <c r="H422" s="8" t="s">
        <v>634</v>
      </c>
      <c r="I422" s="8" t="s">
        <v>641</v>
      </c>
      <c r="J422" s="8" t="s">
        <v>683</v>
      </c>
      <c r="K422" s="8" t="s">
        <v>642</v>
      </c>
      <c r="L422" s="8" t="s">
        <v>637</v>
      </c>
      <c r="M422" s="6">
        <f>SUMIF(SaldoAnno1!A$12:A$4902,D422,SaldoAnno1!D$12:D$4902)</f>
        <v>27076.25</v>
      </c>
      <c r="N422" s="6">
        <f>SUMIF(SaldoAnno1!A$12:A$4902,D422,SaldoAnno1!E$12:E$4902)</f>
        <v>4160.2</v>
      </c>
      <c r="O422" s="6">
        <f>SUMIF(SaldoAnno1!A$12:A$4902,D422,SaldoAnno1!G$12:G$4902)</f>
        <v>22916.05</v>
      </c>
      <c r="P422" s="6">
        <f>SUMIF(SaldoAnno2!A$12:A$5000,D422,SaldoAnno2!D$12:D$5000)</f>
        <v>42648.87</v>
      </c>
      <c r="Q422" s="6">
        <f>SUMIF(SaldoAnno2!A$12:A$5000,D422,SaldoAnno2!E$12:E$5000)</f>
        <v>11509.24</v>
      </c>
      <c r="R422" s="6">
        <f>SUMIF(SaldoAnno2!A$12:A$5000,D422,SaldoAnno2!G$12:G$5000)</f>
        <v>31139.630000000005</v>
      </c>
      <c r="S422" s="6">
        <f>SUMIF(SaldoAnno3!A$12:A$5000,D422,SaldoAnno3!D$12:G$5000)</f>
        <v>16792.099999999999</v>
      </c>
      <c r="T422" s="6">
        <f>SUMIF(SaldoAnno3!A$12:A$5000,D422,SaldoAnno3!E$12:H$5000)</f>
        <v>2791.4</v>
      </c>
      <c r="U422" s="6">
        <f>SUMIF(SaldoAnno3!A$12:A$5000,D422,SaldoAnno3!G$12:G$5000)</f>
        <v>14000.699999999999</v>
      </c>
      <c r="V422" s="6">
        <f>SUMIF(SaldoAnno4!A$12:A$4602,$D422,SaldoAnno4!D$12:D$4602)</f>
        <v>0</v>
      </c>
      <c r="W422" s="6">
        <f>SUMIF(SaldoAnno4!A$12:A$4602,$D422,SaldoAnno4!E$12:E$4602)</f>
        <v>0</v>
      </c>
      <c r="X422" s="6">
        <f>SUMIF(SaldoAnno4!A$12:A$4602,$D422,SaldoAnno4!G$12:G$4602)</f>
        <v>24199.996800000001</v>
      </c>
      <c r="Y422" s="6">
        <f>SUMIF(SaldoAnno5!A$12:A$4602,$D422,SaldoAnno5!D$12:D$4602)</f>
        <v>33532.57</v>
      </c>
      <c r="Z422" s="6">
        <f>SUMIF(SaldoAnno5!A$12:A$4602,$D422,SaldoAnno5!E$12:E$4602)</f>
        <v>12785.6</v>
      </c>
      <c r="AA422" s="6">
        <f>SUMIF(SaldoAnno5!A$12:A$4602,$D422,SaldoAnno5!G$12:G$4602)</f>
        <v>20746.97</v>
      </c>
      <c r="AB422" s="6">
        <f>SUMIF(SaldoAnno6!A$12:A$5000,$D422,SaldoAnno6!D$12:D$5000)</f>
        <v>6448.39</v>
      </c>
      <c r="AC422" s="6">
        <f>SUMIF(SaldoAnno6!A$12:A$5000,$D422,SaldoAnno6!E$12:E$5000)</f>
        <v>0</v>
      </c>
      <c r="AD422" s="6">
        <f>SUMIF(SaldoAnno6!A$12:A$5000,$D422,SaldoAnno6!G$12:G$5000)</f>
        <v>6448.39</v>
      </c>
    </row>
    <row r="423" spans="1:30" ht="12.75">
      <c r="A423" s="7">
        <v>40</v>
      </c>
      <c r="B423" s="7">
        <v>4006</v>
      </c>
      <c r="C423" s="7">
        <v>400602</v>
      </c>
      <c r="D423" s="7">
        <v>40060289</v>
      </c>
      <c r="E423" s="170" t="s">
        <v>1517</v>
      </c>
      <c r="F423" s="7">
        <v>1</v>
      </c>
      <c r="G423" s="8" t="s">
        <v>633</v>
      </c>
      <c r="H423" s="8" t="s">
        <v>634</v>
      </c>
      <c r="I423" s="8" t="s">
        <v>641</v>
      </c>
      <c r="J423" s="8" t="s">
        <v>683</v>
      </c>
      <c r="K423" s="8" t="s">
        <v>642</v>
      </c>
      <c r="L423" s="8" t="s">
        <v>637</v>
      </c>
      <c r="M423" s="6">
        <f>SUMIF(SaldoAnno1!A$12:A$4902,D423,SaldoAnno1!D$12:D$4902)</f>
        <v>1347.89</v>
      </c>
      <c r="N423" s="6">
        <f>SUMIF(SaldoAnno1!A$12:A$4902,D423,SaldoAnno1!E$12:E$4902)</f>
        <v>0</v>
      </c>
      <c r="O423" s="6">
        <f>SUMIF(SaldoAnno1!A$12:A$4902,D423,SaldoAnno1!G$12:G$4902)</f>
        <v>1347.89</v>
      </c>
      <c r="P423" s="6">
        <f>SUMIF(SaldoAnno2!A$12:A$5000,D423,SaldoAnno2!D$12:D$5000)</f>
        <v>564</v>
      </c>
      <c r="Q423" s="6">
        <f>SUMIF(SaldoAnno2!A$12:A$5000,D423,SaldoAnno2!E$12:E$5000)</f>
        <v>0</v>
      </c>
      <c r="R423" s="6">
        <f>SUMIF(SaldoAnno2!A$12:A$5000,D423,SaldoAnno2!G$12:G$5000)</f>
        <v>564</v>
      </c>
      <c r="S423" s="6">
        <f>SUMIF(SaldoAnno3!A$12:A$5000,D423,SaldoAnno3!D$12:G$5000)</f>
        <v>1506.32</v>
      </c>
      <c r="T423" s="6">
        <f>SUMIF(SaldoAnno3!A$12:A$5000,D423,SaldoAnno3!E$12:H$5000)</f>
        <v>0</v>
      </c>
      <c r="U423" s="6">
        <f>SUMIF(SaldoAnno3!A$12:A$5000,D423,SaldoAnno3!G$12:G$5000)</f>
        <v>1506.32</v>
      </c>
      <c r="V423" s="6">
        <f>SUMIF(SaldoAnno4!A$12:A$4602,$D423,SaldoAnno4!D$12:D$4602)</f>
        <v>0</v>
      </c>
      <c r="W423" s="6">
        <f>SUMIF(SaldoAnno4!A$12:A$4602,$D423,SaldoAnno4!E$12:E$4602)</f>
        <v>0</v>
      </c>
      <c r="X423" s="6">
        <f>SUMIF(SaldoAnno4!A$12:A$4602,$D423,SaldoAnno4!G$12:G$4602)</f>
        <v>7000.0007999999998</v>
      </c>
      <c r="Y423" s="6">
        <f>SUMIF(SaldoAnno5!A$12:A$4602,$D423,SaldoAnno5!D$12:D$4602)</f>
        <v>2037.85</v>
      </c>
      <c r="Z423" s="6">
        <f>SUMIF(SaldoAnno5!A$12:A$4602,$D423,SaldoAnno5!E$12:E$4602)</f>
        <v>0</v>
      </c>
      <c r="AA423" s="6">
        <f>SUMIF(SaldoAnno5!A$12:A$4602,$D423,SaldoAnno5!G$12:G$4602)</f>
        <v>2037.85</v>
      </c>
      <c r="AB423" s="6">
        <f>SUMIF(SaldoAnno6!A$12:A$5000,$D423,SaldoAnno6!D$12:D$5000)</f>
        <v>4529.1899999999996</v>
      </c>
      <c r="AC423" s="6">
        <f>SUMIF(SaldoAnno6!A$12:A$5000,$D423,SaldoAnno6!E$12:E$5000)</f>
        <v>0</v>
      </c>
      <c r="AD423" s="6">
        <f>SUMIF(SaldoAnno6!A$12:A$5000,$D423,SaldoAnno6!G$12:G$5000)</f>
        <v>4529.1899999999996</v>
      </c>
    </row>
    <row r="424" spans="1:30" ht="12.75">
      <c r="A424" s="7">
        <v>40</v>
      </c>
      <c r="B424" s="7">
        <v>4006</v>
      </c>
      <c r="C424" s="7">
        <v>400602</v>
      </c>
      <c r="D424" s="7">
        <v>40060290</v>
      </c>
      <c r="E424" s="170" t="s">
        <v>1630</v>
      </c>
      <c r="F424" s="7">
        <v>1</v>
      </c>
      <c r="G424" s="8" t="s">
        <v>633</v>
      </c>
      <c r="H424" s="8" t="s">
        <v>634</v>
      </c>
      <c r="I424" s="8" t="s">
        <v>641</v>
      </c>
      <c r="J424" s="8" t="s">
        <v>683</v>
      </c>
      <c r="K424" s="8" t="s">
        <v>642</v>
      </c>
      <c r="L424" s="8" t="s">
        <v>637</v>
      </c>
      <c r="M424" s="6">
        <f>SUMIF(SaldoAnno1!A$12:A$4902,D424,SaldoAnno1!D$12:D$4902)</f>
        <v>0</v>
      </c>
      <c r="N424" s="6">
        <f>SUMIF(SaldoAnno1!A$12:A$4902,D424,SaldoAnno1!E$12:E$4902)</f>
        <v>0</v>
      </c>
      <c r="O424" s="6">
        <f>SUMIF(SaldoAnno1!A$12:A$4902,D424,SaldoAnno1!G$12:G$4902)</f>
        <v>0</v>
      </c>
      <c r="P424" s="6">
        <f>SUMIF(SaldoAnno2!A$12:A$5000,D424,SaldoAnno2!D$12:D$5000)</f>
        <v>0</v>
      </c>
      <c r="Q424" s="6">
        <f>SUMIF(SaldoAnno2!A$12:A$5000,D424,SaldoAnno2!E$12:E$5000)</f>
        <v>0</v>
      </c>
      <c r="R424" s="6">
        <f>SUMIF(SaldoAnno2!A$12:A$5000,D424,SaldoAnno2!G$12:G$5000)</f>
        <v>0</v>
      </c>
      <c r="S424" s="6">
        <f>SUMIF(SaldoAnno3!A$12:A$5000,D424,SaldoAnno3!D$12:G$5000)</f>
        <v>0</v>
      </c>
      <c r="T424" s="6">
        <f>SUMIF(SaldoAnno3!A$12:A$5000,D424,SaldoAnno3!E$12:H$5000)</f>
        <v>0</v>
      </c>
      <c r="U424" s="6">
        <f>SUMIF(SaldoAnno3!A$12:A$5000,D424,SaldoAnno3!G$12:G$5000)</f>
        <v>0</v>
      </c>
      <c r="V424" s="6">
        <f>SUMIF(SaldoAnno4!A$12:A$4602,$D424,SaldoAnno4!D$12:D$4602)</f>
        <v>0</v>
      </c>
      <c r="W424" s="6">
        <f>SUMIF(SaldoAnno4!A$12:A$4602,$D424,SaldoAnno4!E$12:E$4602)</f>
        <v>0</v>
      </c>
      <c r="X424" s="6">
        <f>SUMIF(SaldoAnno4!A$12:A$4602,$D424,SaldoAnno4!G$12:G$4602)</f>
        <v>0</v>
      </c>
      <c r="Y424" s="6">
        <f>SUMIF(SaldoAnno5!A$12:A$4602,$D424,SaldoAnno5!D$12:D$4602)</f>
        <v>0</v>
      </c>
      <c r="Z424" s="6">
        <f>SUMIF(SaldoAnno5!A$12:A$4602,$D424,SaldoAnno5!E$12:E$4602)</f>
        <v>0</v>
      </c>
      <c r="AA424" s="6">
        <f>SUMIF(SaldoAnno5!A$12:A$4602,$D424,SaldoAnno5!G$12:G$4602)</f>
        <v>0</v>
      </c>
      <c r="AB424" s="6">
        <f>SUMIF(SaldoAnno6!A$12:A$5000,$D424,SaldoAnno6!D$12:D$5000)</f>
        <v>0</v>
      </c>
      <c r="AC424" s="6">
        <f>SUMIF(SaldoAnno6!A$12:A$5000,$D424,SaldoAnno6!E$12:E$5000)</f>
        <v>0</v>
      </c>
      <c r="AD424" s="6">
        <f>SUMIF(SaldoAnno6!A$12:A$5000,$D424,SaldoAnno6!G$12:G$5000)</f>
        <v>0</v>
      </c>
    </row>
    <row r="425" spans="1:30" ht="12.75">
      <c r="A425" s="7">
        <v>40</v>
      </c>
      <c r="B425" s="7">
        <v>4006</v>
      </c>
      <c r="C425" s="7">
        <v>400602</v>
      </c>
      <c r="D425" s="7">
        <v>40060291</v>
      </c>
      <c r="E425" s="170" t="s">
        <v>1631</v>
      </c>
      <c r="F425" s="7">
        <v>1</v>
      </c>
      <c r="G425" s="8" t="s">
        <v>633</v>
      </c>
      <c r="H425" s="8" t="s">
        <v>634</v>
      </c>
      <c r="I425" s="8" t="s">
        <v>641</v>
      </c>
      <c r="J425" s="8" t="s">
        <v>683</v>
      </c>
      <c r="K425" s="8" t="s">
        <v>642</v>
      </c>
      <c r="L425" s="8" t="s">
        <v>637</v>
      </c>
      <c r="M425" s="6">
        <f>SUMIF(SaldoAnno1!A$12:A$4902,D425,SaldoAnno1!D$12:D$4902)</f>
        <v>0</v>
      </c>
      <c r="N425" s="6">
        <f>SUMIF(SaldoAnno1!A$12:A$4902,D425,SaldoAnno1!E$12:E$4902)</f>
        <v>0</v>
      </c>
      <c r="O425" s="6">
        <f>SUMIF(SaldoAnno1!A$12:A$4902,D425,SaldoAnno1!G$12:G$4902)</f>
        <v>0</v>
      </c>
      <c r="P425" s="6">
        <f>SUMIF(SaldoAnno2!A$12:A$5000,D425,SaldoAnno2!D$12:D$5000)</f>
        <v>0</v>
      </c>
      <c r="Q425" s="6">
        <f>SUMIF(SaldoAnno2!A$12:A$5000,D425,SaldoAnno2!E$12:E$5000)</f>
        <v>0</v>
      </c>
      <c r="R425" s="6">
        <f>SUMIF(SaldoAnno2!A$12:A$5000,D425,SaldoAnno2!G$12:G$5000)</f>
        <v>0</v>
      </c>
      <c r="S425" s="6">
        <f>SUMIF(SaldoAnno3!A$12:A$5000,D425,SaldoAnno3!D$12:G$5000)</f>
        <v>0</v>
      </c>
      <c r="T425" s="6">
        <f>SUMIF(SaldoAnno3!A$12:A$5000,D425,SaldoAnno3!E$12:H$5000)</f>
        <v>0</v>
      </c>
      <c r="U425" s="6">
        <f>SUMIF(SaldoAnno3!A$12:A$5000,D425,SaldoAnno3!G$12:G$5000)</f>
        <v>0</v>
      </c>
      <c r="V425" s="6">
        <f>SUMIF(SaldoAnno4!A$12:A$4602,$D425,SaldoAnno4!D$12:D$4602)</f>
        <v>0</v>
      </c>
      <c r="W425" s="6">
        <f>SUMIF(SaldoAnno4!A$12:A$4602,$D425,SaldoAnno4!E$12:E$4602)</f>
        <v>0</v>
      </c>
      <c r="X425" s="6">
        <f>SUMIF(SaldoAnno4!A$12:A$4602,$D425,SaldoAnno4!G$12:G$4602)</f>
        <v>0</v>
      </c>
      <c r="Y425" s="6">
        <f>SUMIF(SaldoAnno5!A$12:A$4602,$D425,SaldoAnno5!D$12:D$4602)</f>
        <v>0</v>
      </c>
      <c r="Z425" s="6">
        <f>SUMIF(SaldoAnno5!A$12:A$4602,$D425,SaldoAnno5!E$12:E$4602)</f>
        <v>0</v>
      </c>
      <c r="AA425" s="6">
        <f>SUMIF(SaldoAnno5!A$12:A$4602,$D425,SaldoAnno5!G$12:G$4602)</f>
        <v>0</v>
      </c>
      <c r="AB425" s="6">
        <f>SUMIF(SaldoAnno6!A$12:A$5000,$D425,SaldoAnno6!D$12:D$5000)</f>
        <v>0</v>
      </c>
      <c r="AC425" s="6">
        <f>SUMIF(SaldoAnno6!A$12:A$5000,$D425,SaldoAnno6!E$12:E$5000)</f>
        <v>0</v>
      </c>
      <c r="AD425" s="6">
        <f>SUMIF(SaldoAnno6!A$12:A$5000,$D425,SaldoAnno6!G$12:G$5000)</f>
        <v>0</v>
      </c>
    </row>
    <row r="426" spans="1:30" ht="25.5">
      <c r="A426" s="7">
        <v>40</v>
      </c>
      <c r="B426" s="7">
        <v>4006</v>
      </c>
      <c r="C426" s="7">
        <v>400602</v>
      </c>
      <c r="D426" s="7">
        <v>40060292</v>
      </c>
      <c r="E426" s="170" t="s">
        <v>1632</v>
      </c>
      <c r="F426" s="7">
        <v>1</v>
      </c>
      <c r="G426" s="8" t="s">
        <v>633</v>
      </c>
      <c r="H426" s="8" t="s">
        <v>634</v>
      </c>
      <c r="I426" s="8" t="s">
        <v>641</v>
      </c>
      <c r="J426" s="8" t="s">
        <v>683</v>
      </c>
      <c r="K426" s="8" t="s">
        <v>642</v>
      </c>
      <c r="L426" s="8" t="s">
        <v>637</v>
      </c>
      <c r="M426" s="6">
        <f>SUMIF(SaldoAnno1!A$12:A$4902,D426,SaldoAnno1!D$12:D$4902)</f>
        <v>0</v>
      </c>
      <c r="N426" s="6">
        <f>SUMIF(SaldoAnno1!A$12:A$4902,D426,SaldoAnno1!E$12:E$4902)</f>
        <v>0</v>
      </c>
      <c r="O426" s="6">
        <f>SUMIF(SaldoAnno1!A$12:A$4902,D426,SaldoAnno1!G$12:G$4902)</f>
        <v>0</v>
      </c>
      <c r="P426" s="6">
        <f>SUMIF(SaldoAnno2!A$12:A$5000,D426,SaldoAnno2!D$12:D$5000)</f>
        <v>0</v>
      </c>
      <c r="Q426" s="6">
        <f>SUMIF(SaldoAnno2!A$12:A$5000,D426,SaldoAnno2!E$12:E$5000)</f>
        <v>0</v>
      </c>
      <c r="R426" s="6">
        <f>SUMIF(SaldoAnno2!A$12:A$5000,D426,SaldoAnno2!G$12:G$5000)</f>
        <v>0</v>
      </c>
      <c r="S426" s="6">
        <f>SUMIF(SaldoAnno3!A$12:A$5000,D426,SaldoAnno3!D$12:G$5000)</f>
        <v>0</v>
      </c>
      <c r="T426" s="6">
        <f>SUMIF(SaldoAnno3!A$12:A$5000,D426,SaldoAnno3!E$12:H$5000)</f>
        <v>0</v>
      </c>
      <c r="U426" s="6">
        <f>SUMIF(SaldoAnno3!A$12:A$5000,D426,SaldoAnno3!G$12:G$5000)</f>
        <v>0</v>
      </c>
      <c r="V426" s="6">
        <f>SUMIF(SaldoAnno4!A$12:A$4602,$D426,SaldoAnno4!D$12:D$4602)</f>
        <v>0</v>
      </c>
      <c r="W426" s="6">
        <f>SUMIF(SaldoAnno4!A$12:A$4602,$D426,SaldoAnno4!E$12:E$4602)</f>
        <v>0</v>
      </c>
      <c r="X426" s="6">
        <f>SUMIF(SaldoAnno4!A$12:A$4602,$D426,SaldoAnno4!G$12:G$4602)</f>
        <v>0</v>
      </c>
      <c r="Y426" s="6">
        <f>SUMIF(SaldoAnno5!A$12:A$4602,$D426,SaldoAnno5!D$12:D$4602)</f>
        <v>0</v>
      </c>
      <c r="Z426" s="6">
        <f>SUMIF(SaldoAnno5!A$12:A$4602,$D426,SaldoAnno5!E$12:E$4602)</f>
        <v>0</v>
      </c>
      <c r="AA426" s="6">
        <f>SUMIF(SaldoAnno5!A$12:A$4602,$D426,SaldoAnno5!G$12:G$4602)</f>
        <v>0</v>
      </c>
      <c r="AB426" s="6">
        <f>SUMIF(SaldoAnno6!A$12:A$5000,$D426,SaldoAnno6!D$12:D$5000)</f>
        <v>0</v>
      </c>
      <c r="AC426" s="6">
        <f>SUMIF(SaldoAnno6!A$12:A$5000,$D426,SaldoAnno6!E$12:E$5000)</f>
        <v>0</v>
      </c>
      <c r="AD426" s="6">
        <f>SUMIF(SaldoAnno6!A$12:A$5000,$D426,SaldoAnno6!G$12:G$5000)</f>
        <v>0</v>
      </c>
    </row>
    <row r="427" spans="1:30" ht="12.75">
      <c r="A427" s="7">
        <v>40</v>
      </c>
      <c r="B427" s="7">
        <v>4007</v>
      </c>
      <c r="C427" s="7">
        <v>400701</v>
      </c>
      <c r="D427" s="7">
        <v>40070101</v>
      </c>
      <c r="E427" s="170" t="s">
        <v>1633</v>
      </c>
      <c r="F427" s="7">
        <v>1</v>
      </c>
      <c r="G427" s="8" t="s">
        <v>633</v>
      </c>
      <c r="H427" s="8" t="s">
        <v>653</v>
      </c>
      <c r="I427" s="8" t="s">
        <v>654</v>
      </c>
      <c r="J427" s="8" t="s">
        <v>683</v>
      </c>
      <c r="K427" s="8" t="s">
        <v>657</v>
      </c>
      <c r="L427" s="8" t="s">
        <v>658</v>
      </c>
      <c r="M427" s="6">
        <f>SUMIF(SaldoAnno1!A$12:A$4902,D427,SaldoAnno1!D$12:D$4902)</f>
        <v>143999.93</v>
      </c>
      <c r="N427" s="6">
        <f>SUMIF(SaldoAnno1!A$12:A$4902,D427,SaldoAnno1!E$12:E$4902)</f>
        <v>0</v>
      </c>
      <c r="O427" s="6">
        <f>SUMIF(SaldoAnno1!A$12:A$4902,D427,SaldoAnno1!G$12:G$4902)</f>
        <v>143999.93</v>
      </c>
      <c r="P427" s="6">
        <f>SUMIF(SaldoAnno2!A$12:A$5000,D427,SaldoAnno2!D$12:D$5000)</f>
        <v>157838.9</v>
      </c>
      <c r="Q427" s="6">
        <f>SUMIF(SaldoAnno2!A$12:A$5000,D427,SaldoAnno2!E$12:E$5000)</f>
        <v>0</v>
      </c>
      <c r="R427" s="6">
        <f>SUMIF(SaldoAnno2!A$12:A$5000,D427,SaldoAnno2!G$12:G$5000)</f>
        <v>157838.9</v>
      </c>
      <c r="S427" s="6">
        <f>SUMIF(SaldoAnno3!A$12:A$5000,D427,SaldoAnno3!D$12:G$5000)</f>
        <v>109134.33</v>
      </c>
      <c r="T427" s="6">
        <f>SUMIF(SaldoAnno3!A$12:A$5000,D427,SaldoAnno3!E$12:H$5000)</f>
        <v>8312.49</v>
      </c>
      <c r="U427" s="6">
        <f>SUMIF(SaldoAnno3!A$12:A$5000,D427,SaldoAnno3!G$12:G$5000)</f>
        <v>100821.84</v>
      </c>
      <c r="V427" s="6">
        <f>SUMIF(SaldoAnno4!A$12:A$4602,$D427,SaldoAnno4!D$12:D$4602)</f>
        <v>0</v>
      </c>
      <c r="W427" s="6">
        <f>SUMIF(SaldoAnno4!A$12:A$4602,$D427,SaldoAnno4!E$12:E$4602)</f>
        <v>0</v>
      </c>
      <c r="X427" s="6">
        <f>SUMIF(SaldoAnno4!A$12:A$4602,$D427,SaldoAnno4!G$12:G$4602)</f>
        <v>99999.999599999996</v>
      </c>
      <c r="Y427" s="6">
        <f>SUMIF(SaldoAnno5!A$12:A$4602,$D427,SaldoAnno5!D$12:D$4602)</f>
        <v>99749.88</v>
      </c>
      <c r="Z427" s="6">
        <f>SUMIF(SaldoAnno5!A$12:A$4602,$D427,SaldoAnno5!E$12:E$4602)</f>
        <v>0</v>
      </c>
      <c r="AA427" s="6">
        <f>SUMIF(SaldoAnno5!A$12:A$4602,$D427,SaldoAnno5!G$12:G$4602)</f>
        <v>99749.88</v>
      </c>
      <c r="AB427" s="6">
        <f>SUMIF(SaldoAnno6!A$12:A$5000,$D427,SaldoAnno6!D$12:D$5000)</f>
        <v>33249.96</v>
      </c>
      <c r="AC427" s="6">
        <f>SUMIF(SaldoAnno6!A$12:A$5000,$D427,SaldoAnno6!E$12:E$5000)</f>
        <v>0</v>
      </c>
      <c r="AD427" s="6">
        <f>SUMIF(SaldoAnno6!A$12:A$5000,$D427,SaldoAnno6!G$12:G$5000)</f>
        <v>33249.96</v>
      </c>
    </row>
    <row r="428" spans="1:30" ht="12.75">
      <c r="A428" s="7">
        <v>40</v>
      </c>
      <c r="B428" s="7">
        <v>4007</v>
      </c>
      <c r="C428" s="7">
        <v>400701</v>
      </c>
      <c r="D428" s="7">
        <v>40070102</v>
      </c>
      <c r="E428" s="170" t="s">
        <v>938</v>
      </c>
      <c r="F428" s="7">
        <v>1</v>
      </c>
      <c r="G428" s="8" t="s">
        <v>633</v>
      </c>
      <c r="H428" s="8" t="s">
        <v>653</v>
      </c>
      <c r="I428" s="8" t="s">
        <v>654</v>
      </c>
      <c r="J428" s="8" t="s">
        <v>683</v>
      </c>
      <c r="K428" s="8" t="s">
        <v>657</v>
      </c>
      <c r="L428" s="8" t="s">
        <v>658</v>
      </c>
      <c r="M428" s="6">
        <f>SUMIF(SaldoAnno1!A$12:A$4902,D428,SaldoAnno1!D$12:D$4902)</f>
        <v>0</v>
      </c>
      <c r="N428" s="6">
        <f>SUMIF(SaldoAnno1!A$12:A$4902,D428,SaldoAnno1!E$12:E$4902)</f>
        <v>0</v>
      </c>
      <c r="O428" s="6">
        <f>SUMIF(SaldoAnno1!A$12:A$4902,D428,SaldoAnno1!G$12:G$4902)</f>
        <v>0</v>
      </c>
      <c r="P428" s="6">
        <f>SUMIF(SaldoAnno2!A$12:A$5000,D428,SaldoAnno2!D$12:D$5000)</f>
        <v>0</v>
      </c>
      <c r="Q428" s="6">
        <f>SUMIF(SaldoAnno2!A$12:A$5000,D428,SaldoAnno2!E$12:E$5000)</f>
        <v>0</v>
      </c>
      <c r="R428" s="6">
        <f>SUMIF(SaldoAnno2!A$12:A$5000,D428,SaldoAnno2!G$12:G$5000)</f>
        <v>0</v>
      </c>
      <c r="S428" s="6">
        <f>SUMIF(SaldoAnno3!A$12:A$5000,D428,SaldoAnno3!D$12:G$5000)</f>
        <v>0</v>
      </c>
      <c r="T428" s="6">
        <f>SUMIF(SaldoAnno3!A$12:A$5000,D428,SaldoAnno3!E$12:H$5000)</f>
        <v>0</v>
      </c>
      <c r="U428" s="6">
        <f>SUMIF(SaldoAnno3!A$12:A$5000,D428,SaldoAnno3!G$12:G$5000)</f>
        <v>0</v>
      </c>
      <c r="V428" s="6">
        <f>SUMIF(SaldoAnno4!A$12:A$4602,$D428,SaldoAnno4!D$12:D$4602)</f>
        <v>0</v>
      </c>
      <c r="W428" s="6">
        <f>SUMIF(SaldoAnno4!A$12:A$4602,$D428,SaldoAnno4!E$12:E$4602)</f>
        <v>0</v>
      </c>
      <c r="X428" s="6">
        <f>SUMIF(SaldoAnno4!A$12:A$4602,$D428,SaldoAnno4!G$12:G$4602)</f>
        <v>0</v>
      </c>
      <c r="Y428" s="6">
        <f>SUMIF(SaldoAnno5!A$12:A$4602,$D428,SaldoAnno5!D$12:D$4602)</f>
        <v>0</v>
      </c>
      <c r="Z428" s="6">
        <f>SUMIF(SaldoAnno5!A$12:A$4602,$D428,SaldoAnno5!E$12:E$4602)</f>
        <v>0</v>
      </c>
      <c r="AA428" s="6">
        <f>SUMIF(SaldoAnno5!A$12:A$4602,$D428,SaldoAnno5!G$12:G$4602)</f>
        <v>0</v>
      </c>
      <c r="AB428" s="6">
        <f>SUMIF(SaldoAnno6!A$12:A$5000,$D428,SaldoAnno6!D$12:D$5000)</f>
        <v>0</v>
      </c>
      <c r="AC428" s="6">
        <f>SUMIF(SaldoAnno6!A$12:A$5000,$D428,SaldoAnno6!E$12:E$5000)</f>
        <v>0</v>
      </c>
      <c r="AD428" s="6">
        <f>SUMIF(SaldoAnno6!A$12:A$5000,$D428,SaldoAnno6!G$12:G$5000)</f>
        <v>0</v>
      </c>
    </row>
    <row r="429" spans="1:30" ht="12.75">
      <c r="A429" s="7">
        <v>40</v>
      </c>
      <c r="B429" s="7">
        <v>4007</v>
      </c>
      <c r="C429" s="7">
        <v>400701</v>
      </c>
      <c r="D429" s="7">
        <v>40070103</v>
      </c>
      <c r="E429" s="170" t="s">
        <v>1014</v>
      </c>
      <c r="F429" s="7">
        <v>1</v>
      </c>
      <c r="G429" s="8" t="s">
        <v>633</v>
      </c>
      <c r="H429" s="8" t="s">
        <v>653</v>
      </c>
      <c r="I429" s="8" t="s">
        <v>654</v>
      </c>
      <c r="J429" s="8" t="s">
        <v>683</v>
      </c>
      <c r="K429" s="8" t="s">
        <v>657</v>
      </c>
      <c r="L429" s="8" t="s">
        <v>658</v>
      </c>
      <c r="M429" s="6">
        <f>SUMIF(SaldoAnno1!A$12:A$4902,D429,SaldoAnno1!D$12:D$4902)</f>
        <v>5640643.0599999996</v>
      </c>
      <c r="N429" s="6">
        <f>SUMIF(SaldoAnno1!A$12:A$4902,D429,SaldoAnno1!E$12:E$4902)</f>
        <v>257005.28</v>
      </c>
      <c r="O429" s="6">
        <f>SUMIF(SaldoAnno1!A$12:A$4902,D429,SaldoAnno1!G$12:G$4902)</f>
        <v>5383637.7799999993</v>
      </c>
      <c r="P429" s="6">
        <f>SUMIF(SaldoAnno2!A$12:A$5000,D429,SaldoAnno2!D$12:D$5000)</f>
        <v>5712265.71</v>
      </c>
      <c r="Q429" s="6">
        <f>SUMIF(SaldoAnno2!A$12:A$5000,D429,SaldoAnno2!E$12:E$5000)</f>
        <v>77951.59</v>
      </c>
      <c r="R429" s="6">
        <f>SUMIF(SaldoAnno2!A$12:A$5000,D429,SaldoAnno2!G$12:G$5000)</f>
        <v>5634314.1200000001</v>
      </c>
      <c r="S429" s="6">
        <f>SUMIF(SaldoAnno3!A$12:A$5000,D429,SaldoAnno3!D$12:G$5000)</f>
        <v>5630279.6900000004</v>
      </c>
      <c r="T429" s="6">
        <f>SUMIF(SaldoAnno3!A$12:A$5000,D429,SaldoAnno3!E$12:H$5000)</f>
        <v>443589.47</v>
      </c>
      <c r="U429" s="6">
        <f>SUMIF(SaldoAnno3!A$12:A$5000,D429,SaldoAnno3!G$12:G$5000)</f>
        <v>5186690.2200000007</v>
      </c>
      <c r="V429" s="6">
        <f>SUMIF(SaldoAnno4!A$12:A$4602,$D429,SaldoAnno4!D$12:D$4602)</f>
        <v>0</v>
      </c>
      <c r="W429" s="6">
        <f>SUMIF(SaldoAnno4!A$12:A$4602,$D429,SaldoAnno4!E$12:E$4602)</f>
        <v>0</v>
      </c>
      <c r="X429" s="6">
        <f>SUMIF(SaldoAnno4!A$12:A$4602,$D429,SaldoAnno4!G$12:G$4602)</f>
        <v>4820986.9235999975</v>
      </c>
      <c r="Y429" s="6">
        <f>SUMIF(SaldoAnno5!A$12:A$4602,$D429,SaldoAnno5!D$12:D$4602)</f>
        <v>2970786.66</v>
      </c>
      <c r="Z429" s="6">
        <f>SUMIF(SaldoAnno5!A$12:A$4602,$D429,SaldoAnno5!E$12:E$4602)</f>
        <v>79725.22</v>
      </c>
      <c r="AA429" s="6">
        <f>SUMIF(SaldoAnno5!A$12:A$4602,$D429,SaldoAnno5!G$12:G$4602)</f>
        <v>2891061.44</v>
      </c>
      <c r="AB429" s="6">
        <f>SUMIF(SaldoAnno6!A$12:A$5000,$D429,SaldoAnno6!D$12:D$5000)</f>
        <v>1009</v>
      </c>
      <c r="AC429" s="6">
        <f>SUMIF(SaldoAnno6!A$12:A$5000,$D429,SaldoAnno6!E$12:E$5000)</f>
        <v>0</v>
      </c>
      <c r="AD429" s="6">
        <f>SUMIF(SaldoAnno6!A$12:A$5000,$D429,SaldoAnno6!G$12:G$5000)</f>
        <v>1009</v>
      </c>
    </row>
    <row r="430" spans="1:30" ht="12.75">
      <c r="A430" s="7">
        <v>40</v>
      </c>
      <c r="B430" s="7">
        <v>4007</v>
      </c>
      <c r="C430" s="7">
        <v>400701</v>
      </c>
      <c r="D430" s="10">
        <v>40070104</v>
      </c>
      <c r="E430" s="170" t="s">
        <v>1634</v>
      </c>
      <c r="F430" s="7">
        <v>1</v>
      </c>
      <c r="G430" s="8" t="s">
        <v>633</v>
      </c>
      <c r="H430" s="8" t="s">
        <v>653</v>
      </c>
      <c r="I430" s="8" t="s">
        <v>654</v>
      </c>
      <c r="J430" s="8" t="s">
        <v>683</v>
      </c>
      <c r="K430" s="8" t="s">
        <v>657</v>
      </c>
      <c r="L430" s="8" t="s">
        <v>658</v>
      </c>
      <c r="M430" s="6">
        <f>SUMIF(SaldoAnno1!A$12:A$4902,D430,SaldoAnno1!D$12:D$4902)</f>
        <v>0</v>
      </c>
      <c r="N430" s="6">
        <f>SUMIF(SaldoAnno1!A$12:A$4902,D430,SaldoAnno1!E$12:E$4902)</f>
        <v>0</v>
      </c>
      <c r="O430" s="6">
        <f>SUMIF(SaldoAnno1!A$12:A$4902,D430,SaldoAnno1!G$12:G$4902)</f>
        <v>0</v>
      </c>
      <c r="P430" s="6">
        <f>SUMIF(SaldoAnno2!A$12:A$5000,D430,SaldoAnno2!D$12:D$5000)</f>
        <v>0</v>
      </c>
      <c r="Q430" s="6">
        <f>SUMIF(SaldoAnno2!A$12:A$5000,D430,SaldoAnno2!E$12:E$5000)</f>
        <v>0</v>
      </c>
      <c r="R430" s="6">
        <f>SUMIF(SaldoAnno2!A$12:A$5000,D430,SaldoAnno2!G$12:G$5000)</f>
        <v>0</v>
      </c>
      <c r="S430" s="6">
        <f>SUMIF(SaldoAnno3!A$12:A$5000,D430,SaldoAnno3!D$12:G$5000)</f>
        <v>0</v>
      </c>
      <c r="T430" s="6">
        <f>SUMIF(SaldoAnno3!A$12:A$5000,D430,SaldoAnno3!E$12:H$5000)</f>
        <v>0</v>
      </c>
      <c r="U430" s="6">
        <f>SUMIF(SaldoAnno3!A$12:A$5000,D430,SaldoAnno3!G$12:G$5000)</f>
        <v>0</v>
      </c>
      <c r="V430" s="6">
        <f>SUMIF(SaldoAnno4!A$12:A$4602,$D430,SaldoAnno4!D$12:D$4602)</f>
        <v>0</v>
      </c>
      <c r="W430" s="6">
        <f>SUMIF(SaldoAnno4!A$12:A$4602,$D430,SaldoAnno4!E$12:E$4602)</f>
        <v>0</v>
      </c>
      <c r="X430" s="6">
        <f>SUMIF(SaldoAnno4!A$12:A$4602,$D430,SaldoAnno4!G$12:G$4602)</f>
        <v>0</v>
      </c>
      <c r="Y430" s="6">
        <f>SUMIF(SaldoAnno5!A$12:A$4602,$D430,SaldoAnno5!D$12:D$4602)</f>
        <v>0</v>
      </c>
      <c r="Z430" s="6">
        <f>SUMIF(SaldoAnno5!A$12:A$4602,$D430,SaldoAnno5!E$12:E$4602)</f>
        <v>0</v>
      </c>
      <c r="AA430" s="6">
        <f>SUMIF(SaldoAnno5!A$12:A$4602,$D430,SaldoAnno5!G$12:G$4602)</f>
        <v>0</v>
      </c>
      <c r="AB430" s="6">
        <f>SUMIF(SaldoAnno6!A$12:A$5000,$D430,SaldoAnno6!D$12:D$5000)</f>
        <v>0</v>
      </c>
      <c r="AC430" s="6">
        <f>SUMIF(SaldoAnno6!A$12:A$5000,$D430,SaldoAnno6!E$12:E$5000)</f>
        <v>0</v>
      </c>
      <c r="AD430" s="6">
        <f>SUMIF(SaldoAnno6!A$12:A$5000,$D430,SaldoAnno6!G$12:G$5000)</f>
        <v>0</v>
      </c>
    </row>
    <row r="431" spans="1:30" ht="12.75">
      <c r="A431" s="7">
        <v>40</v>
      </c>
      <c r="B431" s="7">
        <v>4007</v>
      </c>
      <c r="C431" s="7">
        <v>400701</v>
      </c>
      <c r="D431" s="10">
        <v>40070105</v>
      </c>
      <c r="E431" s="170" t="s">
        <v>1635</v>
      </c>
      <c r="F431" s="7">
        <v>1</v>
      </c>
      <c r="G431" s="8" t="s">
        <v>633</v>
      </c>
      <c r="H431" s="8" t="s">
        <v>653</v>
      </c>
      <c r="I431" s="8" t="s">
        <v>654</v>
      </c>
      <c r="J431" s="8" t="s">
        <v>683</v>
      </c>
      <c r="K431" s="8" t="s">
        <v>657</v>
      </c>
      <c r="L431" s="8" t="s">
        <v>658</v>
      </c>
      <c r="M431" s="6">
        <f>SUMIF(SaldoAnno1!A$12:A$4902,D431,SaldoAnno1!D$12:D$4902)</f>
        <v>0</v>
      </c>
      <c r="N431" s="6">
        <f>SUMIF(SaldoAnno1!A$12:A$4902,D431,SaldoAnno1!E$12:E$4902)</f>
        <v>0</v>
      </c>
      <c r="O431" s="6">
        <f>SUMIF(SaldoAnno1!A$12:A$4902,D431,SaldoAnno1!G$12:G$4902)</f>
        <v>0</v>
      </c>
      <c r="P431" s="6">
        <f>SUMIF(SaldoAnno2!A$12:A$5000,D431,SaldoAnno2!D$12:D$5000)</f>
        <v>0</v>
      </c>
      <c r="Q431" s="6">
        <f>SUMIF(SaldoAnno2!A$12:A$5000,D431,SaldoAnno2!E$12:E$5000)</f>
        <v>0</v>
      </c>
      <c r="R431" s="6">
        <f>SUMIF(SaldoAnno2!A$12:A$5000,D431,SaldoAnno2!G$12:G$5000)</f>
        <v>0</v>
      </c>
      <c r="S431" s="6">
        <f>SUMIF(SaldoAnno3!A$12:A$5000,D431,SaldoAnno3!D$12:G$5000)</f>
        <v>0</v>
      </c>
      <c r="T431" s="6">
        <f>SUMIF(SaldoAnno3!A$12:A$5000,D431,SaldoAnno3!E$12:H$5000)</f>
        <v>0</v>
      </c>
      <c r="U431" s="6">
        <f>SUMIF(SaldoAnno3!A$12:A$5000,D431,SaldoAnno3!G$12:G$5000)</f>
        <v>0</v>
      </c>
      <c r="V431" s="6">
        <f>SUMIF(SaldoAnno4!A$12:A$4602,$D431,SaldoAnno4!D$12:D$4602)</f>
        <v>0</v>
      </c>
      <c r="W431" s="6">
        <f>SUMIF(SaldoAnno4!A$12:A$4602,$D431,SaldoAnno4!E$12:E$4602)</f>
        <v>0</v>
      </c>
      <c r="X431" s="6">
        <f>SUMIF(SaldoAnno4!A$12:A$4602,$D431,SaldoAnno4!G$12:G$4602)</f>
        <v>0</v>
      </c>
      <c r="Y431" s="6">
        <f>SUMIF(SaldoAnno5!A$12:A$4602,$D431,SaldoAnno5!D$12:D$4602)</f>
        <v>0</v>
      </c>
      <c r="Z431" s="6">
        <f>SUMIF(SaldoAnno5!A$12:A$4602,$D431,SaldoAnno5!E$12:E$4602)</f>
        <v>0</v>
      </c>
      <c r="AA431" s="6">
        <f>SUMIF(SaldoAnno5!A$12:A$4602,$D431,SaldoAnno5!G$12:G$4602)</f>
        <v>0</v>
      </c>
      <c r="AB431" s="6">
        <f>SUMIF(SaldoAnno6!A$12:A$5000,$D431,SaldoAnno6!D$12:D$5000)</f>
        <v>0</v>
      </c>
      <c r="AC431" s="6">
        <f>SUMIF(SaldoAnno6!A$12:A$5000,$D431,SaldoAnno6!E$12:E$5000)</f>
        <v>0</v>
      </c>
      <c r="AD431" s="6">
        <f>SUMIF(SaldoAnno6!A$12:A$5000,$D431,SaldoAnno6!G$12:G$5000)</f>
        <v>0</v>
      </c>
    </row>
    <row r="432" spans="1:30" ht="12.75">
      <c r="A432" s="7">
        <v>40</v>
      </c>
      <c r="B432" s="7">
        <v>4007</v>
      </c>
      <c r="C432" s="7">
        <v>400701</v>
      </c>
      <c r="D432" s="10">
        <v>40070106</v>
      </c>
      <c r="E432" s="170" t="s">
        <v>1636</v>
      </c>
      <c r="F432" s="7">
        <v>1</v>
      </c>
      <c r="G432" s="8" t="s">
        <v>633</v>
      </c>
      <c r="H432" s="8" t="s">
        <v>653</v>
      </c>
      <c r="I432" s="8" t="s">
        <v>654</v>
      </c>
      <c r="J432" s="8" t="s">
        <v>683</v>
      </c>
      <c r="K432" s="8" t="s">
        <v>657</v>
      </c>
      <c r="L432" s="8" t="s">
        <v>658</v>
      </c>
      <c r="M432" s="6">
        <f>SUMIF(SaldoAnno1!A$12:A$4902,D432,SaldoAnno1!D$12:D$4902)</f>
        <v>2369833.21</v>
      </c>
      <c r="N432" s="6">
        <f>SUMIF(SaldoAnno1!A$12:A$4902,D432,SaldoAnno1!E$12:E$4902)</f>
        <v>7109.6</v>
      </c>
      <c r="O432" s="6">
        <f>SUMIF(SaldoAnno1!A$12:A$4902,D432,SaldoAnno1!G$12:G$4902)</f>
        <v>2362723.61</v>
      </c>
      <c r="P432" s="6">
        <f>SUMIF(SaldoAnno2!A$12:A$5000,D432,SaldoAnno2!D$12:D$5000)</f>
        <v>2519653.7000000002</v>
      </c>
      <c r="Q432" s="6">
        <f>SUMIF(SaldoAnno2!A$12:A$5000,D432,SaldoAnno2!E$12:E$5000)</f>
        <v>12589.02</v>
      </c>
      <c r="R432" s="6">
        <f>SUMIF(SaldoAnno2!A$12:A$5000,D432,SaldoAnno2!G$12:G$5000)</f>
        <v>2507064.6800000002</v>
      </c>
      <c r="S432" s="6">
        <f>SUMIF(SaldoAnno3!A$12:A$5000,D432,SaldoAnno3!D$12:G$5000)</f>
        <v>1724608.48</v>
      </c>
      <c r="T432" s="6">
        <f>SUMIF(SaldoAnno3!A$12:A$5000,D432,SaldoAnno3!E$12:H$5000)</f>
        <v>811.79</v>
      </c>
      <c r="U432" s="6">
        <f>SUMIF(SaldoAnno3!A$12:A$5000,D432,SaldoAnno3!G$12:G$5000)</f>
        <v>1723796.69</v>
      </c>
      <c r="V432" s="6">
        <f>SUMIF(SaldoAnno4!A$12:A$4602,$D432,SaldoAnno4!D$12:D$4602)</f>
        <v>0</v>
      </c>
      <c r="W432" s="6">
        <f>SUMIF(SaldoAnno4!A$12:A$4602,$D432,SaldoAnno4!E$12:E$4602)</f>
        <v>0</v>
      </c>
      <c r="X432" s="6">
        <f>SUMIF(SaldoAnno4!A$12:A$4602,$D432,SaldoAnno4!G$12:G$4602)</f>
        <v>545000.00040000002</v>
      </c>
      <c r="Y432" s="6">
        <f>SUMIF(SaldoAnno5!A$12:A$4602,$D432,SaldoAnno5!D$12:D$4602)</f>
        <v>337513.63</v>
      </c>
      <c r="Z432" s="6">
        <f>SUMIF(SaldoAnno5!A$12:A$4602,$D432,SaldoAnno5!E$12:E$4602)</f>
        <v>0</v>
      </c>
      <c r="AA432" s="6">
        <f>SUMIF(SaldoAnno5!A$12:A$4602,$D432,SaldoAnno5!G$12:G$4602)</f>
        <v>337513.63</v>
      </c>
      <c r="AB432" s="6">
        <f>SUMIF(SaldoAnno6!A$12:A$5000,$D432,SaldoAnno6!D$12:D$5000)</f>
        <v>0</v>
      </c>
      <c r="AC432" s="6">
        <f>SUMIF(SaldoAnno6!A$12:A$5000,$D432,SaldoAnno6!E$12:E$5000)</f>
        <v>0</v>
      </c>
      <c r="AD432" s="6">
        <f>SUMIF(SaldoAnno6!A$12:A$5000,$D432,SaldoAnno6!G$12:G$5000)</f>
        <v>0</v>
      </c>
    </row>
    <row r="433" spans="1:30" ht="12.75">
      <c r="A433" s="7">
        <v>40</v>
      </c>
      <c r="B433" s="7">
        <v>4007</v>
      </c>
      <c r="C433" s="7">
        <v>400701</v>
      </c>
      <c r="D433" s="10">
        <v>40070107</v>
      </c>
      <c r="E433" s="170" t="s">
        <v>438</v>
      </c>
      <c r="F433" s="7">
        <v>1</v>
      </c>
      <c r="G433" s="8" t="s">
        <v>633</v>
      </c>
      <c r="H433" s="8" t="s">
        <v>653</v>
      </c>
      <c r="I433" s="8" t="s">
        <v>654</v>
      </c>
      <c r="J433" s="8" t="s">
        <v>683</v>
      </c>
      <c r="K433" s="8" t="s">
        <v>657</v>
      </c>
      <c r="L433" s="8" t="s">
        <v>658</v>
      </c>
      <c r="M433" s="6">
        <f>SUMIF(SaldoAnno1!A$12:A$4902,D433,SaldoAnno1!D$12:D$4902)</f>
        <v>0</v>
      </c>
      <c r="N433" s="6">
        <f>SUMIF(SaldoAnno1!A$12:A$4902,D433,SaldoAnno1!E$12:E$4902)</f>
        <v>0</v>
      </c>
      <c r="O433" s="6">
        <f>SUMIF(SaldoAnno1!A$12:A$4902,D433,SaldoAnno1!G$12:G$4902)</f>
        <v>0</v>
      </c>
      <c r="P433" s="6">
        <f>SUMIF(SaldoAnno2!A$12:A$5000,D433,SaldoAnno2!D$12:D$5000)</f>
        <v>0</v>
      </c>
      <c r="Q433" s="6">
        <f>SUMIF(SaldoAnno2!A$12:A$5000,D433,SaldoAnno2!E$12:E$5000)</f>
        <v>0</v>
      </c>
      <c r="R433" s="6">
        <f>SUMIF(SaldoAnno2!A$12:A$5000,D433,SaldoAnno2!G$12:G$5000)</f>
        <v>0</v>
      </c>
      <c r="S433" s="6">
        <f>SUMIF(SaldoAnno3!A$12:A$5000,D433,SaldoAnno3!D$12:G$5000)</f>
        <v>0</v>
      </c>
      <c r="T433" s="6">
        <f>SUMIF(SaldoAnno3!A$12:A$5000,D433,SaldoAnno3!E$12:H$5000)</f>
        <v>0</v>
      </c>
      <c r="U433" s="6">
        <f>SUMIF(SaldoAnno3!A$12:A$5000,D433,SaldoAnno3!G$12:G$5000)</f>
        <v>0</v>
      </c>
      <c r="V433" s="6">
        <f>SUMIF(SaldoAnno4!A$12:A$4602,$D433,SaldoAnno4!D$12:D$4602)</f>
        <v>0</v>
      </c>
      <c r="W433" s="6">
        <f>SUMIF(SaldoAnno4!A$12:A$4602,$D433,SaldoAnno4!E$12:E$4602)</f>
        <v>0</v>
      </c>
      <c r="X433" s="6">
        <f>SUMIF(SaldoAnno4!A$12:A$4602,$D433,SaldoAnno4!G$12:G$4602)</f>
        <v>0</v>
      </c>
      <c r="Y433" s="6">
        <f>SUMIF(SaldoAnno5!A$12:A$4602,$D433,SaldoAnno5!D$12:D$4602)</f>
        <v>0</v>
      </c>
      <c r="Z433" s="6">
        <f>SUMIF(SaldoAnno5!A$12:A$4602,$D433,SaldoAnno5!E$12:E$4602)</f>
        <v>0</v>
      </c>
      <c r="AA433" s="6">
        <f>SUMIF(SaldoAnno5!A$12:A$4602,$D433,SaldoAnno5!G$12:G$4602)</f>
        <v>0</v>
      </c>
      <c r="AB433" s="6">
        <f>SUMIF(SaldoAnno6!A$12:A$5000,$D433,SaldoAnno6!D$12:D$5000)</f>
        <v>0</v>
      </c>
      <c r="AC433" s="6">
        <f>SUMIF(SaldoAnno6!A$12:A$5000,$D433,SaldoAnno6!E$12:E$5000)</f>
        <v>0</v>
      </c>
      <c r="AD433" s="6">
        <f>SUMIF(SaldoAnno6!A$12:A$5000,$D433,SaldoAnno6!G$12:G$5000)</f>
        <v>0</v>
      </c>
    </row>
    <row r="434" spans="1:30" ht="12.75">
      <c r="A434" s="7">
        <v>40</v>
      </c>
      <c r="B434" s="7">
        <v>4007</v>
      </c>
      <c r="C434" s="7">
        <v>400701</v>
      </c>
      <c r="D434" s="10">
        <v>40070108</v>
      </c>
      <c r="E434" s="170" t="s">
        <v>1637</v>
      </c>
      <c r="F434" s="7">
        <v>1</v>
      </c>
      <c r="G434" s="8" t="s">
        <v>633</v>
      </c>
      <c r="H434" s="8" t="s">
        <v>653</v>
      </c>
      <c r="I434" s="8" t="s">
        <v>654</v>
      </c>
      <c r="J434" s="8" t="s">
        <v>683</v>
      </c>
      <c r="K434" s="8" t="s">
        <v>657</v>
      </c>
      <c r="L434" s="8" t="s">
        <v>658</v>
      </c>
      <c r="M434" s="6">
        <f>SUMIF(SaldoAnno1!A$12:A$4902,D434,SaldoAnno1!D$12:D$4902)</f>
        <v>0</v>
      </c>
      <c r="N434" s="6">
        <f>SUMIF(SaldoAnno1!A$12:A$4902,D434,SaldoAnno1!E$12:E$4902)</f>
        <v>0</v>
      </c>
      <c r="O434" s="6">
        <f>SUMIF(SaldoAnno1!A$12:A$4902,D434,SaldoAnno1!G$12:G$4902)</f>
        <v>0</v>
      </c>
      <c r="P434" s="6">
        <f>SUMIF(SaldoAnno2!A$12:A$5000,D434,SaldoAnno2!D$12:D$5000)</f>
        <v>0</v>
      </c>
      <c r="Q434" s="6">
        <f>SUMIF(SaldoAnno2!A$12:A$5000,D434,SaldoAnno2!E$12:E$5000)</f>
        <v>0</v>
      </c>
      <c r="R434" s="6">
        <f>SUMIF(SaldoAnno2!A$12:A$5000,D434,SaldoAnno2!G$12:G$5000)</f>
        <v>0</v>
      </c>
      <c r="S434" s="6">
        <f>SUMIF(SaldoAnno3!A$12:A$5000,D434,SaldoAnno3!D$12:G$5000)</f>
        <v>0</v>
      </c>
      <c r="T434" s="6">
        <f>SUMIF(SaldoAnno3!A$12:A$5000,D434,SaldoAnno3!E$12:H$5000)</f>
        <v>0</v>
      </c>
      <c r="U434" s="6">
        <f>SUMIF(SaldoAnno3!A$12:A$5000,D434,SaldoAnno3!G$12:G$5000)</f>
        <v>0</v>
      </c>
      <c r="V434" s="6">
        <f>SUMIF(SaldoAnno4!A$12:A$4602,$D434,SaldoAnno4!D$12:D$4602)</f>
        <v>0</v>
      </c>
      <c r="W434" s="6">
        <f>SUMIF(SaldoAnno4!A$12:A$4602,$D434,SaldoAnno4!E$12:E$4602)</f>
        <v>0</v>
      </c>
      <c r="X434" s="6">
        <f>SUMIF(SaldoAnno4!A$12:A$4602,$D434,SaldoAnno4!G$12:G$4602)</f>
        <v>0</v>
      </c>
      <c r="Y434" s="6">
        <f>SUMIF(SaldoAnno5!A$12:A$4602,$D434,SaldoAnno5!D$12:D$4602)</f>
        <v>0</v>
      </c>
      <c r="Z434" s="6">
        <f>SUMIF(SaldoAnno5!A$12:A$4602,$D434,SaldoAnno5!E$12:E$4602)</f>
        <v>0</v>
      </c>
      <c r="AA434" s="6">
        <f>SUMIF(SaldoAnno5!A$12:A$4602,$D434,SaldoAnno5!G$12:G$4602)</f>
        <v>0</v>
      </c>
      <c r="AB434" s="6">
        <f>SUMIF(SaldoAnno6!A$12:A$5000,$D434,SaldoAnno6!D$12:D$5000)</f>
        <v>0</v>
      </c>
      <c r="AC434" s="6">
        <f>SUMIF(SaldoAnno6!A$12:A$5000,$D434,SaldoAnno6!E$12:E$5000)</f>
        <v>0</v>
      </c>
      <c r="AD434" s="6">
        <f>SUMIF(SaldoAnno6!A$12:A$5000,$D434,SaldoAnno6!G$12:G$5000)</f>
        <v>0</v>
      </c>
    </row>
    <row r="435" spans="1:30" ht="12.75">
      <c r="A435" s="7">
        <v>40</v>
      </c>
      <c r="B435" s="7">
        <v>4007</v>
      </c>
      <c r="C435" s="7">
        <v>400701</v>
      </c>
      <c r="D435" s="29">
        <v>40070109</v>
      </c>
      <c r="E435" s="170" t="s">
        <v>1368</v>
      </c>
      <c r="F435" s="7">
        <v>1</v>
      </c>
      <c r="G435" s="8" t="s">
        <v>633</v>
      </c>
      <c r="H435" s="8" t="s">
        <v>653</v>
      </c>
      <c r="I435" s="8" t="s">
        <v>654</v>
      </c>
      <c r="J435" s="8" t="s">
        <v>683</v>
      </c>
      <c r="K435" s="8" t="s">
        <v>657</v>
      </c>
      <c r="L435" s="8" t="s">
        <v>658</v>
      </c>
      <c r="M435" s="6">
        <f>SUMIF(SaldoAnno1!A$12:A$4902,D435,SaldoAnno1!D$12:D$4902)</f>
        <v>11265381.109999999</v>
      </c>
      <c r="N435" s="6">
        <f>SUMIF(SaldoAnno1!A$12:A$4902,D435,SaldoAnno1!E$12:E$4902)</f>
        <v>154813.88</v>
      </c>
      <c r="O435" s="6">
        <f>SUMIF(SaldoAnno1!A$12:A$4902,D435,SaldoAnno1!G$12:G$4902)</f>
        <v>11110567.229999999</v>
      </c>
      <c r="P435" s="6">
        <f>SUMIF(SaldoAnno2!A$12:A$5000,D435,SaldoAnno2!D$12:D$5000)</f>
        <v>12161467.23</v>
      </c>
      <c r="Q435" s="6">
        <f>SUMIF(SaldoAnno2!A$12:A$5000,D435,SaldoAnno2!E$12:E$5000)</f>
        <v>373719.14</v>
      </c>
      <c r="R435" s="6">
        <f>SUMIF(SaldoAnno2!A$12:A$5000,D435,SaldoAnno2!G$12:G$5000)</f>
        <v>11787748.09</v>
      </c>
      <c r="S435" s="6">
        <f>SUMIF(SaldoAnno3!A$12:A$5000,D435,SaldoAnno3!D$12:G$5000)</f>
        <v>3316203.17</v>
      </c>
      <c r="T435" s="6">
        <f>SUMIF(SaldoAnno3!A$12:A$5000,D435,SaldoAnno3!E$12:H$5000)</f>
        <v>146198.14000000001</v>
      </c>
      <c r="U435" s="6">
        <f>SUMIF(SaldoAnno3!A$12:A$5000,D435,SaldoAnno3!G$12:G$5000)</f>
        <v>3170005.03</v>
      </c>
      <c r="V435" s="6">
        <f>SUMIF(SaldoAnno4!A$12:A$4602,$D435,SaldoAnno4!D$12:D$4602)</f>
        <v>0</v>
      </c>
      <c r="W435" s="6">
        <f>SUMIF(SaldoAnno4!A$12:A$4602,$D435,SaldoAnno4!E$12:E$4602)</f>
        <v>0</v>
      </c>
      <c r="X435" s="6">
        <f>SUMIF(SaldoAnno4!A$12:A$4602,$D435,SaldoAnno4!G$12:G$4602)</f>
        <v>0</v>
      </c>
      <c r="Y435" s="6">
        <f>SUMIF(SaldoAnno5!A$12:A$4602,$D435,SaldoAnno5!D$12:D$4602)</f>
        <v>0</v>
      </c>
      <c r="Z435" s="6">
        <f>SUMIF(SaldoAnno5!A$12:A$4602,$D435,SaldoAnno5!E$12:E$4602)</f>
        <v>0</v>
      </c>
      <c r="AA435" s="6">
        <f>SUMIF(SaldoAnno5!A$12:A$4602,$D435,SaldoAnno5!G$12:G$4602)</f>
        <v>0</v>
      </c>
      <c r="AB435" s="6">
        <f>SUMIF(SaldoAnno6!A$12:A$5000,$D435,SaldoAnno6!D$12:D$5000)</f>
        <v>0</v>
      </c>
      <c r="AC435" s="6">
        <f>SUMIF(SaldoAnno6!A$12:A$5000,$D435,SaldoAnno6!E$12:E$5000)</f>
        <v>0</v>
      </c>
      <c r="AD435" s="6">
        <f>SUMIF(SaldoAnno6!A$12:A$5000,$D435,SaldoAnno6!G$12:G$5000)</f>
        <v>0</v>
      </c>
    </row>
    <row r="436" spans="1:30" ht="12.75">
      <c r="A436" s="7">
        <v>40</v>
      </c>
      <c r="B436" s="7">
        <v>4007</v>
      </c>
      <c r="C436" s="7">
        <v>400701</v>
      </c>
      <c r="D436" s="29">
        <v>40070110</v>
      </c>
      <c r="E436" s="170" t="s">
        <v>1369</v>
      </c>
      <c r="F436" s="7">
        <v>1</v>
      </c>
      <c r="G436" s="8" t="s">
        <v>633</v>
      </c>
      <c r="H436" s="8" t="s">
        <v>653</v>
      </c>
      <c r="I436" s="8" t="s">
        <v>654</v>
      </c>
      <c r="J436" s="8" t="s">
        <v>683</v>
      </c>
      <c r="K436" s="8" t="s">
        <v>657</v>
      </c>
      <c r="L436" s="8" t="s">
        <v>658</v>
      </c>
      <c r="M436" s="6">
        <f>SUMIF(SaldoAnno1!A$12:A$4902,D436,SaldoAnno1!D$12:D$4902)</f>
        <v>392641.31</v>
      </c>
      <c r="N436" s="6">
        <f>SUMIF(SaldoAnno1!A$12:A$4902,D436,SaldoAnno1!E$12:E$4902)</f>
        <v>2198.35</v>
      </c>
      <c r="O436" s="6">
        <f>SUMIF(SaldoAnno1!A$12:A$4902,D436,SaldoAnno1!G$12:G$4902)</f>
        <v>390442.96</v>
      </c>
      <c r="P436" s="6">
        <f>SUMIF(SaldoAnno2!A$12:A$5000,D436,SaldoAnno2!D$12:D$5000)</f>
        <v>524806.51</v>
      </c>
      <c r="Q436" s="6">
        <f>SUMIF(SaldoAnno2!A$12:A$5000,D436,SaldoAnno2!E$12:E$5000)</f>
        <v>38027.699999999997</v>
      </c>
      <c r="R436" s="6">
        <f>SUMIF(SaldoAnno2!A$12:A$5000,D436,SaldoAnno2!G$12:G$5000)</f>
        <v>486778.81</v>
      </c>
      <c r="S436" s="6">
        <f>SUMIF(SaldoAnno3!A$12:A$5000,D436,SaldoAnno3!D$12:G$5000)</f>
        <v>127726.33</v>
      </c>
      <c r="T436" s="6">
        <f>SUMIF(SaldoAnno3!A$12:A$5000,D436,SaldoAnno3!E$12:H$5000)</f>
        <v>1298.32</v>
      </c>
      <c r="U436" s="6">
        <f>SUMIF(SaldoAnno3!A$12:A$5000,D436,SaldoAnno3!G$12:G$5000)</f>
        <v>126428.01</v>
      </c>
      <c r="V436" s="6">
        <f>SUMIF(SaldoAnno4!A$12:A$4602,$D436,SaldoAnno4!D$12:D$4602)</f>
        <v>0</v>
      </c>
      <c r="W436" s="6">
        <f>SUMIF(SaldoAnno4!A$12:A$4602,$D436,SaldoAnno4!E$12:E$4602)</f>
        <v>0</v>
      </c>
      <c r="X436" s="6">
        <f>SUMIF(SaldoAnno4!A$12:A$4602,$D436,SaldoAnno4!G$12:G$4602)</f>
        <v>0</v>
      </c>
      <c r="Y436" s="6">
        <f>SUMIF(SaldoAnno5!A$12:A$4602,$D436,SaldoAnno5!D$12:D$4602)</f>
        <v>0</v>
      </c>
      <c r="Z436" s="6">
        <f>SUMIF(SaldoAnno5!A$12:A$4602,$D436,SaldoAnno5!E$12:E$4602)</f>
        <v>0</v>
      </c>
      <c r="AA436" s="6">
        <f>SUMIF(SaldoAnno5!A$12:A$4602,$D436,SaldoAnno5!G$12:G$4602)</f>
        <v>0</v>
      </c>
      <c r="AB436" s="6">
        <f>SUMIF(SaldoAnno6!A$12:A$5000,$D436,SaldoAnno6!D$12:D$5000)</f>
        <v>0</v>
      </c>
      <c r="AC436" s="6">
        <f>SUMIF(SaldoAnno6!A$12:A$5000,$D436,SaldoAnno6!E$12:E$5000)</f>
        <v>0</v>
      </c>
      <c r="AD436" s="6">
        <f>SUMIF(SaldoAnno6!A$12:A$5000,$D436,SaldoAnno6!G$12:G$5000)</f>
        <v>0</v>
      </c>
    </row>
    <row r="437" spans="1:30" ht="12.75">
      <c r="A437" s="7">
        <v>40</v>
      </c>
      <c r="B437" s="7">
        <v>4007</v>
      </c>
      <c r="C437" s="7">
        <v>400701</v>
      </c>
      <c r="D437" s="7">
        <v>40070111</v>
      </c>
      <c r="E437" s="170" t="s">
        <v>931</v>
      </c>
      <c r="F437" s="7">
        <v>1</v>
      </c>
      <c r="G437" s="8" t="s">
        <v>633</v>
      </c>
      <c r="H437" s="8" t="s">
        <v>653</v>
      </c>
      <c r="I437" s="8" t="s">
        <v>654</v>
      </c>
      <c r="J437" s="8" t="s">
        <v>683</v>
      </c>
      <c r="K437" s="8" t="s">
        <v>657</v>
      </c>
      <c r="L437" s="8" t="s">
        <v>658</v>
      </c>
      <c r="M437" s="6">
        <f>SUMIF(SaldoAnno1!A$12:A$4902,D437,SaldoAnno1!D$12:D$4902)</f>
        <v>73325.77</v>
      </c>
      <c r="N437" s="6">
        <f>SUMIF(SaldoAnno1!A$12:A$4902,D437,SaldoAnno1!E$12:E$4902)</f>
        <v>0</v>
      </c>
      <c r="O437" s="6">
        <f>SUMIF(SaldoAnno1!A$12:A$4902,D437,SaldoAnno1!G$12:G$4902)</f>
        <v>73325.77</v>
      </c>
      <c r="P437" s="6">
        <f>SUMIF(SaldoAnno2!A$12:A$5000,D437,SaldoAnno2!D$12:D$5000)</f>
        <v>33905.68</v>
      </c>
      <c r="Q437" s="6">
        <f>SUMIF(SaldoAnno2!A$12:A$5000,D437,SaldoAnno2!E$12:E$5000)</f>
        <v>0</v>
      </c>
      <c r="R437" s="6">
        <f>SUMIF(SaldoAnno2!A$12:A$5000,D437,SaldoAnno2!G$12:G$5000)</f>
        <v>33905.68</v>
      </c>
      <c r="S437" s="6">
        <f>SUMIF(SaldoAnno3!A$12:A$5000,D437,SaldoAnno3!D$12:G$5000)</f>
        <v>40069.54</v>
      </c>
      <c r="T437" s="6">
        <f>SUMIF(SaldoAnno3!A$12:A$5000,D437,SaldoAnno3!E$12:H$5000)</f>
        <v>899.93</v>
      </c>
      <c r="U437" s="6">
        <f>SUMIF(SaldoAnno3!A$12:A$5000,D437,SaldoAnno3!G$12:G$5000)</f>
        <v>39169.61</v>
      </c>
      <c r="V437" s="6">
        <f>SUMIF(SaldoAnno4!A$12:A$4602,$D437,SaldoAnno4!D$12:D$4602)</f>
        <v>0</v>
      </c>
      <c r="W437" s="6">
        <f>SUMIF(SaldoAnno4!A$12:A$4602,$D437,SaldoAnno4!E$12:E$4602)</f>
        <v>0</v>
      </c>
      <c r="X437" s="6">
        <f>SUMIF(SaldoAnno4!A$12:A$4602,$D437,SaldoAnno4!G$12:G$4602)</f>
        <v>68821.14</v>
      </c>
      <c r="Y437" s="6">
        <f>SUMIF(SaldoAnno5!A$12:A$4602,$D437,SaldoAnno5!D$12:D$4602)</f>
        <v>55265.85</v>
      </c>
      <c r="Z437" s="6">
        <f>SUMIF(SaldoAnno5!A$12:A$4602,$D437,SaldoAnno5!E$12:E$4602)</f>
        <v>0</v>
      </c>
      <c r="AA437" s="6">
        <f>SUMIF(SaldoAnno5!A$12:A$4602,$D437,SaldoAnno5!G$12:G$4602)</f>
        <v>55265.85</v>
      </c>
      <c r="AB437" s="6">
        <f>SUMIF(SaldoAnno6!A$12:A$5000,$D437,SaldoAnno6!D$12:D$5000)</f>
        <v>18552.77</v>
      </c>
      <c r="AC437" s="6">
        <f>SUMIF(SaldoAnno6!A$12:A$5000,$D437,SaldoAnno6!E$12:E$5000)</f>
        <v>0</v>
      </c>
      <c r="AD437" s="6">
        <f>SUMIF(SaldoAnno6!A$12:A$5000,$D437,SaldoAnno6!G$12:G$5000)</f>
        <v>18552.77</v>
      </c>
    </row>
    <row r="438" spans="1:30" ht="12.75">
      <c r="A438" s="7">
        <v>40</v>
      </c>
      <c r="B438" s="7">
        <v>4007</v>
      </c>
      <c r="C438" s="7">
        <v>400701</v>
      </c>
      <c r="D438" s="7">
        <v>40070112</v>
      </c>
      <c r="E438" s="170" t="s">
        <v>1139</v>
      </c>
      <c r="F438" s="7">
        <v>1</v>
      </c>
      <c r="G438" s="8" t="s">
        <v>633</v>
      </c>
      <c r="H438" s="8" t="s">
        <v>653</v>
      </c>
      <c r="I438" s="8" t="s">
        <v>654</v>
      </c>
      <c r="J438" s="8" t="s">
        <v>683</v>
      </c>
      <c r="K438" s="8" t="s">
        <v>657</v>
      </c>
      <c r="L438" s="8" t="s">
        <v>658</v>
      </c>
      <c r="M438" s="6">
        <f>SUMIF(SaldoAnno1!A$12:A$4902,D438,SaldoAnno1!D$12:D$4902)</f>
        <v>160392.1</v>
      </c>
      <c r="N438" s="6">
        <f>SUMIF(SaldoAnno1!A$12:A$4902,D438,SaldoAnno1!E$12:E$4902)</f>
        <v>0</v>
      </c>
      <c r="O438" s="6">
        <f>SUMIF(SaldoAnno1!A$12:A$4902,D438,SaldoAnno1!G$12:G$4902)</f>
        <v>160392.1</v>
      </c>
      <c r="P438" s="6">
        <f>SUMIF(SaldoAnno2!A$12:A$5000,D438,SaldoAnno2!D$12:D$5000)</f>
        <v>215324.11</v>
      </c>
      <c r="Q438" s="6">
        <f>SUMIF(SaldoAnno2!A$12:A$5000,D438,SaldoAnno2!E$12:E$5000)</f>
        <v>0</v>
      </c>
      <c r="R438" s="6">
        <f>SUMIF(SaldoAnno2!A$12:A$5000,D438,SaldoAnno2!G$12:G$5000)</f>
        <v>215324.11</v>
      </c>
      <c r="S438" s="6">
        <f>SUMIF(SaldoAnno3!A$12:A$5000,D438,SaldoAnno3!D$12:G$5000)</f>
        <v>374124.76</v>
      </c>
      <c r="T438" s="6">
        <f>SUMIF(SaldoAnno3!A$12:A$5000,D438,SaldoAnno3!E$12:H$5000)</f>
        <v>44476.18</v>
      </c>
      <c r="U438" s="6">
        <f>SUMIF(SaldoAnno3!A$12:A$5000,D438,SaldoAnno3!G$12:G$5000)</f>
        <v>329648.58</v>
      </c>
      <c r="V438" s="6">
        <f>SUMIF(SaldoAnno4!A$12:A$4602,$D438,SaldoAnno4!D$12:D$4602)</f>
        <v>0</v>
      </c>
      <c r="W438" s="6">
        <f>SUMIF(SaldoAnno4!A$12:A$4602,$D438,SaldoAnno4!E$12:E$4602)</f>
        <v>0</v>
      </c>
      <c r="X438" s="6">
        <f>SUMIF(SaldoAnno4!A$12:A$4602,$D438,SaldoAnno4!G$12:G$4602)</f>
        <v>381539.88</v>
      </c>
      <c r="Y438" s="6">
        <f>SUMIF(SaldoAnno5!A$12:A$4602,$D438,SaldoAnno5!D$12:D$4602)</f>
        <v>210400.88</v>
      </c>
      <c r="Z438" s="6">
        <f>SUMIF(SaldoAnno5!A$12:A$4602,$D438,SaldoAnno5!E$12:E$4602)</f>
        <v>0</v>
      </c>
      <c r="AA438" s="6">
        <f>SUMIF(SaldoAnno5!A$12:A$4602,$D438,SaldoAnno5!G$12:G$4602)</f>
        <v>210400.88</v>
      </c>
      <c r="AB438" s="6">
        <f>SUMIF(SaldoAnno6!A$12:A$5000,$D438,SaldoAnno6!D$12:D$5000)</f>
        <v>110821.14</v>
      </c>
      <c r="AC438" s="6">
        <f>SUMIF(SaldoAnno6!A$12:A$5000,$D438,SaldoAnno6!E$12:E$5000)</f>
        <v>10835.43</v>
      </c>
      <c r="AD438" s="6">
        <f>SUMIF(SaldoAnno6!A$12:A$5000,$D438,SaldoAnno6!G$12:G$5000)</f>
        <v>99985.709999999992</v>
      </c>
    </row>
    <row r="439" spans="1:30" ht="12.75">
      <c r="A439" s="7">
        <v>40</v>
      </c>
      <c r="B439" s="7">
        <v>4007</v>
      </c>
      <c r="C439" s="7">
        <v>400701</v>
      </c>
      <c r="D439" s="7">
        <v>40070113</v>
      </c>
      <c r="E439" s="170" t="s">
        <v>1143</v>
      </c>
      <c r="F439" s="7">
        <v>1</v>
      </c>
      <c r="G439" s="8" t="s">
        <v>633</v>
      </c>
      <c r="H439" s="8" t="s">
        <v>653</v>
      </c>
      <c r="I439" s="8" t="s">
        <v>654</v>
      </c>
      <c r="J439" s="8" t="s">
        <v>683</v>
      </c>
      <c r="K439" s="8" t="s">
        <v>657</v>
      </c>
      <c r="L439" s="8" t="s">
        <v>658</v>
      </c>
      <c r="M439" s="6">
        <f>SUMIF(SaldoAnno1!A$12:A$4902,D439,SaldoAnno1!D$12:D$4902)</f>
        <v>0</v>
      </c>
      <c r="N439" s="6">
        <f>SUMIF(SaldoAnno1!A$12:A$4902,D439,SaldoAnno1!E$12:E$4902)</f>
        <v>0</v>
      </c>
      <c r="O439" s="6">
        <f>SUMIF(SaldoAnno1!A$12:A$4902,D439,SaldoAnno1!G$12:G$4902)</f>
        <v>0</v>
      </c>
      <c r="P439" s="6">
        <f>SUMIF(SaldoAnno2!A$12:A$5000,D439,SaldoAnno2!D$12:D$5000)</f>
        <v>0</v>
      </c>
      <c r="Q439" s="6">
        <f>SUMIF(SaldoAnno2!A$12:A$5000,D439,SaldoAnno2!E$12:E$5000)</f>
        <v>0</v>
      </c>
      <c r="R439" s="6">
        <f>SUMIF(SaldoAnno2!A$12:A$5000,D439,SaldoAnno2!G$12:G$5000)</f>
        <v>0</v>
      </c>
      <c r="S439" s="6">
        <f>SUMIF(SaldoAnno3!A$12:A$5000,D439,SaldoAnno3!D$12:G$5000)</f>
        <v>0</v>
      </c>
      <c r="T439" s="6">
        <f>SUMIF(SaldoAnno3!A$12:A$5000,D439,SaldoAnno3!E$12:H$5000)</f>
        <v>0</v>
      </c>
      <c r="U439" s="6">
        <f>SUMIF(SaldoAnno3!A$12:A$5000,D439,SaldoAnno3!G$12:G$5000)</f>
        <v>0</v>
      </c>
      <c r="V439" s="6">
        <f>SUMIF(SaldoAnno4!A$12:A$4602,$D439,SaldoAnno4!D$12:D$4602)</f>
        <v>0</v>
      </c>
      <c r="W439" s="6">
        <f>SUMIF(SaldoAnno4!A$12:A$4602,$D439,SaldoAnno4!E$12:E$4602)</f>
        <v>0</v>
      </c>
      <c r="X439" s="6">
        <f>SUMIF(SaldoAnno4!A$12:A$4602,$D439,SaldoAnno4!G$12:G$4602)</f>
        <v>0</v>
      </c>
      <c r="Y439" s="6">
        <f>SUMIF(SaldoAnno5!A$12:A$4602,$D439,SaldoAnno5!D$12:D$4602)</f>
        <v>0</v>
      </c>
      <c r="Z439" s="6">
        <f>SUMIF(SaldoAnno5!A$12:A$4602,$D439,SaldoAnno5!E$12:E$4602)</f>
        <v>0</v>
      </c>
      <c r="AA439" s="6">
        <f>SUMIF(SaldoAnno5!A$12:A$4602,$D439,SaldoAnno5!G$12:G$4602)</f>
        <v>0</v>
      </c>
      <c r="AB439" s="6">
        <f>SUMIF(SaldoAnno6!A$12:A$5000,$D439,SaldoAnno6!D$12:D$5000)</f>
        <v>0</v>
      </c>
      <c r="AC439" s="6">
        <f>SUMIF(SaldoAnno6!A$12:A$5000,$D439,SaldoAnno6!E$12:E$5000)</f>
        <v>0</v>
      </c>
      <c r="AD439" s="6">
        <f>SUMIF(SaldoAnno6!A$12:A$5000,$D439,SaldoAnno6!G$12:G$5000)</f>
        <v>0</v>
      </c>
    </row>
    <row r="440" spans="1:30" ht="12.75">
      <c r="A440" s="7">
        <v>40</v>
      </c>
      <c r="B440" s="7">
        <v>4007</v>
      </c>
      <c r="C440" s="7">
        <v>400701</v>
      </c>
      <c r="D440" s="7">
        <v>40070114</v>
      </c>
      <c r="E440" s="170" t="s">
        <v>1638</v>
      </c>
      <c r="F440" s="7">
        <v>1</v>
      </c>
      <c r="G440" s="8" t="s">
        <v>633</v>
      </c>
      <c r="H440" s="8" t="s">
        <v>653</v>
      </c>
      <c r="I440" s="8" t="s">
        <v>654</v>
      </c>
      <c r="J440" s="8" t="s">
        <v>683</v>
      </c>
      <c r="K440" s="8" t="s">
        <v>657</v>
      </c>
      <c r="L440" s="8" t="s">
        <v>658</v>
      </c>
      <c r="M440" s="6">
        <f>SUMIF(SaldoAnno1!A$12:A$4902,D440,SaldoAnno1!D$12:D$4902)</f>
        <v>1663862.5</v>
      </c>
      <c r="N440" s="6">
        <f>SUMIF(SaldoAnno1!A$12:A$4902,D440,SaldoAnno1!E$12:E$4902)</f>
        <v>53818.720000000001</v>
      </c>
      <c r="O440" s="6">
        <f>SUMIF(SaldoAnno1!A$12:A$4902,D440,SaldoAnno1!G$12:G$4902)</f>
        <v>1610043.78</v>
      </c>
      <c r="P440" s="6">
        <f>SUMIF(SaldoAnno2!A$12:A$5000,D440,SaldoAnno2!D$12:D$5000)</f>
        <v>1965781.72</v>
      </c>
      <c r="Q440" s="6">
        <f>SUMIF(SaldoAnno2!A$12:A$5000,D440,SaldoAnno2!E$12:E$5000)</f>
        <v>172760.29</v>
      </c>
      <c r="R440" s="6">
        <f>SUMIF(SaldoAnno2!A$12:A$5000,D440,SaldoAnno2!G$12:G$5000)</f>
        <v>1793021.43</v>
      </c>
      <c r="S440" s="6">
        <f>SUMIF(SaldoAnno3!A$12:A$5000,D440,SaldoAnno3!D$12:G$5000)</f>
        <v>2009593.62</v>
      </c>
      <c r="T440" s="6">
        <f>SUMIF(SaldoAnno3!A$12:A$5000,D440,SaldoAnno3!E$12:H$5000)</f>
        <v>78593.509999999995</v>
      </c>
      <c r="U440" s="6">
        <f>SUMIF(SaldoAnno3!A$12:A$5000,D440,SaldoAnno3!G$12:G$5000)</f>
        <v>1931000.11</v>
      </c>
      <c r="V440" s="6">
        <f>SUMIF(SaldoAnno4!A$12:A$4602,$D440,SaldoAnno4!D$12:D$4602)</f>
        <v>0</v>
      </c>
      <c r="W440" s="6">
        <f>SUMIF(SaldoAnno4!A$12:A$4602,$D440,SaldoAnno4!E$12:E$4602)</f>
        <v>0</v>
      </c>
      <c r="X440" s="6">
        <f>SUMIF(SaldoAnno4!A$12:A$4602,$D440,SaldoAnno4!G$12:G$4602)</f>
        <v>1959715.0691999998</v>
      </c>
      <c r="Y440" s="6">
        <f>SUMIF(SaldoAnno5!A$12:A$4602,$D440,SaldoAnno5!D$12:D$4602)</f>
        <v>1056922.1499999999</v>
      </c>
      <c r="Z440" s="6">
        <f>SUMIF(SaldoAnno5!A$12:A$4602,$D440,SaldoAnno5!E$12:E$4602)</f>
        <v>51824.44</v>
      </c>
      <c r="AA440" s="6">
        <f>SUMIF(SaldoAnno5!A$12:A$4602,$D440,SaldoAnno5!G$12:G$4602)</f>
        <v>1005097.71</v>
      </c>
      <c r="AB440" s="6">
        <f>SUMIF(SaldoAnno6!A$12:A$5000,$D440,SaldoAnno6!D$12:D$5000)</f>
        <v>0</v>
      </c>
      <c r="AC440" s="6">
        <f>SUMIF(SaldoAnno6!A$12:A$5000,$D440,SaldoAnno6!E$12:E$5000)</f>
        <v>0</v>
      </c>
      <c r="AD440" s="6">
        <f>SUMIF(SaldoAnno6!A$12:A$5000,$D440,SaldoAnno6!G$12:G$5000)</f>
        <v>0</v>
      </c>
    </row>
    <row r="441" spans="1:30" ht="12.75">
      <c r="A441" s="7">
        <v>40</v>
      </c>
      <c r="B441" s="7">
        <v>4007</v>
      </c>
      <c r="C441" s="7">
        <v>400701</v>
      </c>
      <c r="D441" s="7">
        <v>40070115</v>
      </c>
      <c r="E441" s="170" t="s">
        <v>1547</v>
      </c>
      <c r="F441" s="7">
        <v>1</v>
      </c>
      <c r="G441" s="8" t="s">
        <v>633</v>
      </c>
      <c r="H441" s="8" t="s">
        <v>653</v>
      </c>
      <c r="I441" s="8" t="s">
        <v>654</v>
      </c>
      <c r="J441" s="8" t="s">
        <v>683</v>
      </c>
      <c r="K441" s="8" t="s">
        <v>657</v>
      </c>
      <c r="L441" s="8" t="s">
        <v>658</v>
      </c>
      <c r="M441" s="6">
        <f>SUMIF(SaldoAnno1!A$12:A$4902,D441,SaldoAnno1!D$12:D$4902)</f>
        <v>11870487.800000001</v>
      </c>
      <c r="N441" s="6">
        <f>SUMIF(SaldoAnno1!A$12:A$4902,D441,SaldoAnno1!E$12:E$4902)</f>
        <v>474640.6</v>
      </c>
      <c r="O441" s="6">
        <f>SUMIF(SaldoAnno1!A$12:A$4902,D441,SaldoAnno1!G$12:G$4902)</f>
        <v>11395847.200000001</v>
      </c>
      <c r="P441" s="6">
        <f>SUMIF(SaldoAnno2!A$12:A$5000,D441,SaldoAnno2!D$12:D$5000)</f>
        <v>15647317.82</v>
      </c>
      <c r="Q441" s="6">
        <f>SUMIF(SaldoAnno2!A$12:A$5000,D441,SaldoAnno2!E$12:E$5000)</f>
        <v>1163697.08</v>
      </c>
      <c r="R441" s="6">
        <f>SUMIF(SaldoAnno2!A$12:A$5000,D441,SaldoAnno2!G$12:G$5000)</f>
        <v>14483620.74</v>
      </c>
      <c r="S441" s="6">
        <f>SUMIF(SaldoAnno3!A$12:A$5000,D441,SaldoAnno3!D$12:G$5000)</f>
        <v>18500231.879999999</v>
      </c>
      <c r="T441" s="6">
        <f>SUMIF(SaldoAnno3!A$12:A$5000,D441,SaldoAnno3!E$12:H$5000)</f>
        <v>177925.29</v>
      </c>
      <c r="U441" s="6">
        <f>SUMIF(SaldoAnno3!A$12:A$5000,D441,SaldoAnno3!G$12:G$5000)</f>
        <v>18322306.59</v>
      </c>
      <c r="V441" s="6">
        <f>SUMIF(SaldoAnno4!A$12:A$4602,$D441,SaldoAnno4!D$12:D$4602)</f>
        <v>0</v>
      </c>
      <c r="W441" s="6">
        <f>SUMIF(SaldoAnno4!A$12:A$4602,$D441,SaldoAnno4!E$12:E$4602)</f>
        <v>0</v>
      </c>
      <c r="X441" s="6">
        <f>SUMIF(SaldoAnno4!A$12:A$4602,$D441,SaldoAnno4!G$12:G$4602)</f>
        <v>25384974.999600001</v>
      </c>
      <c r="Y441" s="6">
        <f>SUMIF(SaldoAnno5!A$12:A$4602,$D441,SaldoAnno5!D$12:D$4602)</f>
        <v>23726708.940000001</v>
      </c>
      <c r="Z441" s="6">
        <f>SUMIF(SaldoAnno5!A$12:A$4602,$D441,SaldoAnno5!E$12:E$4602)</f>
        <v>1263834.51</v>
      </c>
      <c r="AA441" s="6">
        <f>SUMIF(SaldoAnno5!A$12:A$4602,$D441,SaldoAnno5!G$12:G$4602)</f>
        <v>22462874.43</v>
      </c>
      <c r="AB441" s="6">
        <f>SUMIF(SaldoAnno6!A$12:A$5000,$D441,SaldoAnno6!D$12:D$5000)</f>
        <v>5636705.7000000002</v>
      </c>
      <c r="AC441" s="6">
        <f>SUMIF(SaldoAnno6!A$12:A$5000,$D441,SaldoAnno6!E$12:E$5000)</f>
        <v>655854.51</v>
      </c>
      <c r="AD441" s="6">
        <f>SUMIF(SaldoAnno6!A$12:A$5000,$D441,SaldoAnno6!G$12:G$5000)</f>
        <v>4980851.1900000004</v>
      </c>
    </row>
    <row r="442" spans="1:30" ht="12.75">
      <c r="A442" s="7">
        <v>40</v>
      </c>
      <c r="B442" s="7">
        <v>4007</v>
      </c>
      <c r="C442" s="7">
        <v>400701</v>
      </c>
      <c r="D442" s="7">
        <v>40070116</v>
      </c>
      <c r="E442" s="170" t="s">
        <v>1548</v>
      </c>
      <c r="F442" s="7">
        <v>1</v>
      </c>
      <c r="G442" s="8" t="s">
        <v>633</v>
      </c>
      <c r="H442" s="8" t="s">
        <v>653</v>
      </c>
      <c r="I442" s="8" t="s">
        <v>654</v>
      </c>
      <c r="J442" s="8" t="s">
        <v>683</v>
      </c>
      <c r="K442" s="8" t="s">
        <v>657</v>
      </c>
      <c r="L442" s="8" t="s">
        <v>658</v>
      </c>
      <c r="M442" s="6">
        <f>SUMIF(SaldoAnno1!A$12:A$4902,D442,SaldoAnno1!D$12:D$4902)</f>
        <v>6675495.1399999997</v>
      </c>
      <c r="N442" s="6">
        <f>SUMIF(SaldoAnno1!A$12:A$4902,D442,SaldoAnno1!E$12:E$4902)</f>
        <v>26786.36</v>
      </c>
      <c r="O442" s="6">
        <f>SUMIF(SaldoAnno1!A$12:A$4902,D442,SaldoAnno1!G$12:G$4902)</f>
        <v>6648708.7799999993</v>
      </c>
      <c r="P442" s="6">
        <f>SUMIF(SaldoAnno2!A$12:A$5000,D442,SaldoAnno2!D$12:D$5000)</f>
        <v>8993202.3699999992</v>
      </c>
      <c r="Q442" s="6">
        <f>SUMIF(SaldoAnno2!A$12:A$5000,D442,SaldoAnno2!E$12:E$5000)</f>
        <v>567022.74</v>
      </c>
      <c r="R442" s="6">
        <f>SUMIF(SaldoAnno2!A$12:A$5000,D442,SaldoAnno2!G$12:G$5000)</f>
        <v>8426179.629999999</v>
      </c>
      <c r="S442" s="6">
        <f>SUMIF(SaldoAnno3!A$12:A$5000,D442,SaldoAnno3!D$12:G$5000)</f>
        <v>9416209.4600000009</v>
      </c>
      <c r="T442" s="6">
        <f>SUMIF(SaldoAnno3!A$12:A$5000,D442,SaldoAnno3!E$12:H$5000)</f>
        <v>242130.56</v>
      </c>
      <c r="U442" s="6">
        <f>SUMIF(SaldoAnno3!A$12:A$5000,D442,SaldoAnno3!G$12:G$5000)</f>
        <v>9174078.9000000004</v>
      </c>
      <c r="V442" s="6">
        <f>SUMIF(SaldoAnno4!A$12:A$4602,$D442,SaldoAnno4!D$12:D$4602)</f>
        <v>0</v>
      </c>
      <c r="W442" s="6">
        <f>SUMIF(SaldoAnno4!A$12:A$4602,$D442,SaldoAnno4!E$12:E$4602)</f>
        <v>0</v>
      </c>
      <c r="X442" s="6">
        <f>SUMIF(SaldoAnno4!A$12:A$4602,$D442,SaldoAnno4!G$12:G$4602)</f>
        <v>9322544.5800000001</v>
      </c>
      <c r="Y442" s="6">
        <f>SUMIF(SaldoAnno5!A$12:A$4602,$D442,SaldoAnno5!D$12:D$4602)</f>
        <v>9366597.5199999996</v>
      </c>
      <c r="Z442" s="6">
        <f>SUMIF(SaldoAnno5!A$12:A$4602,$D442,SaldoAnno5!E$12:E$4602)</f>
        <v>157837.31</v>
      </c>
      <c r="AA442" s="6">
        <f>SUMIF(SaldoAnno5!A$12:A$4602,$D442,SaldoAnno5!G$12:G$4602)</f>
        <v>9208760.209999999</v>
      </c>
      <c r="AB442" s="6">
        <f>SUMIF(SaldoAnno6!A$12:A$5000,$D442,SaldoAnno6!D$12:D$5000)</f>
        <v>1330165.25</v>
      </c>
      <c r="AC442" s="6">
        <f>SUMIF(SaldoAnno6!A$12:A$5000,$D442,SaldoAnno6!E$12:E$5000)</f>
        <v>35579.33</v>
      </c>
      <c r="AD442" s="6">
        <f>SUMIF(SaldoAnno6!A$12:A$5000,$D442,SaldoAnno6!G$12:G$5000)</f>
        <v>1294585.92</v>
      </c>
    </row>
    <row r="443" spans="1:30" ht="12.75">
      <c r="A443" s="7">
        <v>40</v>
      </c>
      <c r="B443" s="7">
        <v>4007</v>
      </c>
      <c r="C443" s="7">
        <v>400701</v>
      </c>
      <c r="D443" s="7">
        <v>40070117</v>
      </c>
      <c r="E443" s="170" t="s">
        <v>1549</v>
      </c>
      <c r="F443" s="7">
        <v>1</v>
      </c>
      <c r="G443" s="8" t="s">
        <v>633</v>
      </c>
      <c r="H443" s="8" t="s">
        <v>653</v>
      </c>
      <c r="I443" s="8" t="s">
        <v>654</v>
      </c>
      <c r="J443" s="8" t="s">
        <v>683</v>
      </c>
      <c r="K443" s="8" t="s">
        <v>657</v>
      </c>
      <c r="L443" s="8" t="s">
        <v>658</v>
      </c>
      <c r="M443" s="6">
        <f>SUMIF(SaldoAnno1!A$12:A$4902,D443,SaldoAnno1!D$12:D$4902)</f>
        <v>1864309.69</v>
      </c>
      <c r="N443" s="6">
        <f>SUMIF(SaldoAnno1!A$12:A$4902,D443,SaldoAnno1!E$12:E$4902)</f>
        <v>7790.22</v>
      </c>
      <c r="O443" s="6">
        <f>SUMIF(SaldoAnno1!A$12:A$4902,D443,SaldoAnno1!G$12:G$4902)</f>
        <v>1856519.47</v>
      </c>
      <c r="P443" s="6">
        <f>SUMIF(SaldoAnno2!A$12:A$5000,D443,SaldoAnno2!D$12:D$5000)</f>
        <v>2960859.45</v>
      </c>
      <c r="Q443" s="6">
        <f>SUMIF(SaldoAnno2!A$12:A$5000,D443,SaldoAnno2!E$12:E$5000)</f>
        <v>27825.8</v>
      </c>
      <c r="R443" s="6">
        <f>SUMIF(SaldoAnno2!A$12:A$5000,D443,SaldoAnno2!G$12:G$5000)</f>
        <v>2933033.6500000004</v>
      </c>
      <c r="S443" s="6">
        <f>SUMIF(SaldoAnno3!A$12:A$5000,D443,SaldoAnno3!D$12:G$5000)</f>
        <v>3021310.04</v>
      </c>
      <c r="T443" s="6">
        <f>SUMIF(SaldoAnno3!A$12:A$5000,D443,SaldoAnno3!E$12:H$5000)</f>
        <v>24897.64</v>
      </c>
      <c r="U443" s="6">
        <f>SUMIF(SaldoAnno3!A$12:A$5000,D443,SaldoAnno3!G$12:G$5000)</f>
        <v>2996412.4</v>
      </c>
      <c r="V443" s="6">
        <f>SUMIF(SaldoAnno4!A$12:A$4602,$D443,SaldoAnno4!D$12:D$4602)</f>
        <v>0</v>
      </c>
      <c r="W443" s="6">
        <f>SUMIF(SaldoAnno4!A$12:A$4602,$D443,SaldoAnno4!E$12:E$4602)</f>
        <v>0</v>
      </c>
      <c r="X443" s="6">
        <f>SUMIF(SaldoAnno4!A$12:A$4602,$D443,SaldoAnno4!G$12:G$4602)</f>
        <v>3420290.0003999998</v>
      </c>
      <c r="Y443" s="6">
        <f>SUMIF(SaldoAnno5!A$12:A$4602,$D443,SaldoAnno5!D$12:D$4602)</f>
        <v>3090603.84</v>
      </c>
      <c r="Z443" s="6">
        <f>SUMIF(SaldoAnno5!A$12:A$4602,$D443,SaldoAnno5!E$12:E$4602)</f>
        <v>44998.06</v>
      </c>
      <c r="AA443" s="6">
        <f>SUMIF(SaldoAnno5!A$12:A$4602,$D443,SaldoAnno5!G$12:G$4602)</f>
        <v>3045605.78</v>
      </c>
      <c r="AB443" s="6">
        <f>SUMIF(SaldoAnno6!A$12:A$5000,$D443,SaldoAnno6!D$12:D$5000)</f>
        <v>694741.41</v>
      </c>
      <c r="AC443" s="6">
        <f>SUMIF(SaldoAnno6!A$12:A$5000,$D443,SaldoAnno6!E$12:E$5000)</f>
        <v>108812.41</v>
      </c>
      <c r="AD443" s="6">
        <f>SUMIF(SaldoAnno6!A$12:A$5000,$D443,SaldoAnno6!G$12:G$5000)</f>
        <v>585929</v>
      </c>
    </row>
    <row r="444" spans="1:30" ht="12.75">
      <c r="A444" s="7">
        <v>40</v>
      </c>
      <c r="B444" s="7">
        <v>4007</v>
      </c>
      <c r="C444" s="7">
        <v>400701</v>
      </c>
      <c r="D444" s="7">
        <v>40070118</v>
      </c>
      <c r="E444" s="170" t="s">
        <v>1162</v>
      </c>
      <c r="F444" s="7">
        <v>1</v>
      </c>
      <c r="G444" s="8" t="s">
        <v>633</v>
      </c>
      <c r="H444" s="8" t="s">
        <v>653</v>
      </c>
      <c r="I444" s="8" t="s">
        <v>654</v>
      </c>
      <c r="J444" s="8" t="s">
        <v>683</v>
      </c>
      <c r="K444" s="8" t="s">
        <v>657</v>
      </c>
      <c r="L444" s="8" t="s">
        <v>658</v>
      </c>
      <c r="M444" s="6">
        <f>SUMIF(SaldoAnno1!A$12:A$4902,D444,SaldoAnno1!D$12:D$4902)</f>
        <v>554927.72</v>
      </c>
      <c r="N444" s="6">
        <f>SUMIF(SaldoAnno1!A$12:A$4902,D444,SaldoAnno1!E$12:E$4902)</f>
        <v>0</v>
      </c>
      <c r="O444" s="6">
        <f>SUMIF(SaldoAnno1!A$12:A$4902,D444,SaldoAnno1!G$12:G$4902)</f>
        <v>554927.72</v>
      </c>
      <c r="P444" s="6">
        <f>SUMIF(SaldoAnno2!A$12:A$5000,D444,SaldoAnno2!D$12:D$5000)</f>
        <v>655920.49</v>
      </c>
      <c r="Q444" s="6">
        <f>SUMIF(SaldoAnno2!A$12:A$5000,D444,SaldoAnno2!E$12:E$5000)</f>
        <v>3490</v>
      </c>
      <c r="R444" s="6">
        <f>SUMIF(SaldoAnno2!A$12:A$5000,D444,SaldoAnno2!G$12:G$5000)</f>
        <v>652430.49</v>
      </c>
      <c r="S444" s="6">
        <f>SUMIF(SaldoAnno3!A$12:A$5000,D444,SaldoAnno3!D$12:G$5000)</f>
        <v>504200.17</v>
      </c>
      <c r="T444" s="6">
        <f>SUMIF(SaldoAnno3!A$12:A$5000,D444,SaldoAnno3!E$12:H$5000)</f>
        <v>0</v>
      </c>
      <c r="U444" s="6">
        <f>SUMIF(SaldoAnno3!A$12:A$5000,D444,SaldoAnno3!G$12:G$5000)</f>
        <v>504200.17</v>
      </c>
      <c r="V444" s="6">
        <f>SUMIF(SaldoAnno4!A$12:A$4602,$D444,SaldoAnno4!D$12:D$4602)</f>
        <v>0</v>
      </c>
      <c r="W444" s="6">
        <f>SUMIF(SaldoAnno4!A$12:A$4602,$D444,SaldoAnno4!E$12:E$4602)</f>
        <v>0</v>
      </c>
      <c r="X444" s="6">
        <f>SUMIF(SaldoAnno4!A$12:A$4602,$D444,SaldoAnno4!G$12:G$4602)</f>
        <v>519950.13</v>
      </c>
      <c r="Y444" s="6">
        <f>SUMIF(SaldoAnno5!A$12:A$4602,$D444,SaldoAnno5!D$12:D$4602)</f>
        <v>530508.1</v>
      </c>
      <c r="Z444" s="6">
        <f>SUMIF(SaldoAnno5!A$12:A$4602,$D444,SaldoAnno5!E$12:E$4602)</f>
        <v>4571.1899999999996</v>
      </c>
      <c r="AA444" s="6">
        <f>SUMIF(SaldoAnno5!A$12:A$4602,$D444,SaldoAnno5!G$12:G$4602)</f>
        <v>525936.91</v>
      </c>
      <c r="AB444" s="6">
        <f>SUMIF(SaldoAnno6!A$12:A$5000,$D444,SaldoAnno6!D$12:D$5000)</f>
        <v>180660.66</v>
      </c>
      <c r="AC444" s="6">
        <f>SUMIF(SaldoAnno6!A$12:A$5000,$D444,SaldoAnno6!E$12:E$5000)</f>
        <v>0</v>
      </c>
      <c r="AD444" s="6">
        <f>SUMIF(SaldoAnno6!A$12:A$5000,$D444,SaldoAnno6!G$12:G$5000)</f>
        <v>180660.66</v>
      </c>
    </row>
    <row r="445" spans="1:30" ht="12.75">
      <c r="A445" s="7">
        <v>40</v>
      </c>
      <c r="B445" s="7">
        <v>4007</v>
      </c>
      <c r="C445" s="7">
        <v>400701</v>
      </c>
      <c r="D445" s="7">
        <v>40070119</v>
      </c>
      <c r="E445" s="170" t="s">
        <v>2310</v>
      </c>
      <c r="F445" s="7">
        <v>1</v>
      </c>
      <c r="G445" s="8" t="s">
        <v>633</v>
      </c>
      <c r="H445" s="8" t="s">
        <v>653</v>
      </c>
      <c r="I445" s="8" t="s">
        <v>654</v>
      </c>
      <c r="J445" s="8" t="s">
        <v>683</v>
      </c>
      <c r="K445" s="8" t="s">
        <v>657</v>
      </c>
      <c r="L445" s="8" t="s">
        <v>658</v>
      </c>
      <c r="M445" s="6">
        <f>SUMIF(SaldoAnno1!A$12:A$4902,D445,SaldoAnno1!D$12:D$4902)</f>
        <v>0</v>
      </c>
      <c r="N445" s="6">
        <f>SUMIF(SaldoAnno1!A$12:A$4902,D445,SaldoAnno1!E$12:E$4902)</f>
        <v>0</v>
      </c>
      <c r="O445" s="6">
        <f>SUMIF(SaldoAnno1!A$12:A$4902,D445,SaldoAnno1!G$12:G$4902)</f>
        <v>0</v>
      </c>
      <c r="P445" s="6">
        <f>SUMIF(SaldoAnno2!A$12:A$5000,D445,SaldoAnno2!D$12:D$5000)</f>
        <v>0</v>
      </c>
      <c r="Q445" s="6">
        <f>SUMIF(SaldoAnno2!A$12:A$5000,D445,SaldoAnno2!E$12:E$5000)</f>
        <v>0</v>
      </c>
      <c r="R445" s="6">
        <f>SUMIF(SaldoAnno2!A$12:A$5000,D445,SaldoAnno2!G$12:G$5000)</f>
        <v>0</v>
      </c>
      <c r="S445" s="6">
        <f>SUMIF(SaldoAnno3!A$12:A$5000,D445,SaldoAnno3!D$12:G$5000)</f>
        <v>0</v>
      </c>
      <c r="T445" s="6">
        <f>SUMIF(SaldoAnno3!A$12:A$5000,D445,SaldoAnno3!E$12:H$5000)</f>
        <v>0</v>
      </c>
      <c r="U445" s="6">
        <f>SUMIF(SaldoAnno3!A$12:A$5000,D445,SaldoAnno3!G$12:G$5000)</f>
        <v>0</v>
      </c>
      <c r="V445" s="6">
        <f>SUMIF(SaldoAnno4!A$12:A$4602,$D445,SaldoAnno4!D$12:D$4602)</f>
        <v>0</v>
      </c>
      <c r="W445" s="6">
        <f>SUMIF(SaldoAnno4!A$12:A$4602,$D445,SaldoAnno4!E$12:E$4602)</f>
        <v>0</v>
      </c>
      <c r="X445" s="6">
        <f>SUMIF(SaldoAnno4!A$12:A$4602,$D445,SaldoAnno4!G$12:G$4602)</f>
        <v>0</v>
      </c>
      <c r="Y445" s="6">
        <f>SUMIF(SaldoAnno5!A$12:A$4602,$D445,SaldoAnno5!D$12:D$4602)</f>
        <v>0</v>
      </c>
      <c r="Z445" s="6">
        <f>SUMIF(SaldoAnno5!A$12:A$4602,$D445,SaldoAnno5!E$12:E$4602)</f>
        <v>0</v>
      </c>
      <c r="AA445" s="6">
        <f>SUMIF(SaldoAnno5!A$12:A$4602,$D445,SaldoAnno5!G$12:G$4602)</f>
        <v>0</v>
      </c>
      <c r="AB445" s="6">
        <f>SUMIF(SaldoAnno6!A$12:A$5000,$D445,SaldoAnno6!D$12:D$5000)</f>
        <v>35579.32</v>
      </c>
      <c r="AC445" s="6">
        <f>SUMIF(SaldoAnno6!A$12:A$5000,$D445,SaldoAnno6!E$12:E$5000)</f>
        <v>0</v>
      </c>
      <c r="AD445" s="6">
        <f>SUMIF(SaldoAnno6!A$12:A$5000,$D445,SaldoAnno6!G$12:G$5000)</f>
        <v>35579.32</v>
      </c>
    </row>
    <row r="446" spans="1:30" ht="25.5">
      <c r="A446" s="7">
        <v>40</v>
      </c>
      <c r="B446" s="7">
        <v>4007</v>
      </c>
      <c r="C446" s="7">
        <v>400701</v>
      </c>
      <c r="D446" s="7">
        <v>40070120</v>
      </c>
      <c r="E446" s="170" t="s">
        <v>1364</v>
      </c>
      <c r="F446" s="7">
        <v>1</v>
      </c>
      <c r="G446" s="8" t="s">
        <v>633</v>
      </c>
      <c r="H446" s="8" t="s">
        <v>653</v>
      </c>
      <c r="I446" s="8" t="s">
        <v>654</v>
      </c>
      <c r="J446" s="8" t="s">
        <v>683</v>
      </c>
      <c r="K446" s="8" t="s">
        <v>657</v>
      </c>
      <c r="L446" s="8" t="s">
        <v>658</v>
      </c>
      <c r="M446" s="6">
        <f>SUMIF(SaldoAnno1!A$12:A$4902,D446,SaldoAnno1!D$12:D$4902)</f>
        <v>1965609.7</v>
      </c>
      <c r="N446" s="6">
        <f>SUMIF(SaldoAnno1!A$12:A$4902,D446,SaldoAnno1!E$12:E$4902)</f>
        <v>172514.76</v>
      </c>
      <c r="O446" s="6">
        <f>SUMIF(SaldoAnno1!A$12:A$4902,D446,SaldoAnno1!G$12:G$4902)</f>
        <v>1793094.94</v>
      </c>
      <c r="P446" s="6">
        <f>SUMIF(SaldoAnno2!A$12:A$5000,D446,SaldoAnno2!D$12:D$5000)</f>
        <v>3303342.68</v>
      </c>
      <c r="Q446" s="6">
        <f>SUMIF(SaldoAnno2!A$12:A$5000,D446,SaldoAnno2!E$12:E$5000)</f>
        <v>570226.44999999995</v>
      </c>
      <c r="R446" s="6">
        <f>SUMIF(SaldoAnno2!A$12:A$5000,D446,SaldoAnno2!G$12:G$5000)</f>
        <v>2733116.2300000004</v>
      </c>
      <c r="S446" s="6">
        <f>SUMIF(SaldoAnno3!A$12:A$5000,D446,SaldoAnno3!D$12:G$5000)</f>
        <v>1737804.1</v>
      </c>
      <c r="T446" s="6">
        <f>SUMIF(SaldoAnno3!A$12:A$5000,D446,SaldoAnno3!E$12:H$5000)</f>
        <v>120033.29</v>
      </c>
      <c r="U446" s="6">
        <f>SUMIF(SaldoAnno3!A$12:A$5000,D446,SaldoAnno3!G$12:G$5000)</f>
        <v>1617770.81</v>
      </c>
      <c r="V446" s="6">
        <f>SUMIF(SaldoAnno4!A$12:A$4602,$D446,SaldoAnno4!D$12:D$4602)</f>
        <v>0</v>
      </c>
      <c r="W446" s="6">
        <f>SUMIF(SaldoAnno4!A$12:A$4602,$D446,SaldoAnno4!E$12:E$4602)</f>
        <v>0</v>
      </c>
      <c r="X446" s="6">
        <f>SUMIF(SaldoAnno4!A$12:A$4602,$D446,SaldoAnno4!G$12:G$4602)</f>
        <v>1754953.68</v>
      </c>
      <c r="Y446" s="6">
        <f>SUMIF(SaldoAnno5!A$12:A$4602,$D446,SaldoAnno5!D$12:D$4602)</f>
        <v>3530678.66</v>
      </c>
      <c r="Z446" s="6">
        <f>SUMIF(SaldoAnno5!A$12:A$4602,$D446,SaldoAnno5!E$12:E$4602)</f>
        <v>444420.24</v>
      </c>
      <c r="AA446" s="6">
        <f>SUMIF(SaldoAnno5!A$12:A$4602,$D446,SaldoAnno5!G$12:G$4602)</f>
        <v>3086258.42</v>
      </c>
      <c r="AB446" s="6">
        <f>SUMIF(SaldoAnno6!A$12:A$5000,$D446,SaldoAnno6!D$12:D$5000)</f>
        <v>1156780.3799999999</v>
      </c>
      <c r="AC446" s="6">
        <f>SUMIF(SaldoAnno6!A$12:A$5000,$D446,SaldoAnno6!E$12:E$5000)</f>
        <v>92391.05</v>
      </c>
      <c r="AD446" s="6">
        <f>SUMIF(SaldoAnno6!A$12:A$5000,$D446,SaldoAnno6!G$12:G$5000)</f>
        <v>1064389.3299999998</v>
      </c>
    </row>
    <row r="447" spans="1:30" ht="12.75">
      <c r="A447" s="7">
        <v>40</v>
      </c>
      <c r="B447" s="7">
        <v>4007</v>
      </c>
      <c r="C447" s="7">
        <v>400701</v>
      </c>
      <c r="D447" s="7">
        <v>40070121</v>
      </c>
      <c r="E447" s="170" t="s">
        <v>1365</v>
      </c>
      <c r="F447" s="7">
        <v>1</v>
      </c>
      <c r="G447" s="8" t="s">
        <v>633</v>
      </c>
      <c r="H447" s="8" t="s">
        <v>653</v>
      </c>
      <c r="I447" s="8" t="s">
        <v>654</v>
      </c>
      <c r="J447" s="8" t="s">
        <v>683</v>
      </c>
      <c r="K447" s="8" t="s">
        <v>657</v>
      </c>
      <c r="L447" s="8" t="s">
        <v>658</v>
      </c>
      <c r="M447" s="6">
        <f>SUMIF(SaldoAnno1!A$12:A$4902,D447,SaldoAnno1!D$12:D$4902)</f>
        <v>1643347.6</v>
      </c>
      <c r="N447" s="6">
        <f>SUMIF(SaldoAnno1!A$12:A$4902,D447,SaldoAnno1!E$12:E$4902)</f>
        <v>43363.81</v>
      </c>
      <c r="O447" s="6">
        <f>SUMIF(SaldoAnno1!A$12:A$4902,D447,SaldoAnno1!G$12:G$4902)</f>
        <v>1599983.79</v>
      </c>
      <c r="P447" s="6">
        <f>SUMIF(SaldoAnno2!A$12:A$5000,D447,SaldoAnno2!D$12:D$5000)</f>
        <v>4981359.12</v>
      </c>
      <c r="Q447" s="6">
        <f>SUMIF(SaldoAnno2!A$12:A$5000,D447,SaldoAnno2!E$12:E$5000)</f>
        <v>537422.81000000006</v>
      </c>
      <c r="R447" s="6">
        <f>SUMIF(SaldoAnno2!A$12:A$5000,D447,SaldoAnno2!G$12:G$5000)</f>
        <v>4443936.3100000005</v>
      </c>
      <c r="S447" s="6">
        <f>SUMIF(SaldoAnno3!A$12:A$5000,D447,SaldoAnno3!D$12:G$5000)</f>
        <v>4744399.82</v>
      </c>
      <c r="T447" s="6">
        <f>SUMIF(SaldoAnno3!A$12:A$5000,D447,SaldoAnno3!E$12:H$5000)</f>
        <v>497922.26</v>
      </c>
      <c r="U447" s="6">
        <f>SUMIF(SaldoAnno3!A$12:A$5000,D447,SaldoAnno3!G$12:G$5000)</f>
        <v>4246477.5600000005</v>
      </c>
      <c r="V447" s="6">
        <f>SUMIF(SaldoAnno4!A$12:A$4602,$D447,SaldoAnno4!D$12:D$4602)</f>
        <v>0</v>
      </c>
      <c r="W447" s="6">
        <f>SUMIF(SaldoAnno4!A$12:A$4602,$D447,SaldoAnno4!E$12:E$4602)</f>
        <v>0</v>
      </c>
      <c r="X447" s="6">
        <f>SUMIF(SaldoAnno4!A$12:A$4602,$D447,SaldoAnno4!G$12:G$4602)</f>
        <v>4735644.0504000001</v>
      </c>
      <c r="Y447" s="6">
        <f>SUMIF(SaldoAnno5!A$12:A$4602,$D447,SaldoAnno5!D$12:D$4602)</f>
        <v>3311251.81</v>
      </c>
      <c r="Z447" s="6">
        <f>SUMIF(SaldoAnno5!A$12:A$4602,$D447,SaldoAnno5!E$12:E$4602)</f>
        <v>141349.49</v>
      </c>
      <c r="AA447" s="6">
        <f>SUMIF(SaldoAnno5!A$12:A$4602,$D447,SaldoAnno5!G$12:G$4602)</f>
        <v>3169902.3200000003</v>
      </c>
      <c r="AB447" s="6">
        <f>SUMIF(SaldoAnno6!A$12:A$5000,$D447,SaldoAnno6!D$12:D$5000)</f>
        <v>858598.05</v>
      </c>
      <c r="AC447" s="6">
        <f>SUMIF(SaldoAnno6!A$12:A$5000,$D447,SaldoAnno6!E$12:E$5000)</f>
        <v>32588.61</v>
      </c>
      <c r="AD447" s="6">
        <f>SUMIF(SaldoAnno6!A$12:A$5000,$D447,SaldoAnno6!G$12:G$5000)</f>
        <v>826009.44000000006</v>
      </c>
    </row>
    <row r="448" spans="1:30" ht="12.75">
      <c r="A448" s="7">
        <v>40</v>
      </c>
      <c r="B448" s="7">
        <v>4007</v>
      </c>
      <c r="C448" s="7">
        <v>400701</v>
      </c>
      <c r="D448" s="7">
        <v>40070122</v>
      </c>
      <c r="E448" s="170" t="s">
        <v>2303</v>
      </c>
      <c r="F448" s="7">
        <v>1</v>
      </c>
      <c r="G448" s="8" t="s">
        <v>633</v>
      </c>
      <c r="H448" s="8" t="s">
        <v>653</v>
      </c>
      <c r="I448" s="8" t="s">
        <v>654</v>
      </c>
      <c r="J448" s="8" t="s">
        <v>683</v>
      </c>
      <c r="K448" s="8" t="s">
        <v>657</v>
      </c>
      <c r="L448" s="8" t="s">
        <v>658</v>
      </c>
      <c r="M448" s="6">
        <f>SUMIF(SaldoAnno1!A$12:A$4902,D448,SaldoAnno1!D$12:D$4902)</f>
        <v>0</v>
      </c>
      <c r="N448" s="6">
        <f>SUMIF(SaldoAnno1!A$12:A$4902,D448,SaldoAnno1!E$12:E$4902)</f>
        <v>0</v>
      </c>
      <c r="O448" s="6">
        <f>SUMIF(SaldoAnno1!A$12:A$4902,D448,SaldoAnno1!G$12:G$4902)</f>
        <v>0</v>
      </c>
      <c r="P448" s="6">
        <f>SUMIF(SaldoAnno2!A$12:A$5000,D448,SaldoAnno2!D$12:D$5000)</f>
        <v>0</v>
      </c>
      <c r="Q448" s="6">
        <f>SUMIF(SaldoAnno2!A$12:A$5000,D448,SaldoAnno2!E$12:E$5000)</f>
        <v>0</v>
      </c>
      <c r="R448" s="6">
        <f>SUMIF(SaldoAnno2!A$12:A$5000,D448,SaldoAnno2!G$12:G$5000)</f>
        <v>0</v>
      </c>
      <c r="S448" s="6">
        <f>SUMIF(SaldoAnno3!A$12:A$5000,D448,SaldoAnno3!D$12:G$5000)</f>
        <v>0</v>
      </c>
      <c r="T448" s="6">
        <f>SUMIF(SaldoAnno3!A$12:A$5000,D448,SaldoAnno3!E$12:H$5000)</f>
        <v>0</v>
      </c>
      <c r="U448" s="6">
        <f>SUMIF(SaldoAnno3!A$12:A$5000,D448,SaldoAnno3!G$12:G$5000)</f>
        <v>0</v>
      </c>
      <c r="V448" s="6">
        <f>SUMIF(SaldoAnno4!A$12:A$4602,$D448,SaldoAnno4!D$12:D$4602)</f>
        <v>0</v>
      </c>
      <c r="W448" s="6">
        <f>SUMIF(SaldoAnno4!A$12:A$4602,$D448,SaldoAnno4!E$12:E$4602)</f>
        <v>0</v>
      </c>
      <c r="X448" s="6">
        <f>SUMIF(SaldoAnno4!A$12:A$4602,$D448,SaldoAnno4!G$12:G$4602)</f>
        <v>0</v>
      </c>
      <c r="Y448" s="6">
        <f>SUMIF(SaldoAnno5!A$12:A$4602,$D448,SaldoAnno5!D$12:D$4602)</f>
        <v>2912237.52</v>
      </c>
      <c r="Z448" s="6">
        <f>SUMIF(SaldoAnno5!A$12:A$4602,$D448,SaldoAnno5!E$12:E$4602)</f>
        <v>513809.85</v>
      </c>
      <c r="AA448" s="6">
        <f>SUMIF(SaldoAnno5!A$12:A$4602,$D448,SaldoAnno5!G$12:G$4602)</f>
        <v>2398427.67</v>
      </c>
      <c r="AB448" s="6">
        <f>SUMIF(SaldoAnno6!A$12:A$5000,$D448,SaldoAnno6!D$12:D$5000)</f>
        <v>1031212.16</v>
      </c>
      <c r="AC448" s="6">
        <f>SUMIF(SaldoAnno6!A$12:A$5000,$D448,SaldoAnno6!E$12:E$5000)</f>
        <v>0</v>
      </c>
      <c r="AD448" s="6">
        <f>SUMIF(SaldoAnno6!A$12:A$5000,$D448,SaldoAnno6!G$12:G$5000)</f>
        <v>1031212.16</v>
      </c>
    </row>
    <row r="449" spans="1:30" ht="12.75">
      <c r="A449" s="7">
        <v>40</v>
      </c>
      <c r="B449" s="7">
        <v>4007</v>
      </c>
      <c r="C449" s="7">
        <v>400701</v>
      </c>
      <c r="D449" s="7">
        <v>40070123</v>
      </c>
      <c r="E449" s="170" t="s">
        <v>2304</v>
      </c>
      <c r="F449" s="7">
        <v>1</v>
      </c>
      <c r="G449" s="8" t="s">
        <v>633</v>
      </c>
      <c r="H449" s="8" t="s">
        <v>653</v>
      </c>
      <c r="I449" s="8" t="s">
        <v>654</v>
      </c>
      <c r="J449" s="8" t="s">
        <v>683</v>
      </c>
      <c r="K449" s="8" t="s">
        <v>657</v>
      </c>
      <c r="L449" s="8" t="s">
        <v>658</v>
      </c>
      <c r="M449" s="6">
        <f>SUMIF(SaldoAnno1!A$12:A$4902,D449,SaldoAnno1!D$12:D$4902)</f>
        <v>0</v>
      </c>
      <c r="N449" s="6">
        <f>SUMIF(SaldoAnno1!A$12:A$4902,D449,SaldoAnno1!E$12:E$4902)</f>
        <v>0</v>
      </c>
      <c r="O449" s="6">
        <f>SUMIF(SaldoAnno1!A$12:A$4902,D449,SaldoAnno1!G$12:G$4902)</f>
        <v>0</v>
      </c>
      <c r="P449" s="6">
        <f>SUMIF(SaldoAnno2!A$12:A$5000,D449,SaldoAnno2!D$12:D$5000)</f>
        <v>0</v>
      </c>
      <c r="Q449" s="6">
        <f>SUMIF(SaldoAnno2!A$12:A$5000,D449,SaldoAnno2!E$12:E$5000)</f>
        <v>0</v>
      </c>
      <c r="R449" s="6">
        <f>SUMIF(SaldoAnno2!A$12:A$5000,D449,SaldoAnno2!G$12:G$5000)</f>
        <v>0</v>
      </c>
      <c r="S449" s="6">
        <f>SUMIF(SaldoAnno3!A$12:A$5000,D449,SaldoAnno3!D$12:G$5000)</f>
        <v>0</v>
      </c>
      <c r="T449" s="6">
        <f>SUMIF(SaldoAnno3!A$12:A$5000,D449,SaldoAnno3!E$12:H$5000)</f>
        <v>0</v>
      </c>
      <c r="U449" s="6">
        <f>SUMIF(SaldoAnno3!A$12:A$5000,D449,SaldoAnno3!G$12:G$5000)</f>
        <v>0</v>
      </c>
      <c r="V449" s="6">
        <f>SUMIF(SaldoAnno4!A$12:A$4602,$D449,SaldoAnno4!D$12:D$4602)</f>
        <v>0</v>
      </c>
      <c r="W449" s="6">
        <f>SUMIF(SaldoAnno4!A$12:A$4602,$D449,SaldoAnno4!E$12:E$4602)</f>
        <v>0</v>
      </c>
      <c r="X449" s="6">
        <f>SUMIF(SaldoAnno4!A$12:A$4602,$D449,SaldoAnno4!G$12:G$4602)</f>
        <v>0</v>
      </c>
      <c r="Y449" s="6">
        <f>SUMIF(SaldoAnno5!A$12:A$4602,$D449,SaldoAnno5!D$12:D$4602)</f>
        <v>317452.21999999997</v>
      </c>
      <c r="Z449" s="6">
        <f>SUMIF(SaldoAnno5!A$12:A$4602,$D449,SaldoAnno5!E$12:E$4602)</f>
        <v>84586.72</v>
      </c>
      <c r="AA449" s="6">
        <f>SUMIF(SaldoAnno5!A$12:A$4602,$D449,SaldoAnno5!G$12:G$4602)</f>
        <v>232865.49999999997</v>
      </c>
      <c r="AB449" s="6">
        <f>SUMIF(SaldoAnno6!A$12:A$5000,$D449,SaldoAnno6!D$12:D$5000)</f>
        <v>131319.44</v>
      </c>
      <c r="AC449" s="6">
        <f>SUMIF(SaldoAnno6!A$12:A$5000,$D449,SaldoAnno6!E$12:E$5000)</f>
        <v>7827.78</v>
      </c>
      <c r="AD449" s="6">
        <f>SUMIF(SaldoAnno6!A$12:A$5000,$D449,SaldoAnno6!G$12:G$5000)</f>
        <v>123491.66</v>
      </c>
    </row>
    <row r="450" spans="1:30" ht="12.75">
      <c r="A450" s="7">
        <v>40</v>
      </c>
      <c r="B450" s="7">
        <v>4007</v>
      </c>
      <c r="C450" s="7">
        <v>400701</v>
      </c>
      <c r="D450" s="7">
        <v>40070124</v>
      </c>
      <c r="E450" s="170" t="s">
        <v>2305</v>
      </c>
      <c r="F450" s="7">
        <v>1</v>
      </c>
      <c r="G450" s="8" t="s">
        <v>633</v>
      </c>
      <c r="H450" s="8" t="s">
        <v>653</v>
      </c>
      <c r="I450" s="8" t="s">
        <v>654</v>
      </c>
      <c r="J450" s="8" t="s">
        <v>683</v>
      </c>
      <c r="K450" s="8" t="s">
        <v>657</v>
      </c>
      <c r="L450" s="8" t="s">
        <v>658</v>
      </c>
      <c r="M450" s="6">
        <f>SUMIF(SaldoAnno1!A$12:A$4902,D450,SaldoAnno1!D$12:D$4902)</f>
        <v>0</v>
      </c>
      <c r="N450" s="6">
        <f>SUMIF(SaldoAnno1!A$12:A$4902,D450,SaldoAnno1!E$12:E$4902)</f>
        <v>0</v>
      </c>
      <c r="O450" s="6">
        <f>SUMIF(SaldoAnno1!A$12:A$4902,D450,SaldoAnno1!G$12:G$4902)</f>
        <v>0</v>
      </c>
      <c r="P450" s="6">
        <f>SUMIF(SaldoAnno2!A$12:A$5000,D450,SaldoAnno2!D$12:D$5000)</f>
        <v>0</v>
      </c>
      <c r="Q450" s="6">
        <f>SUMIF(SaldoAnno2!A$12:A$5000,D450,SaldoAnno2!E$12:E$5000)</f>
        <v>0</v>
      </c>
      <c r="R450" s="6">
        <f>SUMIF(SaldoAnno2!A$12:A$5000,D450,SaldoAnno2!G$12:G$5000)</f>
        <v>0</v>
      </c>
      <c r="S450" s="6">
        <f>SUMIF(SaldoAnno3!A$12:A$5000,D450,SaldoAnno3!D$12:G$5000)</f>
        <v>0</v>
      </c>
      <c r="T450" s="6">
        <f>SUMIF(SaldoAnno3!A$12:A$5000,D450,SaldoAnno3!E$12:H$5000)</f>
        <v>0</v>
      </c>
      <c r="U450" s="6">
        <f>SUMIF(SaldoAnno3!A$12:A$5000,D450,SaldoAnno3!G$12:G$5000)</f>
        <v>0</v>
      </c>
      <c r="V450" s="6">
        <f>SUMIF(SaldoAnno4!A$12:A$4602,$D450,SaldoAnno4!D$12:D$4602)</f>
        <v>0</v>
      </c>
      <c r="W450" s="6">
        <f>SUMIF(SaldoAnno4!A$12:A$4602,$D450,SaldoAnno4!E$12:E$4602)</f>
        <v>0</v>
      </c>
      <c r="X450" s="6">
        <f>SUMIF(SaldoAnno4!A$12:A$4602,$D450,SaldoAnno4!G$12:G$4602)</f>
        <v>0</v>
      </c>
      <c r="Y450" s="6">
        <f>SUMIF(SaldoAnno5!A$12:A$4602,$D450,SaldoAnno5!D$12:D$4602)</f>
        <v>973814.62</v>
      </c>
      <c r="Z450" s="6">
        <f>SUMIF(SaldoAnno5!A$12:A$4602,$D450,SaldoAnno5!E$12:E$4602)</f>
        <v>249813.67</v>
      </c>
      <c r="AA450" s="6">
        <f>SUMIF(SaldoAnno5!A$12:A$4602,$D450,SaldoAnno5!G$12:G$4602)</f>
        <v>724000.95</v>
      </c>
      <c r="AB450" s="6">
        <f>SUMIF(SaldoAnno6!A$12:A$5000,$D450,SaldoAnno6!D$12:D$5000)</f>
        <v>257844.76</v>
      </c>
      <c r="AC450" s="6">
        <f>SUMIF(SaldoAnno6!A$12:A$5000,$D450,SaldoAnno6!E$12:E$5000)</f>
        <v>24160.26</v>
      </c>
      <c r="AD450" s="6">
        <f>SUMIF(SaldoAnno6!A$12:A$5000,$D450,SaldoAnno6!G$12:G$5000)</f>
        <v>233684.5</v>
      </c>
    </row>
    <row r="451" spans="1:30" ht="12.75">
      <c r="A451" s="7">
        <v>40</v>
      </c>
      <c r="B451" s="7">
        <v>4007</v>
      </c>
      <c r="C451" s="7">
        <v>400701</v>
      </c>
      <c r="D451" s="7">
        <v>40070125</v>
      </c>
      <c r="E451" s="170" t="s">
        <v>2311</v>
      </c>
      <c r="F451" s="7">
        <v>1</v>
      </c>
      <c r="G451" s="8" t="s">
        <v>633</v>
      </c>
      <c r="H451" s="8" t="s">
        <v>653</v>
      </c>
      <c r="I451" s="8" t="s">
        <v>654</v>
      </c>
      <c r="J451" s="8" t="s">
        <v>683</v>
      </c>
      <c r="K451" s="8" t="s">
        <v>657</v>
      </c>
      <c r="L451" s="8" t="s">
        <v>658</v>
      </c>
      <c r="M451" s="6">
        <f>SUMIF(SaldoAnno1!A$12:A$4902,D451,SaldoAnno1!D$12:D$4902)</f>
        <v>0</v>
      </c>
      <c r="N451" s="6">
        <f>SUMIF(SaldoAnno1!A$12:A$4902,D451,SaldoAnno1!E$12:E$4902)</f>
        <v>0</v>
      </c>
      <c r="O451" s="6">
        <f>SUMIF(SaldoAnno1!A$12:A$4902,D451,SaldoAnno1!G$12:G$4902)</f>
        <v>0</v>
      </c>
      <c r="P451" s="6">
        <f>SUMIF(SaldoAnno2!A$12:A$5000,D451,SaldoAnno2!D$12:D$5000)</f>
        <v>0</v>
      </c>
      <c r="Q451" s="6">
        <f>SUMIF(SaldoAnno2!A$12:A$5000,D451,SaldoAnno2!E$12:E$5000)</f>
        <v>0</v>
      </c>
      <c r="R451" s="6">
        <f>SUMIF(SaldoAnno2!A$12:A$5000,D451,SaldoAnno2!G$12:G$5000)</f>
        <v>0</v>
      </c>
      <c r="S451" s="6">
        <f>SUMIF(SaldoAnno3!A$12:A$5000,D451,SaldoAnno3!D$12:G$5000)</f>
        <v>0</v>
      </c>
      <c r="T451" s="6">
        <f>SUMIF(SaldoAnno3!A$12:A$5000,D451,SaldoAnno3!E$12:H$5000)</f>
        <v>0</v>
      </c>
      <c r="U451" s="6">
        <f>SUMIF(SaldoAnno3!A$12:A$5000,D451,SaldoAnno3!G$12:G$5000)</f>
        <v>0</v>
      </c>
      <c r="V451" s="6">
        <f>SUMIF(SaldoAnno4!A$12:A$4602,$D451,SaldoAnno4!D$12:D$4602)</f>
        <v>0</v>
      </c>
      <c r="W451" s="6">
        <f>SUMIF(SaldoAnno4!A$12:A$4602,$D451,SaldoAnno4!E$12:E$4602)</f>
        <v>0</v>
      </c>
      <c r="X451" s="6">
        <f>SUMIF(SaldoAnno4!A$12:A$4602,$D451,SaldoAnno4!G$12:G$4602)</f>
        <v>0</v>
      </c>
      <c r="Y451" s="6">
        <f>SUMIF(SaldoAnno5!A$12:A$4602,$D451,SaldoAnno5!D$12:D$4602)</f>
        <v>5463.68</v>
      </c>
      <c r="Z451" s="6">
        <f>SUMIF(SaldoAnno5!A$12:A$4602,$D451,SaldoAnno5!E$12:E$4602)</f>
        <v>0</v>
      </c>
      <c r="AA451" s="6">
        <f>SUMIF(SaldoAnno5!A$12:A$4602,$D451,SaldoAnno5!G$12:G$4602)</f>
        <v>5463.68</v>
      </c>
      <c r="AB451" s="6">
        <f>SUMIF(SaldoAnno6!A$12:A$5000,$D451,SaldoAnno6!D$12:D$5000)</f>
        <v>0</v>
      </c>
      <c r="AC451" s="6">
        <f>SUMIF(SaldoAnno6!A$12:A$5000,$D451,SaldoAnno6!E$12:E$5000)</f>
        <v>0</v>
      </c>
      <c r="AD451" s="6">
        <f>SUMIF(SaldoAnno6!A$12:A$5000,$D451,SaldoAnno6!G$12:G$5000)</f>
        <v>0</v>
      </c>
    </row>
    <row r="452" spans="1:30" ht="25.5">
      <c r="A452" s="7">
        <v>40</v>
      </c>
      <c r="B452" s="7">
        <v>4007</v>
      </c>
      <c r="C452" s="7">
        <v>400701</v>
      </c>
      <c r="D452" s="7">
        <v>40070126</v>
      </c>
      <c r="E452" s="170" t="s">
        <v>2315</v>
      </c>
      <c r="F452" s="7">
        <v>1</v>
      </c>
      <c r="G452" s="8" t="s">
        <v>633</v>
      </c>
      <c r="H452" s="8" t="s">
        <v>653</v>
      </c>
      <c r="I452" s="8" t="s">
        <v>654</v>
      </c>
      <c r="J452" s="8" t="s">
        <v>683</v>
      </c>
      <c r="K452" s="8" t="s">
        <v>657</v>
      </c>
      <c r="L452" s="8" t="s">
        <v>658</v>
      </c>
      <c r="M452" s="6">
        <f>SUMIF(SaldoAnno1!A$12:A$4902,D452,SaldoAnno1!D$12:D$4902)</f>
        <v>0</v>
      </c>
      <c r="N452" s="6">
        <f>SUMIF(SaldoAnno1!A$12:A$4902,D452,SaldoAnno1!E$12:E$4902)</f>
        <v>0</v>
      </c>
      <c r="O452" s="6">
        <f>SUMIF(SaldoAnno1!A$12:A$4902,D452,SaldoAnno1!G$12:G$4902)</f>
        <v>0</v>
      </c>
      <c r="P452" s="6">
        <f>SUMIF(SaldoAnno2!A$12:A$5000,D452,SaldoAnno2!D$12:D$5000)</f>
        <v>0</v>
      </c>
      <c r="Q452" s="6">
        <f>SUMIF(SaldoAnno2!A$12:A$5000,D452,SaldoAnno2!E$12:E$5000)</f>
        <v>0</v>
      </c>
      <c r="R452" s="6">
        <f>SUMIF(SaldoAnno2!A$12:A$5000,D452,SaldoAnno2!G$12:G$5000)</f>
        <v>0</v>
      </c>
      <c r="S452" s="6">
        <f>SUMIF(SaldoAnno3!A$12:A$5000,D452,SaldoAnno3!D$12:G$5000)</f>
        <v>0</v>
      </c>
      <c r="T452" s="6">
        <f>SUMIF(SaldoAnno3!A$12:A$5000,D452,SaldoAnno3!E$12:H$5000)</f>
        <v>0</v>
      </c>
      <c r="U452" s="6">
        <f>SUMIF(SaldoAnno3!A$12:A$5000,D452,SaldoAnno3!G$12:G$5000)</f>
        <v>0</v>
      </c>
      <c r="V452" s="6">
        <f>SUMIF(SaldoAnno4!A$12:A$4602,$D452,SaldoAnno4!D$12:D$4602)</f>
        <v>0</v>
      </c>
      <c r="W452" s="6">
        <f>SUMIF(SaldoAnno4!A$12:A$4602,$D452,SaldoAnno4!E$12:E$4602)</f>
        <v>0</v>
      </c>
      <c r="X452" s="6">
        <f>SUMIF(SaldoAnno4!A$12:A$4602,$D452,SaldoAnno4!G$12:G$4602)</f>
        <v>0</v>
      </c>
      <c r="Y452" s="6">
        <f>SUMIF(SaldoAnno5!A$12:A$4602,$D452,SaldoAnno5!D$12:D$4602)</f>
        <v>0</v>
      </c>
      <c r="Z452" s="6">
        <f>SUMIF(SaldoAnno5!A$12:A$4602,$D452,SaldoAnno5!E$12:E$4602)</f>
        <v>0</v>
      </c>
      <c r="AA452" s="6">
        <f>SUMIF(SaldoAnno5!A$12:A$4602,$D452,SaldoAnno5!G$12:G$4602)</f>
        <v>0</v>
      </c>
      <c r="AB452" s="6">
        <f>SUMIF(SaldoAnno6!A$12:A$5000,$D452,SaldoAnno6!D$12:D$5000)</f>
        <v>24275</v>
      </c>
      <c r="AC452" s="6">
        <f>SUMIF(SaldoAnno6!A$12:A$5000,$D452,SaldoAnno6!E$12:E$5000)</f>
        <v>0</v>
      </c>
      <c r="AD452" s="6">
        <f>SUMIF(SaldoAnno6!A$12:A$5000,$D452,SaldoAnno6!G$12:G$5000)</f>
        <v>24275</v>
      </c>
    </row>
    <row r="453" spans="1:30" ht="12.75">
      <c r="A453" s="7">
        <v>40</v>
      </c>
      <c r="B453" s="7">
        <v>4007</v>
      </c>
      <c r="C453" s="7">
        <v>400702</v>
      </c>
      <c r="D453" s="7">
        <v>40070201</v>
      </c>
      <c r="E453" s="170" t="s">
        <v>659</v>
      </c>
      <c r="F453" s="7">
        <v>1</v>
      </c>
      <c r="G453" s="8" t="s">
        <v>633</v>
      </c>
      <c r="H453" s="8" t="s">
        <v>653</v>
      </c>
      <c r="I453" s="8" t="s">
        <v>660</v>
      </c>
      <c r="J453" s="8" t="s">
        <v>683</v>
      </c>
      <c r="K453" s="8" t="s">
        <v>661</v>
      </c>
      <c r="L453" s="8" t="s">
        <v>658</v>
      </c>
      <c r="M453" s="6">
        <f>SUMIF(SaldoAnno1!A$12:A$4902,D453,SaldoAnno1!D$12:D$4902)</f>
        <v>41899.800000000003</v>
      </c>
      <c r="N453" s="6">
        <f>SUMIF(SaldoAnno1!A$12:A$4902,D453,SaldoAnno1!E$12:E$4902)</f>
        <v>625.04</v>
      </c>
      <c r="O453" s="6">
        <f>SUMIF(SaldoAnno1!A$12:A$4902,D453,SaldoAnno1!G$12:G$4902)</f>
        <v>41274.76</v>
      </c>
      <c r="P453" s="6">
        <f>SUMIF(SaldoAnno2!A$12:A$5000,D453,SaldoAnno2!D$12:D$5000)</f>
        <v>41919.33</v>
      </c>
      <c r="Q453" s="6">
        <f>SUMIF(SaldoAnno2!A$12:A$5000,D453,SaldoAnno2!E$12:E$5000)</f>
        <v>2466.9</v>
      </c>
      <c r="R453" s="6">
        <f>SUMIF(SaldoAnno2!A$12:A$5000,D453,SaldoAnno2!G$12:G$5000)</f>
        <v>39452.43</v>
      </c>
      <c r="S453" s="6">
        <f>SUMIF(SaldoAnno3!A$12:A$5000,D453,SaldoAnno3!D$12:G$5000)</f>
        <v>23071.65</v>
      </c>
      <c r="T453" s="6">
        <f>SUMIF(SaldoAnno3!A$12:A$5000,D453,SaldoAnno3!E$12:H$5000)</f>
        <v>0</v>
      </c>
      <c r="U453" s="6">
        <f>SUMIF(SaldoAnno3!A$12:A$5000,D453,SaldoAnno3!G$12:G$5000)</f>
        <v>23071.65</v>
      </c>
      <c r="V453" s="6">
        <f>SUMIF(SaldoAnno4!A$12:A$4602,$D453,SaldoAnno4!D$12:D$4602)</f>
        <v>0</v>
      </c>
      <c r="W453" s="6">
        <f>SUMIF(SaldoAnno4!A$12:A$4602,$D453,SaldoAnno4!E$12:E$4602)</f>
        <v>0</v>
      </c>
      <c r="X453" s="6">
        <f>SUMIF(SaldoAnno4!A$12:A$4602,$D453,SaldoAnno4!G$12:G$4602)</f>
        <v>34999.998</v>
      </c>
      <c r="Y453" s="6">
        <f>SUMIF(SaldoAnno5!A$12:A$4602,$D453,SaldoAnno5!D$12:D$4602)</f>
        <v>19896.63</v>
      </c>
      <c r="Z453" s="6">
        <f>SUMIF(SaldoAnno5!A$12:A$4602,$D453,SaldoAnno5!E$12:E$4602)</f>
        <v>0</v>
      </c>
      <c r="AA453" s="6">
        <f>SUMIF(SaldoAnno5!A$12:A$4602,$D453,SaldoAnno5!G$12:G$4602)</f>
        <v>19896.63</v>
      </c>
      <c r="AB453" s="6">
        <f>SUMIF(SaldoAnno6!A$12:A$5000,$D453,SaldoAnno6!D$12:D$5000)</f>
        <v>4104.38</v>
      </c>
      <c r="AC453" s="6">
        <f>SUMIF(SaldoAnno6!A$12:A$5000,$D453,SaldoAnno6!E$12:E$5000)</f>
        <v>0</v>
      </c>
      <c r="AD453" s="6">
        <f>SUMIF(SaldoAnno6!A$12:A$5000,$D453,SaldoAnno6!G$12:G$5000)</f>
        <v>4104.38</v>
      </c>
    </row>
    <row r="454" spans="1:30" ht="12.75">
      <c r="A454" s="7">
        <v>40</v>
      </c>
      <c r="B454" s="7">
        <v>4007</v>
      </c>
      <c r="C454" s="7">
        <v>400702</v>
      </c>
      <c r="D454" s="7">
        <v>40070202</v>
      </c>
      <c r="E454" s="170" t="s">
        <v>662</v>
      </c>
      <c r="F454" s="7">
        <v>1</v>
      </c>
      <c r="G454" s="8" t="s">
        <v>633</v>
      </c>
      <c r="H454" s="8" t="s">
        <v>653</v>
      </c>
      <c r="I454" s="8" t="s">
        <v>660</v>
      </c>
      <c r="J454" s="8" t="s">
        <v>683</v>
      </c>
      <c r="K454" s="8" t="s">
        <v>661</v>
      </c>
      <c r="L454" s="8" t="s">
        <v>658</v>
      </c>
      <c r="M454" s="6">
        <f>SUMIF(SaldoAnno1!A$12:A$4902,D454,SaldoAnno1!D$12:D$4902)</f>
        <v>608158.25</v>
      </c>
      <c r="N454" s="6">
        <f>SUMIF(SaldoAnno1!A$12:A$4902,D454,SaldoAnno1!E$12:E$4902)</f>
        <v>0</v>
      </c>
      <c r="O454" s="6">
        <f>SUMIF(SaldoAnno1!A$12:A$4902,D454,SaldoAnno1!G$12:G$4902)</f>
        <v>608158.25</v>
      </c>
      <c r="P454" s="6">
        <f>SUMIF(SaldoAnno2!A$12:A$5000,D454,SaldoAnno2!D$12:D$5000)</f>
        <v>699953.04</v>
      </c>
      <c r="Q454" s="6">
        <f>SUMIF(SaldoAnno2!A$12:A$5000,D454,SaldoAnno2!E$12:E$5000)</f>
        <v>0</v>
      </c>
      <c r="R454" s="6">
        <f>SUMIF(SaldoAnno2!A$12:A$5000,D454,SaldoAnno2!G$12:G$5000)</f>
        <v>699953.04</v>
      </c>
      <c r="S454" s="6">
        <f>SUMIF(SaldoAnno3!A$12:A$5000,D454,SaldoAnno3!D$12:G$5000)</f>
        <v>669339.92000000004</v>
      </c>
      <c r="T454" s="6">
        <f>SUMIF(SaldoAnno3!A$12:A$5000,D454,SaldoAnno3!E$12:H$5000)</f>
        <v>31187.89</v>
      </c>
      <c r="U454" s="6">
        <f>SUMIF(SaldoAnno3!A$12:A$5000,D454,SaldoAnno3!G$12:G$5000)</f>
        <v>638152.03</v>
      </c>
      <c r="V454" s="6">
        <f>SUMIF(SaldoAnno4!A$12:A$4602,$D454,SaldoAnno4!D$12:D$4602)</f>
        <v>0</v>
      </c>
      <c r="W454" s="6">
        <f>SUMIF(SaldoAnno4!A$12:A$4602,$D454,SaldoAnno4!E$12:E$4602)</f>
        <v>0</v>
      </c>
      <c r="X454" s="6">
        <f>SUMIF(SaldoAnno4!A$12:A$4602,$D454,SaldoAnno4!G$12:G$4602)</f>
        <v>568399.99919999996</v>
      </c>
      <c r="Y454" s="6">
        <f>SUMIF(SaldoAnno5!A$12:A$4602,$D454,SaldoAnno5!D$12:D$4602)</f>
        <v>734321.17</v>
      </c>
      <c r="Z454" s="6">
        <f>SUMIF(SaldoAnno5!A$12:A$4602,$D454,SaldoAnno5!E$12:E$4602)</f>
        <v>146.47</v>
      </c>
      <c r="AA454" s="6">
        <f>SUMIF(SaldoAnno5!A$12:A$4602,$D454,SaldoAnno5!G$12:G$4602)</f>
        <v>734174.70000000007</v>
      </c>
      <c r="AB454" s="6">
        <f>SUMIF(SaldoAnno6!A$12:A$5000,$D454,SaldoAnno6!D$12:D$5000)</f>
        <v>247082.73</v>
      </c>
      <c r="AC454" s="6">
        <f>SUMIF(SaldoAnno6!A$12:A$5000,$D454,SaldoAnno6!E$12:E$5000)</f>
        <v>0</v>
      </c>
      <c r="AD454" s="6">
        <f>SUMIF(SaldoAnno6!A$12:A$5000,$D454,SaldoAnno6!G$12:G$5000)</f>
        <v>247082.73</v>
      </c>
    </row>
    <row r="455" spans="1:30" ht="12.75">
      <c r="A455" s="7">
        <v>40</v>
      </c>
      <c r="B455" s="7">
        <v>4007</v>
      </c>
      <c r="C455" s="7">
        <v>400702</v>
      </c>
      <c r="D455" s="7">
        <v>40070203</v>
      </c>
      <c r="E455" s="170" t="s">
        <v>663</v>
      </c>
      <c r="F455" s="7">
        <v>1</v>
      </c>
      <c r="G455" s="8" t="s">
        <v>633</v>
      </c>
      <c r="H455" s="8" t="s">
        <v>653</v>
      </c>
      <c r="I455" s="8" t="s">
        <v>660</v>
      </c>
      <c r="J455" s="8" t="s">
        <v>683</v>
      </c>
      <c r="K455" s="8" t="s">
        <v>661</v>
      </c>
      <c r="L455" s="8" t="s">
        <v>658</v>
      </c>
      <c r="M455" s="6">
        <f>SUMIF(SaldoAnno1!A$12:A$4902,D455,SaldoAnno1!D$12:D$4902)</f>
        <v>1061303.69</v>
      </c>
      <c r="N455" s="6">
        <f>SUMIF(SaldoAnno1!A$12:A$4902,D455,SaldoAnno1!E$12:E$4902)</f>
        <v>27784.98</v>
      </c>
      <c r="O455" s="6">
        <f>SUMIF(SaldoAnno1!A$12:A$4902,D455,SaldoAnno1!G$12:G$4902)</f>
        <v>1033518.71</v>
      </c>
      <c r="P455" s="6">
        <f>SUMIF(SaldoAnno2!A$12:A$5000,D455,SaldoAnno2!D$12:D$5000)</f>
        <v>1046547.82</v>
      </c>
      <c r="Q455" s="6">
        <f>SUMIF(SaldoAnno2!A$12:A$5000,D455,SaldoAnno2!E$12:E$5000)</f>
        <v>20269.18</v>
      </c>
      <c r="R455" s="6">
        <f>SUMIF(SaldoAnno2!A$12:A$5000,D455,SaldoAnno2!G$12:G$5000)</f>
        <v>1026278.6399999999</v>
      </c>
      <c r="S455" s="6">
        <f>SUMIF(SaldoAnno3!A$12:A$5000,D455,SaldoAnno3!D$12:G$5000)</f>
        <v>1077538.74</v>
      </c>
      <c r="T455" s="6">
        <f>SUMIF(SaldoAnno3!A$12:A$5000,D455,SaldoAnno3!E$12:H$5000)</f>
        <v>7534.89</v>
      </c>
      <c r="U455" s="6">
        <f>SUMIF(SaldoAnno3!A$12:A$5000,D455,SaldoAnno3!G$12:G$5000)</f>
        <v>1070003.8500000001</v>
      </c>
      <c r="V455" s="6">
        <f>SUMIF(SaldoAnno4!A$12:A$4602,$D455,SaldoAnno4!D$12:D$4602)</f>
        <v>0</v>
      </c>
      <c r="W455" s="6">
        <f>SUMIF(SaldoAnno4!A$12:A$4602,$D455,SaldoAnno4!E$12:E$4602)</f>
        <v>0</v>
      </c>
      <c r="X455" s="6">
        <f>SUMIF(SaldoAnno4!A$12:A$4602,$D455,SaldoAnno4!G$12:G$4602)</f>
        <v>1087225.8600000001</v>
      </c>
      <c r="Y455" s="6">
        <f>SUMIF(SaldoAnno5!A$12:A$4602,$D455,SaldoAnno5!D$12:D$4602)</f>
        <v>1148705.52</v>
      </c>
      <c r="Z455" s="6">
        <f>SUMIF(SaldoAnno5!A$12:A$4602,$D455,SaldoAnno5!E$12:E$4602)</f>
        <v>4410.1000000000004</v>
      </c>
      <c r="AA455" s="6">
        <f>SUMIF(SaldoAnno5!A$12:A$4602,$D455,SaldoAnno5!G$12:G$4602)</f>
        <v>1144295.42</v>
      </c>
      <c r="AB455" s="6">
        <f>SUMIF(SaldoAnno6!A$12:A$5000,$D455,SaldoAnno6!D$12:D$5000)</f>
        <v>406421.68</v>
      </c>
      <c r="AC455" s="6">
        <f>SUMIF(SaldoAnno6!A$12:A$5000,$D455,SaldoAnno6!E$12:E$5000)</f>
        <v>1601.63</v>
      </c>
      <c r="AD455" s="6">
        <f>SUMIF(SaldoAnno6!A$12:A$5000,$D455,SaldoAnno6!G$12:G$5000)</f>
        <v>404820.05</v>
      </c>
    </row>
    <row r="456" spans="1:30" ht="12.75">
      <c r="A456" s="7">
        <v>40</v>
      </c>
      <c r="B456" s="7">
        <v>4007</v>
      </c>
      <c r="C456" s="7">
        <v>400702</v>
      </c>
      <c r="D456" s="7">
        <v>40070204</v>
      </c>
      <c r="E456" s="170" t="s">
        <v>263</v>
      </c>
      <c r="F456" s="7">
        <v>1</v>
      </c>
      <c r="G456" s="8" t="s">
        <v>633</v>
      </c>
      <c r="H456" s="8" t="s">
        <v>653</v>
      </c>
      <c r="I456" s="8" t="s">
        <v>660</v>
      </c>
      <c r="J456" s="8" t="s">
        <v>683</v>
      </c>
      <c r="K456" s="8" t="s">
        <v>661</v>
      </c>
      <c r="L456" s="8" t="s">
        <v>658</v>
      </c>
      <c r="M456" s="6">
        <f>SUMIF(SaldoAnno1!A$12:A$4902,D456,SaldoAnno1!D$12:D$4902)</f>
        <v>1594604.68</v>
      </c>
      <c r="N456" s="6">
        <f>SUMIF(SaldoAnno1!A$12:A$4902,D456,SaldoAnno1!E$12:E$4902)</f>
        <v>7363.06</v>
      </c>
      <c r="O456" s="6">
        <f>SUMIF(SaldoAnno1!A$12:A$4902,D456,SaldoAnno1!G$12:G$4902)</f>
        <v>1587241.6199999999</v>
      </c>
      <c r="P456" s="6">
        <f>SUMIF(SaldoAnno2!A$12:A$5000,D456,SaldoAnno2!D$12:D$5000)</f>
        <v>1894899.28</v>
      </c>
      <c r="Q456" s="6">
        <f>SUMIF(SaldoAnno2!A$12:A$5000,D456,SaldoAnno2!E$12:E$5000)</f>
        <v>12802.16</v>
      </c>
      <c r="R456" s="6">
        <f>SUMIF(SaldoAnno2!A$12:A$5000,D456,SaldoAnno2!G$12:G$5000)</f>
        <v>1882097.12</v>
      </c>
      <c r="S456" s="6">
        <f>SUMIF(SaldoAnno3!A$12:A$5000,D456,SaldoAnno3!D$12:G$5000)</f>
        <v>2013312.74</v>
      </c>
      <c r="T456" s="6">
        <f>SUMIF(SaldoAnno3!A$12:A$5000,D456,SaldoAnno3!E$12:H$5000)</f>
        <v>6648.5</v>
      </c>
      <c r="U456" s="6">
        <f>SUMIF(SaldoAnno3!A$12:A$5000,D456,SaldoAnno3!G$12:G$5000)</f>
        <v>2006664.24</v>
      </c>
      <c r="V456" s="6">
        <f>SUMIF(SaldoAnno4!A$12:A$4602,$D456,SaldoAnno4!D$12:D$4602)</f>
        <v>0</v>
      </c>
      <c r="W456" s="6">
        <f>SUMIF(SaldoAnno4!A$12:A$4602,$D456,SaldoAnno4!E$12:E$4602)</f>
        <v>0</v>
      </c>
      <c r="X456" s="6">
        <f>SUMIF(SaldoAnno4!A$12:A$4602,$D456,SaldoAnno4!G$12:G$4602)</f>
        <v>2309817.588</v>
      </c>
      <c r="Y456" s="6">
        <f>SUMIF(SaldoAnno5!A$12:A$4602,$D456,SaldoAnno5!D$12:D$4602)</f>
        <v>2105089.88</v>
      </c>
      <c r="Z456" s="6">
        <f>SUMIF(SaldoAnno5!A$12:A$4602,$D456,SaldoAnno5!E$12:E$4602)</f>
        <v>229.91</v>
      </c>
      <c r="AA456" s="6">
        <f>SUMIF(SaldoAnno5!A$12:A$4602,$D456,SaldoAnno5!G$12:G$4602)</f>
        <v>2104859.9699999997</v>
      </c>
      <c r="AB456" s="6">
        <f>SUMIF(SaldoAnno6!A$12:A$5000,$D456,SaldoAnno6!D$12:D$5000)</f>
        <v>712597.58</v>
      </c>
      <c r="AC456" s="6">
        <f>SUMIF(SaldoAnno6!A$12:A$5000,$D456,SaldoAnno6!E$12:E$5000)</f>
        <v>0</v>
      </c>
      <c r="AD456" s="6">
        <f>SUMIF(SaldoAnno6!A$12:A$5000,$D456,SaldoAnno6!G$12:G$5000)</f>
        <v>712597.58</v>
      </c>
    </row>
    <row r="457" spans="1:30" ht="12.75">
      <c r="A457" s="7">
        <v>40</v>
      </c>
      <c r="B457" s="7">
        <v>4007</v>
      </c>
      <c r="C457" s="7">
        <v>400702</v>
      </c>
      <c r="D457" s="7">
        <v>40070205</v>
      </c>
      <c r="E457" s="170" t="s">
        <v>664</v>
      </c>
      <c r="F457" s="7">
        <v>1</v>
      </c>
      <c r="G457" s="8" t="s">
        <v>633</v>
      </c>
      <c r="H457" s="8" t="s">
        <v>653</v>
      </c>
      <c r="I457" s="8" t="s">
        <v>660</v>
      </c>
      <c r="J457" s="8" t="s">
        <v>683</v>
      </c>
      <c r="K457" s="8" t="s">
        <v>661</v>
      </c>
      <c r="L457" s="8" t="s">
        <v>658</v>
      </c>
      <c r="M457" s="6">
        <f>SUMIF(SaldoAnno1!A$12:A$4902,D457,SaldoAnno1!D$12:D$4902)</f>
        <v>5504.33</v>
      </c>
      <c r="N457" s="6">
        <f>SUMIF(SaldoAnno1!A$12:A$4902,D457,SaldoAnno1!E$12:E$4902)</f>
        <v>0</v>
      </c>
      <c r="O457" s="6">
        <f>SUMIF(SaldoAnno1!A$12:A$4902,D457,SaldoAnno1!G$12:G$4902)</f>
        <v>5504.33</v>
      </c>
      <c r="P457" s="6">
        <f>SUMIF(SaldoAnno2!A$12:A$5000,D457,SaldoAnno2!D$12:D$5000)</f>
        <v>5602.2</v>
      </c>
      <c r="Q457" s="6">
        <f>SUMIF(SaldoAnno2!A$12:A$5000,D457,SaldoAnno2!E$12:E$5000)</f>
        <v>0</v>
      </c>
      <c r="R457" s="6">
        <f>SUMIF(SaldoAnno2!A$12:A$5000,D457,SaldoAnno2!G$12:G$5000)</f>
        <v>5602.2</v>
      </c>
      <c r="S457" s="6">
        <f>SUMIF(SaldoAnno3!A$12:A$5000,D457,SaldoAnno3!D$12:G$5000)</f>
        <v>5981.78</v>
      </c>
      <c r="T457" s="6">
        <f>SUMIF(SaldoAnno3!A$12:A$5000,D457,SaldoAnno3!E$12:H$5000)</f>
        <v>0</v>
      </c>
      <c r="U457" s="6">
        <f>SUMIF(SaldoAnno3!A$12:A$5000,D457,SaldoAnno3!G$12:G$5000)</f>
        <v>5981.78</v>
      </c>
      <c r="V457" s="6">
        <f>SUMIF(SaldoAnno4!A$12:A$4602,$D457,SaldoAnno4!D$12:D$4602)</f>
        <v>0</v>
      </c>
      <c r="W457" s="6">
        <f>SUMIF(SaldoAnno4!A$12:A$4602,$D457,SaldoAnno4!E$12:E$4602)</f>
        <v>0</v>
      </c>
      <c r="X457" s="6">
        <f>SUMIF(SaldoAnno4!A$12:A$4602,$D457,SaldoAnno4!G$12:G$4602)</f>
        <v>5999.9975999999997</v>
      </c>
      <c r="Y457" s="6">
        <f>SUMIF(SaldoAnno5!A$12:A$4602,$D457,SaldoAnno5!D$12:D$4602)</f>
        <v>7501.45</v>
      </c>
      <c r="Z457" s="6">
        <f>SUMIF(SaldoAnno5!A$12:A$4602,$D457,SaldoAnno5!E$12:E$4602)</f>
        <v>0</v>
      </c>
      <c r="AA457" s="6">
        <f>SUMIF(SaldoAnno5!A$12:A$4602,$D457,SaldoAnno5!G$12:G$4602)</f>
        <v>7501.45</v>
      </c>
      <c r="AB457" s="6">
        <f>SUMIF(SaldoAnno6!A$12:A$5000,$D457,SaldoAnno6!D$12:D$5000)</f>
        <v>2719.09</v>
      </c>
      <c r="AC457" s="6">
        <f>SUMIF(SaldoAnno6!A$12:A$5000,$D457,SaldoAnno6!E$12:E$5000)</f>
        <v>0</v>
      </c>
      <c r="AD457" s="6">
        <f>SUMIF(SaldoAnno6!A$12:A$5000,$D457,SaldoAnno6!G$12:G$5000)</f>
        <v>2719.09</v>
      </c>
    </row>
    <row r="458" spans="1:30" ht="12.75">
      <c r="A458" s="7">
        <v>40</v>
      </c>
      <c r="B458" s="7">
        <v>4007</v>
      </c>
      <c r="C458" s="7">
        <v>400702</v>
      </c>
      <c r="D458" s="7">
        <v>40070206</v>
      </c>
      <c r="E458" s="170" t="s">
        <v>665</v>
      </c>
      <c r="F458" s="7">
        <v>1</v>
      </c>
      <c r="G458" s="8" t="s">
        <v>633</v>
      </c>
      <c r="H458" s="8" t="s">
        <v>653</v>
      </c>
      <c r="I458" s="8" t="s">
        <v>660</v>
      </c>
      <c r="J458" s="8" t="s">
        <v>683</v>
      </c>
      <c r="K458" s="8" t="s">
        <v>661</v>
      </c>
      <c r="L458" s="8" t="s">
        <v>658</v>
      </c>
      <c r="M458" s="6">
        <f>SUMIF(SaldoAnno1!A$12:A$4902,D458,SaldoAnno1!D$12:D$4902)</f>
        <v>23536.240000000002</v>
      </c>
      <c r="N458" s="6">
        <f>SUMIF(SaldoAnno1!A$12:A$4902,D458,SaldoAnno1!E$12:E$4902)</f>
        <v>0</v>
      </c>
      <c r="O458" s="6">
        <f>SUMIF(SaldoAnno1!A$12:A$4902,D458,SaldoAnno1!G$12:G$4902)</f>
        <v>23536.240000000002</v>
      </c>
      <c r="P458" s="6">
        <f>SUMIF(SaldoAnno2!A$12:A$5000,D458,SaldoAnno2!D$12:D$5000)</f>
        <v>28994.52</v>
      </c>
      <c r="Q458" s="6">
        <f>SUMIF(SaldoAnno2!A$12:A$5000,D458,SaldoAnno2!E$12:E$5000)</f>
        <v>0</v>
      </c>
      <c r="R458" s="6">
        <f>SUMIF(SaldoAnno2!A$12:A$5000,D458,SaldoAnno2!G$12:G$5000)</f>
        <v>28994.52</v>
      </c>
      <c r="S458" s="6">
        <f>SUMIF(SaldoAnno3!A$12:A$5000,D458,SaldoAnno3!D$12:G$5000)</f>
        <v>29236.080000000002</v>
      </c>
      <c r="T458" s="6">
        <f>SUMIF(SaldoAnno3!A$12:A$5000,D458,SaldoAnno3!E$12:H$5000)</f>
        <v>0</v>
      </c>
      <c r="U458" s="6">
        <f>SUMIF(SaldoAnno3!A$12:A$5000,D458,SaldoAnno3!G$12:G$5000)</f>
        <v>29236.080000000002</v>
      </c>
      <c r="V458" s="6">
        <f>SUMIF(SaldoAnno4!A$12:A$4602,$D458,SaldoAnno4!D$12:D$4602)</f>
        <v>0</v>
      </c>
      <c r="W458" s="6">
        <f>SUMIF(SaldoAnno4!A$12:A$4602,$D458,SaldoAnno4!E$12:E$4602)</f>
        <v>0</v>
      </c>
      <c r="X458" s="6">
        <f>SUMIF(SaldoAnno4!A$12:A$4602,$D458,SaldoAnno4!G$12:G$4602)</f>
        <v>33999.999600000003</v>
      </c>
      <c r="Y458" s="6">
        <f>SUMIF(SaldoAnno5!A$12:A$4602,$D458,SaldoAnno5!D$12:D$4602)</f>
        <v>34468.660000000003</v>
      </c>
      <c r="Z458" s="6">
        <f>SUMIF(SaldoAnno5!A$12:A$4602,$D458,SaldoAnno5!E$12:E$4602)</f>
        <v>0</v>
      </c>
      <c r="AA458" s="6">
        <f>SUMIF(SaldoAnno5!A$12:A$4602,$D458,SaldoAnno5!G$12:G$4602)</f>
        <v>34468.660000000003</v>
      </c>
      <c r="AB458" s="6">
        <f>SUMIF(SaldoAnno6!A$12:A$5000,$D458,SaldoAnno6!D$12:D$5000)</f>
        <v>11972.75</v>
      </c>
      <c r="AC458" s="6">
        <f>SUMIF(SaldoAnno6!A$12:A$5000,$D458,SaldoAnno6!E$12:E$5000)</f>
        <v>0</v>
      </c>
      <c r="AD458" s="6">
        <f>SUMIF(SaldoAnno6!A$12:A$5000,$D458,SaldoAnno6!G$12:G$5000)</f>
        <v>11972.75</v>
      </c>
    </row>
    <row r="459" spans="1:30" ht="12.75">
      <c r="A459" s="7">
        <v>40</v>
      </c>
      <c r="B459" s="7">
        <v>4007</v>
      </c>
      <c r="C459" s="7">
        <v>400702</v>
      </c>
      <c r="D459" s="7">
        <v>40070207</v>
      </c>
      <c r="E459" s="170" t="s">
        <v>997</v>
      </c>
      <c r="F459" s="7">
        <v>1</v>
      </c>
      <c r="G459" s="8" t="s">
        <v>633</v>
      </c>
      <c r="H459" s="8" t="s">
        <v>653</v>
      </c>
      <c r="I459" s="8" t="s">
        <v>660</v>
      </c>
      <c r="J459" s="8" t="s">
        <v>683</v>
      </c>
      <c r="K459" s="8" t="s">
        <v>661</v>
      </c>
      <c r="L459" s="8" t="s">
        <v>658</v>
      </c>
      <c r="M459" s="6">
        <f>SUMIF(SaldoAnno1!A$12:A$4902,D459,SaldoAnno1!D$12:D$4902)</f>
        <v>0</v>
      </c>
      <c r="N459" s="6">
        <f>SUMIF(SaldoAnno1!A$12:A$4902,D459,SaldoAnno1!E$12:E$4902)</f>
        <v>0</v>
      </c>
      <c r="O459" s="6">
        <f>SUMIF(SaldoAnno1!A$12:A$4902,D459,SaldoAnno1!G$12:G$4902)</f>
        <v>0</v>
      </c>
      <c r="P459" s="6">
        <f>SUMIF(SaldoAnno2!A$12:A$5000,D459,SaldoAnno2!D$12:D$5000)</f>
        <v>0</v>
      </c>
      <c r="Q459" s="6">
        <f>SUMIF(SaldoAnno2!A$12:A$5000,D459,SaldoAnno2!E$12:E$5000)</f>
        <v>0</v>
      </c>
      <c r="R459" s="6">
        <f>SUMIF(SaldoAnno2!A$12:A$5000,D459,SaldoAnno2!G$12:G$5000)</f>
        <v>0</v>
      </c>
      <c r="S459" s="6">
        <f>SUMIF(SaldoAnno3!A$12:A$5000,D459,SaldoAnno3!D$12:G$5000)</f>
        <v>0</v>
      </c>
      <c r="T459" s="6">
        <f>SUMIF(SaldoAnno3!A$12:A$5000,D459,SaldoAnno3!E$12:H$5000)</f>
        <v>0</v>
      </c>
      <c r="U459" s="6">
        <f>SUMIF(SaldoAnno3!A$12:A$5000,D459,SaldoAnno3!G$12:G$5000)</f>
        <v>0</v>
      </c>
      <c r="V459" s="6">
        <f>SUMIF(SaldoAnno4!A$12:A$4602,$D459,SaldoAnno4!D$12:D$4602)</f>
        <v>0</v>
      </c>
      <c r="W459" s="6">
        <f>SUMIF(SaldoAnno4!A$12:A$4602,$D459,SaldoAnno4!E$12:E$4602)</f>
        <v>0</v>
      </c>
      <c r="X459" s="6">
        <f>SUMIF(SaldoAnno4!A$12:A$4602,$D459,SaldoAnno4!G$12:G$4602)</f>
        <v>0</v>
      </c>
      <c r="Y459" s="6">
        <f>SUMIF(SaldoAnno5!A$12:A$4602,$D459,SaldoAnno5!D$12:D$4602)</f>
        <v>0</v>
      </c>
      <c r="Z459" s="6">
        <f>SUMIF(SaldoAnno5!A$12:A$4602,$D459,SaldoAnno5!E$12:E$4602)</f>
        <v>0</v>
      </c>
      <c r="AA459" s="6">
        <f>SUMIF(SaldoAnno5!A$12:A$4602,$D459,SaldoAnno5!G$12:G$4602)</f>
        <v>0</v>
      </c>
      <c r="AB459" s="6">
        <f>SUMIF(SaldoAnno6!A$12:A$5000,$D459,SaldoAnno6!D$12:D$5000)</f>
        <v>0</v>
      </c>
      <c r="AC459" s="6">
        <f>SUMIF(SaldoAnno6!A$12:A$5000,$D459,SaldoAnno6!E$12:E$5000)</f>
        <v>0</v>
      </c>
      <c r="AD459" s="6">
        <f>SUMIF(SaldoAnno6!A$12:A$5000,$D459,SaldoAnno6!G$12:G$5000)</f>
        <v>0</v>
      </c>
    </row>
    <row r="460" spans="1:30" ht="12.75">
      <c r="A460" s="7">
        <v>40</v>
      </c>
      <c r="B460" s="7">
        <v>4007</v>
      </c>
      <c r="C460" s="7">
        <v>400702</v>
      </c>
      <c r="D460" s="7">
        <v>40070208</v>
      </c>
      <c r="E460" s="170" t="s">
        <v>1639</v>
      </c>
      <c r="F460" s="7">
        <v>1</v>
      </c>
      <c r="G460" s="8" t="s">
        <v>633</v>
      </c>
      <c r="H460" s="8" t="s">
        <v>653</v>
      </c>
      <c r="I460" s="8" t="s">
        <v>660</v>
      </c>
      <c r="J460" s="8" t="s">
        <v>683</v>
      </c>
      <c r="K460" s="8" t="s">
        <v>661</v>
      </c>
      <c r="L460" s="8" t="s">
        <v>658</v>
      </c>
      <c r="M460" s="6">
        <f>SUMIF(SaldoAnno1!A$12:A$4902,D460,SaldoAnno1!D$12:D$4902)</f>
        <v>0</v>
      </c>
      <c r="N460" s="6">
        <f>SUMIF(SaldoAnno1!A$12:A$4902,D460,SaldoAnno1!E$12:E$4902)</f>
        <v>0</v>
      </c>
      <c r="O460" s="6">
        <f>SUMIF(SaldoAnno1!A$12:A$4902,D460,SaldoAnno1!G$12:G$4902)</f>
        <v>0</v>
      </c>
      <c r="P460" s="6">
        <f>SUMIF(SaldoAnno2!A$12:A$5000,D460,SaldoAnno2!D$12:D$5000)</f>
        <v>0</v>
      </c>
      <c r="Q460" s="6">
        <f>SUMIF(SaldoAnno2!A$12:A$5000,D460,SaldoAnno2!E$12:E$5000)</f>
        <v>0</v>
      </c>
      <c r="R460" s="6">
        <f>SUMIF(SaldoAnno2!A$12:A$5000,D460,SaldoAnno2!G$12:G$5000)</f>
        <v>0</v>
      </c>
      <c r="S460" s="6">
        <f>SUMIF(SaldoAnno3!A$12:A$5000,D460,SaldoAnno3!D$12:G$5000)</f>
        <v>0</v>
      </c>
      <c r="T460" s="6">
        <f>SUMIF(SaldoAnno3!A$12:A$5000,D460,SaldoAnno3!E$12:H$5000)</f>
        <v>0</v>
      </c>
      <c r="U460" s="6">
        <f>SUMIF(SaldoAnno3!A$12:A$5000,D460,SaldoAnno3!G$12:G$5000)</f>
        <v>0</v>
      </c>
      <c r="V460" s="6">
        <f>SUMIF(SaldoAnno4!A$12:A$4602,$D460,SaldoAnno4!D$12:D$4602)</f>
        <v>0</v>
      </c>
      <c r="W460" s="6">
        <f>SUMIF(SaldoAnno4!A$12:A$4602,$D460,SaldoAnno4!E$12:E$4602)</f>
        <v>0</v>
      </c>
      <c r="X460" s="6">
        <f>SUMIF(SaldoAnno4!A$12:A$4602,$D460,SaldoAnno4!G$12:G$4602)</f>
        <v>0</v>
      </c>
      <c r="Y460" s="6">
        <f>SUMIF(SaldoAnno5!A$12:A$4602,$D460,SaldoAnno5!D$12:D$4602)</f>
        <v>0</v>
      </c>
      <c r="Z460" s="6">
        <f>SUMIF(SaldoAnno5!A$12:A$4602,$D460,SaldoAnno5!E$12:E$4602)</f>
        <v>0</v>
      </c>
      <c r="AA460" s="6">
        <f>SUMIF(SaldoAnno5!A$12:A$4602,$D460,SaldoAnno5!G$12:G$4602)</f>
        <v>0</v>
      </c>
      <c r="AB460" s="6">
        <f>SUMIF(SaldoAnno6!A$12:A$5000,$D460,SaldoAnno6!D$12:D$5000)</f>
        <v>0</v>
      </c>
      <c r="AC460" s="6">
        <f>SUMIF(SaldoAnno6!A$12:A$5000,$D460,SaldoAnno6!E$12:E$5000)</f>
        <v>0</v>
      </c>
      <c r="AD460" s="6">
        <f>SUMIF(SaldoAnno6!A$12:A$5000,$D460,SaldoAnno6!G$12:G$5000)</f>
        <v>0</v>
      </c>
    </row>
    <row r="461" spans="1:30" ht="12.75">
      <c r="A461" s="7">
        <v>40</v>
      </c>
      <c r="B461" s="7">
        <v>4007</v>
      </c>
      <c r="C461" s="7">
        <v>400702</v>
      </c>
      <c r="D461" s="7">
        <v>40070209</v>
      </c>
      <c r="E461" s="170" t="s">
        <v>2312</v>
      </c>
      <c r="F461" s="7">
        <v>1</v>
      </c>
      <c r="G461" s="8" t="s">
        <v>633</v>
      </c>
      <c r="H461" s="8" t="s">
        <v>653</v>
      </c>
      <c r="I461" s="8" t="s">
        <v>660</v>
      </c>
      <c r="J461" s="8" t="s">
        <v>683</v>
      </c>
      <c r="K461" s="8" t="s">
        <v>661</v>
      </c>
      <c r="L461" s="8" t="s">
        <v>658</v>
      </c>
      <c r="M461" s="6">
        <f>SUMIF(SaldoAnno1!A$12:A$4902,D461,SaldoAnno1!D$12:D$4902)</f>
        <v>0</v>
      </c>
      <c r="N461" s="6">
        <f>SUMIF(SaldoAnno1!A$12:A$4902,D461,SaldoAnno1!E$12:E$4902)</f>
        <v>0</v>
      </c>
      <c r="O461" s="6">
        <f>SUMIF(SaldoAnno1!A$12:A$4902,D461,SaldoAnno1!G$12:G$4902)</f>
        <v>0</v>
      </c>
      <c r="P461" s="6">
        <f>SUMIF(SaldoAnno2!A$12:A$5000,D461,SaldoAnno2!D$12:D$5000)</f>
        <v>0</v>
      </c>
      <c r="Q461" s="6">
        <f>SUMIF(SaldoAnno2!A$12:A$5000,D461,SaldoAnno2!E$12:E$5000)</f>
        <v>0</v>
      </c>
      <c r="R461" s="6">
        <f>SUMIF(SaldoAnno2!A$12:A$5000,D461,SaldoAnno2!G$12:G$5000)</f>
        <v>0</v>
      </c>
      <c r="S461" s="6">
        <f>SUMIF(SaldoAnno3!A$12:A$5000,D461,SaldoAnno3!D$12:G$5000)</f>
        <v>0</v>
      </c>
      <c r="T461" s="6">
        <f>SUMIF(SaldoAnno3!A$12:A$5000,D461,SaldoAnno3!E$12:H$5000)</f>
        <v>0</v>
      </c>
      <c r="U461" s="6">
        <f>SUMIF(SaldoAnno3!A$12:A$5000,D461,SaldoAnno3!G$12:G$5000)</f>
        <v>0</v>
      </c>
      <c r="V461" s="6">
        <f>SUMIF(SaldoAnno4!A$12:A$4602,$D461,SaldoAnno4!D$12:D$4602)</f>
        <v>0</v>
      </c>
      <c r="W461" s="6">
        <f>SUMIF(SaldoAnno4!A$12:A$4602,$D461,SaldoAnno4!E$12:E$4602)</f>
        <v>0</v>
      </c>
      <c r="X461" s="6">
        <f>SUMIF(SaldoAnno4!A$12:A$4602,$D461,SaldoAnno4!G$12:G$4602)</f>
        <v>0</v>
      </c>
      <c r="Y461" s="6">
        <f>SUMIF(SaldoAnno5!A$12:A$4602,$D461,SaldoAnno5!D$12:D$4602)</f>
        <v>0</v>
      </c>
      <c r="Z461" s="6">
        <f>SUMIF(SaldoAnno5!A$12:A$4602,$D461,SaldoAnno5!E$12:E$4602)</f>
        <v>0</v>
      </c>
      <c r="AA461" s="6">
        <f>SUMIF(SaldoAnno5!A$12:A$4602,$D461,SaldoAnno5!G$12:G$4602)</f>
        <v>0</v>
      </c>
      <c r="AB461" s="6">
        <f>SUMIF(SaldoAnno6!A$12:A$5000,$D461,SaldoAnno6!D$12:D$5000)</f>
        <v>0</v>
      </c>
      <c r="AC461" s="6">
        <f>SUMIF(SaldoAnno6!A$12:A$5000,$D461,SaldoAnno6!E$12:E$5000)</f>
        <v>0</v>
      </c>
      <c r="AD461" s="6">
        <f>SUMIF(SaldoAnno6!A$12:A$5000,$D461,SaldoAnno6!G$12:G$5000)</f>
        <v>0</v>
      </c>
    </row>
    <row r="462" spans="1:30" ht="12.75">
      <c r="A462" s="7">
        <v>40</v>
      </c>
      <c r="B462" s="7">
        <v>4007</v>
      </c>
      <c r="C462" s="7">
        <v>400702</v>
      </c>
      <c r="D462" s="7">
        <v>40070288</v>
      </c>
      <c r="E462" s="170" t="s">
        <v>939</v>
      </c>
      <c r="F462" s="7">
        <v>1</v>
      </c>
      <c r="G462" s="8" t="s">
        <v>633</v>
      </c>
      <c r="H462" s="8" t="s">
        <v>653</v>
      </c>
      <c r="I462" s="8" t="s">
        <v>660</v>
      </c>
      <c r="J462" s="8" t="s">
        <v>683</v>
      </c>
      <c r="K462" s="8" t="s">
        <v>661</v>
      </c>
      <c r="L462" s="8" t="s">
        <v>658</v>
      </c>
      <c r="M462" s="6">
        <f>SUMIF(SaldoAnno1!A$12:A$4902,D462,SaldoAnno1!D$12:D$4902)</f>
        <v>34782.35</v>
      </c>
      <c r="N462" s="6">
        <f>SUMIF(SaldoAnno1!A$12:A$4902,D462,SaldoAnno1!E$12:E$4902)</f>
        <v>4465.2</v>
      </c>
      <c r="O462" s="6">
        <f>SUMIF(SaldoAnno1!A$12:A$4902,D462,SaldoAnno1!G$12:G$4902)</f>
        <v>30317.149999999998</v>
      </c>
      <c r="P462" s="6">
        <f>SUMIF(SaldoAnno2!A$12:A$5000,D462,SaldoAnno2!D$12:D$5000)</f>
        <v>57809.02</v>
      </c>
      <c r="Q462" s="6">
        <f>SUMIF(SaldoAnno2!A$12:A$5000,D462,SaldoAnno2!E$12:E$5000)</f>
        <v>5252.97</v>
      </c>
      <c r="R462" s="6">
        <f>SUMIF(SaldoAnno2!A$12:A$5000,D462,SaldoAnno2!G$12:G$5000)</f>
        <v>52556.049999999996</v>
      </c>
      <c r="S462" s="6">
        <f>SUMIF(SaldoAnno3!A$12:A$5000,D462,SaldoAnno3!D$12:G$5000)</f>
        <v>1712.24</v>
      </c>
      <c r="T462" s="6">
        <f>SUMIF(SaldoAnno3!A$12:A$5000,D462,SaldoAnno3!E$12:H$5000)</f>
        <v>0</v>
      </c>
      <c r="U462" s="6">
        <f>SUMIF(SaldoAnno3!A$12:A$5000,D462,SaldoAnno3!G$12:G$5000)</f>
        <v>1712.24</v>
      </c>
      <c r="V462" s="6">
        <f>SUMIF(SaldoAnno4!A$12:A$4602,$D462,SaldoAnno4!D$12:D$4602)</f>
        <v>0</v>
      </c>
      <c r="W462" s="6">
        <f>SUMIF(SaldoAnno4!A$12:A$4602,$D462,SaldoAnno4!E$12:E$4602)</f>
        <v>0</v>
      </c>
      <c r="X462" s="6">
        <f>SUMIF(SaldoAnno4!A$12:A$4602,$D462,SaldoAnno4!G$12:G$4602)</f>
        <v>25188.560400000002</v>
      </c>
      <c r="Y462" s="6">
        <f>SUMIF(SaldoAnno5!A$12:A$4602,$D462,SaldoAnno5!D$12:D$4602)</f>
        <v>1830.94</v>
      </c>
      <c r="Z462" s="6">
        <f>SUMIF(SaldoAnno5!A$12:A$4602,$D462,SaldoAnno5!E$12:E$4602)</f>
        <v>0</v>
      </c>
      <c r="AA462" s="6">
        <f>SUMIF(SaldoAnno5!A$12:A$4602,$D462,SaldoAnno5!G$12:G$4602)</f>
        <v>1830.94</v>
      </c>
      <c r="AB462" s="6">
        <f>SUMIF(SaldoAnno6!A$12:A$5000,$D462,SaldoAnno6!D$12:D$5000)</f>
        <v>1226.97</v>
      </c>
      <c r="AC462" s="6">
        <f>SUMIF(SaldoAnno6!A$12:A$5000,$D462,SaldoAnno6!E$12:E$5000)</f>
        <v>0</v>
      </c>
      <c r="AD462" s="6">
        <f>SUMIF(SaldoAnno6!A$12:A$5000,$D462,SaldoAnno6!G$12:G$5000)</f>
        <v>1226.97</v>
      </c>
    </row>
    <row r="463" spans="1:30" ht="12.75">
      <c r="A463" s="7">
        <v>40</v>
      </c>
      <c r="B463" s="7">
        <v>4007</v>
      </c>
      <c r="C463" s="7">
        <v>400702</v>
      </c>
      <c r="D463" s="7">
        <v>40070290</v>
      </c>
      <c r="E463" s="170" t="s">
        <v>940</v>
      </c>
      <c r="F463" s="7">
        <v>1</v>
      </c>
      <c r="G463" s="8" t="s">
        <v>633</v>
      </c>
      <c r="H463" s="8" t="s">
        <v>653</v>
      </c>
      <c r="I463" s="8" t="s">
        <v>660</v>
      </c>
      <c r="J463" s="8" t="s">
        <v>683</v>
      </c>
      <c r="K463" s="8" t="s">
        <v>661</v>
      </c>
      <c r="L463" s="8" t="s">
        <v>658</v>
      </c>
      <c r="M463" s="6">
        <f>SUMIF(SaldoAnno1!A$12:A$4902,D463,SaldoAnno1!D$12:D$4902)</f>
        <v>0</v>
      </c>
      <c r="N463" s="6">
        <f>SUMIF(SaldoAnno1!A$12:A$4902,D463,SaldoAnno1!E$12:E$4902)</f>
        <v>0</v>
      </c>
      <c r="O463" s="6">
        <f>SUMIF(SaldoAnno1!A$12:A$4902,D463,SaldoAnno1!G$12:G$4902)</f>
        <v>0</v>
      </c>
      <c r="P463" s="6">
        <f>SUMIF(SaldoAnno2!A$12:A$5000,D463,SaldoAnno2!D$12:D$5000)</f>
        <v>0</v>
      </c>
      <c r="Q463" s="6">
        <f>SUMIF(SaldoAnno2!A$12:A$5000,D463,SaldoAnno2!E$12:E$5000)</f>
        <v>0</v>
      </c>
      <c r="R463" s="6">
        <f>SUMIF(SaldoAnno2!A$12:A$5000,D463,SaldoAnno2!G$12:G$5000)</f>
        <v>0</v>
      </c>
      <c r="S463" s="6">
        <f>SUMIF(SaldoAnno3!A$12:A$5000,D463,SaldoAnno3!D$12:G$5000)</f>
        <v>0</v>
      </c>
      <c r="T463" s="6">
        <f>SUMIF(SaldoAnno3!A$12:A$5000,D463,SaldoAnno3!E$12:H$5000)</f>
        <v>0</v>
      </c>
      <c r="U463" s="6">
        <f>SUMIF(SaldoAnno3!A$12:A$5000,D463,SaldoAnno3!G$12:G$5000)</f>
        <v>0</v>
      </c>
      <c r="V463" s="6">
        <f>SUMIF(SaldoAnno4!A$12:A$4602,$D463,SaldoAnno4!D$12:D$4602)</f>
        <v>0</v>
      </c>
      <c r="W463" s="6">
        <f>SUMIF(SaldoAnno4!A$12:A$4602,$D463,SaldoAnno4!E$12:E$4602)</f>
        <v>0</v>
      </c>
      <c r="X463" s="6">
        <f>SUMIF(SaldoAnno4!A$12:A$4602,$D463,SaldoAnno4!G$12:G$4602)</f>
        <v>0</v>
      </c>
      <c r="Y463" s="6">
        <f>SUMIF(SaldoAnno5!A$12:A$4602,$D463,SaldoAnno5!D$12:D$4602)</f>
        <v>0</v>
      </c>
      <c r="Z463" s="6">
        <f>SUMIF(SaldoAnno5!A$12:A$4602,$D463,SaldoAnno5!E$12:E$4602)</f>
        <v>0</v>
      </c>
      <c r="AA463" s="6">
        <f>SUMIF(SaldoAnno5!A$12:A$4602,$D463,SaldoAnno5!G$12:G$4602)</f>
        <v>0</v>
      </c>
      <c r="AB463" s="6">
        <f>SUMIF(SaldoAnno6!A$12:A$5000,$D463,SaldoAnno6!D$12:D$5000)</f>
        <v>0</v>
      </c>
      <c r="AC463" s="6">
        <f>SUMIF(SaldoAnno6!A$12:A$5000,$D463,SaldoAnno6!E$12:E$5000)</f>
        <v>0</v>
      </c>
      <c r="AD463" s="6">
        <f>SUMIF(SaldoAnno6!A$12:A$5000,$D463,SaldoAnno6!G$12:G$5000)</f>
        <v>0</v>
      </c>
    </row>
    <row r="464" spans="1:30" ht="25.5">
      <c r="A464" s="7">
        <v>40</v>
      </c>
      <c r="B464" s="7">
        <v>4007</v>
      </c>
      <c r="C464" s="7">
        <v>400702</v>
      </c>
      <c r="D464" s="7">
        <v>40070291</v>
      </c>
      <c r="E464" s="170" t="s">
        <v>1640</v>
      </c>
      <c r="F464" s="7">
        <v>1</v>
      </c>
      <c r="G464" s="8" t="s">
        <v>633</v>
      </c>
      <c r="H464" s="8" t="s">
        <v>653</v>
      </c>
      <c r="I464" s="8" t="s">
        <v>660</v>
      </c>
      <c r="J464" s="8" t="s">
        <v>683</v>
      </c>
      <c r="K464" s="8" t="s">
        <v>661</v>
      </c>
      <c r="L464" s="8" t="s">
        <v>658</v>
      </c>
      <c r="M464" s="6">
        <f>SUMIF(SaldoAnno1!A$12:A$4902,D464,SaldoAnno1!D$12:D$4902)</f>
        <v>0</v>
      </c>
      <c r="N464" s="6">
        <f>SUMIF(SaldoAnno1!A$12:A$4902,D464,SaldoAnno1!E$12:E$4902)</f>
        <v>0</v>
      </c>
      <c r="O464" s="6">
        <f>SUMIF(SaldoAnno1!A$12:A$4902,D464,SaldoAnno1!G$12:G$4902)</f>
        <v>0</v>
      </c>
      <c r="P464" s="6">
        <f>SUMIF(SaldoAnno2!A$12:A$5000,D464,SaldoAnno2!D$12:D$5000)</f>
        <v>0</v>
      </c>
      <c r="Q464" s="6">
        <f>SUMIF(SaldoAnno2!A$12:A$5000,D464,SaldoAnno2!E$12:E$5000)</f>
        <v>0</v>
      </c>
      <c r="R464" s="6">
        <f>SUMIF(SaldoAnno2!A$12:A$5000,D464,SaldoAnno2!G$12:G$5000)</f>
        <v>0</v>
      </c>
      <c r="S464" s="6">
        <f>SUMIF(SaldoAnno3!A$12:A$5000,D464,SaldoAnno3!D$12:G$5000)</f>
        <v>0</v>
      </c>
      <c r="T464" s="6">
        <f>SUMIF(SaldoAnno3!A$12:A$5000,D464,SaldoAnno3!E$12:H$5000)</f>
        <v>0</v>
      </c>
      <c r="U464" s="6">
        <f>SUMIF(SaldoAnno3!A$12:A$5000,D464,SaldoAnno3!G$12:G$5000)</f>
        <v>0</v>
      </c>
      <c r="V464" s="6">
        <f>SUMIF(SaldoAnno4!A$12:A$4602,$D464,SaldoAnno4!D$12:D$4602)</f>
        <v>0</v>
      </c>
      <c r="W464" s="6">
        <f>SUMIF(SaldoAnno4!A$12:A$4602,$D464,SaldoAnno4!E$12:E$4602)</f>
        <v>0</v>
      </c>
      <c r="X464" s="6">
        <f>SUMIF(SaldoAnno4!A$12:A$4602,$D464,SaldoAnno4!G$12:G$4602)</f>
        <v>0</v>
      </c>
      <c r="Y464" s="6">
        <f>SUMIF(SaldoAnno5!A$12:A$4602,$D464,SaldoAnno5!D$12:D$4602)</f>
        <v>0</v>
      </c>
      <c r="Z464" s="6">
        <f>SUMIF(SaldoAnno5!A$12:A$4602,$D464,SaldoAnno5!E$12:E$4602)</f>
        <v>0</v>
      </c>
      <c r="AA464" s="6">
        <f>SUMIF(SaldoAnno5!A$12:A$4602,$D464,SaldoAnno5!G$12:G$4602)</f>
        <v>0</v>
      </c>
      <c r="AB464" s="6">
        <f>SUMIF(SaldoAnno6!A$12:A$5000,$D464,SaldoAnno6!D$12:D$5000)</f>
        <v>0</v>
      </c>
      <c r="AC464" s="6">
        <f>SUMIF(SaldoAnno6!A$12:A$5000,$D464,SaldoAnno6!E$12:E$5000)</f>
        <v>0</v>
      </c>
      <c r="AD464" s="6">
        <f>SUMIF(SaldoAnno6!A$12:A$5000,$D464,SaldoAnno6!G$12:G$5000)</f>
        <v>0</v>
      </c>
    </row>
    <row r="465" spans="1:30" ht="12.75">
      <c r="A465" s="7">
        <v>40</v>
      </c>
      <c r="B465" s="7">
        <v>4007</v>
      </c>
      <c r="C465" s="7">
        <v>400703</v>
      </c>
      <c r="D465" s="7">
        <v>40070301</v>
      </c>
      <c r="E465" s="170" t="s">
        <v>666</v>
      </c>
      <c r="F465" s="7">
        <v>1</v>
      </c>
      <c r="G465" s="8" t="s">
        <v>633</v>
      </c>
      <c r="H465" s="8" t="s">
        <v>653</v>
      </c>
      <c r="I465" s="8" t="s">
        <v>667</v>
      </c>
      <c r="J465" s="8" t="s">
        <v>683</v>
      </c>
      <c r="K465" s="8" t="s">
        <v>668</v>
      </c>
      <c r="L465" s="8" t="s">
        <v>658</v>
      </c>
      <c r="M465" s="6">
        <f>SUMIF(SaldoAnno1!A$12:A$4902,D465,SaldoAnno1!D$12:D$4902)</f>
        <v>265334.90000000002</v>
      </c>
      <c r="N465" s="6">
        <f>SUMIF(SaldoAnno1!A$12:A$4902,D465,SaldoAnno1!E$12:E$4902)</f>
        <v>1005.21</v>
      </c>
      <c r="O465" s="6">
        <f>SUMIF(SaldoAnno1!A$12:A$4902,D465,SaldoAnno1!G$12:G$4902)</f>
        <v>264329.69</v>
      </c>
      <c r="P465" s="6">
        <f>SUMIF(SaldoAnno2!A$12:A$5000,D465,SaldoAnno2!D$12:D$5000)</f>
        <v>318965.34999999998</v>
      </c>
      <c r="Q465" s="6">
        <f>SUMIF(SaldoAnno2!A$12:A$5000,D465,SaldoAnno2!E$12:E$5000)</f>
        <v>992.52</v>
      </c>
      <c r="R465" s="6">
        <f>SUMIF(SaldoAnno2!A$12:A$5000,D465,SaldoAnno2!G$12:G$5000)</f>
        <v>317972.82999999996</v>
      </c>
      <c r="S465" s="6">
        <f>SUMIF(SaldoAnno3!A$12:A$5000,D465,SaldoAnno3!D$12:G$5000)</f>
        <v>403842.73</v>
      </c>
      <c r="T465" s="6">
        <f>SUMIF(SaldoAnno3!A$12:A$5000,D465,SaldoAnno3!E$12:H$5000)</f>
        <v>26175.94</v>
      </c>
      <c r="U465" s="6">
        <f>SUMIF(SaldoAnno3!A$12:A$5000,D465,SaldoAnno3!G$12:G$5000)</f>
        <v>377666.79</v>
      </c>
      <c r="V465" s="6">
        <f>SUMIF(SaldoAnno4!A$12:A$4602,$D465,SaldoAnno4!D$12:D$4602)</f>
        <v>0</v>
      </c>
      <c r="W465" s="6">
        <f>SUMIF(SaldoAnno4!A$12:A$4602,$D465,SaldoAnno4!E$12:E$4602)</f>
        <v>0</v>
      </c>
      <c r="X465" s="6">
        <f>SUMIF(SaldoAnno4!A$12:A$4602,$D465,SaldoAnno4!G$12:G$4602)</f>
        <v>337750.99919999996</v>
      </c>
      <c r="Y465" s="6">
        <f>SUMIF(SaldoAnno5!A$12:A$4602,$D465,SaldoAnno5!D$12:D$4602)</f>
        <v>443381.82</v>
      </c>
      <c r="Z465" s="6">
        <f>SUMIF(SaldoAnno5!A$12:A$4602,$D465,SaldoAnno5!E$12:E$4602)</f>
        <v>740.14</v>
      </c>
      <c r="AA465" s="6">
        <f>SUMIF(SaldoAnno5!A$12:A$4602,$D465,SaldoAnno5!G$12:G$4602)</f>
        <v>442641.68</v>
      </c>
      <c r="AB465" s="6">
        <f>SUMIF(SaldoAnno6!A$12:A$5000,$D465,SaldoAnno6!D$12:D$5000)</f>
        <v>108269.21</v>
      </c>
      <c r="AC465" s="6">
        <f>SUMIF(SaldoAnno6!A$12:A$5000,$D465,SaldoAnno6!E$12:E$5000)</f>
        <v>372.71</v>
      </c>
      <c r="AD465" s="6">
        <f>SUMIF(SaldoAnno6!A$12:A$5000,$D465,SaldoAnno6!G$12:G$5000)</f>
        <v>107896.5</v>
      </c>
    </row>
    <row r="466" spans="1:30" ht="12.75">
      <c r="A466" s="7">
        <v>40</v>
      </c>
      <c r="B466" s="7">
        <v>4007</v>
      </c>
      <c r="C466" s="7">
        <v>400703</v>
      </c>
      <c r="D466" s="7">
        <v>40070388</v>
      </c>
      <c r="E466" s="170" t="s">
        <v>669</v>
      </c>
      <c r="F466" s="7">
        <v>1</v>
      </c>
      <c r="G466" s="8" t="s">
        <v>633</v>
      </c>
      <c r="H466" s="8" t="s">
        <v>653</v>
      </c>
      <c r="I466" s="8" t="s">
        <v>667</v>
      </c>
      <c r="J466" s="8" t="s">
        <v>683</v>
      </c>
      <c r="K466" s="8" t="s">
        <v>668</v>
      </c>
      <c r="L466" s="8" t="s">
        <v>658</v>
      </c>
      <c r="M466" s="6">
        <f>SUMIF(SaldoAnno1!A$12:A$4902,D466,SaldoAnno1!D$12:D$4902)</f>
        <v>0</v>
      </c>
      <c r="N466" s="6">
        <f>SUMIF(SaldoAnno1!A$12:A$4902,D466,SaldoAnno1!E$12:E$4902)</f>
        <v>0</v>
      </c>
      <c r="O466" s="6">
        <f>SUMIF(SaldoAnno1!A$12:A$4902,D466,SaldoAnno1!G$12:G$4902)</f>
        <v>0</v>
      </c>
      <c r="P466" s="6">
        <f>SUMIF(SaldoAnno2!A$12:A$5000,D466,SaldoAnno2!D$12:D$5000)</f>
        <v>0</v>
      </c>
      <c r="Q466" s="6">
        <f>SUMIF(SaldoAnno2!A$12:A$5000,D466,SaldoAnno2!E$12:E$5000)</f>
        <v>0</v>
      </c>
      <c r="R466" s="6">
        <f>SUMIF(SaldoAnno2!A$12:A$5000,D466,SaldoAnno2!G$12:G$5000)</f>
        <v>0</v>
      </c>
      <c r="S466" s="6">
        <f>SUMIF(SaldoAnno3!A$12:A$5000,D466,SaldoAnno3!D$12:G$5000)</f>
        <v>0</v>
      </c>
      <c r="T466" s="6">
        <f>SUMIF(SaldoAnno3!A$12:A$5000,D466,SaldoAnno3!E$12:H$5000)</f>
        <v>0</v>
      </c>
      <c r="U466" s="6">
        <f>SUMIF(SaldoAnno3!A$12:A$5000,D466,SaldoAnno3!G$12:G$5000)</f>
        <v>0</v>
      </c>
      <c r="V466" s="6">
        <f>SUMIF(SaldoAnno4!A$12:A$4602,$D466,SaldoAnno4!D$12:D$4602)</f>
        <v>0</v>
      </c>
      <c r="W466" s="6">
        <f>SUMIF(SaldoAnno4!A$12:A$4602,$D466,SaldoAnno4!E$12:E$4602)</f>
        <v>0</v>
      </c>
      <c r="X466" s="6">
        <f>SUMIF(SaldoAnno4!A$12:A$4602,$D466,SaldoAnno4!G$12:G$4602)</f>
        <v>0</v>
      </c>
      <c r="Y466" s="6">
        <f>SUMIF(SaldoAnno5!A$12:A$4602,$D466,SaldoAnno5!D$12:D$4602)</f>
        <v>0</v>
      </c>
      <c r="Z466" s="6">
        <f>SUMIF(SaldoAnno5!A$12:A$4602,$D466,SaldoAnno5!E$12:E$4602)</f>
        <v>0</v>
      </c>
      <c r="AA466" s="6">
        <f>SUMIF(SaldoAnno5!A$12:A$4602,$D466,SaldoAnno5!G$12:G$4602)</f>
        <v>0</v>
      </c>
      <c r="AB466" s="6">
        <f>SUMIF(SaldoAnno6!A$12:A$5000,$D466,SaldoAnno6!D$12:D$5000)</f>
        <v>0</v>
      </c>
      <c r="AC466" s="6">
        <f>SUMIF(SaldoAnno6!A$12:A$5000,$D466,SaldoAnno6!E$12:E$5000)</f>
        <v>0</v>
      </c>
      <c r="AD466" s="6">
        <f>SUMIF(SaldoAnno6!A$12:A$5000,$D466,SaldoAnno6!G$12:G$5000)</f>
        <v>0</v>
      </c>
    </row>
    <row r="467" spans="1:30" ht="12.75">
      <c r="A467" s="7">
        <v>40</v>
      </c>
      <c r="B467" s="7">
        <v>4007</v>
      </c>
      <c r="C467" s="7">
        <v>400703</v>
      </c>
      <c r="D467" s="7">
        <v>40070390</v>
      </c>
      <c r="E467" s="170" t="s">
        <v>1641</v>
      </c>
      <c r="F467" s="7">
        <v>1</v>
      </c>
      <c r="G467" s="8" t="s">
        <v>633</v>
      </c>
      <c r="H467" s="8" t="s">
        <v>653</v>
      </c>
      <c r="I467" s="8" t="s">
        <v>667</v>
      </c>
      <c r="J467" s="8" t="s">
        <v>683</v>
      </c>
      <c r="K467" s="8" t="s">
        <v>668</v>
      </c>
      <c r="L467" s="8" t="s">
        <v>658</v>
      </c>
      <c r="M467" s="6">
        <f>SUMIF(SaldoAnno1!A$12:A$4902,D467,SaldoAnno1!D$12:D$4902)</f>
        <v>0</v>
      </c>
      <c r="N467" s="6">
        <f>SUMIF(SaldoAnno1!A$12:A$4902,D467,SaldoAnno1!E$12:E$4902)</f>
        <v>0</v>
      </c>
      <c r="O467" s="6">
        <f>SUMIF(SaldoAnno1!A$12:A$4902,D467,SaldoAnno1!G$12:G$4902)</f>
        <v>0</v>
      </c>
      <c r="P467" s="6">
        <f>SUMIF(SaldoAnno2!A$12:A$5000,D467,SaldoAnno2!D$12:D$5000)</f>
        <v>0</v>
      </c>
      <c r="Q467" s="6">
        <f>SUMIF(SaldoAnno2!A$12:A$5000,D467,SaldoAnno2!E$12:E$5000)</f>
        <v>0</v>
      </c>
      <c r="R467" s="6">
        <f>SUMIF(SaldoAnno2!A$12:A$5000,D467,SaldoAnno2!G$12:G$5000)</f>
        <v>0</v>
      </c>
      <c r="S467" s="6">
        <f>SUMIF(SaldoAnno3!A$12:A$5000,D467,SaldoAnno3!D$12:G$5000)</f>
        <v>0</v>
      </c>
      <c r="T467" s="6">
        <f>SUMIF(SaldoAnno3!A$12:A$5000,D467,SaldoAnno3!E$12:H$5000)</f>
        <v>0</v>
      </c>
      <c r="U467" s="6">
        <f>SUMIF(SaldoAnno3!A$12:A$5000,D467,SaldoAnno3!G$12:G$5000)</f>
        <v>0</v>
      </c>
      <c r="V467" s="6">
        <f>SUMIF(SaldoAnno4!A$12:A$4602,$D467,SaldoAnno4!D$12:D$4602)</f>
        <v>0</v>
      </c>
      <c r="W467" s="6">
        <f>SUMIF(SaldoAnno4!A$12:A$4602,$D467,SaldoAnno4!E$12:E$4602)</f>
        <v>0</v>
      </c>
      <c r="X467" s="6">
        <f>SUMIF(SaldoAnno4!A$12:A$4602,$D467,SaldoAnno4!G$12:G$4602)</f>
        <v>0</v>
      </c>
      <c r="Y467" s="6">
        <f>SUMIF(SaldoAnno5!A$12:A$4602,$D467,SaldoAnno5!D$12:D$4602)</f>
        <v>0</v>
      </c>
      <c r="Z467" s="6">
        <f>SUMIF(SaldoAnno5!A$12:A$4602,$D467,SaldoAnno5!E$12:E$4602)</f>
        <v>0</v>
      </c>
      <c r="AA467" s="6">
        <f>SUMIF(SaldoAnno5!A$12:A$4602,$D467,SaldoAnno5!G$12:G$4602)</f>
        <v>0</v>
      </c>
      <c r="AB467" s="6">
        <f>SUMIF(SaldoAnno6!A$12:A$5000,$D467,SaldoAnno6!D$12:D$5000)</f>
        <v>0</v>
      </c>
      <c r="AC467" s="6">
        <f>SUMIF(SaldoAnno6!A$12:A$5000,$D467,SaldoAnno6!E$12:E$5000)</f>
        <v>0</v>
      </c>
      <c r="AD467" s="6">
        <f>SUMIF(SaldoAnno6!A$12:A$5000,$D467,SaldoAnno6!G$12:G$5000)</f>
        <v>0</v>
      </c>
    </row>
    <row r="468" spans="1:30" ht="12.75">
      <c r="A468" s="7">
        <v>40</v>
      </c>
      <c r="B468" s="7">
        <v>4007</v>
      </c>
      <c r="C468" s="7">
        <v>400704</v>
      </c>
      <c r="D468" s="7">
        <v>40070401</v>
      </c>
      <c r="E468" s="170" t="s">
        <v>1518</v>
      </c>
      <c r="F468" s="7">
        <v>1</v>
      </c>
      <c r="G468" s="8" t="s">
        <v>633</v>
      </c>
      <c r="H468" s="8" t="s">
        <v>653</v>
      </c>
      <c r="I468" s="8" t="s">
        <v>670</v>
      </c>
      <c r="J468" s="8" t="s">
        <v>683</v>
      </c>
      <c r="K468" s="8" t="s">
        <v>671</v>
      </c>
      <c r="L468" s="8" t="s">
        <v>658</v>
      </c>
      <c r="M468" s="6">
        <f>SUMIF(SaldoAnno1!A$12:A$4902,D468,SaldoAnno1!D$12:D$4902)</f>
        <v>182375.1</v>
      </c>
      <c r="N468" s="6">
        <f>SUMIF(SaldoAnno1!A$12:A$4902,D468,SaldoAnno1!E$12:E$4902)</f>
        <v>2578.12</v>
      </c>
      <c r="O468" s="6">
        <f>SUMIF(SaldoAnno1!A$12:A$4902,D468,SaldoAnno1!G$12:G$4902)</f>
        <v>179796.98</v>
      </c>
      <c r="P468" s="6">
        <f>SUMIF(SaldoAnno2!A$12:A$5000,D468,SaldoAnno2!D$12:D$5000)</f>
        <v>218243.46</v>
      </c>
      <c r="Q468" s="6">
        <f>SUMIF(SaldoAnno2!A$12:A$5000,D468,SaldoAnno2!E$12:E$5000)</f>
        <v>15700.43</v>
      </c>
      <c r="R468" s="6">
        <f>SUMIF(SaldoAnno2!A$12:A$5000,D468,SaldoAnno2!G$12:G$5000)</f>
        <v>202543.03</v>
      </c>
      <c r="S468" s="6">
        <f>SUMIF(SaldoAnno3!A$12:A$5000,D468,SaldoAnno3!D$12:G$5000)</f>
        <v>223465.2</v>
      </c>
      <c r="T468" s="6">
        <f>SUMIF(SaldoAnno3!A$12:A$5000,D468,SaldoAnno3!E$12:H$5000)</f>
        <v>2520</v>
      </c>
      <c r="U468" s="6">
        <f>SUMIF(SaldoAnno3!A$12:A$5000,D468,SaldoAnno3!G$12:G$5000)</f>
        <v>220945.2</v>
      </c>
      <c r="V468" s="6">
        <f>SUMIF(SaldoAnno4!A$12:A$4602,$D468,SaldoAnno4!D$12:D$4602)</f>
        <v>0</v>
      </c>
      <c r="W468" s="6">
        <f>SUMIF(SaldoAnno4!A$12:A$4602,$D468,SaldoAnno4!E$12:E$4602)</f>
        <v>0</v>
      </c>
      <c r="X468" s="6">
        <f>SUMIF(SaldoAnno4!A$12:A$4602,$D468,SaldoAnno4!G$12:G$4602)</f>
        <v>194592.60000000003</v>
      </c>
      <c r="Y468" s="6">
        <f>SUMIF(SaldoAnno5!A$12:A$4602,$D468,SaldoAnno5!D$12:D$4602)</f>
        <v>189462.95</v>
      </c>
      <c r="Z468" s="6">
        <f>SUMIF(SaldoAnno5!A$12:A$4602,$D468,SaldoAnno5!E$12:E$4602)</f>
        <v>13416.81</v>
      </c>
      <c r="AA468" s="6">
        <f>SUMIF(SaldoAnno5!A$12:A$4602,$D468,SaldoAnno5!G$12:G$4602)</f>
        <v>176046.14</v>
      </c>
      <c r="AB468" s="6">
        <f>SUMIF(SaldoAnno6!A$12:A$5000,$D468,SaldoAnno6!D$12:D$5000)</f>
        <v>70191.27</v>
      </c>
      <c r="AC468" s="6">
        <f>SUMIF(SaldoAnno6!A$12:A$5000,$D468,SaldoAnno6!E$12:E$5000)</f>
        <v>1658.72</v>
      </c>
      <c r="AD468" s="6">
        <f>SUMIF(SaldoAnno6!A$12:A$5000,$D468,SaldoAnno6!G$12:G$5000)</f>
        <v>68532.55</v>
      </c>
    </row>
    <row r="469" spans="1:30" ht="12.75">
      <c r="A469" s="7">
        <v>40</v>
      </c>
      <c r="B469" s="7">
        <v>4007</v>
      </c>
      <c r="C469" s="7">
        <v>400704</v>
      </c>
      <c r="D469" s="7">
        <v>40070402</v>
      </c>
      <c r="E469" s="170" t="s">
        <v>941</v>
      </c>
      <c r="F469" s="7">
        <v>1</v>
      </c>
      <c r="G469" s="8" t="s">
        <v>633</v>
      </c>
      <c r="H469" s="8" t="s">
        <v>653</v>
      </c>
      <c r="I469" s="8" t="s">
        <v>670</v>
      </c>
      <c r="J469" s="8" t="s">
        <v>683</v>
      </c>
      <c r="K469" s="8" t="s">
        <v>671</v>
      </c>
      <c r="L469" s="8" t="s">
        <v>658</v>
      </c>
      <c r="M469" s="6">
        <f>SUMIF(SaldoAnno1!A$12:A$4902,D469,SaldoAnno1!D$12:D$4902)</f>
        <v>486186.1</v>
      </c>
      <c r="N469" s="6">
        <f>SUMIF(SaldoAnno1!A$12:A$4902,D469,SaldoAnno1!E$12:E$4902)</f>
        <v>0</v>
      </c>
      <c r="O469" s="6">
        <f>SUMIF(SaldoAnno1!A$12:A$4902,D469,SaldoAnno1!G$12:G$4902)</f>
        <v>486186.1</v>
      </c>
      <c r="P469" s="6">
        <f>SUMIF(SaldoAnno2!A$12:A$5000,D469,SaldoAnno2!D$12:D$5000)</f>
        <v>446864.17</v>
      </c>
      <c r="Q469" s="6">
        <f>SUMIF(SaldoAnno2!A$12:A$5000,D469,SaldoAnno2!E$12:E$5000)</f>
        <v>30252.51</v>
      </c>
      <c r="R469" s="6">
        <f>SUMIF(SaldoAnno2!A$12:A$5000,D469,SaldoAnno2!G$12:G$5000)</f>
        <v>416611.66</v>
      </c>
      <c r="S469" s="6">
        <f>SUMIF(SaldoAnno3!A$12:A$5000,D469,SaldoAnno3!D$12:G$5000)</f>
        <v>291981.48</v>
      </c>
      <c r="T469" s="6">
        <f>SUMIF(SaldoAnno3!A$12:A$5000,D469,SaldoAnno3!E$12:H$5000)</f>
        <v>0</v>
      </c>
      <c r="U469" s="6">
        <f>SUMIF(SaldoAnno3!A$12:A$5000,D469,SaldoAnno3!G$12:G$5000)</f>
        <v>291981.48</v>
      </c>
      <c r="V469" s="6">
        <f>SUMIF(SaldoAnno4!A$12:A$4602,$D469,SaldoAnno4!D$12:D$4602)</f>
        <v>0</v>
      </c>
      <c r="W469" s="6">
        <f>SUMIF(SaldoAnno4!A$12:A$4602,$D469,SaldoAnno4!E$12:E$4602)</f>
        <v>0</v>
      </c>
      <c r="X469" s="6">
        <f>SUMIF(SaldoAnno4!A$12:A$4602,$D469,SaldoAnno4!G$12:G$4602)</f>
        <v>173606.0196</v>
      </c>
      <c r="Y469" s="6">
        <f>SUMIF(SaldoAnno5!A$12:A$4602,$D469,SaldoAnno5!D$12:D$4602)</f>
        <v>350228.73</v>
      </c>
      <c r="Z469" s="6">
        <f>SUMIF(SaldoAnno5!A$12:A$4602,$D469,SaldoAnno5!E$12:E$4602)</f>
        <v>2498.41</v>
      </c>
      <c r="AA469" s="6">
        <f>SUMIF(SaldoAnno5!A$12:A$4602,$D469,SaldoAnno5!G$12:G$4602)</f>
        <v>347730.32</v>
      </c>
      <c r="AB469" s="6">
        <f>SUMIF(SaldoAnno6!A$12:A$5000,$D469,SaldoAnno6!D$12:D$5000)</f>
        <v>169815.53</v>
      </c>
      <c r="AC469" s="6">
        <f>SUMIF(SaldoAnno6!A$12:A$5000,$D469,SaldoAnno6!E$12:E$5000)</f>
        <v>1978.4</v>
      </c>
      <c r="AD469" s="6">
        <f>SUMIF(SaldoAnno6!A$12:A$5000,$D469,SaldoAnno6!G$12:G$5000)</f>
        <v>167837.13</v>
      </c>
    </row>
    <row r="470" spans="1:30" ht="12.75">
      <c r="A470" s="7">
        <v>40</v>
      </c>
      <c r="B470" s="7">
        <v>4007</v>
      </c>
      <c r="C470" s="7">
        <v>400704</v>
      </c>
      <c r="D470" s="7">
        <v>40070403</v>
      </c>
      <c r="E470" s="170" t="s">
        <v>672</v>
      </c>
      <c r="F470" s="7">
        <v>1</v>
      </c>
      <c r="G470" s="8" t="s">
        <v>633</v>
      </c>
      <c r="H470" s="8" t="s">
        <v>653</v>
      </c>
      <c r="I470" s="8" t="s">
        <v>670</v>
      </c>
      <c r="J470" s="8" t="s">
        <v>683</v>
      </c>
      <c r="K470" s="8" t="s">
        <v>671</v>
      </c>
      <c r="L470" s="8" t="s">
        <v>658</v>
      </c>
      <c r="M470" s="6">
        <f>SUMIF(SaldoAnno1!A$12:A$4902,D470,SaldoAnno1!D$12:D$4902)</f>
        <v>536746.97</v>
      </c>
      <c r="N470" s="6">
        <f>SUMIF(SaldoAnno1!A$12:A$4902,D470,SaldoAnno1!E$12:E$4902)</f>
        <v>4903.6400000000003</v>
      </c>
      <c r="O470" s="6">
        <f>SUMIF(SaldoAnno1!A$12:A$4902,D470,SaldoAnno1!G$12:G$4902)</f>
        <v>531843.32999999996</v>
      </c>
      <c r="P470" s="6">
        <f>SUMIF(SaldoAnno2!A$12:A$5000,D470,SaldoAnno2!D$12:D$5000)</f>
        <v>519965.93</v>
      </c>
      <c r="Q470" s="6">
        <f>SUMIF(SaldoAnno2!A$12:A$5000,D470,SaldoAnno2!E$12:E$5000)</f>
        <v>0</v>
      </c>
      <c r="R470" s="6">
        <f>SUMIF(SaldoAnno2!A$12:A$5000,D470,SaldoAnno2!G$12:G$5000)</f>
        <v>519965.93</v>
      </c>
      <c r="S470" s="6">
        <f>SUMIF(SaldoAnno3!A$12:A$5000,D470,SaldoAnno3!D$12:G$5000)</f>
        <v>536169.98</v>
      </c>
      <c r="T470" s="6">
        <f>SUMIF(SaldoAnno3!A$12:A$5000,D470,SaldoAnno3!E$12:H$5000)</f>
        <v>30280.83</v>
      </c>
      <c r="U470" s="6">
        <f>SUMIF(SaldoAnno3!A$12:A$5000,D470,SaldoAnno3!G$12:G$5000)</f>
        <v>505889.14999999997</v>
      </c>
      <c r="V470" s="6">
        <f>SUMIF(SaldoAnno4!A$12:A$4602,$D470,SaldoAnno4!D$12:D$4602)</f>
        <v>0</v>
      </c>
      <c r="W470" s="6">
        <f>SUMIF(SaldoAnno4!A$12:A$4602,$D470,SaldoAnno4!E$12:E$4602)</f>
        <v>0</v>
      </c>
      <c r="X470" s="6">
        <f>SUMIF(SaldoAnno4!A$12:A$4602,$D470,SaldoAnno4!G$12:G$4602)</f>
        <v>585130.48680000007</v>
      </c>
      <c r="Y470" s="6">
        <f>SUMIF(SaldoAnno5!A$12:A$4602,$D470,SaldoAnno5!D$12:D$4602)</f>
        <v>586961.68999999994</v>
      </c>
      <c r="Z470" s="6">
        <f>SUMIF(SaldoAnno5!A$12:A$4602,$D470,SaldoAnno5!E$12:E$4602)</f>
        <v>8204.2999999999993</v>
      </c>
      <c r="AA470" s="6">
        <f>SUMIF(SaldoAnno5!A$12:A$4602,$D470,SaldoAnno5!G$12:G$4602)</f>
        <v>578757.3899999999</v>
      </c>
      <c r="AB470" s="6">
        <f>SUMIF(SaldoAnno6!A$12:A$5000,$D470,SaldoAnno6!D$12:D$5000)</f>
        <v>203217.45</v>
      </c>
      <c r="AC470" s="6">
        <f>SUMIF(SaldoAnno6!A$12:A$5000,$D470,SaldoAnno6!E$12:E$5000)</f>
        <v>5705.06</v>
      </c>
      <c r="AD470" s="6">
        <f>SUMIF(SaldoAnno6!A$12:A$5000,$D470,SaldoAnno6!G$12:G$5000)</f>
        <v>197512.39</v>
      </c>
    </row>
    <row r="471" spans="1:30" ht="12.75">
      <c r="A471" s="7">
        <v>40</v>
      </c>
      <c r="B471" s="7">
        <v>4007</v>
      </c>
      <c r="C471" s="7">
        <v>400704</v>
      </c>
      <c r="D471" s="7">
        <v>40070404</v>
      </c>
      <c r="E471" s="170" t="s">
        <v>998</v>
      </c>
      <c r="F471" s="7">
        <v>1</v>
      </c>
      <c r="G471" s="8" t="s">
        <v>633</v>
      </c>
      <c r="H471" s="8" t="s">
        <v>653</v>
      </c>
      <c r="I471" s="8" t="s">
        <v>670</v>
      </c>
      <c r="J471" s="8" t="s">
        <v>683</v>
      </c>
      <c r="K471" s="8" t="s">
        <v>671</v>
      </c>
      <c r="L471" s="8" t="s">
        <v>658</v>
      </c>
      <c r="M471" s="6">
        <f>SUMIF(SaldoAnno1!A$12:A$4902,D471,SaldoAnno1!D$12:D$4902)</f>
        <v>0</v>
      </c>
      <c r="N471" s="6">
        <f>SUMIF(SaldoAnno1!A$12:A$4902,D471,SaldoAnno1!E$12:E$4902)</f>
        <v>0</v>
      </c>
      <c r="O471" s="6">
        <f>SUMIF(SaldoAnno1!A$12:A$4902,D471,SaldoAnno1!G$12:G$4902)</f>
        <v>0</v>
      </c>
      <c r="P471" s="6">
        <f>SUMIF(SaldoAnno2!A$12:A$5000,D471,SaldoAnno2!D$12:D$5000)</f>
        <v>0</v>
      </c>
      <c r="Q471" s="6">
        <f>SUMIF(SaldoAnno2!A$12:A$5000,D471,SaldoAnno2!E$12:E$5000)</f>
        <v>0</v>
      </c>
      <c r="R471" s="6">
        <f>SUMIF(SaldoAnno2!A$12:A$5000,D471,SaldoAnno2!G$12:G$5000)</f>
        <v>0</v>
      </c>
      <c r="S471" s="6">
        <f>SUMIF(SaldoAnno3!A$12:A$5000,D471,SaldoAnno3!D$12:G$5000)</f>
        <v>0</v>
      </c>
      <c r="T471" s="6">
        <f>SUMIF(SaldoAnno3!A$12:A$5000,D471,SaldoAnno3!E$12:H$5000)</f>
        <v>0</v>
      </c>
      <c r="U471" s="6">
        <f>SUMIF(SaldoAnno3!A$12:A$5000,D471,SaldoAnno3!G$12:G$5000)</f>
        <v>0</v>
      </c>
      <c r="V471" s="6">
        <f>SUMIF(SaldoAnno4!A$12:A$4602,$D471,SaldoAnno4!D$12:D$4602)</f>
        <v>0</v>
      </c>
      <c r="W471" s="6">
        <f>SUMIF(SaldoAnno4!A$12:A$4602,$D471,SaldoAnno4!E$12:E$4602)</f>
        <v>0</v>
      </c>
      <c r="X471" s="6">
        <f>SUMIF(SaldoAnno4!A$12:A$4602,$D471,SaldoAnno4!G$12:G$4602)</f>
        <v>0</v>
      </c>
      <c r="Y471" s="6">
        <f>SUMIF(SaldoAnno5!A$12:A$4602,$D471,SaldoAnno5!D$12:D$4602)</f>
        <v>0</v>
      </c>
      <c r="Z471" s="6">
        <f>SUMIF(SaldoAnno5!A$12:A$4602,$D471,SaldoAnno5!E$12:E$4602)</f>
        <v>0</v>
      </c>
      <c r="AA471" s="6">
        <f>SUMIF(SaldoAnno5!A$12:A$4602,$D471,SaldoAnno5!G$12:G$4602)</f>
        <v>0</v>
      </c>
      <c r="AB471" s="6">
        <f>SUMIF(SaldoAnno6!A$12:A$5000,$D471,SaldoAnno6!D$12:D$5000)</f>
        <v>0</v>
      </c>
      <c r="AC471" s="6">
        <f>SUMIF(SaldoAnno6!A$12:A$5000,$D471,SaldoAnno6!E$12:E$5000)</f>
        <v>0</v>
      </c>
      <c r="AD471" s="6">
        <f>SUMIF(SaldoAnno6!A$12:A$5000,$D471,SaldoAnno6!G$12:G$5000)</f>
        <v>0</v>
      </c>
    </row>
    <row r="472" spans="1:30" ht="12.75">
      <c r="A472" s="7">
        <v>40</v>
      </c>
      <c r="B472" s="7">
        <v>4007</v>
      </c>
      <c r="C472" s="7">
        <v>400704</v>
      </c>
      <c r="D472" s="7">
        <v>40070405</v>
      </c>
      <c r="E472" s="170" t="s">
        <v>2324</v>
      </c>
      <c r="F472" s="7">
        <v>1</v>
      </c>
      <c r="G472" s="8" t="s">
        <v>633</v>
      </c>
      <c r="H472" s="8" t="s">
        <v>653</v>
      </c>
      <c r="I472" s="8" t="s">
        <v>670</v>
      </c>
      <c r="J472" s="8" t="s">
        <v>683</v>
      </c>
      <c r="K472" s="8" t="s">
        <v>671</v>
      </c>
      <c r="L472" s="8" t="s">
        <v>658</v>
      </c>
      <c r="M472" s="6">
        <f>SUMIF(SaldoAnno1!A$12:A$4902,D472,SaldoAnno1!D$12:D$4902)</f>
        <v>0</v>
      </c>
      <c r="N472" s="6">
        <f>SUMIF(SaldoAnno1!A$12:A$4902,D472,SaldoAnno1!E$12:E$4902)</f>
        <v>0</v>
      </c>
      <c r="O472" s="6">
        <f>SUMIF(SaldoAnno1!A$12:A$4902,D472,SaldoAnno1!G$12:G$4902)</f>
        <v>0</v>
      </c>
      <c r="P472" s="6">
        <f>SUMIF(SaldoAnno2!A$12:A$5000,D472,SaldoAnno2!D$12:D$5000)</f>
        <v>0</v>
      </c>
      <c r="Q472" s="6">
        <f>SUMIF(SaldoAnno2!A$12:A$5000,D472,SaldoAnno2!E$12:E$5000)</f>
        <v>0</v>
      </c>
      <c r="R472" s="6">
        <f>SUMIF(SaldoAnno2!A$12:A$5000,D472,SaldoAnno2!G$12:G$5000)</f>
        <v>0</v>
      </c>
      <c r="S472" s="6">
        <f>SUMIF(SaldoAnno3!A$12:A$5000,D472,SaldoAnno3!D$12:G$5000)</f>
        <v>0</v>
      </c>
      <c r="T472" s="6">
        <f>SUMIF(SaldoAnno3!A$12:A$5000,D472,SaldoAnno3!E$12:H$5000)</f>
        <v>0</v>
      </c>
      <c r="U472" s="6">
        <f>SUMIF(SaldoAnno3!A$12:A$5000,D472,SaldoAnno3!G$12:G$5000)</f>
        <v>0</v>
      </c>
      <c r="V472" s="6">
        <f>SUMIF(SaldoAnno4!A$12:A$4602,$D472,SaldoAnno4!D$12:D$4602)</f>
        <v>0</v>
      </c>
      <c r="W472" s="6">
        <f>SUMIF(SaldoAnno4!A$12:A$4602,$D472,SaldoAnno4!E$12:E$4602)</f>
        <v>0</v>
      </c>
      <c r="X472" s="6">
        <f>SUMIF(SaldoAnno4!A$12:A$4602,$D472,SaldoAnno4!G$12:G$4602)</f>
        <v>0</v>
      </c>
      <c r="Y472" s="6">
        <f>SUMIF(SaldoAnno5!A$12:A$4602,$D472,SaldoAnno5!D$12:D$4602)</f>
        <v>0</v>
      </c>
      <c r="Z472" s="6">
        <f>SUMIF(SaldoAnno5!A$12:A$4602,$D472,SaldoAnno5!E$12:E$4602)</f>
        <v>0</v>
      </c>
      <c r="AA472" s="6">
        <f>SUMIF(SaldoAnno5!A$12:A$4602,$D472,SaldoAnno5!G$12:G$4602)</f>
        <v>0</v>
      </c>
      <c r="AB472" s="6">
        <f>SUMIF(SaldoAnno6!A$12:A$5000,$D472,SaldoAnno6!D$12:D$5000)</f>
        <v>28811.53</v>
      </c>
      <c r="AC472" s="6">
        <f>SUMIF(SaldoAnno6!A$12:A$5000,$D472,SaldoAnno6!E$12:E$5000)</f>
        <v>3810.18</v>
      </c>
      <c r="AD472" s="6">
        <f>SUMIF(SaldoAnno6!A$12:A$5000,$D472,SaldoAnno6!G$12:G$5000)</f>
        <v>25001.35</v>
      </c>
    </row>
    <row r="473" spans="1:30" ht="25.5">
      <c r="A473" s="7">
        <v>40</v>
      </c>
      <c r="B473" s="7">
        <v>4007</v>
      </c>
      <c r="C473" s="7">
        <v>400704</v>
      </c>
      <c r="D473" s="7">
        <v>40070488</v>
      </c>
      <c r="E473" s="170" t="s">
        <v>1519</v>
      </c>
      <c r="F473" s="7">
        <v>1</v>
      </c>
      <c r="G473" s="8" t="s">
        <v>633</v>
      </c>
      <c r="H473" s="8" t="s">
        <v>653</v>
      </c>
      <c r="I473" s="8" t="s">
        <v>670</v>
      </c>
      <c r="J473" s="8" t="s">
        <v>683</v>
      </c>
      <c r="K473" s="8" t="s">
        <v>671</v>
      </c>
      <c r="L473" s="8" t="s">
        <v>658</v>
      </c>
      <c r="M473" s="6">
        <f>SUMIF(SaldoAnno1!A$12:A$4902,D473,SaldoAnno1!D$12:D$4902)</f>
        <v>14958.5</v>
      </c>
      <c r="N473" s="6">
        <f>SUMIF(SaldoAnno1!A$12:A$4902,D473,SaldoAnno1!E$12:E$4902)</f>
        <v>0</v>
      </c>
      <c r="O473" s="6">
        <f>SUMIF(SaldoAnno1!A$12:A$4902,D473,SaldoAnno1!G$12:G$4902)</f>
        <v>14958.5</v>
      </c>
      <c r="P473" s="6">
        <f>SUMIF(SaldoAnno2!A$12:A$5000,D473,SaldoAnno2!D$12:D$5000)</f>
        <v>37683</v>
      </c>
      <c r="Q473" s="6">
        <f>SUMIF(SaldoAnno2!A$12:A$5000,D473,SaldoAnno2!E$12:E$5000)</f>
        <v>5410</v>
      </c>
      <c r="R473" s="6">
        <f>SUMIF(SaldoAnno2!A$12:A$5000,D473,SaldoAnno2!G$12:G$5000)</f>
        <v>32273</v>
      </c>
      <c r="S473" s="6">
        <f>SUMIF(SaldoAnno3!A$12:A$5000,D473,SaldoAnno3!D$12:G$5000)</f>
        <v>29032</v>
      </c>
      <c r="T473" s="6">
        <f>SUMIF(SaldoAnno3!A$12:A$5000,D473,SaldoAnno3!E$12:H$5000)</f>
        <v>0</v>
      </c>
      <c r="U473" s="6">
        <f>SUMIF(SaldoAnno3!A$12:A$5000,D473,SaldoAnno3!G$12:G$5000)</f>
        <v>29032</v>
      </c>
      <c r="V473" s="6">
        <f>SUMIF(SaldoAnno4!A$12:A$4602,$D473,SaldoAnno4!D$12:D$4602)</f>
        <v>0</v>
      </c>
      <c r="W473" s="6">
        <f>SUMIF(SaldoAnno4!A$12:A$4602,$D473,SaldoAnno4!E$12:E$4602)</f>
        <v>0</v>
      </c>
      <c r="X473" s="6">
        <f>SUMIF(SaldoAnno4!A$12:A$4602,$D473,SaldoAnno4!G$12:G$4602)</f>
        <v>119770.0404</v>
      </c>
      <c r="Y473" s="6">
        <f>SUMIF(SaldoAnno5!A$12:A$4602,$D473,SaldoAnno5!D$12:D$4602)</f>
        <v>97001</v>
      </c>
      <c r="Z473" s="6">
        <f>SUMIF(SaldoAnno5!A$12:A$4602,$D473,SaldoAnno5!E$12:E$4602)</f>
        <v>0</v>
      </c>
      <c r="AA473" s="6">
        <f>SUMIF(SaldoAnno5!A$12:A$4602,$D473,SaldoAnno5!G$12:G$4602)</f>
        <v>97001</v>
      </c>
      <c r="AB473" s="6">
        <f>SUMIF(SaldoAnno6!A$12:A$5000,$D473,SaldoAnno6!D$12:D$5000)</f>
        <v>9248</v>
      </c>
      <c r="AC473" s="6">
        <f>SUMIF(SaldoAnno6!A$12:A$5000,$D473,SaldoAnno6!E$12:E$5000)</f>
        <v>0</v>
      </c>
      <c r="AD473" s="6">
        <f>SUMIF(SaldoAnno6!A$12:A$5000,$D473,SaldoAnno6!G$12:G$5000)</f>
        <v>9248</v>
      </c>
    </row>
    <row r="474" spans="1:30" ht="12.75">
      <c r="A474" s="7">
        <v>40</v>
      </c>
      <c r="B474" s="7">
        <v>4007</v>
      </c>
      <c r="C474" s="7">
        <v>400705</v>
      </c>
      <c r="D474" s="7">
        <v>40070501</v>
      </c>
      <c r="E474" s="170" t="s">
        <v>673</v>
      </c>
      <c r="F474" s="7">
        <v>1</v>
      </c>
      <c r="G474" s="8" t="s">
        <v>633</v>
      </c>
      <c r="H474" s="8" t="s">
        <v>653</v>
      </c>
      <c r="I474" s="8" t="s">
        <v>674</v>
      </c>
      <c r="J474" s="8" t="s">
        <v>683</v>
      </c>
      <c r="K474" s="8" t="s">
        <v>675</v>
      </c>
      <c r="L474" s="8" t="s">
        <v>658</v>
      </c>
      <c r="M474" s="6">
        <f>SUMIF(SaldoAnno1!A$12:A$4902,D474,SaldoAnno1!D$12:D$4902)</f>
        <v>148871.78</v>
      </c>
      <c r="N474" s="6">
        <f>SUMIF(SaldoAnno1!A$12:A$4902,D474,SaldoAnno1!E$12:E$4902)</f>
        <v>0</v>
      </c>
      <c r="O474" s="6">
        <f>SUMIF(SaldoAnno1!A$12:A$4902,D474,SaldoAnno1!G$12:G$4902)</f>
        <v>148871.78</v>
      </c>
      <c r="P474" s="6">
        <f>SUMIF(SaldoAnno2!A$12:A$5000,D474,SaldoAnno2!D$12:D$5000)</f>
        <v>168816.3</v>
      </c>
      <c r="Q474" s="6">
        <f>SUMIF(SaldoAnno2!A$12:A$5000,D474,SaldoAnno2!E$12:E$5000)</f>
        <v>0</v>
      </c>
      <c r="R474" s="6">
        <f>SUMIF(SaldoAnno2!A$12:A$5000,D474,SaldoAnno2!G$12:G$5000)</f>
        <v>168816.3</v>
      </c>
      <c r="S474" s="6">
        <f>SUMIF(SaldoAnno3!A$12:A$5000,D474,SaldoAnno3!D$12:G$5000)</f>
        <v>107769.93</v>
      </c>
      <c r="T474" s="6">
        <f>SUMIF(SaldoAnno3!A$12:A$5000,D474,SaldoAnno3!E$12:H$5000)</f>
        <v>0</v>
      </c>
      <c r="U474" s="6">
        <f>SUMIF(SaldoAnno3!A$12:A$5000,D474,SaldoAnno3!G$12:G$5000)</f>
        <v>107769.93</v>
      </c>
      <c r="V474" s="6">
        <f>SUMIF(SaldoAnno4!A$12:A$4602,$D474,SaldoAnno4!D$12:D$4602)</f>
        <v>0</v>
      </c>
      <c r="W474" s="6">
        <f>SUMIF(SaldoAnno4!A$12:A$4602,$D474,SaldoAnno4!E$12:E$4602)</f>
        <v>0</v>
      </c>
      <c r="X474" s="6">
        <f>SUMIF(SaldoAnno4!A$12:A$4602,$D474,SaldoAnno4!G$12:G$4602)</f>
        <v>187991.15159999998</v>
      </c>
      <c r="Y474" s="6">
        <f>SUMIF(SaldoAnno5!A$12:A$4602,$D474,SaldoAnno5!D$12:D$4602)</f>
        <v>351146.23</v>
      </c>
      <c r="Z474" s="6">
        <f>SUMIF(SaldoAnno5!A$12:A$4602,$D474,SaldoAnno5!E$12:E$4602)</f>
        <v>6410.96</v>
      </c>
      <c r="AA474" s="6">
        <f>SUMIF(SaldoAnno5!A$12:A$4602,$D474,SaldoAnno5!G$12:G$4602)</f>
        <v>344735.26999999996</v>
      </c>
      <c r="AB474" s="6">
        <f>SUMIF(SaldoAnno6!A$12:A$5000,$D474,SaldoAnno6!D$12:D$5000)</f>
        <v>81638.75</v>
      </c>
      <c r="AC474" s="6">
        <f>SUMIF(SaldoAnno6!A$12:A$5000,$D474,SaldoAnno6!E$12:E$5000)</f>
        <v>0</v>
      </c>
      <c r="AD474" s="6">
        <f>SUMIF(SaldoAnno6!A$12:A$5000,$D474,SaldoAnno6!G$12:G$5000)</f>
        <v>81638.75</v>
      </c>
    </row>
    <row r="475" spans="1:30" ht="12.75">
      <c r="A475" s="7">
        <v>40</v>
      </c>
      <c r="B475" s="7">
        <v>4007</v>
      </c>
      <c r="C475" s="7">
        <v>400705</v>
      </c>
      <c r="D475" s="7">
        <v>40070502</v>
      </c>
      <c r="E475" s="170" t="s">
        <v>676</v>
      </c>
      <c r="F475" s="7">
        <v>1</v>
      </c>
      <c r="G475" s="8" t="s">
        <v>633</v>
      </c>
      <c r="H475" s="8" t="s">
        <v>653</v>
      </c>
      <c r="I475" s="8" t="s">
        <v>674</v>
      </c>
      <c r="J475" s="8" t="s">
        <v>683</v>
      </c>
      <c r="K475" s="8" t="s">
        <v>675</v>
      </c>
      <c r="L475" s="8" t="s">
        <v>658</v>
      </c>
      <c r="M475" s="6">
        <f>SUMIF(SaldoAnno1!A$12:A$4902,D475,SaldoAnno1!D$12:D$4902)</f>
        <v>97241.84</v>
      </c>
      <c r="N475" s="6">
        <f>SUMIF(SaldoAnno1!A$12:A$4902,D475,SaldoAnno1!E$12:E$4902)</f>
        <v>6344</v>
      </c>
      <c r="O475" s="6">
        <f>SUMIF(SaldoAnno1!A$12:A$4902,D475,SaldoAnno1!G$12:G$4902)</f>
        <v>90897.84</v>
      </c>
      <c r="P475" s="6">
        <f>SUMIF(SaldoAnno2!A$12:A$5000,D475,SaldoAnno2!D$12:D$5000)</f>
        <v>64765.11</v>
      </c>
      <c r="Q475" s="6">
        <f>SUMIF(SaldoAnno2!A$12:A$5000,D475,SaldoAnno2!E$12:E$5000)</f>
        <v>6020</v>
      </c>
      <c r="R475" s="6">
        <f>SUMIF(SaldoAnno2!A$12:A$5000,D475,SaldoAnno2!G$12:G$5000)</f>
        <v>58745.11</v>
      </c>
      <c r="S475" s="6">
        <f>SUMIF(SaldoAnno3!A$12:A$5000,D475,SaldoAnno3!D$12:G$5000)</f>
        <v>120118.94</v>
      </c>
      <c r="T475" s="6">
        <f>SUMIF(SaldoAnno3!A$12:A$5000,D475,SaldoAnno3!E$12:H$5000)</f>
        <v>14218.48</v>
      </c>
      <c r="U475" s="6">
        <f>SUMIF(SaldoAnno3!A$12:A$5000,D475,SaldoAnno3!G$12:G$5000)</f>
        <v>105900.46</v>
      </c>
      <c r="V475" s="6">
        <f>SUMIF(SaldoAnno4!A$12:A$4602,$D475,SaldoAnno4!D$12:D$4602)</f>
        <v>0</v>
      </c>
      <c r="W475" s="6">
        <f>SUMIF(SaldoAnno4!A$12:A$4602,$D475,SaldoAnno4!E$12:E$4602)</f>
        <v>0</v>
      </c>
      <c r="X475" s="6">
        <f>SUMIF(SaldoAnno4!A$12:A$4602,$D475,SaldoAnno4!G$12:G$4602)</f>
        <v>255608.69879999998</v>
      </c>
      <c r="Y475" s="6">
        <f>SUMIF(SaldoAnno5!A$12:A$4602,$D475,SaldoAnno5!D$12:D$4602)</f>
        <v>575387.17000000004</v>
      </c>
      <c r="Z475" s="6">
        <f>SUMIF(SaldoAnno5!A$12:A$4602,$D475,SaldoAnno5!E$12:E$4602)</f>
        <v>358357.34</v>
      </c>
      <c r="AA475" s="6">
        <f>SUMIF(SaldoAnno5!A$12:A$4602,$D475,SaldoAnno5!G$12:G$4602)</f>
        <v>217029.83000000002</v>
      </c>
      <c r="AB475" s="6">
        <f>SUMIF(SaldoAnno6!A$12:A$5000,$D475,SaldoAnno6!D$12:D$5000)</f>
        <v>27474.51</v>
      </c>
      <c r="AC475" s="6">
        <f>SUMIF(SaldoAnno6!A$12:A$5000,$D475,SaldoAnno6!E$12:E$5000)</f>
        <v>0</v>
      </c>
      <c r="AD475" s="6">
        <f>SUMIF(SaldoAnno6!A$12:A$5000,$D475,SaldoAnno6!G$12:G$5000)</f>
        <v>27474.51</v>
      </c>
    </row>
    <row r="476" spans="1:30" ht="12.75">
      <c r="A476" s="7">
        <v>40</v>
      </c>
      <c r="B476" s="7">
        <v>4007</v>
      </c>
      <c r="C476" s="7">
        <v>400705</v>
      </c>
      <c r="D476" s="7">
        <v>40070503</v>
      </c>
      <c r="E476" s="170" t="s">
        <v>999</v>
      </c>
      <c r="F476" s="7">
        <v>1</v>
      </c>
      <c r="G476" s="8" t="s">
        <v>633</v>
      </c>
      <c r="H476" s="8" t="s">
        <v>653</v>
      </c>
      <c r="I476" s="8" t="s">
        <v>674</v>
      </c>
      <c r="J476" s="8" t="s">
        <v>683</v>
      </c>
      <c r="K476" s="8" t="s">
        <v>675</v>
      </c>
      <c r="L476" s="8" t="s">
        <v>658</v>
      </c>
      <c r="M476" s="6">
        <f>SUMIF(SaldoAnno1!A$12:A$4902,D476,SaldoAnno1!D$12:D$4902)</f>
        <v>95623.15</v>
      </c>
      <c r="N476" s="6">
        <f>SUMIF(SaldoAnno1!A$12:A$4902,D476,SaldoAnno1!E$12:E$4902)</f>
        <v>0</v>
      </c>
      <c r="O476" s="6">
        <f>SUMIF(SaldoAnno1!A$12:A$4902,D476,SaldoAnno1!G$12:G$4902)</f>
        <v>95623.15</v>
      </c>
      <c r="P476" s="6">
        <f>SUMIF(SaldoAnno2!A$12:A$5000,D476,SaldoAnno2!D$12:D$5000)</f>
        <v>119809.4</v>
      </c>
      <c r="Q476" s="6">
        <f>SUMIF(SaldoAnno2!A$12:A$5000,D476,SaldoAnno2!E$12:E$5000)</f>
        <v>0</v>
      </c>
      <c r="R476" s="6">
        <f>SUMIF(SaldoAnno2!A$12:A$5000,D476,SaldoAnno2!G$12:G$5000)</f>
        <v>119809.4</v>
      </c>
      <c r="S476" s="6">
        <f>SUMIF(SaldoAnno3!A$12:A$5000,D476,SaldoAnno3!D$12:G$5000)</f>
        <v>136976</v>
      </c>
      <c r="T476" s="6">
        <f>SUMIF(SaldoAnno3!A$12:A$5000,D476,SaldoAnno3!E$12:H$5000)</f>
        <v>0</v>
      </c>
      <c r="U476" s="6">
        <f>SUMIF(SaldoAnno3!A$12:A$5000,D476,SaldoAnno3!G$12:G$5000)</f>
        <v>136976</v>
      </c>
      <c r="V476" s="6">
        <f>SUMIF(SaldoAnno4!A$12:A$4602,$D476,SaldoAnno4!D$12:D$4602)</f>
        <v>0</v>
      </c>
      <c r="W476" s="6">
        <f>SUMIF(SaldoAnno4!A$12:A$4602,$D476,SaldoAnno4!E$12:E$4602)</f>
        <v>0</v>
      </c>
      <c r="X476" s="6">
        <f>SUMIF(SaldoAnno4!A$12:A$4602,$D476,SaldoAnno4!G$12:G$4602)</f>
        <v>33999.999600000003</v>
      </c>
      <c r="Y476" s="6">
        <f>SUMIF(SaldoAnno5!A$12:A$4602,$D476,SaldoAnno5!D$12:D$4602)</f>
        <v>142578.01</v>
      </c>
      <c r="Z476" s="6">
        <f>SUMIF(SaldoAnno5!A$12:A$4602,$D476,SaldoAnno5!E$12:E$4602)</f>
        <v>5075.2</v>
      </c>
      <c r="AA476" s="6">
        <f>SUMIF(SaldoAnno5!A$12:A$4602,$D476,SaldoAnno5!G$12:G$4602)</f>
        <v>137502.81</v>
      </c>
      <c r="AB476" s="6">
        <f>SUMIF(SaldoAnno6!A$12:A$5000,$D476,SaldoAnno6!D$12:D$5000)</f>
        <v>5075.2</v>
      </c>
      <c r="AC476" s="6">
        <f>SUMIF(SaldoAnno6!A$12:A$5000,$D476,SaldoAnno6!E$12:E$5000)</f>
        <v>0</v>
      </c>
      <c r="AD476" s="6">
        <f>SUMIF(SaldoAnno6!A$12:A$5000,$D476,SaldoAnno6!G$12:G$5000)</f>
        <v>5075.2</v>
      </c>
    </row>
    <row r="477" spans="1:30" ht="12.75">
      <c r="A477" s="7">
        <v>40</v>
      </c>
      <c r="B477" s="7">
        <v>4007</v>
      </c>
      <c r="C477" s="7">
        <v>400705</v>
      </c>
      <c r="D477" s="7">
        <v>40070504</v>
      </c>
      <c r="E477" s="170" t="s">
        <v>677</v>
      </c>
      <c r="F477" s="7">
        <v>1</v>
      </c>
      <c r="G477" s="8" t="s">
        <v>633</v>
      </c>
      <c r="H477" s="8" t="s">
        <v>653</v>
      </c>
      <c r="I477" s="8" t="s">
        <v>674</v>
      </c>
      <c r="J477" s="8" t="s">
        <v>683</v>
      </c>
      <c r="K477" s="8" t="s">
        <v>675</v>
      </c>
      <c r="L477" s="8" t="s">
        <v>658</v>
      </c>
      <c r="M477" s="6">
        <f>SUMIF(SaldoAnno1!A$12:A$4902,D477,SaldoAnno1!D$12:D$4902)</f>
        <v>159076.82</v>
      </c>
      <c r="N477" s="6">
        <f>SUMIF(SaldoAnno1!A$12:A$4902,D477,SaldoAnno1!E$12:E$4902)</f>
        <v>0</v>
      </c>
      <c r="O477" s="6">
        <f>SUMIF(SaldoAnno1!A$12:A$4902,D477,SaldoAnno1!G$12:G$4902)</f>
        <v>159076.82</v>
      </c>
      <c r="P477" s="6">
        <f>SUMIF(SaldoAnno2!A$12:A$5000,D477,SaldoAnno2!D$12:D$5000)</f>
        <v>195647.39</v>
      </c>
      <c r="Q477" s="6">
        <f>SUMIF(SaldoAnno2!A$12:A$5000,D477,SaldoAnno2!E$12:E$5000)</f>
        <v>11089.8</v>
      </c>
      <c r="R477" s="6">
        <f>SUMIF(SaldoAnno2!A$12:A$5000,D477,SaldoAnno2!G$12:G$5000)</f>
        <v>184557.59000000003</v>
      </c>
      <c r="S477" s="6">
        <f>SUMIF(SaldoAnno3!A$12:A$5000,D477,SaldoAnno3!D$12:G$5000)</f>
        <v>281436.5</v>
      </c>
      <c r="T477" s="6">
        <f>SUMIF(SaldoAnno3!A$12:A$5000,D477,SaldoAnno3!E$12:H$5000)</f>
        <v>13154.04</v>
      </c>
      <c r="U477" s="6">
        <f>SUMIF(SaldoAnno3!A$12:A$5000,D477,SaldoAnno3!G$12:G$5000)</f>
        <v>268282.46000000002</v>
      </c>
      <c r="V477" s="6">
        <f>SUMIF(SaldoAnno4!A$12:A$4602,$D477,SaldoAnno4!D$12:D$4602)</f>
        <v>0</v>
      </c>
      <c r="W477" s="6">
        <f>SUMIF(SaldoAnno4!A$12:A$4602,$D477,SaldoAnno4!E$12:E$4602)</f>
        <v>0</v>
      </c>
      <c r="X477" s="6">
        <f>SUMIF(SaldoAnno4!A$12:A$4602,$D477,SaldoAnno4!G$12:G$4602)</f>
        <v>308964.99959999998</v>
      </c>
      <c r="Y477" s="6">
        <f>SUMIF(SaldoAnno5!A$12:A$4602,$D477,SaldoAnno5!D$12:D$4602)</f>
        <v>281176.36</v>
      </c>
      <c r="Z477" s="6">
        <f>SUMIF(SaldoAnno5!A$12:A$4602,$D477,SaldoAnno5!E$12:E$4602)</f>
        <v>6270.68</v>
      </c>
      <c r="AA477" s="6">
        <f>SUMIF(SaldoAnno5!A$12:A$4602,$D477,SaldoAnno5!G$12:G$4602)</f>
        <v>274905.68</v>
      </c>
      <c r="AB477" s="6">
        <f>SUMIF(SaldoAnno6!A$12:A$5000,$D477,SaldoAnno6!D$12:D$5000)</f>
        <v>73171.64</v>
      </c>
      <c r="AC477" s="6">
        <f>SUMIF(SaldoAnno6!A$12:A$5000,$D477,SaldoAnno6!E$12:E$5000)</f>
        <v>0</v>
      </c>
      <c r="AD477" s="6">
        <f>SUMIF(SaldoAnno6!A$12:A$5000,$D477,SaldoAnno6!G$12:G$5000)</f>
        <v>73171.64</v>
      </c>
    </row>
    <row r="478" spans="1:30" ht="12.75">
      <c r="A478" s="7">
        <v>40</v>
      </c>
      <c r="B478" s="7">
        <v>4007</v>
      </c>
      <c r="C478" s="7">
        <v>400706</v>
      </c>
      <c r="D478" s="7">
        <v>40070601</v>
      </c>
      <c r="E478" s="170" t="s">
        <v>1642</v>
      </c>
      <c r="F478" s="7">
        <v>1</v>
      </c>
      <c r="G478" s="8" t="s">
        <v>633</v>
      </c>
      <c r="H478" s="8" t="s">
        <v>653</v>
      </c>
      <c r="I478" s="8" t="s">
        <v>678</v>
      </c>
      <c r="J478" s="8" t="s">
        <v>683</v>
      </c>
      <c r="K478" s="8" t="s">
        <v>679</v>
      </c>
      <c r="L478" s="8" t="s">
        <v>658</v>
      </c>
      <c r="M478" s="6">
        <f>SUMIF(SaldoAnno1!A$12:A$4902,D478,SaldoAnno1!D$12:D$4902)</f>
        <v>4030705.82</v>
      </c>
      <c r="N478" s="6">
        <f>SUMIF(SaldoAnno1!A$12:A$4902,D478,SaldoAnno1!E$12:E$4902)</f>
        <v>564770.32999999996</v>
      </c>
      <c r="O478" s="6">
        <f>SUMIF(SaldoAnno1!A$12:A$4902,D478,SaldoAnno1!G$12:G$4902)</f>
        <v>3465935.4899999998</v>
      </c>
      <c r="P478" s="6">
        <f>SUMIF(SaldoAnno2!A$12:A$5000,D478,SaldoAnno2!D$12:D$5000)</f>
        <v>4948473.4000000004</v>
      </c>
      <c r="Q478" s="6">
        <f>SUMIF(SaldoAnno2!A$12:A$5000,D478,SaldoAnno2!E$12:E$5000)</f>
        <v>345254.47</v>
      </c>
      <c r="R478" s="6">
        <f>SUMIF(SaldoAnno2!A$12:A$5000,D478,SaldoAnno2!G$12:G$5000)</f>
        <v>4603218.9300000006</v>
      </c>
      <c r="S478" s="6">
        <f>SUMIF(SaldoAnno3!A$12:A$5000,D478,SaldoAnno3!D$12:G$5000)</f>
        <v>4759269.13</v>
      </c>
      <c r="T478" s="6">
        <f>SUMIF(SaldoAnno3!A$12:A$5000,D478,SaldoAnno3!E$12:H$5000)</f>
        <v>156819.66</v>
      </c>
      <c r="U478" s="6">
        <f>SUMIF(SaldoAnno3!A$12:A$5000,D478,SaldoAnno3!G$12:G$5000)</f>
        <v>4602449.47</v>
      </c>
      <c r="V478" s="6">
        <f>SUMIF(SaldoAnno4!A$12:A$4602,$D478,SaldoAnno4!D$12:D$4602)</f>
        <v>0</v>
      </c>
      <c r="W478" s="6">
        <f>SUMIF(SaldoAnno4!A$12:A$4602,$D478,SaldoAnno4!E$12:E$4602)</f>
        <v>0</v>
      </c>
      <c r="X478" s="6">
        <f>SUMIF(SaldoAnno4!A$12:A$4602,$D478,SaldoAnno4!G$12:G$4602)</f>
        <v>1677761.9700000004</v>
      </c>
      <c r="Y478" s="6">
        <f>SUMIF(SaldoAnno5!A$12:A$4602,$D478,SaldoAnno5!D$12:D$4602)</f>
        <v>2313302.71</v>
      </c>
      <c r="Z478" s="6">
        <f>SUMIF(SaldoAnno5!A$12:A$4602,$D478,SaldoAnno5!E$12:E$4602)</f>
        <v>0</v>
      </c>
      <c r="AA478" s="6">
        <f>SUMIF(SaldoAnno5!A$12:A$4602,$D478,SaldoAnno5!G$12:G$4602)</f>
        <v>2313302.71</v>
      </c>
      <c r="AB478" s="6">
        <f>SUMIF(SaldoAnno6!A$12:A$5000,$D478,SaldoAnno6!D$12:D$5000)</f>
        <v>505785.51</v>
      </c>
      <c r="AC478" s="6">
        <f>SUMIF(SaldoAnno6!A$12:A$5000,$D478,SaldoAnno6!E$12:E$5000)</f>
        <v>0</v>
      </c>
      <c r="AD478" s="6">
        <f>SUMIF(SaldoAnno6!A$12:A$5000,$D478,SaldoAnno6!G$12:G$5000)</f>
        <v>505785.51</v>
      </c>
    </row>
    <row r="479" spans="1:30" ht="12.75">
      <c r="A479" s="7">
        <v>40</v>
      </c>
      <c r="B479" s="7">
        <v>4007</v>
      </c>
      <c r="C479" s="7">
        <v>400706</v>
      </c>
      <c r="D479" s="7">
        <v>40070602</v>
      </c>
      <c r="E479" s="170" t="s">
        <v>942</v>
      </c>
      <c r="F479" s="7">
        <v>1</v>
      </c>
      <c r="G479" s="8" t="s">
        <v>633</v>
      </c>
      <c r="H479" s="8" t="s">
        <v>653</v>
      </c>
      <c r="I479" s="8" t="s">
        <v>678</v>
      </c>
      <c r="J479" s="8" t="s">
        <v>683</v>
      </c>
      <c r="K479" s="8" t="s">
        <v>679</v>
      </c>
      <c r="L479" s="8" t="s">
        <v>658</v>
      </c>
      <c r="M479" s="6">
        <f>SUMIF(SaldoAnno1!A$12:A$4902,D479,SaldoAnno1!D$12:D$4902)</f>
        <v>2218515.1</v>
      </c>
      <c r="N479" s="6">
        <f>SUMIF(SaldoAnno1!A$12:A$4902,D479,SaldoAnno1!E$12:E$4902)</f>
        <v>147033.48000000001</v>
      </c>
      <c r="O479" s="6">
        <f>SUMIF(SaldoAnno1!A$12:A$4902,D479,SaldoAnno1!G$12:G$4902)</f>
        <v>2071481.62</v>
      </c>
      <c r="P479" s="6">
        <f>SUMIF(SaldoAnno2!A$12:A$5000,D479,SaldoAnno2!D$12:D$5000)</f>
        <v>2546434.91</v>
      </c>
      <c r="Q479" s="6">
        <f>SUMIF(SaldoAnno2!A$12:A$5000,D479,SaldoAnno2!E$12:E$5000)</f>
        <v>318366.03999999998</v>
      </c>
      <c r="R479" s="6">
        <f>SUMIF(SaldoAnno2!A$12:A$5000,D479,SaldoAnno2!G$12:G$5000)</f>
        <v>2228068.87</v>
      </c>
      <c r="S479" s="6">
        <f>SUMIF(SaldoAnno3!A$12:A$5000,D479,SaldoAnno3!D$12:G$5000)</f>
        <v>928244.51</v>
      </c>
      <c r="T479" s="6">
        <f>SUMIF(SaldoAnno3!A$12:A$5000,D479,SaldoAnno3!E$12:H$5000)</f>
        <v>86373.93</v>
      </c>
      <c r="U479" s="6">
        <f>SUMIF(SaldoAnno3!A$12:A$5000,D479,SaldoAnno3!G$12:G$5000)</f>
        <v>841870.58000000007</v>
      </c>
      <c r="V479" s="6">
        <f>SUMIF(SaldoAnno4!A$12:A$4602,$D479,SaldoAnno4!D$12:D$4602)</f>
        <v>0</v>
      </c>
      <c r="W479" s="6">
        <f>SUMIF(SaldoAnno4!A$12:A$4602,$D479,SaldoAnno4!E$12:E$4602)</f>
        <v>0</v>
      </c>
      <c r="X479" s="6">
        <f>SUMIF(SaldoAnno4!A$12:A$4602,$D479,SaldoAnno4!G$12:G$4602)</f>
        <v>962254.58400000026</v>
      </c>
      <c r="Y479" s="6">
        <f>SUMIF(SaldoAnno5!A$12:A$4602,$D479,SaldoAnno5!D$12:D$4602)</f>
        <v>670906.49</v>
      </c>
      <c r="Z479" s="6">
        <f>SUMIF(SaldoAnno5!A$12:A$4602,$D479,SaldoAnno5!E$12:E$4602)</f>
        <v>29804.79</v>
      </c>
      <c r="AA479" s="6">
        <f>SUMIF(SaldoAnno5!A$12:A$4602,$D479,SaldoAnno5!G$12:G$4602)</f>
        <v>641101.69999999995</v>
      </c>
      <c r="AB479" s="6">
        <f>SUMIF(SaldoAnno6!A$12:A$5000,$D479,SaldoAnno6!D$12:D$5000)</f>
        <v>98144.63</v>
      </c>
      <c r="AC479" s="6">
        <f>SUMIF(SaldoAnno6!A$12:A$5000,$D479,SaldoAnno6!E$12:E$5000)</f>
        <v>0</v>
      </c>
      <c r="AD479" s="6">
        <f>SUMIF(SaldoAnno6!A$12:A$5000,$D479,SaldoAnno6!G$12:G$5000)</f>
        <v>98144.63</v>
      </c>
    </row>
    <row r="480" spans="1:30" ht="12.75">
      <c r="A480" s="7">
        <v>40</v>
      </c>
      <c r="B480" s="7">
        <v>4007</v>
      </c>
      <c r="C480" s="7">
        <v>400706</v>
      </c>
      <c r="D480" s="7">
        <v>40070603</v>
      </c>
      <c r="E480" s="170" t="s">
        <v>1000</v>
      </c>
      <c r="F480" s="7">
        <v>1</v>
      </c>
      <c r="G480" s="8" t="s">
        <v>633</v>
      </c>
      <c r="H480" s="8" t="s">
        <v>653</v>
      </c>
      <c r="I480" s="8" t="s">
        <v>678</v>
      </c>
      <c r="J480" s="8" t="s">
        <v>683</v>
      </c>
      <c r="K480" s="8" t="s">
        <v>679</v>
      </c>
      <c r="L480" s="8" t="s">
        <v>658</v>
      </c>
      <c r="M480" s="6">
        <f>SUMIF(SaldoAnno1!A$12:A$4902,D480,SaldoAnno1!D$12:D$4902)</f>
        <v>341346.79</v>
      </c>
      <c r="N480" s="6">
        <f>SUMIF(SaldoAnno1!A$12:A$4902,D480,SaldoAnno1!E$12:E$4902)</f>
        <v>50027.47</v>
      </c>
      <c r="O480" s="6">
        <f>SUMIF(SaldoAnno1!A$12:A$4902,D480,SaldoAnno1!G$12:G$4902)</f>
        <v>291319.31999999995</v>
      </c>
      <c r="P480" s="6">
        <f>SUMIF(SaldoAnno2!A$12:A$5000,D480,SaldoAnno2!D$12:D$5000)</f>
        <v>314019.76</v>
      </c>
      <c r="Q480" s="6">
        <f>SUMIF(SaldoAnno2!A$12:A$5000,D480,SaldoAnno2!E$12:E$5000)</f>
        <v>2951.43</v>
      </c>
      <c r="R480" s="6">
        <f>SUMIF(SaldoAnno2!A$12:A$5000,D480,SaldoAnno2!G$12:G$5000)</f>
        <v>311068.33</v>
      </c>
      <c r="S480" s="6">
        <f>SUMIF(SaldoAnno3!A$12:A$5000,D480,SaldoAnno3!D$12:G$5000)</f>
        <v>186380.15</v>
      </c>
      <c r="T480" s="6">
        <f>SUMIF(SaldoAnno3!A$12:A$5000,D480,SaldoAnno3!E$12:H$5000)</f>
        <v>0</v>
      </c>
      <c r="U480" s="6">
        <f>SUMIF(SaldoAnno3!A$12:A$5000,D480,SaldoAnno3!G$12:G$5000)</f>
        <v>186380.15</v>
      </c>
      <c r="V480" s="6">
        <f>SUMIF(SaldoAnno4!A$12:A$4602,$D480,SaldoAnno4!D$12:D$4602)</f>
        <v>0</v>
      </c>
      <c r="W480" s="6">
        <f>SUMIF(SaldoAnno4!A$12:A$4602,$D480,SaldoAnno4!E$12:E$4602)</f>
        <v>0</v>
      </c>
      <c r="X480" s="6">
        <f>SUMIF(SaldoAnno4!A$12:A$4602,$D480,SaldoAnno4!G$12:G$4602)</f>
        <v>132875.1</v>
      </c>
      <c r="Y480" s="6">
        <f>SUMIF(SaldoAnno5!A$12:A$4602,$D480,SaldoAnno5!D$12:D$4602)</f>
        <v>183027.12</v>
      </c>
      <c r="Z480" s="6">
        <f>SUMIF(SaldoAnno5!A$12:A$4602,$D480,SaldoAnno5!E$12:E$4602)</f>
        <v>0</v>
      </c>
      <c r="AA480" s="6">
        <f>SUMIF(SaldoAnno5!A$12:A$4602,$D480,SaldoAnno5!G$12:G$4602)</f>
        <v>183027.12</v>
      </c>
      <c r="AB480" s="6">
        <f>SUMIF(SaldoAnno6!A$12:A$5000,$D480,SaldoAnno6!D$12:D$5000)</f>
        <v>42101.58</v>
      </c>
      <c r="AC480" s="6">
        <f>SUMIF(SaldoAnno6!A$12:A$5000,$D480,SaldoAnno6!E$12:E$5000)</f>
        <v>0</v>
      </c>
      <c r="AD480" s="6">
        <f>SUMIF(SaldoAnno6!A$12:A$5000,$D480,SaldoAnno6!G$12:G$5000)</f>
        <v>42101.58</v>
      </c>
    </row>
    <row r="481" spans="1:30" ht="12.75">
      <c r="A481" s="7">
        <v>40</v>
      </c>
      <c r="B481" s="7">
        <v>4007</v>
      </c>
      <c r="C481" s="7">
        <v>400706</v>
      </c>
      <c r="D481" s="7">
        <v>40070604</v>
      </c>
      <c r="E481" s="170" t="s">
        <v>680</v>
      </c>
      <c r="F481" s="7">
        <v>1</v>
      </c>
      <c r="G481" s="8" t="s">
        <v>633</v>
      </c>
      <c r="H481" s="8" t="s">
        <v>653</v>
      </c>
      <c r="I481" s="8" t="s">
        <v>678</v>
      </c>
      <c r="J481" s="8" t="s">
        <v>683</v>
      </c>
      <c r="K481" s="8" t="s">
        <v>679</v>
      </c>
      <c r="L481" s="8" t="s">
        <v>658</v>
      </c>
      <c r="M481" s="6">
        <f>SUMIF(SaldoAnno1!A$12:A$4902,D481,SaldoAnno1!D$12:D$4902)</f>
        <v>423723.82</v>
      </c>
      <c r="N481" s="6">
        <f>SUMIF(SaldoAnno1!A$12:A$4902,D481,SaldoAnno1!E$12:E$4902)</f>
        <v>86802.95</v>
      </c>
      <c r="O481" s="6">
        <f>SUMIF(SaldoAnno1!A$12:A$4902,D481,SaldoAnno1!G$12:G$4902)</f>
        <v>336920.87</v>
      </c>
      <c r="P481" s="6">
        <f>SUMIF(SaldoAnno2!A$12:A$5000,D481,SaldoAnno2!D$12:D$5000)</f>
        <v>353127.26</v>
      </c>
      <c r="Q481" s="6">
        <f>SUMIF(SaldoAnno2!A$12:A$5000,D481,SaldoAnno2!E$12:E$5000)</f>
        <v>0</v>
      </c>
      <c r="R481" s="6">
        <f>SUMIF(SaldoAnno2!A$12:A$5000,D481,SaldoAnno2!G$12:G$5000)</f>
        <v>353127.26</v>
      </c>
      <c r="S481" s="6">
        <f>SUMIF(SaldoAnno3!A$12:A$5000,D481,SaldoAnno3!D$12:G$5000)</f>
        <v>155430.20000000001</v>
      </c>
      <c r="T481" s="6">
        <f>SUMIF(SaldoAnno3!A$12:A$5000,D481,SaldoAnno3!E$12:H$5000)</f>
        <v>0</v>
      </c>
      <c r="U481" s="6">
        <f>SUMIF(SaldoAnno3!A$12:A$5000,D481,SaldoAnno3!G$12:G$5000)</f>
        <v>155430.20000000001</v>
      </c>
      <c r="V481" s="6">
        <f>SUMIF(SaldoAnno4!A$12:A$4602,$D481,SaldoAnno4!D$12:D$4602)</f>
        <v>0</v>
      </c>
      <c r="W481" s="6">
        <f>SUMIF(SaldoAnno4!A$12:A$4602,$D481,SaldoAnno4!E$12:E$4602)</f>
        <v>0</v>
      </c>
      <c r="X481" s="6">
        <f>SUMIF(SaldoAnno4!A$12:A$4602,$D481,SaldoAnno4!G$12:G$4602)</f>
        <v>97925.2644</v>
      </c>
      <c r="Y481" s="6">
        <f>SUMIF(SaldoAnno5!A$12:A$4602,$D481,SaldoAnno5!D$12:D$4602)</f>
        <v>130581.07</v>
      </c>
      <c r="Z481" s="6">
        <f>SUMIF(SaldoAnno5!A$12:A$4602,$D481,SaldoAnno5!E$12:E$4602)</f>
        <v>9307.1200000000008</v>
      </c>
      <c r="AA481" s="6">
        <f>SUMIF(SaldoAnno5!A$12:A$4602,$D481,SaldoAnno5!G$12:G$4602)</f>
        <v>121273.95000000001</v>
      </c>
      <c r="AB481" s="6">
        <f>SUMIF(SaldoAnno6!A$12:A$5000,$D481,SaldoAnno6!D$12:D$5000)</f>
        <v>45232.31</v>
      </c>
      <c r="AC481" s="6">
        <f>SUMIF(SaldoAnno6!A$12:A$5000,$D481,SaldoAnno6!E$12:E$5000)</f>
        <v>6684.76</v>
      </c>
      <c r="AD481" s="6">
        <f>SUMIF(SaldoAnno6!A$12:A$5000,$D481,SaldoAnno6!G$12:G$5000)</f>
        <v>38547.549999999996</v>
      </c>
    </row>
    <row r="482" spans="1:30" ht="12.75">
      <c r="A482" s="7">
        <v>40</v>
      </c>
      <c r="B482" s="7">
        <v>4007</v>
      </c>
      <c r="C482" s="7">
        <v>400706</v>
      </c>
      <c r="D482" s="7">
        <v>40070605</v>
      </c>
      <c r="E482" s="170" t="s">
        <v>681</v>
      </c>
      <c r="F482" s="7">
        <v>1</v>
      </c>
      <c r="G482" s="8" t="s">
        <v>633</v>
      </c>
      <c r="H482" s="8" t="s">
        <v>653</v>
      </c>
      <c r="I482" s="8" t="s">
        <v>678</v>
      </c>
      <c r="J482" s="8" t="s">
        <v>683</v>
      </c>
      <c r="K482" s="8" t="s">
        <v>679</v>
      </c>
      <c r="L482" s="8" t="s">
        <v>658</v>
      </c>
      <c r="M482" s="6">
        <f>SUMIF(SaldoAnno1!A$12:A$4902,D482,SaldoAnno1!D$12:D$4902)</f>
        <v>114534.03</v>
      </c>
      <c r="N482" s="6">
        <f>SUMIF(SaldoAnno1!A$12:A$4902,D482,SaldoAnno1!E$12:E$4902)</f>
        <v>16889.36</v>
      </c>
      <c r="O482" s="6">
        <f>SUMIF(SaldoAnno1!A$12:A$4902,D482,SaldoAnno1!G$12:G$4902)</f>
        <v>97644.67</v>
      </c>
      <c r="P482" s="6">
        <f>SUMIF(SaldoAnno2!A$12:A$5000,D482,SaldoAnno2!D$12:D$5000)</f>
        <v>96415.27</v>
      </c>
      <c r="Q482" s="6">
        <f>SUMIF(SaldoAnno2!A$12:A$5000,D482,SaldoAnno2!E$12:E$5000)</f>
        <v>0</v>
      </c>
      <c r="R482" s="6">
        <f>SUMIF(SaldoAnno2!A$12:A$5000,D482,SaldoAnno2!G$12:G$5000)</f>
        <v>96415.27</v>
      </c>
      <c r="S482" s="6">
        <f>SUMIF(SaldoAnno3!A$12:A$5000,D482,SaldoAnno3!D$12:G$5000)</f>
        <v>57788.46</v>
      </c>
      <c r="T482" s="6">
        <f>SUMIF(SaldoAnno3!A$12:A$5000,D482,SaldoAnno3!E$12:H$5000)</f>
        <v>0</v>
      </c>
      <c r="U482" s="6">
        <f>SUMIF(SaldoAnno3!A$12:A$5000,D482,SaldoAnno3!G$12:G$5000)</f>
        <v>57788.46</v>
      </c>
      <c r="V482" s="6">
        <f>SUMIF(SaldoAnno4!A$12:A$4602,$D482,SaldoAnno4!D$12:D$4602)</f>
        <v>0</v>
      </c>
      <c r="W482" s="6">
        <f>SUMIF(SaldoAnno4!A$12:A$4602,$D482,SaldoAnno4!E$12:E$4602)</f>
        <v>0</v>
      </c>
      <c r="X482" s="6">
        <f>SUMIF(SaldoAnno4!A$12:A$4602,$D482,SaldoAnno4!G$12:G$4602)</f>
        <v>45214.496400000004</v>
      </c>
      <c r="Y482" s="6">
        <f>SUMIF(SaldoAnno5!A$12:A$4602,$D482,SaldoAnno5!D$12:D$4602)</f>
        <v>161090.64000000001</v>
      </c>
      <c r="Z482" s="6">
        <f>SUMIF(SaldoAnno5!A$12:A$4602,$D482,SaldoAnno5!E$12:E$4602)</f>
        <v>10914.42</v>
      </c>
      <c r="AA482" s="6">
        <f>SUMIF(SaldoAnno5!A$12:A$4602,$D482,SaldoAnno5!G$12:G$4602)</f>
        <v>150176.22</v>
      </c>
      <c r="AB482" s="6">
        <f>SUMIF(SaldoAnno6!A$12:A$5000,$D482,SaldoAnno6!D$12:D$5000)</f>
        <v>38420.410000000003</v>
      </c>
      <c r="AC482" s="6">
        <f>SUMIF(SaldoAnno6!A$12:A$5000,$D482,SaldoAnno6!E$12:E$5000)</f>
        <v>0</v>
      </c>
      <c r="AD482" s="6">
        <f>SUMIF(SaldoAnno6!A$12:A$5000,$D482,SaldoAnno6!G$12:G$5000)</f>
        <v>38420.410000000003</v>
      </c>
    </row>
    <row r="483" spans="1:30" ht="12.75">
      <c r="A483" s="7">
        <v>40</v>
      </c>
      <c r="B483" s="7">
        <v>4007</v>
      </c>
      <c r="C483" s="7">
        <v>400706</v>
      </c>
      <c r="D483" s="7">
        <v>40070606</v>
      </c>
      <c r="E483" s="170" t="s">
        <v>1001</v>
      </c>
      <c r="F483" s="7">
        <v>1</v>
      </c>
      <c r="G483" s="8" t="s">
        <v>633</v>
      </c>
      <c r="H483" s="8" t="s">
        <v>653</v>
      </c>
      <c r="I483" s="8" t="s">
        <v>678</v>
      </c>
      <c r="J483" s="8" t="s">
        <v>683</v>
      </c>
      <c r="K483" s="8" t="s">
        <v>679</v>
      </c>
      <c r="L483" s="8" t="s">
        <v>658</v>
      </c>
      <c r="M483" s="6">
        <f>SUMIF(SaldoAnno1!A$12:A$4902,D483,SaldoAnno1!D$12:D$4902)</f>
        <v>0</v>
      </c>
      <c r="N483" s="6">
        <f>SUMIF(SaldoAnno1!A$12:A$4902,D483,SaldoAnno1!E$12:E$4902)</f>
        <v>0</v>
      </c>
      <c r="O483" s="6">
        <f>SUMIF(SaldoAnno1!A$12:A$4902,D483,SaldoAnno1!G$12:G$4902)</f>
        <v>0</v>
      </c>
      <c r="P483" s="6">
        <f>SUMIF(SaldoAnno2!A$12:A$5000,D483,SaldoAnno2!D$12:D$5000)</f>
        <v>0</v>
      </c>
      <c r="Q483" s="6">
        <f>SUMIF(SaldoAnno2!A$12:A$5000,D483,SaldoAnno2!E$12:E$5000)</f>
        <v>0</v>
      </c>
      <c r="R483" s="6">
        <f>SUMIF(SaldoAnno2!A$12:A$5000,D483,SaldoAnno2!G$12:G$5000)</f>
        <v>0</v>
      </c>
      <c r="S483" s="6">
        <f>SUMIF(SaldoAnno3!A$12:A$5000,D483,SaldoAnno3!D$12:G$5000)</f>
        <v>0</v>
      </c>
      <c r="T483" s="6">
        <f>SUMIF(SaldoAnno3!A$12:A$5000,D483,SaldoAnno3!E$12:H$5000)</f>
        <v>0</v>
      </c>
      <c r="U483" s="6">
        <f>SUMIF(SaldoAnno3!A$12:A$5000,D483,SaldoAnno3!G$12:G$5000)</f>
        <v>0</v>
      </c>
      <c r="V483" s="6">
        <f>SUMIF(SaldoAnno4!A$12:A$4602,$D483,SaldoAnno4!D$12:D$4602)</f>
        <v>0</v>
      </c>
      <c r="W483" s="6">
        <f>SUMIF(SaldoAnno4!A$12:A$4602,$D483,SaldoAnno4!E$12:E$4602)</f>
        <v>0</v>
      </c>
      <c r="X483" s="6">
        <f>SUMIF(SaldoAnno4!A$12:A$4602,$D483,SaldoAnno4!G$12:G$4602)</f>
        <v>0</v>
      </c>
      <c r="Y483" s="6">
        <f>SUMIF(SaldoAnno5!A$12:A$4602,$D483,SaldoAnno5!D$12:D$4602)</f>
        <v>0</v>
      </c>
      <c r="Z483" s="6">
        <f>SUMIF(SaldoAnno5!A$12:A$4602,$D483,SaldoAnno5!E$12:E$4602)</f>
        <v>0</v>
      </c>
      <c r="AA483" s="6">
        <f>SUMIF(SaldoAnno5!A$12:A$4602,$D483,SaldoAnno5!G$12:G$4602)</f>
        <v>0</v>
      </c>
      <c r="AB483" s="6">
        <f>SUMIF(SaldoAnno6!A$12:A$5000,$D483,SaldoAnno6!D$12:D$5000)</f>
        <v>0</v>
      </c>
      <c r="AC483" s="6">
        <f>SUMIF(SaldoAnno6!A$12:A$5000,$D483,SaldoAnno6!E$12:E$5000)</f>
        <v>0</v>
      </c>
      <c r="AD483" s="6">
        <f>SUMIF(SaldoAnno6!A$12:A$5000,$D483,SaldoAnno6!G$12:G$5000)</f>
        <v>0</v>
      </c>
    </row>
    <row r="484" spans="1:30" ht="12.75">
      <c r="A484" s="7">
        <v>40</v>
      </c>
      <c r="B484" s="7">
        <v>4007</v>
      </c>
      <c r="C484" s="7">
        <v>400706</v>
      </c>
      <c r="D484" s="7">
        <v>40070607</v>
      </c>
      <c r="E484" s="170" t="s">
        <v>682</v>
      </c>
      <c r="F484" s="7">
        <v>1</v>
      </c>
      <c r="G484" s="8" t="s">
        <v>633</v>
      </c>
      <c r="H484" s="8" t="s">
        <v>653</v>
      </c>
      <c r="I484" s="8" t="s">
        <v>678</v>
      </c>
      <c r="J484" s="8" t="s">
        <v>683</v>
      </c>
      <c r="K484" s="8" t="s">
        <v>679</v>
      </c>
      <c r="L484" s="8" t="s">
        <v>658</v>
      </c>
      <c r="M484" s="6">
        <f>SUMIF(SaldoAnno1!A$12:A$4902,D484,SaldoAnno1!D$12:D$4902)</f>
        <v>11614.03</v>
      </c>
      <c r="N484" s="6">
        <f>SUMIF(SaldoAnno1!A$12:A$4902,D484,SaldoAnno1!E$12:E$4902)</f>
        <v>0</v>
      </c>
      <c r="O484" s="6">
        <f>SUMIF(SaldoAnno1!A$12:A$4902,D484,SaldoAnno1!G$12:G$4902)</f>
        <v>11614.03</v>
      </c>
      <c r="P484" s="6">
        <f>SUMIF(SaldoAnno2!A$12:A$5000,D484,SaldoAnno2!D$12:D$5000)</f>
        <v>22745.08</v>
      </c>
      <c r="Q484" s="6">
        <f>SUMIF(SaldoAnno2!A$12:A$5000,D484,SaldoAnno2!E$12:E$5000)</f>
        <v>0</v>
      </c>
      <c r="R484" s="6">
        <f>SUMIF(SaldoAnno2!A$12:A$5000,D484,SaldoAnno2!G$12:G$5000)</f>
        <v>22745.08</v>
      </c>
      <c r="S484" s="6">
        <f>SUMIF(SaldoAnno3!A$12:A$5000,D484,SaldoAnno3!D$12:G$5000)</f>
        <v>0</v>
      </c>
      <c r="T484" s="6">
        <f>SUMIF(SaldoAnno3!A$12:A$5000,D484,SaldoAnno3!E$12:H$5000)</f>
        <v>0</v>
      </c>
      <c r="U484" s="6">
        <f>SUMIF(SaldoAnno3!A$12:A$5000,D484,SaldoAnno3!G$12:G$5000)</f>
        <v>0</v>
      </c>
      <c r="V484" s="6">
        <f>SUMIF(SaldoAnno4!A$12:A$4602,$D484,SaldoAnno4!D$12:D$4602)</f>
        <v>0</v>
      </c>
      <c r="W484" s="6">
        <f>SUMIF(SaldoAnno4!A$12:A$4602,$D484,SaldoAnno4!E$12:E$4602)</f>
        <v>0</v>
      </c>
      <c r="X484" s="6">
        <f>SUMIF(SaldoAnno4!A$12:A$4602,$D484,SaldoAnno4!G$12:G$4602)</f>
        <v>0</v>
      </c>
      <c r="Y484" s="6">
        <f>SUMIF(SaldoAnno5!A$12:A$4602,$D484,SaldoAnno5!D$12:D$4602)</f>
        <v>0</v>
      </c>
      <c r="Z484" s="6">
        <f>SUMIF(SaldoAnno5!A$12:A$4602,$D484,SaldoAnno5!E$12:E$4602)</f>
        <v>0</v>
      </c>
      <c r="AA484" s="6">
        <f>SUMIF(SaldoAnno5!A$12:A$4602,$D484,SaldoAnno5!G$12:G$4602)</f>
        <v>0</v>
      </c>
      <c r="AB484" s="6">
        <f>SUMIF(SaldoAnno6!A$12:A$5000,$D484,SaldoAnno6!D$12:D$5000)</f>
        <v>0</v>
      </c>
      <c r="AC484" s="6">
        <f>SUMIF(SaldoAnno6!A$12:A$5000,$D484,SaldoAnno6!E$12:E$5000)</f>
        <v>0</v>
      </c>
      <c r="AD484" s="6">
        <f>SUMIF(SaldoAnno6!A$12:A$5000,$D484,SaldoAnno6!G$12:G$5000)</f>
        <v>0</v>
      </c>
    </row>
    <row r="485" spans="1:30" ht="12.75">
      <c r="A485" s="7">
        <v>40</v>
      </c>
      <c r="B485" s="7">
        <v>4007</v>
      </c>
      <c r="C485" s="7">
        <v>400706</v>
      </c>
      <c r="D485" s="7">
        <v>40070608</v>
      </c>
      <c r="E485" s="170" t="s">
        <v>1002</v>
      </c>
      <c r="F485" s="7">
        <v>1</v>
      </c>
      <c r="G485" s="8" t="s">
        <v>633</v>
      </c>
      <c r="H485" s="8" t="s">
        <v>653</v>
      </c>
      <c r="I485" s="8" t="s">
        <v>678</v>
      </c>
      <c r="J485" s="8" t="s">
        <v>683</v>
      </c>
      <c r="K485" s="8" t="s">
        <v>679</v>
      </c>
      <c r="L485" s="8" t="s">
        <v>658</v>
      </c>
      <c r="M485" s="6">
        <f>SUMIF(SaldoAnno1!A$12:A$4902,D485,SaldoAnno1!D$12:D$4902)</f>
        <v>0</v>
      </c>
      <c r="N485" s="6">
        <f>SUMIF(SaldoAnno1!A$12:A$4902,D485,SaldoAnno1!E$12:E$4902)</f>
        <v>0</v>
      </c>
      <c r="O485" s="6">
        <f>SUMIF(SaldoAnno1!A$12:A$4902,D485,SaldoAnno1!G$12:G$4902)</f>
        <v>0</v>
      </c>
      <c r="P485" s="6">
        <f>SUMIF(SaldoAnno2!A$12:A$5000,D485,SaldoAnno2!D$12:D$5000)</f>
        <v>0</v>
      </c>
      <c r="Q485" s="6">
        <f>SUMIF(SaldoAnno2!A$12:A$5000,D485,SaldoAnno2!E$12:E$5000)</f>
        <v>0</v>
      </c>
      <c r="R485" s="6">
        <f>SUMIF(SaldoAnno2!A$12:A$5000,D485,SaldoAnno2!G$12:G$5000)</f>
        <v>0</v>
      </c>
      <c r="S485" s="6">
        <f>SUMIF(SaldoAnno3!A$12:A$5000,D485,SaldoAnno3!D$12:G$5000)</f>
        <v>0</v>
      </c>
      <c r="T485" s="6">
        <f>SUMIF(SaldoAnno3!A$12:A$5000,D485,SaldoAnno3!E$12:H$5000)</f>
        <v>0</v>
      </c>
      <c r="U485" s="6">
        <f>SUMIF(SaldoAnno3!A$12:A$5000,D485,SaldoAnno3!G$12:G$5000)</f>
        <v>0</v>
      </c>
      <c r="V485" s="6">
        <f>SUMIF(SaldoAnno4!A$12:A$4602,$D485,SaldoAnno4!D$12:D$4602)</f>
        <v>0</v>
      </c>
      <c r="W485" s="6">
        <f>SUMIF(SaldoAnno4!A$12:A$4602,$D485,SaldoAnno4!E$12:E$4602)</f>
        <v>0</v>
      </c>
      <c r="X485" s="6">
        <f>SUMIF(SaldoAnno4!A$12:A$4602,$D485,SaldoAnno4!G$12:G$4602)</f>
        <v>0</v>
      </c>
      <c r="Y485" s="6">
        <f>SUMIF(SaldoAnno5!A$12:A$4602,$D485,SaldoAnno5!D$12:D$4602)</f>
        <v>0</v>
      </c>
      <c r="Z485" s="6">
        <f>SUMIF(SaldoAnno5!A$12:A$4602,$D485,SaldoAnno5!E$12:E$4602)</f>
        <v>0</v>
      </c>
      <c r="AA485" s="6">
        <f>SUMIF(SaldoAnno5!A$12:A$4602,$D485,SaldoAnno5!G$12:G$4602)</f>
        <v>0</v>
      </c>
      <c r="AB485" s="6">
        <f>SUMIF(SaldoAnno6!A$12:A$5000,$D485,SaldoAnno6!D$12:D$5000)</f>
        <v>0</v>
      </c>
      <c r="AC485" s="6">
        <f>SUMIF(SaldoAnno6!A$12:A$5000,$D485,SaldoAnno6!E$12:E$5000)</f>
        <v>0</v>
      </c>
      <c r="AD485" s="6">
        <f>SUMIF(SaldoAnno6!A$12:A$5000,$D485,SaldoAnno6!G$12:G$5000)</f>
        <v>0</v>
      </c>
    </row>
    <row r="486" spans="1:30" ht="25.5">
      <c r="A486" s="7">
        <v>40</v>
      </c>
      <c r="B486" s="7">
        <v>4007</v>
      </c>
      <c r="C486" s="7">
        <v>400706</v>
      </c>
      <c r="D486" s="7">
        <v>40070609</v>
      </c>
      <c r="E486" s="170" t="s">
        <v>1525</v>
      </c>
      <c r="F486" s="7">
        <v>1</v>
      </c>
      <c r="G486" s="8" t="s">
        <v>633</v>
      </c>
      <c r="H486" s="8" t="s">
        <v>653</v>
      </c>
      <c r="I486" s="8" t="s">
        <v>678</v>
      </c>
      <c r="J486" s="8" t="s">
        <v>683</v>
      </c>
      <c r="K486" s="8" t="s">
        <v>679</v>
      </c>
      <c r="L486" s="8" t="s">
        <v>658</v>
      </c>
      <c r="M486" s="6">
        <f>SUMIF(SaldoAnno1!A$12:A$4902,D486,SaldoAnno1!D$12:D$4902)</f>
        <v>251244.53</v>
      </c>
      <c r="N486" s="6">
        <f>SUMIF(SaldoAnno1!A$12:A$4902,D486,SaldoAnno1!E$12:E$4902)</f>
        <v>30595.1</v>
      </c>
      <c r="O486" s="6">
        <f>SUMIF(SaldoAnno1!A$12:A$4902,D486,SaldoAnno1!G$12:G$4902)</f>
        <v>220649.43</v>
      </c>
      <c r="P486" s="6">
        <f>SUMIF(SaldoAnno2!A$12:A$5000,D486,SaldoAnno2!D$12:D$5000)</f>
        <v>476829.49</v>
      </c>
      <c r="Q486" s="6">
        <f>SUMIF(SaldoAnno2!A$12:A$5000,D486,SaldoAnno2!E$12:E$5000)</f>
        <v>0</v>
      </c>
      <c r="R486" s="6">
        <f>SUMIF(SaldoAnno2!A$12:A$5000,D486,SaldoAnno2!G$12:G$5000)</f>
        <v>476829.49</v>
      </c>
      <c r="S486" s="6">
        <f>SUMIF(SaldoAnno3!A$12:A$5000,D486,SaldoAnno3!D$12:G$5000)</f>
        <v>384999.59</v>
      </c>
      <c r="T486" s="6">
        <f>SUMIF(SaldoAnno3!A$12:A$5000,D486,SaldoAnno3!E$12:H$5000)</f>
        <v>0</v>
      </c>
      <c r="U486" s="6">
        <f>SUMIF(SaldoAnno3!A$12:A$5000,D486,SaldoAnno3!G$12:G$5000)</f>
        <v>384999.59</v>
      </c>
      <c r="V486" s="6">
        <f>SUMIF(SaldoAnno4!A$12:A$4602,$D486,SaldoAnno4!D$12:D$4602)</f>
        <v>0</v>
      </c>
      <c r="W486" s="6">
        <f>SUMIF(SaldoAnno4!A$12:A$4602,$D486,SaldoAnno4!E$12:E$4602)</f>
        <v>0</v>
      </c>
      <c r="X486" s="6">
        <f>SUMIF(SaldoAnno4!A$12:A$4602,$D486,SaldoAnno4!G$12:G$4602)</f>
        <v>201555.64799999999</v>
      </c>
      <c r="Y486" s="6">
        <f>SUMIF(SaldoAnno5!A$12:A$4602,$D486,SaldoAnno5!D$12:D$4602)</f>
        <v>309403.21999999997</v>
      </c>
      <c r="Z486" s="6">
        <f>SUMIF(SaldoAnno5!A$12:A$4602,$D486,SaldoAnno5!E$12:E$4602)</f>
        <v>0</v>
      </c>
      <c r="AA486" s="6">
        <f>SUMIF(SaldoAnno5!A$12:A$4602,$D486,SaldoAnno5!G$12:G$4602)</f>
        <v>309403.21999999997</v>
      </c>
      <c r="AB486" s="6">
        <f>SUMIF(SaldoAnno6!A$12:A$5000,$D486,SaldoAnno6!D$12:D$5000)</f>
        <v>74562.67</v>
      </c>
      <c r="AC486" s="6">
        <f>SUMIF(SaldoAnno6!A$12:A$5000,$D486,SaldoAnno6!E$12:E$5000)</f>
        <v>0</v>
      </c>
      <c r="AD486" s="6">
        <f>SUMIF(SaldoAnno6!A$12:A$5000,$D486,SaldoAnno6!G$12:G$5000)</f>
        <v>74562.67</v>
      </c>
    </row>
    <row r="487" spans="1:30" ht="12.75">
      <c r="A487" s="7">
        <v>40</v>
      </c>
      <c r="B487" s="7">
        <v>4007</v>
      </c>
      <c r="C487" s="7">
        <v>400706</v>
      </c>
      <c r="D487" s="7">
        <v>40070610</v>
      </c>
      <c r="E487" s="170" t="s">
        <v>1643</v>
      </c>
      <c r="F487" s="7">
        <v>1</v>
      </c>
      <c r="G487" s="8" t="s">
        <v>633</v>
      </c>
      <c r="H487" s="8" t="s">
        <v>653</v>
      </c>
      <c r="I487" s="8" t="s">
        <v>678</v>
      </c>
      <c r="J487" s="8" t="s">
        <v>683</v>
      </c>
      <c r="K487" s="8" t="s">
        <v>679</v>
      </c>
      <c r="L487" s="8" t="s">
        <v>658</v>
      </c>
      <c r="M487" s="6">
        <f>SUMIF(SaldoAnno1!A$12:A$4902,D487,SaldoAnno1!D$12:D$4902)</f>
        <v>346236.34</v>
      </c>
      <c r="N487" s="6">
        <f>SUMIF(SaldoAnno1!A$12:A$4902,D487,SaldoAnno1!E$12:E$4902)</f>
        <v>43185.34</v>
      </c>
      <c r="O487" s="6">
        <f>SUMIF(SaldoAnno1!A$12:A$4902,D487,SaldoAnno1!G$12:G$4902)</f>
        <v>303051</v>
      </c>
      <c r="P487" s="6">
        <f>SUMIF(SaldoAnno2!A$12:A$5000,D487,SaldoAnno2!D$12:D$5000)</f>
        <v>329591.36</v>
      </c>
      <c r="Q487" s="6">
        <f>SUMIF(SaldoAnno2!A$12:A$5000,D487,SaldoAnno2!E$12:E$5000)</f>
        <v>68470.41</v>
      </c>
      <c r="R487" s="6">
        <f>SUMIF(SaldoAnno2!A$12:A$5000,D487,SaldoAnno2!G$12:G$5000)</f>
        <v>261120.94999999998</v>
      </c>
      <c r="S487" s="6">
        <f>SUMIF(SaldoAnno3!A$12:A$5000,D487,SaldoAnno3!D$12:G$5000)</f>
        <v>220390.11</v>
      </c>
      <c r="T487" s="6">
        <f>SUMIF(SaldoAnno3!A$12:A$5000,D487,SaldoAnno3!E$12:H$5000)</f>
        <v>0</v>
      </c>
      <c r="U487" s="6">
        <f>SUMIF(SaldoAnno3!A$12:A$5000,D487,SaldoAnno3!G$12:G$5000)</f>
        <v>220390.11</v>
      </c>
      <c r="V487" s="6">
        <f>SUMIF(SaldoAnno4!A$12:A$4602,$D487,SaldoAnno4!D$12:D$4602)</f>
        <v>0</v>
      </c>
      <c r="W487" s="6">
        <f>SUMIF(SaldoAnno4!A$12:A$4602,$D487,SaldoAnno4!E$12:E$4602)</f>
        <v>0</v>
      </c>
      <c r="X487" s="6">
        <f>SUMIF(SaldoAnno4!A$12:A$4602,$D487,SaldoAnno4!G$12:G$4602)</f>
        <v>227445.90839999999</v>
      </c>
      <c r="Y487" s="6">
        <f>SUMIF(SaldoAnno5!A$12:A$4602,$D487,SaldoAnno5!D$12:D$4602)</f>
        <v>252967.77</v>
      </c>
      <c r="Z487" s="6">
        <f>SUMIF(SaldoAnno5!A$12:A$4602,$D487,SaldoAnno5!E$12:E$4602)</f>
        <v>0</v>
      </c>
      <c r="AA487" s="6">
        <f>SUMIF(SaldoAnno5!A$12:A$4602,$D487,SaldoAnno5!G$12:G$4602)</f>
        <v>252967.77</v>
      </c>
      <c r="AB487" s="6">
        <f>SUMIF(SaldoAnno6!A$12:A$5000,$D487,SaldoAnno6!D$12:D$5000)</f>
        <v>68706.289999999994</v>
      </c>
      <c r="AC487" s="6">
        <f>SUMIF(SaldoAnno6!A$12:A$5000,$D487,SaldoAnno6!E$12:E$5000)</f>
        <v>0</v>
      </c>
      <c r="AD487" s="6">
        <f>SUMIF(SaldoAnno6!A$12:A$5000,$D487,SaldoAnno6!G$12:G$5000)</f>
        <v>68706.289999999994</v>
      </c>
    </row>
    <row r="488" spans="1:30" ht="12.75">
      <c r="A488" s="7">
        <v>40</v>
      </c>
      <c r="B488" s="7">
        <v>4007</v>
      </c>
      <c r="C488" s="7">
        <v>400706</v>
      </c>
      <c r="D488" s="7">
        <v>40070611</v>
      </c>
      <c r="E488" s="170" t="s">
        <v>1366</v>
      </c>
      <c r="F488" s="7">
        <v>1</v>
      </c>
      <c r="G488" s="8" t="s">
        <v>633</v>
      </c>
      <c r="H488" s="8" t="s">
        <v>653</v>
      </c>
      <c r="I488" s="8" t="s">
        <v>678</v>
      </c>
      <c r="J488" s="8" t="s">
        <v>683</v>
      </c>
      <c r="K488" s="8" t="s">
        <v>679</v>
      </c>
      <c r="L488" s="8" t="s">
        <v>658</v>
      </c>
      <c r="M488" s="6">
        <f>SUMIF(SaldoAnno1!A$12:A$4902,D488,SaldoAnno1!D$12:D$4902)</f>
        <v>59822.15</v>
      </c>
      <c r="N488" s="6">
        <f>SUMIF(SaldoAnno1!A$12:A$4902,D488,SaldoAnno1!E$12:E$4902)</f>
        <v>8862.15</v>
      </c>
      <c r="O488" s="6">
        <f>SUMIF(SaldoAnno1!A$12:A$4902,D488,SaldoAnno1!G$12:G$4902)</f>
        <v>50960</v>
      </c>
      <c r="P488" s="6">
        <f>SUMIF(SaldoAnno2!A$12:A$5000,D488,SaldoAnno2!D$12:D$5000)</f>
        <v>0</v>
      </c>
      <c r="Q488" s="6">
        <f>SUMIF(SaldoAnno2!A$12:A$5000,D488,SaldoAnno2!E$12:E$5000)</f>
        <v>0</v>
      </c>
      <c r="R488" s="6">
        <f>SUMIF(SaldoAnno2!A$12:A$5000,D488,SaldoAnno2!G$12:G$5000)</f>
        <v>0</v>
      </c>
      <c r="S488" s="6">
        <f>SUMIF(SaldoAnno3!A$12:A$5000,D488,SaldoAnno3!D$12:G$5000)</f>
        <v>0</v>
      </c>
      <c r="T488" s="6">
        <f>SUMIF(SaldoAnno3!A$12:A$5000,D488,SaldoAnno3!E$12:H$5000)</f>
        <v>0</v>
      </c>
      <c r="U488" s="6">
        <f>SUMIF(SaldoAnno3!A$12:A$5000,D488,SaldoAnno3!G$12:G$5000)</f>
        <v>0</v>
      </c>
      <c r="V488" s="6">
        <f>SUMIF(SaldoAnno4!A$12:A$4602,$D488,SaldoAnno4!D$12:D$4602)</f>
        <v>0</v>
      </c>
      <c r="W488" s="6">
        <f>SUMIF(SaldoAnno4!A$12:A$4602,$D488,SaldoAnno4!E$12:E$4602)</f>
        <v>0</v>
      </c>
      <c r="X488" s="6">
        <f>SUMIF(SaldoAnno4!A$12:A$4602,$D488,SaldoAnno4!G$12:G$4602)</f>
        <v>0</v>
      </c>
      <c r="Y488" s="6">
        <f>SUMIF(SaldoAnno5!A$12:A$4602,$D488,SaldoAnno5!D$12:D$4602)</f>
        <v>17651.87</v>
      </c>
      <c r="Z488" s="6">
        <f>SUMIF(SaldoAnno5!A$12:A$4602,$D488,SaldoAnno5!E$12:E$4602)</f>
        <v>1220</v>
      </c>
      <c r="AA488" s="6">
        <f>SUMIF(SaldoAnno5!A$12:A$4602,$D488,SaldoAnno5!G$12:G$4602)</f>
        <v>16431.87</v>
      </c>
      <c r="AB488" s="6">
        <f>SUMIF(SaldoAnno6!A$12:A$5000,$D488,SaldoAnno6!D$12:D$5000)</f>
        <v>0</v>
      </c>
      <c r="AC488" s="6">
        <f>SUMIF(SaldoAnno6!A$12:A$5000,$D488,SaldoAnno6!E$12:E$5000)</f>
        <v>0</v>
      </c>
      <c r="AD488" s="6">
        <f>SUMIF(SaldoAnno6!A$12:A$5000,$D488,SaldoAnno6!G$12:G$5000)</f>
        <v>0</v>
      </c>
    </row>
    <row r="489" spans="1:30" ht="12.75">
      <c r="A489" s="7">
        <v>40</v>
      </c>
      <c r="B489" s="7">
        <v>4007</v>
      </c>
      <c r="C489" s="7">
        <v>400707</v>
      </c>
      <c r="D489" s="7">
        <v>40070701</v>
      </c>
      <c r="E489" s="170" t="s">
        <v>711</v>
      </c>
      <c r="F489" s="7">
        <v>1</v>
      </c>
      <c r="G489" s="8" t="s">
        <v>633</v>
      </c>
      <c r="H489" s="8" t="s">
        <v>653</v>
      </c>
      <c r="I489" s="8" t="s">
        <v>712</v>
      </c>
      <c r="J489" s="8" t="s">
        <v>683</v>
      </c>
      <c r="K489" s="8" t="s">
        <v>713</v>
      </c>
      <c r="L489" s="8" t="s">
        <v>658</v>
      </c>
      <c r="M489" s="6">
        <f>SUMIF(SaldoAnno1!A$12:A$4902,D489,SaldoAnno1!D$12:D$4902)</f>
        <v>83025.460000000006</v>
      </c>
      <c r="N489" s="6">
        <f>SUMIF(SaldoAnno1!A$12:A$4902,D489,SaldoAnno1!E$12:E$4902)</f>
        <v>73.2</v>
      </c>
      <c r="O489" s="6">
        <f>SUMIF(SaldoAnno1!A$12:A$4902,D489,SaldoAnno1!G$12:G$4902)</f>
        <v>82952.260000000009</v>
      </c>
      <c r="P489" s="6">
        <f>SUMIF(SaldoAnno2!A$12:A$5000,D489,SaldoAnno2!D$12:D$5000)</f>
        <v>81963.38</v>
      </c>
      <c r="Q489" s="6">
        <f>SUMIF(SaldoAnno2!A$12:A$5000,D489,SaldoAnno2!E$12:E$5000)</f>
        <v>0</v>
      </c>
      <c r="R489" s="6">
        <f>SUMIF(SaldoAnno2!A$12:A$5000,D489,SaldoAnno2!G$12:G$5000)</f>
        <v>81963.38</v>
      </c>
      <c r="S489" s="6">
        <f>SUMIF(SaldoAnno3!A$12:A$5000,D489,SaldoAnno3!D$12:G$5000)</f>
        <v>81606.61</v>
      </c>
      <c r="T489" s="6">
        <f>SUMIF(SaldoAnno3!A$12:A$5000,D489,SaldoAnno3!E$12:H$5000)</f>
        <v>3128.4</v>
      </c>
      <c r="U489" s="6">
        <f>SUMIF(SaldoAnno3!A$12:A$5000,D489,SaldoAnno3!G$12:G$5000)</f>
        <v>78478.210000000006</v>
      </c>
      <c r="V489" s="6">
        <f>SUMIF(SaldoAnno4!A$12:A$4602,$D489,SaldoAnno4!D$12:D$4602)</f>
        <v>0</v>
      </c>
      <c r="W489" s="6">
        <f>SUMIF(SaldoAnno4!A$12:A$4602,$D489,SaldoAnno4!E$12:E$4602)</f>
        <v>0</v>
      </c>
      <c r="X489" s="6">
        <f>SUMIF(SaldoAnno4!A$12:A$4602,$D489,SaldoAnno4!G$12:G$4602)</f>
        <v>139898.96040000004</v>
      </c>
      <c r="Y489" s="6">
        <f>SUMIF(SaldoAnno5!A$12:A$4602,$D489,SaldoAnno5!D$12:D$4602)</f>
        <v>71031.240000000005</v>
      </c>
      <c r="Z489" s="6">
        <f>SUMIF(SaldoAnno5!A$12:A$4602,$D489,SaldoAnno5!E$12:E$4602)</f>
        <v>12.99</v>
      </c>
      <c r="AA489" s="6">
        <f>SUMIF(SaldoAnno5!A$12:A$4602,$D489,SaldoAnno5!G$12:G$4602)</f>
        <v>71018.25</v>
      </c>
      <c r="AB489" s="6">
        <f>SUMIF(SaldoAnno6!A$12:A$5000,$D489,SaldoAnno6!D$12:D$5000)</f>
        <v>13793.81</v>
      </c>
      <c r="AC489" s="6">
        <f>SUMIF(SaldoAnno6!A$12:A$5000,$D489,SaldoAnno6!E$12:E$5000)</f>
        <v>0</v>
      </c>
      <c r="AD489" s="6">
        <f>SUMIF(SaldoAnno6!A$12:A$5000,$D489,SaldoAnno6!G$12:G$5000)</f>
        <v>13793.81</v>
      </c>
    </row>
    <row r="490" spans="1:30" ht="12.75">
      <c r="A490" s="7">
        <v>40</v>
      </c>
      <c r="B490" s="7">
        <v>4007</v>
      </c>
      <c r="C490" s="7">
        <v>400707</v>
      </c>
      <c r="D490" s="7">
        <v>40070702</v>
      </c>
      <c r="E490" s="170" t="s">
        <v>714</v>
      </c>
      <c r="F490" s="7">
        <v>1</v>
      </c>
      <c r="G490" s="8" t="s">
        <v>633</v>
      </c>
      <c r="H490" s="8" t="s">
        <v>653</v>
      </c>
      <c r="I490" s="8" t="s">
        <v>712</v>
      </c>
      <c r="J490" s="8" t="s">
        <v>683</v>
      </c>
      <c r="K490" s="8" t="s">
        <v>713</v>
      </c>
      <c r="L490" s="8" t="s">
        <v>658</v>
      </c>
      <c r="M490" s="6">
        <f>SUMIF(SaldoAnno1!A$12:A$4902,D490,SaldoAnno1!D$12:D$4902)</f>
        <v>883863.16</v>
      </c>
      <c r="N490" s="6">
        <f>SUMIF(SaldoAnno1!A$12:A$4902,D490,SaldoAnno1!E$12:E$4902)</f>
        <v>1914.48</v>
      </c>
      <c r="O490" s="6">
        <f>SUMIF(SaldoAnno1!A$12:A$4902,D490,SaldoAnno1!G$12:G$4902)</f>
        <v>881948.68</v>
      </c>
      <c r="P490" s="6">
        <f>SUMIF(SaldoAnno2!A$12:A$5000,D490,SaldoAnno2!D$12:D$5000)</f>
        <v>2094582.24</v>
      </c>
      <c r="Q490" s="6">
        <f>SUMIF(SaldoAnno2!A$12:A$5000,D490,SaldoAnno2!E$12:E$5000)</f>
        <v>214462.61</v>
      </c>
      <c r="R490" s="6">
        <f>SUMIF(SaldoAnno2!A$12:A$5000,D490,SaldoAnno2!G$12:G$5000)</f>
        <v>1880119.63</v>
      </c>
      <c r="S490" s="6">
        <f>SUMIF(SaldoAnno3!A$12:A$5000,D490,SaldoAnno3!D$12:G$5000)</f>
        <v>1077939.44</v>
      </c>
      <c r="T490" s="6">
        <f>SUMIF(SaldoAnno3!A$12:A$5000,D490,SaldoAnno3!E$12:H$5000)</f>
        <v>28096.7</v>
      </c>
      <c r="U490" s="6">
        <f>SUMIF(SaldoAnno3!A$12:A$5000,D490,SaldoAnno3!G$12:G$5000)</f>
        <v>1049842.74</v>
      </c>
      <c r="V490" s="6">
        <f>SUMIF(SaldoAnno4!A$12:A$4602,$D490,SaldoAnno4!D$12:D$4602)</f>
        <v>0</v>
      </c>
      <c r="W490" s="6">
        <f>SUMIF(SaldoAnno4!A$12:A$4602,$D490,SaldoAnno4!E$12:E$4602)</f>
        <v>0</v>
      </c>
      <c r="X490" s="6">
        <f>SUMIF(SaldoAnno4!A$12:A$4602,$D490,SaldoAnno4!G$12:G$4602)</f>
        <v>1413750.0707999999</v>
      </c>
      <c r="Y490" s="6">
        <f>SUMIF(SaldoAnno5!A$12:A$4602,$D490,SaldoAnno5!D$12:D$4602)</f>
        <v>1093112.1100000001</v>
      </c>
      <c r="Z490" s="6">
        <f>SUMIF(SaldoAnno5!A$12:A$4602,$D490,SaldoAnno5!E$12:E$4602)</f>
        <v>18687.5</v>
      </c>
      <c r="AA490" s="6">
        <f>SUMIF(SaldoAnno5!A$12:A$4602,$D490,SaldoAnno5!G$12:G$4602)</f>
        <v>1074424.6100000001</v>
      </c>
      <c r="AB490" s="6">
        <f>SUMIF(SaldoAnno6!A$12:A$5000,$D490,SaldoAnno6!D$12:D$5000)</f>
        <v>236944.1</v>
      </c>
      <c r="AC490" s="6">
        <f>SUMIF(SaldoAnno6!A$12:A$5000,$D490,SaldoAnno6!E$12:E$5000)</f>
        <v>0</v>
      </c>
      <c r="AD490" s="6">
        <f>SUMIF(SaldoAnno6!A$12:A$5000,$D490,SaldoAnno6!G$12:G$5000)</f>
        <v>236944.1</v>
      </c>
    </row>
    <row r="491" spans="1:30" ht="12.75">
      <c r="A491" s="7">
        <v>40</v>
      </c>
      <c r="B491" s="7">
        <v>4007</v>
      </c>
      <c r="C491" s="7">
        <v>400707</v>
      </c>
      <c r="D491" s="7">
        <v>40070703</v>
      </c>
      <c r="E491" s="170" t="s">
        <v>715</v>
      </c>
      <c r="F491" s="7">
        <v>1</v>
      </c>
      <c r="G491" s="8" t="s">
        <v>633</v>
      </c>
      <c r="H491" s="8" t="s">
        <v>653</v>
      </c>
      <c r="I491" s="8" t="s">
        <v>712</v>
      </c>
      <c r="J491" s="8" t="s">
        <v>683</v>
      </c>
      <c r="K491" s="8" t="s">
        <v>713</v>
      </c>
      <c r="L491" s="8" t="s">
        <v>658</v>
      </c>
      <c r="M491" s="6">
        <f>SUMIF(SaldoAnno1!A$12:A$4902,D491,SaldoAnno1!D$12:D$4902)</f>
        <v>668620.78</v>
      </c>
      <c r="N491" s="6">
        <f>SUMIF(SaldoAnno1!A$12:A$4902,D491,SaldoAnno1!E$12:E$4902)</f>
        <v>8793.98</v>
      </c>
      <c r="O491" s="6">
        <f>SUMIF(SaldoAnno1!A$12:A$4902,D491,SaldoAnno1!G$12:G$4902)</f>
        <v>659826.80000000005</v>
      </c>
      <c r="P491" s="6">
        <f>SUMIF(SaldoAnno2!A$12:A$5000,D491,SaldoAnno2!D$12:D$5000)</f>
        <v>1256625.6100000001</v>
      </c>
      <c r="Q491" s="6">
        <f>SUMIF(SaldoAnno2!A$12:A$5000,D491,SaldoAnno2!E$12:E$5000)</f>
        <v>109266.36</v>
      </c>
      <c r="R491" s="6">
        <f>SUMIF(SaldoAnno2!A$12:A$5000,D491,SaldoAnno2!G$12:G$5000)</f>
        <v>1147359.25</v>
      </c>
      <c r="S491" s="6">
        <f>SUMIF(SaldoAnno3!A$12:A$5000,D491,SaldoAnno3!D$12:G$5000)</f>
        <v>1706242.05</v>
      </c>
      <c r="T491" s="6">
        <f>SUMIF(SaldoAnno3!A$12:A$5000,D491,SaldoAnno3!E$12:H$5000)</f>
        <v>116116.14</v>
      </c>
      <c r="U491" s="6">
        <f>SUMIF(SaldoAnno3!A$12:A$5000,D491,SaldoAnno3!G$12:G$5000)</f>
        <v>1590125.9100000001</v>
      </c>
      <c r="V491" s="6">
        <f>SUMIF(SaldoAnno4!A$12:A$4602,$D491,SaldoAnno4!D$12:D$4602)</f>
        <v>0</v>
      </c>
      <c r="W491" s="6">
        <f>SUMIF(SaldoAnno4!A$12:A$4602,$D491,SaldoAnno4!E$12:E$4602)</f>
        <v>0</v>
      </c>
      <c r="X491" s="6">
        <f>SUMIF(SaldoAnno4!A$12:A$4602,$D491,SaldoAnno4!G$12:G$4602)</f>
        <v>982321.27800000005</v>
      </c>
      <c r="Y491" s="6">
        <f>SUMIF(SaldoAnno5!A$12:A$4602,$D491,SaldoAnno5!D$12:D$4602)</f>
        <v>1184777.73</v>
      </c>
      <c r="Z491" s="6">
        <f>SUMIF(SaldoAnno5!A$12:A$4602,$D491,SaldoAnno5!E$12:E$4602)</f>
        <v>86.66</v>
      </c>
      <c r="AA491" s="6">
        <f>SUMIF(SaldoAnno5!A$12:A$4602,$D491,SaldoAnno5!G$12:G$4602)</f>
        <v>1184691.07</v>
      </c>
      <c r="AB491" s="6">
        <f>SUMIF(SaldoAnno6!A$12:A$5000,$D491,SaldoAnno6!D$12:D$5000)</f>
        <v>85342.92</v>
      </c>
      <c r="AC491" s="6">
        <f>SUMIF(SaldoAnno6!A$12:A$5000,$D491,SaldoAnno6!E$12:E$5000)</f>
        <v>0</v>
      </c>
      <c r="AD491" s="6">
        <f>SUMIF(SaldoAnno6!A$12:A$5000,$D491,SaldoAnno6!G$12:G$5000)</f>
        <v>85342.92</v>
      </c>
    </row>
    <row r="492" spans="1:30" ht="12.75">
      <c r="A492" s="7">
        <v>40</v>
      </c>
      <c r="B492" s="7">
        <v>4007</v>
      </c>
      <c r="C492" s="7">
        <v>400707</v>
      </c>
      <c r="D492" s="7">
        <v>40070704</v>
      </c>
      <c r="E492" s="170" t="s">
        <v>716</v>
      </c>
      <c r="F492" s="7">
        <v>1</v>
      </c>
      <c r="G492" s="8" t="s">
        <v>633</v>
      </c>
      <c r="H492" s="8" t="s">
        <v>653</v>
      </c>
      <c r="I492" s="8" t="s">
        <v>712</v>
      </c>
      <c r="J492" s="8" t="s">
        <v>683</v>
      </c>
      <c r="K492" s="8" t="s">
        <v>713</v>
      </c>
      <c r="L492" s="8" t="s">
        <v>658</v>
      </c>
      <c r="M492" s="6">
        <f>SUMIF(SaldoAnno1!A$12:A$4902,D492,SaldoAnno1!D$12:D$4902)</f>
        <v>274209.67</v>
      </c>
      <c r="N492" s="6">
        <f>SUMIF(SaldoAnno1!A$12:A$4902,D492,SaldoAnno1!E$12:E$4902)</f>
        <v>12881.21</v>
      </c>
      <c r="O492" s="6">
        <f>SUMIF(SaldoAnno1!A$12:A$4902,D492,SaldoAnno1!G$12:G$4902)</f>
        <v>261328.46</v>
      </c>
      <c r="P492" s="6">
        <f>SUMIF(SaldoAnno2!A$12:A$5000,D492,SaldoAnno2!D$12:D$5000)</f>
        <v>293342.32</v>
      </c>
      <c r="Q492" s="6">
        <f>SUMIF(SaldoAnno2!A$12:A$5000,D492,SaldoAnno2!E$12:E$5000)</f>
        <v>5912.85</v>
      </c>
      <c r="R492" s="6">
        <f>SUMIF(SaldoAnno2!A$12:A$5000,D492,SaldoAnno2!G$12:G$5000)</f>
        <v>287429.47000000003</v>
      </c>
      <c r="S492" s="6">
        <f>SUMIF(SaldoAnno3!A$12:A$5000,D492,SaldoAnno3!D$12:G$5000)</f>
        <v>329459.08</v>
      </c>
      <c r="T492" s="6">
        <f>SUMIF(SaldoAnno3!A$12:A$5000,D492,SaldoAnno3!E$12:H$5000)</f>
        <v>1269.33</v>
      </c>
      <c r="U492" s="6">
        <f>SUMIF(SaldoAnno3!A$12:A$5000,D492,SaldoAnno3!G$12:G$5000)</f>
        <v>328189.75</v>
      </c>
      <c r="V492" s="6">
        <f>SUMIF(SaldoAnno4!A$12:A$4602,$D492,SaldoAnno4!D$12:D$4602)</f>
        <v>0</v>
      </c>
      <c r="W492" s="6">
        <f>SUMIF(SaldoAnno4!A$12:A$4602,$D492,SaldoAnno4!E$12:E$4602)</f>
        <v>0</v>
      </c>
      <c r="X492" s="6">
        <f>SUMIF(SaldoAnno4!A$12:A$4602,$D492,SaldoAnno4!G$12:G$4602)</f>
        <v>312692.96399999986</v>
      </c>
      <c r="Y492" s="6">
        <f>SUMIF(SaldoAnno5!A$12:A$4602,$D492,SaldoAnno5!D$12:D$4602)</f>
        <v>339155.74</v>
      </c>
      <c r="Z492" s="6">
        <f>SUMIF(SaldoAnno5!A$12:A$4602,$D492,SaldoAnno5!E$12:E$4602)</f>
        <v>5028.63</v>
      </c>
      <c r="AA492" s="6">
        <f>SUMIF(SaldoAnno5!A$12:A$4602,$D492,SaldoAnno5!G$12:G$4602)</f>
        <v>334127.11</v>
      </c>
      <c r="AB492" s="6">
        <f>SUMIF(SaldoAnno6!A$12:A$5000,$D492,SaldoAnno6!D$12:D$5000)</f>
        <v>90060.82</v>
      </c>
      <c r="AC492" s="6">
        <f>SUMIF(SaldoAnno6!A$12:A$5000,$D492,SaldoAnno6!E$12:E$5000)</f>
        <v>757.59</v>
      </c>
      <c r="AD492" s="6">
        <f>SUMIF(SaldoAnno6!A$12:A$5000,$D492,SaldoAnno6!G$12:G$5000)</f>
        <v>89303.23000000001</v>
      </c>
    </row>
    <row r="493" spans="1:30" ht="12.75">
      <c r="A493" s="7">
        <v>40</v>
      </c>
      <c r="B493" s="7">
        <v>4007</v>
      </c>
      <c r="C493" s="7">
        <v>400708</v>
      </c>
      <c r="D493" s="7">
        <v>40070801</v>
      </c>
      <c r="E493" s="170" t="s">
        <v>717</v>
      </c>
      <c r="F493" s="7">
        <v>1</v>
      </c>
      <c r="G493" s="8" t="s">
        <v>633</v>
      </c>
      <c r="H493" s="8" t="s">
        <v>653</v>
      </c>
      <c r="I493" s="8" t="s">
        <v>718</v>
      </c>
      <c r="J493" s="8" t="s">
        <v>683</v>
      </c>
      <c r="K493" s="8" t="s">
        <v>719</v>
      </c>
      <c r="L493" s="8" t="s">
        <v>658</v>
      </c>
      <c r="M493" s="6">
        <f>SUMIF(SaldoAnno1!A$12:A$4902,D493,SaldoAnno1!D$12:D$4902)</f>
        <v>512318.07</v>
      </c>
      <c r="N493" s="6">
        <f>SUMIF(SaldoAnno1!A$12:A$4902,D493,SaldoAnno1!E$12:E$4902)</f>
        <v>308812.18</v>
      </c>
      <c r="O493" s="6">
        <f>SUMIF(SaldoAnno1!A$12:A$4902,D493,SaldoAnno1!G$12:G$4902)</f>
        <v>203505.89</v>
      </c>
      <c r="P493" s="6">
        <f>SUMIF(SaldoAnno2!A$12:A$5000,D493,SaldoAnno2!D$12:D$5000)</f>
        <v>84502.25</v>
      </c>
      <c r="Q493" s="6">
        <f>SUMIF(SaldoAnno2!A$12:A$5000,D493,SaldoAnno2!E$12:E$5000)</f>
        <v>462</v>
      </c>
      <c r="R493" s="6">
        <f>SUMIF(SaldoAnno2!A$12:A$5000,D493,SaldoAnno2!G$12:G$5000)</f>
        <v>84040.25</v>
      </c>
      <c r="S493" s="6">
        <f>SUMIF(SaldoAnno3!A$12:A$5000,D493,SaldoAnno3!D$12:G$5000)</f>
        <v>5330</v>
      </c>
      <c r="T493" s="6">
        <f>SUMIF(SaldoAnno3!A$12:A$5000,D493,SaldoAnno3!E$12:H$5000)</f>
        <v>0</v>
      </c>
      <c r="U493" s="6">
        <f>SUMIF(SaldoAnno3!A$12:A$5000,D493,SaldoAnno3!G$12:G$5000)</f>
        <v>5330</v>
      </c>
      <c r="V493" s="6">
        <f>SUMIF(SaldoAnno4!A$12:A$4602,$D493,SaldoAnno4!D$12:D$4602)</f>
        <v>0</v>
      </c>
      <c r="W493" s="6">
        <f>SUMIF(SaldoAnno4!A$12:A$4602,$D493,SaldoAnno4!E$12:E$4602)</f>
        <v>0</v>
      </c>
      <c r="X493" s="6">
        <f>SUMIF(SaldoAnno4!A$12:A$4602,$D493,SaldoAnno4!G$12:G$4602)</f>
        <v>63000.001199999999</v>
      </c>
      <c r="Y493" s="6">
        <f>SUMIF(SaldoAnno5!A$12:A$4602,$D493,SaldoAnno5!D$12:D$4602)</f>
        <v>87287.52</v>
      </c>
      <c r="Z493" s="6">
        <f>SUMIF(SaldoAnno5!A$12:A$4602,$D493,SaldoAnno5!E$12:E$4602)</f>
        <v>4400</v>
      </c>
      <c r="AA493" s="6">
        <f>SUMIF(SaldoAnno5!A$12:A$4602,$D493,SaldoAnno5!G$12:G$4602)</f>
        <v>82887.520000000004</v>
      </c>
      <c r="AB493" s="6">
        <f>SUMIF(SaldoAnno6!A$12:A$5000,$D493,SaldoAnno6!D$12:D$5000)</f>
        <v>26332.15</v>
      </c>
      <c r="AC493" s="6">
        <f>SUMIF(SaldoAnno6!A$12:A$5000,$D493,SaldoAnno6!E$12:E$5000)</f>
        <v>0</v>
      </c>
      <c r="AD493" s="6">
        <f>SUMIF(SaldoAnno6!A$12:A$5000,$D493,SaldoAnno6!G$12:G$5000)</f>
        <v>26332.15</v>
      </c>
    </row>
    <row r="494" spans="1:30" ht="12.75">
      <c r="A494" s="7">
        <v>40</v>
      </c>
      <c r="B494" s="7">
        <v>4007</v>
      </c>
      <c r="C494" s="7">
        <v>400708</v>
      </c>
      <c r="D494" s="7">
        <v>40070802</v>
      </c>
      <c r="E494" s="170" t="s">
        <v>720</v>
      </c>
      <c r="F494" s="7">
        <v>1</v>
      </c>
      <c r="G494" s="8" t="s">
        <v>633</v>
      </c>
      <c r="H494" s="8" t="s">
        <v>653</v>
      </c>
      <c r="I494" s="8" t="s">
        <v>718</v>
      </c>
      <c r="J494" s="8" t="s">
        <v>683</v>
      </c>
      <c r="K494" s="8" t="s">
        <v>719</v>
      </c>
      <c r="L494" s="8" t="s">
        <v>658</v>
      </c>
      <c r="M494" s="6">
        <f>SUMIF(SaldoAnno1!A$12:A$4902,D494,SaldoAnno1!D$12:D$4902)</f>
        <v>203349.15</v>
      </c>
      <c r="N494" s="6">
        <f>SUMIF(SaldoAnno1!A$12:A$4902,D494,SaldoAnno1!E$12:E$4902)</f>
        <v>64156.67</v>
      </c>
      <c r="O494" s="6">
        <f>SUMIF(SaldoAnno1!A$12:A$4902,D494,SaldoAnno1!G$12:G$4902)</f>
        <v>139192.47999999998</v>
      </c>
      <c r="P494" s="6">
        <f>SUMIF(SaldoAnno2!A$12:A$5000,D494,SaldoAnno2!D$12:D$5000)</f>
        <v>244556.72</v>
      </c>
      <c r="Q494" s="6">
        <f>SUMIF(SaldoAnno2!A$12:A$5000,D494,SaldoAnno2!E$12:E$5000)</f>
        <v>116440.66</v>
      </c>
      <c r="R494" s="6">
        <f>SUMIF(SaldoAnno2!A$12:A$5000,D494,SaldoAnno2!G$12:G$5000)</f>
        <v>128116.06</v>
      </c>
      <c r="S494" s="6">
        <f>SUMIF(SaldoAnno3!A$12:A$5000,D494,SaldoAnno3!D$12:G$5000)</f>
        <v>151563.6</v>
      </c>
      <c r="T494" s="6">
        <f>SUMIF(SaldoAnno3!A$12:A$5000,D494,SaldoAnno3!E$12:H$5000)</f>
        <v>9254.07</v>
      </c>
      <c r="U494" s="6">
        <f>SUMIF(SaldoAnno3!A$12:A$5000,D494,SaldoAnno3!G$12:G$5000)</f>
        <v>142309.53</v>
      </c>
      <c r="V494" s="6">
        <f>SUMIF(SaldoAnno4!A$12:A$4602,$D494,SaldoAnno4!D$12:D$4602)</f>
        <v>0</v>
      </c>
      <c r="W494" s="6">
        <f>SUMIF(SaldoAnno4!A$12:A$4602,$D494,SaldoAnno4!E$12:E$4602)</f>
        <v>0</v>
      </c>
      <c r="X494" s="6">
        <f>SUMIF(SaldoAnno4!A$12:A$4602,$D494,SaldoAnno4!G$12:G$4602)</f>
        <v>150000</v>
      </c>
      <c r="Y494" s="6">
        <f>SUMIF(SaldoAnno5!A$12:A$4602,$D494,SaldoAnno5!D$12:D$4602)</f>
        <v>90064.25</v>
      </c>
      <c r="Z494" s="6">
        <f>SUMIF(SaldoAnno5!A$12:A$4602,$D494,SaldoAnno5!E$12:E$4602)</f>
        <v>11197.78</v>
      </c>
      <c r="AA494" s="6">
        <f>SUMIF(SaldoAnno5!A$12:A$4602,$D494,SaldoAnno5!G$12:G$4602)</f>
        <v>78866.47</v>
      </c>
      <c r="AB494" s="6">
        <f>SUMIF(SaldoAnno6!A$12:A$5000,$D494,SaldoAnno6!D$12:D$5000)</f>
        <v>7752.68</v>
      </c>
      <c r="AC494" s="6">
        <f>SUMIF(SaldoAnno6!A$12:A$5000,$D494,SaldoAnno6!E$12:E$5000)</f>
        <v>0</v>
      </c>
      <c r="AD494" s="6">
        <f>SUMIF(SaldoAnno6!A$12:A$5000,$D494,SaldoAnno6!G$12:G$5000)</f>
        <v>7752.68</v>
      </c>
    </row>
    <row r="495" spans="1:30" ht="12.75">
      <c r="A495" s="7">
        <v>40</v>
      </c>
      <c r="B495" s="7">
        <v>4007</v>
      </c>
      <c r="C495" s="7">
        <v>400708</v>
      </c>
      <c r="D495" s="7">
        <v>40070803</v>
      </c>
      <c r="E495" s="170" t="s">
        <v>721</v>
      </c>
      <c r="F495" s="7">
        <v>1</v>
      </c>
      <c r="G495" s="8" t="s">
        <v>633</v>
      </c>
      <c r="H495" s="8" t="s">
        <v>653</v>
      </c>
      <c r="I495" s="8" t="s">
        <v>718</v>
      </c>
      <c r="J495" s="8" t="s">
        <v>683</v>
      </c>
      <c r="K495" s="8" t="s">
        <v>719</v>
      </c>
      <c r="L495" s="8" t="s">
        <v>658</v>
      </c>
      <c r="M495" s="6">
        <f>SUMIF(SaldoAnno1!A$12:A$4902,D495,SaldoAnno1!D$12:D$4902)</f>
        <v>1098</v>
      </c>
      <c r="N495" s="6">
        <f>SUMIF(SaldoAnno1!A$12:A$4902,D495,SaldoAnno1!E$12:E$4902)</f>
        <v>0</v>
      </c>
      <c r="O495" s="6">
        <f>SUMIF(SaldoAnno1!A$12:A$4902,D495,SaldoAnno1!G$12:G$4902)</f>
        <v>1098</v>
      </c>
      <c r="P495" s="6">
        <f>SUMIF(SaldoAnno2!A$12:A$5000,D495,SaldoAnno2!D$12:D$5000)</f>
        <v>0</v>
      </c>
      <c r="Q495" s="6">
        <f>SUMIF(SaldoAnno2!A$12:A$5000,D495,SaldoAnno2!E$12:E$5000)</f>
        <v>0</v>
      </c>
      <c r="R495" s="6">
        <f>SUMIF(SaldoAnno2!A$12:A$5000,D495,SaldoAnno2!G$12:G$5000)</f>
        <v>0</v>
      </c>
      <c r="S495" s="6">
        <f>SUMIF(SaldoAnno3!A$12:A$5000,D495,SaldoAnno3!D$12:G$5000)</f>
        <v>244</v>
      </c>
      <c r="T495" s="6">
        <f>SUMIF(SaldoAnno3!A$12:A$5000,D495,SaldoAnno3!E$12:H$5000)</f>
        <v>0</v>
      </c>
      <c r="U495" s="6">
        <f>SUMIF(SaldoAnno3!A$12:A$5000,D495,SaldoAnno3!G$12:G$5000)</f>
        <v>244</v>
      </c>
      <c r="V495" s="6">
        <f>SUMIF(SaldoAnno4!A$12:A$4602,$D495,SaldoAnno4!D$12:D$4602)</f>
        <v>0</v>
      </c>
      <c r="W495" s="6">
        <f>SUMIF(SaldoAnno4!A$12:A$4602,$D495,SaldoAnno4!E$12:E$4602)</f>
        <v>0</v>
      </c>
      <c r="X495" s="6">
        <f>SUMIF(SaldoAnno4!A$12:A$4602,$D495,SaldoAnno4!G$12:G$4602)</f>
        <v>5000.0003999999999</v>
      </c>
      <c r="Y495" s="6">
        <f>SUMIF(SaldoAnno5!A$12:A$4602,$D495,SaldoAnno5!D$12:D$4602)</f>
        <v>12956.4</v>
      </c>
      <c r="Z495" s="6">
        <f>SUMIF(SaldoAnno5!A$12:A$4602,$D495,SaldoAnno5!E$12:E$4602)</f>
        <v>3550.2</v>
      </c>
      <c r="AA495" s="6">
        <f>SUMIF(SaldoAnno5!A$12:A$4602,$D495,SaldoAnno5!G$12:G$4602)</f>
        <v>9406.2000000000007</v>
      </c>
      <c r="AB495" s="6">
        <f>SUMIF(SaldoAnno6!A$12:A$5000,$D495,SaldoAnno6!D$12:D$5000)</f>
        <v>0</v>
      </c>
      <c r="AC495" s="6">
        <f>SUMIF(SaldoAnno6!A$12:A$5000,$D495,SaldoAnno6!E$12:E$5000)</f>
        <v>0</v>
      </c>
      <c r="AD495" s="6">
        <f>SUMIF(SaldoAnno6!A$12:A$5000,$D495,SaldoAnno6!G$12:G$5000)</f>
        <v>0</v>
      </c>
    </row>
    <row r="496" spans="1:30" ht="12.75">
      <c r="A496" s="7">
        <v>40</v>
      </c>
      <c r="B496" s="7">
        <v>4007</v>
      </c>
      <c r="C496" s="7">
        <v>400708</v>
      </c>
      <c r="D496" s="7">
        <v>40070804</v>
      </c>
      <c r="E496" s="170" t="s">
        <v>722</v>
      </c>
      <c r="F496" s="7">
        <v>1</v>
      </c>
      <c r="G496" s="8" t="s">
        <v>633</v>
      </c>
      <c r="H496" s="8" t="s">
        <v>653</v>
      </c>
      <c r="I496" s="8" t="s">
        <v>718</v>
      </c>
      <c r="J496" s="8" t="s">
        <v>683</v>
      </c>
      <c r="K496" s="8" t="s">
        <v>719</v>
      </c>
      <c r="L496" s="8" t="s">
        <v>658</v>
      </c>
      <c r="M496" s="6">
        <f>SUMIF(SaldoAnno1!A$12:A$4902,D496,SaldoAnno1!D$12:D$4902)</f>
        <v>430203.93</v>
      </c>
      <c r="N496" s="6">
        <f>SUMIF(SaldoAnno1!A$12:A$4902,D496,SaldoAnno1!E$12:E$4902)</f>
        <v>8498.9500000000007</v>
      </c>
      <c r="O496" s="6">
        <f>SUMIF(SaldoAnno1!A$12:A$4902,D496,SaldoAnno1!G$12:G$4902)</f>
        <v>421704.98</v>
      </c>
      <c r="P496" s="6">
        <f>SUMIF(SaldoAnno2!A$12:A$5000,D496,SaldoAnno2!D$12:D$5000)</f>
        <v>535773.31999999995</v>
      </c>
      <c r="Q496" s="6">
        <f>SUMIF(SaldoAnno2!A$12:A$5000,D496,SaldoAnno2!E$12:E$5000)</f>
        <v>20811.27</v>
      </c>
      <c r="R496" s="6">
        <f>SUMIF(SaldoAnno2!A$12:A$5000,D496,SaldoAnno2!G$12:G$5000)</f>
        <v>514962.04999999993</v>
      </c>
      <c r="S496" s="6">
        <f>SUMIF(SaldoAnno3!A$12:A$5000,D496,SaldoAnno3!D$12:G$5000)</f>
        <v>922541.11</v>
      </c>
      <c r="T496" s="6">
        <f>SUMIF(SaldoAnno3!A$12:A$5000,D496,SaldoAnno3!E$12:H$5000)</f>
        <v>37548.54</v>
      </c>
      <c r="U496" s="6">
        <f>SUMIF(SaldoAnno3!A$12:A$5000,D496,SaldoAnno3!G$12:G$5000)</f>
        <v>884992.57</v>
      </c>
      <c r="V496" s="6">
        <f>SUMIF(SaldoAnno4!A$12:A$4602,$D496,SaldoAnno4!D$12:D$4602)</f>
        <v>0</v>
      </c>
      <c r="W496" s="6">
        <f>SUMIF(SaldoAnno4!A$12:A$4602,$D496,SaldoAnno4!E$12:E$4602)</f>
        <v>0</v>
      </c>
      <c r="X496" s="6">
        <f>SUMIF(SaldoAnno4!A$12:A$4602,$D496,SaldoAnno4!G$12:G$4602)</f>
        <v>591336.00840000017</v>
      </c>
      <c r="Y496" s="6">
        <f>SUMIF(SaldoAnno5!A$12:A$4602,$D496,SaldoAnno5!D$12:D$4602)</f>
        <v>801653.41</v>
      </c>
      <c r="Z496" s="6">
        <f>SUMIF(SaldoAnno5!A$12:A$4602,$D496,SaldoAnno5!E$12:E$4602)</f>
        <v>0</v>
      </c>
      <c r="AA496" s="6">
        <f>SUMIF(SaldoAnno5!A$12:A$4602,$D496,SaldoAnno5!G$12:G$4602)</f>
        <v>801653.41</v>
      </c>
      <c r="AB496" s="6">
        <f>SUMIF(SaldoAnno6!A$12:A$5000,$D496,SaldoAnno6!D$12:D$5000)</f>
        <v>7275.74</v>
      </c>
      <c r="AC496" s="6">
        <f>SUMIF(SaldoAnno6!A$12:A$5000,$D496,SaldoAnno6!E$12:E$5000)</f>
        <v>0</v>
      </c>
      <c r="AD496" s="6">
        <f>SUMIF(SaldoAnno6!A$12:A$5000,$D496,SaldoAnno6!G$12:G$5000)</f>
        <v>7275.74</v>
      </c>
    </row>
    <row r="497" spans="1:30" ht="25.5">
      <c r="A497" s="7">
        <v>40</v>
      </c>
      <c r="B497" s="7">
        <v>4007</v>
      </c>
      <c r="C497" s="7">
        <v>400708</v>
      </c>
      <c r="D497" s="7">
        <v>40070805</v>
      </c>
      <c r="E497" s="170" t="s">
        <v>1644</v>
      </c>
      <c r="F497" s="7">
        <v>1</v>
      </c>
      <c r="G497" s="8" t="s">
        <v>633</v>
      </c>
      <c r="H497" s="8" t="s">
        <v>653</v>
      </c>
      <c r="I497" s="8" t="s">
        <v>718</v>
      </c>
      <c r="J497" s="8" t="s">
        <v>683</v>
      </c>
      <c r="K497" s="8" t="s">
        <v>719</v>
      </c>
      <c r="L497" s="8" t="s">
        <v>658</v>
      </c>
      <c r="M497" s="6">
        <f>SUMIF(SaldoAnno1!A$12:A$4902,D497,SaldoAnno1!D$12:D$4902)</f>
        <v>164602.79999999999</v>
      </c>
      <c r="N497" s="6">
        <f>SUMIF(SaldoAnno1!A$12:A$4902,D497,SaldoAnno1!E$12:E$4902)</f>
        <v>7826.97</v>
      </c>
      <c r="O497" s="6">
        <f>SUMIF(SaldoAnno1!A$12:A$4902,D497,SaldoAnno1!G$12:G$4902)</f>
        <v>156775.82999999999</v>
      </c>
      <c r="P497" s="6">
        <f>SUMIF(SaldoAnno2!A$12:A$5000,D497,SaldoAnno2!D$12:D$5000)</f>
        <v>193459.28</v>
      </c>
      <c r="Q497" s="6">
        <f>SUMIF(SaldoAnno2!A$12:A$5000,D497,SaldoAnno2!E$12:E$5000)</f>
        <v>8859.99</v>
      </c>
      <c r="R497" s="6">
        <f>SUMIF(SaldoAnno2!A$12:A$5000,D497,SaldoAnno2!G$12:G$5000)</f>
        <v>184599.29</v>
      </c>
      <c r="S497" s="6">
        <f>SUMIF(SaldoAnno3!A$12:A$5000,D497,SaldoAnno3!D$12:G$5000)</f>
        <v>297020.52</v>
      </c>
      <c r="T497" s="6">
        <f>SUMIF(SaldoAnno3!A$12:A$5000,D497,SaldoAnno3!E$12:H$5000)</f>
        <v>53465.22</v>
      </c>
      <c r="U497" s="6">
        <f>SUMIF(SaldoAnno3!A$12:A$5000,D497,SaldoAnno3!G$12:G$5000)</f>
        <v>243555.30000000002</v>
      </c>
      <c r="V497" s="6">
        <f>SUMIF(SaldoAnno4!A$12:A$4602,$D497,SaldoAnno4!D$12:D$4602)</f>
        <v>0</v>
      </c>
      <c r="W497" s="6">
        <f>SUMIF(SaldoAnno4!A$12:A$4602,$D497,SaldoAnno4!E$12:E$4602)</f>
        <v>0</v>
      </c>
      <c r="X497" s="6">
        <f>SUMIF(SaldoAnno4!A$12:A$4602,$D497,SaldoAnno4!G$12:G$4602)</f>
        <v>290000.00160000002</v>
      </c>
      <c r="Y497" s="6">
        <f>SUMIF(SaldoAnno5!A$12:A$4602,$D497,SaldoAnno5!D$12:D$4602)</f>
        <v>350445.69</v>
      </c>
      <c r="Z497" s="6">
        <f>SUMIF(SaldoAnno5!A$12:A$4602,$D497,SaldoAnno5!E$12:E$4602)</f>
        <v>25739.61</v>
      </c>
      <c r="AA497" s="6">
        <f>SUMIF(SaldoAnno5!A$12:A$4602,$D497,SaldoAnno5!G$12:G$4602)</f>
        <v>324706.08</v>
      </c>
      <c r="AB497" s="6">
        <f>SUMIF(SaldoAnno6!A$12:A$5000,$D497,SaldoAnno6!D$12:D$5000)</f>
        <v>186376.83</v>
      </c>
      <c r="AC497" s="6">
        <f>SUMIF(SaldoAnno6!A$12:A$5000,$D497,SaldoAnno6!E$12:E$5000)</f>
        <v>16019.82</v>
      </c>
      <c r="AD497" s="6">
        <f>SUMIF(SaldoAnno6!A$12:A$5000,$D497,SaldoAnno6!G$12:G$5000)</f>
        <v>170357.00999999998</v>
      </c>
    </row>
    <row r="498" spans="1:30" ht="25.5">
      <c r="A498" s="7">
        <v>40</v>
      </c>
      <c r="B498" s="7">
        <v>4007</v>
      </c>
      <c r="C498" s="7">
        <v>400708</v>
      </c>
      <c r="D498" s="7">
        <v>40070806</v>
      </c>
      <c r="E498" s="170" t="s">
        <v>1645</v>
      </c>
      <c r="F498" s="7">
        <v>1</v>
      </c>
      <c r="G498" s="8" t="s">
        <v>633</v>
      </c>
      <c r="H498" s="8" t="s">
        <v>653</v>
      </c>
      <c r="I498" s="8" t="s">
        <v>718</v>
      </c>
      <c r="J498" s="8" t="s">
        <v>683</v>
      </c>
      <c r="K498" s="8" t="s">
        <v>719</v>
      </c>
      <c r="L498" s="8" t="s">
        <v>658</v>
      </c>
      <c r="M498" s="6">
        <f>SUMIF(SaldoAnno1!A$12:A$4902,D498,SaldoAnno1!D$12:D$4902)</f>
        <v>25136.880000000001</v>
      </c>
      <c r="N498" s="6">
        <f>SUMIF(SaldoAnno1!A$12:A$4902,D498,SaldoAnno1!E$12:E$4902)</f>
        <v>0</v>
      </c>
      <c r="O498" s="6">
        <f>SUMIF(SaldoAnno1!A$12:A$4902,D498,SaldoAnno1!G$12:G$4902)</f>
        <v>25136.880000000001</v>
      </c>
      <c r="P498" s="6">
        <f>SUMIF(SaldoAnno2!A$12:A$5000,D498,SaldoAnno2!D$12:D$5000)</f>
        <v>33145.89</v>
      </c>
      <c r="Q498" s="6">
        <f>SUMIF(SaldoAnno2!A$12:A$5000,D498,SaldoAnno2!E$12:E$5000)</f>
        <v>0</v>
      </c>
      <c r="R498" s="6">
        <f>SUMIF(SaldoAnno2!A$12:A$5000,D498,SaldoAnno2!G$12:G$5000)</f>
        <v>33145.89</v>
      </c>
      <c r="S498" s="6">
        <f>SUMIF(SaldoAnno3!A$12:A$5000,D498,SaldoAnno3!D$12:G$5000)</f>
        <v>51874.400000000001</v>
      </c>
      <c r="T498" s="6">
        <f>SUMIF(SaldoAnno3!A$12:A$5000,D498,SaldoAnno3!E$12:H$5000)</f>
        <v>26332.48</v>
      </c>
      <c r="U498" s="6">
        <f>SUMIF(SaldoAnno3!A$12:A$5000,D498,SaldoAnno3!G$12:G$5000)</f>
        <v>25541.920000000002</v>
      </c>
      <c r="V498" s="6">
        <f>SUMIF(SaldoAnno4!A$12:A$4602,$D498,SaldoAnno4!D$12:D$4602)</f>
        <v>0</v>
      </c>
      <c r="W498" s="6">
        <f>SUMIF(SaldoAnno4!A$12:A$4602,$D498,SaldoAnno4!E$12:E$4602)</f>
        <v>0</v>
      </c>
      <c r="X498" s="6">
        <f>SUMIF(SaldoAnno4!A$12:A$4602,$D498,SaldoAnno4!G$12:G$4602)</f>
        <v>27000</v>
      </c>
      <c r="Y498" s="6">
        <f>SUMIF(SaldoAnno5!A$12:A$4602,$D498,SaldoAnno5!D$12:D$4602)</f>
        <v>27833.5</v>
      </c>
      <c r="Z498" s="6">
        <f>SUMIF(SaldoAnno5!A$12:A$4602,$D498,SaldoAnno5!E$12:E$4602)</f>
        <v>0</v>
      </c>
      <c r="AA498" s="6">
        <f>SUMIF(SaldoAnno5!A$12:A$4602,$D498,SaldoAnno5!G$12:G$4602)</f>
        <v>27833.5</v>
      </c>
      <c r="AB498" s="6">
        <f>SUMIF(SaldoAnno6!A$12:A$5000,$D498,SaldoAnno6!D$12:D$5000)</f>
        <v>26322.720000000001</v>
      </c>
      <c r="AC498" s="6">
        <f>SUMIF(SaldoAnno6!A$12:A$5000,$D498,SaldoAnno6!E$12:E$5000)</f>
        <v>0</v>
      </c>
      <c r="AD498" s="6">
        <f>SUMIF(SaldoAnno6!A$12:A$5000,$D498,SaldoAnno6!G$12:G$5000)</f>
        <v>26322.720000000001</v>
      </c>
    </row>
    <row r="499" spans="1:30" ht="25.5">
      <c r="A499" s="7">
        <v>40</v>
      </c>
      <c r="B499" s="7">
        <v>4007</v>
      </c>
      <c r="C499" s="7">
        <v>400708</v>
      </c>
      <c r="D499" s="7">
        <v>40070807</v>
      </c>
      <c r="E499" s="170" t="s">
        <v>1003</v>
      </c>
      <c r="F499" s="7">
        <v>1</v>
      </c>
      <c r="G499" s="8" t="s">
        <v>633</v>
      </c>
      <c r="H499" s="8" t="s">
        <v>653</v>
      </c>
      <c r="I499" s="8" t="s">
        <v>718</v>
      </c>
      <c r="J499" s="8" t="s">
        <v>683</v>
      </c>
      <c r="K499" s="8" t="s">
        <v>719</v>
      </c>
      <c r="L499" s="8" t="s">
        <v>658</v>
      </c>
      <c r="M499" s="6">
        <f>SUMIF(SaldoAnno1!A$12:A$4902,D499,SaldoAnno1!D$12:D$4902)</f>
        <v>10857.28</v>
      </c>
      <c r="N499" s="6">
        <f>SUMIF(SaldoAnno1!A$12:A$4902,D499,SaldoAnno1!E$12:E$4902)</f>
        <v>0</v>
      </c>
      <c r="O499" s="6">
        <f>SUMIF(SaldoAnno1!A$12:A$4902,D499,SaldoAnno1!G$12:G$4902)</f>
        <v>10857.28</v>
      </c>
      <c r="P499" s="6">
        <f>SUMIF(SaldoAnno2!A$12:A$5000,D499,SaldoAnno2!D$12:D$5000)</f>
        <v>17330.79</v>
      </c>
      <c r="Q499" s="6">
        <f>SUMIF(SaldoAnno2!A$12:A$5000,D499,SaldoAnno2!E$12:E$5000)</f>
        <v>627.13</v>
      </c>
      <c r="R499" s="6">
        <f>SUMIF(SaldoAnno2!A$12:A$5000,D499,SaldoAnno2!G$12:G$5000)</f>
        <v>16703.66</v>
      </c>
      <c r="S499" s="6">
        <f>SUMIF(SaldoAnno3!A$12:A$5000,D499,SaldoAnno3!D$12:G$5000)</f>
        <v>17811.98</v>
      </c>
      <c r="T499" s="6">
        <f>SUMIF(SaldoAnno3!A$12:A$5000,D499,SaldoAnno3!E$12:H$5000)</f>
        <v>0</v>
      </c>
      <c r="U499" s="6">
        <f>SUMIF(SaldoAnno3!A$12:A$5000,D499,SaldoAnno3!G$12:G$5000)</f>
        <v>17811.98</v>
      </c>
      <c r="V499" s="6">
        <f>SUMIF(SaldoAnno4!A$12:A$4602,$D499,SaldoAnno4!D$12:D$4602)</f>
        <v>0</v>
      </c>
      <c r="W499" s="6">
        <f>SUMIF(SaldoAnno4!A$12:A$4602,$D499,SaldoAnno4!E$12:E$4602)</f>
        <v>0</v>
      </c>
      <c r="X499" s="6">
        <f>SUMIF(SaldoAnno4!A$12:A$4602,$D499,SaldoAnno4!G$12:G$4602)</f>
        <v>17599.999199999998</v>
      </c>
      <c r="Y499" s="6">
        <f>SUMIF(SaldoAnno5!A$12:A$4602,$D499,SaldoAnno5!D$12:D$4602)</f>
        <v>14302.17</v>
      </c>
      <c r="Z499" s="6">
        <f>SUMIF(SaldoAnno5!A$12:A$4602,$D499,SaldoAnno5!E$12:E$4602)</f>
        <v>2029.27</v>
      </c>
      <c r="AA499" s="6">
        <f>SUMIF(SaldoAnno5!A$12:A$4602,$D499,SaldoAnno5!G$12:G$4602)</f>
        <v>12272.9</v>
      </c>
      <c r="AB499" s="6">
        <f>SUMIF(SaldoAnno6!A$12:A$5000,$D499,SaldoAnno6!D$12:D$5000)</f>
        <v>940.34</v>
      </c>
      <c r="AC499" s="6">
        <f>SUMIF(SaldoAnno6!A$12:A$5000,$D499,SaldoAnno6!E$12:E$5000)</f>
        <v>0</v>
      </c>
      <c r="AD499" s="6">
        <f>SUMIF(SaldoAnno6!A$12:A$5000,$D499,SaldoAnno6!G$12:G$5000)</f>
        <v>940.34</v>
      </c>
    </row>
    <row r="500" spans="1:30" ht="12.75">
      <c r="A500" s="7">
        <v>40</v>
      </c>
      <c r="B500" s="7">
        <v>4007</v>
      </c>
      <c r="C500" s="7">
        <v>400708</v>
      </c>
      <c r="D500" s="7">
        <v>40070808</v>
      </c>
      <c r="E500" s="170" t="s">
        <v>723</v>
      </c>
      <c r="F500" s="7">
        <v>1</v>
      </c>
      <c r="G500" s="8" t="s">
        <v>633</v>
      </c>
      <c r="H500" s="8" t="s">
        <v>653</v>
      </c>
      <c r="I500" s="8" t="s">
        <v>718</v>
      </c>
      <c r="J500" s="8" t="s">
        <v>683</v>
      </c>
      <c r="K500" s="8" t="s">
        <v>719</v>
      </c>
      <c r="L500" s="8" t="s">
        <v>658</v>
      </c>
      <c r="M500" s="6">
        <f>SUMIF(SaldoAnno1!A$12:A$4902,D500,SaldoAnno1!D$12:D$4902)</f>
        <v>0</v>
      </c>
      <c r="N500" s="6">
        <f>SUMIF(SaldoAnno1!A$12:A$4902,D500,SaldoAnno1!E$12:E$4902)</f>
        <v>0</v>
      </c>
      <c r="O500" s="6">
        <f>SUMIF(SaldoAnno1!A$12:A$4902,D500,SaldoAnno1!G$12:G$4902)</f>
        <v>0</v>
      </c>
      <c r="P500" s="6">
        <f>SUMIF(SaldoAnno2!A$12:A$5000,D500,SaldoAnno2!D$12:D$5000)</f>
        <v>0</v>
      </c>
      <c r="Q500" s="6">
        <f>SUMIF(SaldoAnno2!A$12:A$5000,D500,SaldoAnno2!E$12:E$5000)</f>
        <v>0</v>
      </c>
      <c r="R500" s="6">
        <f>SUMIF(SaldoAnno2!A$12:A$5000,D500,SaldoAnno2!G$12:G$5000)</f>
        <v>0</v>
      </c>
      <c r="S500" s="6">
        <f>SUMIF(SaldoAnno3!A$12:A$5000,D500,SaldoAnno3!D$12:G$5000)</f>
        <v>0</v>
      </c>
      <c r="T500" s="6">
        <f>SUMIF(SaldoAnno3!A$12:A$5000,D500,SaldoAnno3!E$12:H$5000)</f>
        <v>0</v>
      </c>
      <c r="U500" s="6">
        <f>SUMIF(SaldoAnno3!A$12:A$5000,D500,SaldoAnno3!G$12:G$5000)</f>
        <v>0</v>
      </c>
      <c r="V500" s="6">
        <f>SUMIF(SaldoAnno4!A$12:A$4602,$D500,SaldoAnno4!D$12:D$4602)</f>
        <v>0</v>
      </c>
      <c r="W500" s="6">
        <f>SUMIF(SaldoAnno4!A$12:A$4602,$D500,SaldoAnno4!E$12:E$4602)</f>
        <v>0</v>
      </c>
      <c r="X500" s="6">
        <f>SUMIF(SaldoAnno4!A$12:A$4602,$D500,SaldoAnno4!G$12:G$4602)</f>
        <v>0</v>
      </c>
      <c r="Y500" s="6">
        <f>SUMIF(SaldoAnno5!A$12:A$4602,$D500,SaldoAnno5!D$12:D$4602)</f>
        <v>0</v>
      </c>
      <c r="Z500" s="6">
        <f>SUMIF(SaldoAnno5!A$12:A$4602,$D500,SaldoAnno5!E$12:E$4602)</f>
        <v>0</v>
      </c>
      <c r="AA500" s="6">
        <f>SUMIF(SaldoAnno5!A$12:A$4602,$D500,SaldoAnno5!G$12:G$4602)</f>
        <v>0</v>
      </c>
      <c r="AB500" s="6">
        <f>SUMIF(SaldoAnno6!A$12:A$5000,$D500,SaldoAnno6!D$12:D$5000)</f>
        <v>0</v>
      </c>
      <c r="AC500" s="6">
        <f>SUMIF(SaldoAnno6!A$12:A$5000,$D500,SaldoAnno6!E$12:E$5000)</f>
        <v>0</v>
      </c>
      <c r="AD500" s="6">
        <f>SUMIF(SaldoAnno6!A$12:A$5000,$D500,SaldoAnno6!G$12:G$5000)</f>
        <v>0</v>
      </c>
    </row>
    <row r="501" spans="1:30" ht="12.75">
      <c r="A501" s="7">
        <v>40</v>
      </c>
      <c r="B501" s="7">
        <v>4007</v>
      </c>
      <c r="C501" s="7">
        <v>400708</v>
      </c>
      <c r="D501" s="7">
        <v>40070809</v>
      </c>
      <c r="E501" s="170" t="s">
        <v>724</v>
      </c>
      <c r="F501" s="7">
        <v>1</v>
      </c>
      <c r="G501" s="8" t="s">
        <v>633</v>
      </c>
      <c r="H501" s="8" t="s">
        <v>653</v>
      </c>
      <c r="I501" s="8" t="s">
        <v>718</v>
      </c>
      <c r="J501" s="8" t="s">
        <v>683</v>
      </c>
      <c r="K501" s="8" t="s">
        <v>719</v>
      </c>
      <c r="L501" s="8" t="s">
        <v>658</v>
      </c>
      <c r="M501" s="6">
        <f>SUMIF(SaldoAnno1!A$12:A$4902,D501,SaldoAnno1!D$12:D$4902)</f>
        <v>29197.11</v>
      </c>
      <c r="N501" s="6">
        <f>SUMIF(SaldoAnno1!A$12:A$4902,D501,SaldoAnno1!E$12:E$4902)</f>
        <v>178.51</v>
      </c>
      <c r="O501" s="6">
        <f>SUMIF(SaldoAnno1!A$12:A$4902,D501,SaldoAnno1!G$12:G$4902)</f>
        <v>29018.600000000002</v>
      </c>
      <c r="P501" s="6">
        <f>SUMIF(SaldoAnno2!A$12:A$5000,D501,SaldoAnno2!D$12:D$5000)</f>
        <v>20634.14</v>
      </c>
      <c r="Q501" s="6">
        <f>SUMIF(SaldoAnno2!A$12:A$5000,D501,SaldoAnno2!E$12:E$5000)</f>
        <v>0</v>
      </c>
      <c r="R501" s="6">
        <f>SUMIF(SaldoAnno2!A$12:A$5000,D501,SaldoAnno2!G$12:G$5000)</f>
        <v>20634.14</v>
      </c>
      <c r="S501" s="6">
        <f>SUMIF(SaldoAnno3!A$12:A$5000,D501,SaldoAnno3!D$12:G$5000)</f>
        <v>41798.06</v>
      </c>
      <c r="T501" s="6">
        <f>SUMIF(SaldoAnno3!A$12:A$5000,D501,SaldoAnno3!E$12:H$5000)</f>
        <v>6675.96</v>
      </c>
      <c r="U501" s="6">
        <f>SUMIF(SaldoAnno3!A$12:A$5000,D501,SaldoAnno3!G$12:G$5000)</f>
        <v>35122.1</v>
      </c>
      <c r="V501" s="6">
        <f>SUMIF(SaldoAnno4!A$12:A$4602,$D501,SaldoAnno4!D$12:D$4602)</f>
        <v>0</v>
      </c>
      <c r="W501" s="6">
        <f>SUMIF(SaldoAnno4!A$12:A$4602,$D501,SaldoAnno4!E$12:E$4602)</f>
        <v>0</v>
      </c>
      <c r="X501" s="6">
        <f>SUMIF(SaldoAnno4!A$12:A$4602,$D501,SaldoAnno4!G$12:G$4602)</f>
        <v>29250</v>
      </c>
      <c r="Y501" s="6">
        <f>SUMIF(SaldoAnno5!A$12:A$4602,$D501,SaldoAnno5!D$12:D$4602)</f>
        <v>21845.439999999999</v>
      </c>
      <c r="Z501" s="6">
        <f>SUMIF(SaldoAnno5!A$12:A$4602,$D501,SaldoAnno5!E$12:E$4602)</f>
        <v>1109.9100000000001</v>
      </c>
      <c r="AA501" s="6">
        <f>SUMIF(SaldoAnno5!A$12:A$4602,$D501,SaldoAnno5!G$12:G$4602)</f>
        <v>20735.53</v>
      </c>
      <c r="AB501" s="6">
        <f>SUMIF(SaldoAnno6!A$12:A$5000,$D501,SaldoAnno6!D$12:D$5000)</f>
        <v>5606.44</v>
      </c>
      <c r="AC501" s="6">
        <f>SUMIF(SaldoAnno6!A$12:A$5000,$D501,SaldoAnno6!E$12:E$5000)</f>
        <v>0</v>
      </c>
      <c r="AD501" s="6">
        <f>SUMIF(SaldoAnno6!A$12:A$5000,$D501,SaldoAnno6!G$12:G$5000)</f>
        <v>5606.44</v>
      </c>
    </row>
    <row r="502" spans="1:30" ht="12.75">
      <c r="A502" s="7">
        <v>40</v>
      </c>
      <c r="B502" s="7">
        <v>4007</v>
      </c>
      <c r="C502" s="7">
        <v>400708</v>
      </c>
      <c r="D502" s="7">
        <v>40070810</v>
      </c>
      <c r="E502" s="170" t="s">
        <v>1646</v>
      </c>
      <c r="F502" s="7">
        <v>1</v>
      </c>
      <c r="G502" s="8" t="s">
        <v>633</v>
      </c>
      <c r="H502" s="8" t="s">
        <v>653</v>
      </c>
      <c r="I502" s="8" t="s">
        <v>718</v>
      </c>
      <c r="J502" s="8" t="s">
        <v>683</v>
      </c>
      <c r="K502" s="8" t="s">
        <v>719</v>
      </c>
      <c r="L502" s="8" t="s">
        <v>658</v>
      </c>
      <c r="M502" s="6">
        <f>SUMIF(SaldoAnno1!A$12:A$4902,D502,SaldoAnno1!D$12:D$4902)</f>
        <v>13066.33</v>
      </c>
      <c r="N502" s="6">
        <f>SUMIF(SaldoAnno1!A$12:A$4902,D502,SaldoAnno1!E$12:E$4902)</f>
        <v>347.8</v>
      </c>
      <c r="O502" s="6">
        <f>SUMIF(SaldoAnno1!A$12:A$4902,D502,SaldoAnno1!G$12:G$4902)</f>
        <v>12718.53</v>
      </c>
      <c r="P502" s="6">
        <f>SUMIF(SaldoAnno2!A$12:A$5000,D502,SaldoAnno2!D$12:D$5000)</f>
        <v>26391.57</v>
      </c>
      <c r="Q502" s="6">
        <f>SUMIF(SaldoAnno2!A$12:A$5000,D502,SaldoAnno2!E$12:E$5000)</f>
        <v>0</v>
      </c>
      <c r="R502" s="6">
        <f>SUMIF(SaldoAnno2!A$12:A$5000,D502,SaldoAnno2!G$12:G$5000)</f>
        <v>26391.57</v>
      </c>
      <c r="S502" s="6">
        <f>SUMIF(SaldoAnno3!A$12:A$5000,D502,SaldoAnno3!D$12:G$5000)</f>
        <v>36123.379999999997</v>
      </c>
      <c r="T502" s="6">
        <f>SUMIF(SaldoAnno3!A$12:A$5000,D502,SaldoAnno3!E$12:H$5000)</f>
        <v>0</v>
      </c>
      <c r="U502" s="6">
        <f>SUMIF(SaldoAnno3!A$12:A$5000,D502,SaldoAnno3!G$12:G$5000)</f>
        <v>36123.379999999997</v>
      </c>
      <c r="V502" s="6">
        <f>SUMIF(SaldoAnno4!A$12:A$4602,$D502,SaldoAnno4!D$12:D$4602)</f>
        <v>0</v>
      </c>
      <c r="W502" s="6">
        <f>SUMIF(SaldoAnno4!A$12:A$4602,$D502,SaldoAnno4!E$12:E$4602)</f>
        <v>0</v>
      </c>
      <c r="X502" s="6">
        <f>SUMIF(SaldoAnno4!A$12:A$4602,$D502,SaldoAnno4!G$12:G$4602)</f>
        <v>29999.997599999995</v>
      </c>
      <c r="Y502" s="6">
        <f>SUMIF(SaldoAnno5!A$12:A$4602,$D502,SaldoAnno5!D$12:D$4602)</f>
        <v>7770.55</v>
      </c>
      <c r="Z502" s="6">
        <f>SUMIF(SaldoAnno5!A$12:A$4602,$D502,SaldoAnno5!E$12:E$4602)</f>
        <v>2602</v>
      </c>
      <c r="AA502" s="6">
        <f>SUMIF(SaldoAnno5!A$12:A$4602,$D502,SaldoAnno5!G$12:G$4602)</f>
        <v>5168.55</v>
      </c>
      <c r="AB502" s="6">
        <f>SUMIF(SaldoAnno6!A$12:A$5000,$D502,SaldoAnno6!D$12:D$5000)</f>
        <v>700.48</v>
      </c>
      <c r="AC502" s="6">
        <f>SUMIF(SaldoAnno6!A$12:A$5000,$D502,SaldoAnno6!E$12:E$5000)</f>
        <v>0</v>
      </c>
      <c r="AD502" s="6">
        <f>SUMIF(SaldoAnno6!A$12:A$5000,$D502,SaldoAnno6!G$12:G$5000)</f>
        <v>700.48</v>
      </c>
    </row>
    <row r="503" spans="1:30" ht="12.75">
      <c r="A503" s="7">
        <v>40</v>
      </c>
      <c r="B503" s="7">
        <v>4007</v>
      </c>
      <c r="C503" s="7">
        <v>400708</v>
      </c>
      <c r="D503" s="7">
        <v>40070811</v>
      </c>
      <c r="E503" s="170" t="s">
        <v>1520</v>
      </c>
      <c r="F503" s="7">
        <v>1</v>
      </c>
      <c r="G503" s="8" t="s">
        <v>633</v>
      </c>
      <c r="H503" s="8" t="s">
        <v>653</v>
      </c>
      <c r="I503" s="8" t="s">
        <v>718</v>
      </c>
      <c r="J503" s="8" t="s">
        <v>683</v>
      </c>
      <c r="K503" s="8" t="s">
        <v>719</v>
      </c>
      <c r="L503" s="8" t="s">
        <v>658</v>
      </c>
      <c r="M503" s="6">
        <f>SUMIF(SaldoAnno1!A$12:A$4902,D503,SaldoAnno1!D$12:D$4902)</f>
        <v>109551.2</v>
      </c>
      <c r="N503" s="6">
        <f>SUMIF(SaldoAnno1!A$12:A$4902,D503,SaldoAnno1!E$12:E$4902)</f>
        <v>20528.05</v>
      </c>
      <c r="O503" s="6">
        <f>SUMIF(SaldoAnno1!A$12:A$4902,D503,SaldoAnno1!G$12:G$4902)</f>
        <v>89023.15</v>
      </c>
      <c r="P503" s="6">
        <f>SUMIF(SaldoAnno2!A$12:A$5000,D503,SaldoAnno2!D$12:D$5000)</f>
        <v>58086.68</v>
      </c>
      <c r="Q503" s="6">
        <f>SUMIF(SaldoAnno2!A$12:A$5000,D503,SaldoAnno2!E$12:E$5000)</f>
        <v>1079.76</v>
      </c>
      <c r="R503" s="6">
        <f>SUMIF(SaldoAnno2!A$12:A$5000,D503,SaldoAnno2!G$12:G$5000)</f>
        <v>57006.92</v>
      </c>
      <c r="S503" s="6">
        <f>SUMIF(SaldoAnno3!A$12:A$5000,D503,SaldoAnno3!D$12:G$5000)</f>
        <v>59148.91</v>
      </c>
      <c r="T503" s="6">
        <f>SUMIF(SaldoAnno3!A$12:A$5000,D503,SaldoAnno3!E$12:H$5000)</f>
        <v>51.72</v>
      </c>
      <c r="U503" s="6">
        <f>SUMIF(SaldoAnno3!A$12:A$5000,D503,SaldoAnno3!G$12:G$5000)</f>
        <v>59097.19</v>
      </c>
      <c r="V503" s="6">
        <f>SUMIF(SaldoAnno4!A$12:A$4602,$D503,SaldoAnno4!D$12:D$4602)</f>
        <v>0</v>
      </c>
      <c r="W503" s="6">
        <f>SUMIF(SaldoAnno4!A$12:A$4602,$D503,SaldoAnno4!E$12:E$4602)</f>
        <v>0</v>
      </c>
      <c r="X503" s="6">
        <f>SUMIF(SaldoAnno4!A$12:A$4602,$D503,SaldoAnno4!G$12:G$4602)</f>
        <v>87202.999199999977</v>
      </c>
      <c r="Y503" s="6">
        <f>SUMIF(SaldoAnno5!A$12:A$4602,$D503,SaldoAnno5!D$12:D$4602)</f>
        <v>103873.88</v>
      </c>
      <c r="Z503" s="6">
        <f>SUMIF(SaldoAnno5!A$12:A$4602,$D503,SaldoAnno5!E$12:E$4602)</f>
        <v>0</v>
      </c>
      <c r="AA503" s="6">
        <f>SUMIF(SaldoAnno5!A$12:A$4602,$D503,SaldoAnno5!G$12:G$4602)</f>
        <v>103873.88</v>
      </c>
      <c r="AB503" s="6">
        <f>SUMIF(SaldoAnno6!A$12:A$5000,$D503,SaldoAnno6!D$12:D$5000)</f>
        <v>25488.16</v>
      </c>
      <c r="AC503" s="6">
        <f>SUMIF(SaldoAnno6!A$12:A$5000,$D503,SaldoAnno6!E$12:E$5000)</f>
        <v>0</v>
      </c>
      <c r="AD503" s="6">
        <f>SUMIF(SaldoAnno6!A$12:A$5000,$D503,SaldoAnno6!G$12:G$5000)</f>
        <v>25488.16</v>
      </c>
    </row>
    <row r="504" spans="1:30" ht="25.5">
      <c r="A504" s="7">
        <v>40</v>
      </c>
      <c r="B504" s="7">
        <v>4007</v>
      </c>
      <c r="C504" s="7">
        <v>400708</v>
      </c>
      <c r="D504" s="7">
        <v>40070812</v>
      </c>
      <c r="E504" s="170" t="s">
        <v>1647</v>
      </c>
      <c r="F504" s="7">
        <v>1</v>
      </c>
      <c r="G504" s="8" t="s">
        <v>633</v>
      </c>
      <c r="H504" s="8" t="s">
        <v>653</v>
      </c>
      <c r="I504" s="8" t="s">
        <v>718</v>
      </c>
      <c r="J504" s="8" t="s">
        <v>683</v>
      </c>
      <c r="K504" s="8" t="s">
        <v>719</v>
      </c>
      <c r="L504" s="8" t="s">
        <v>658</v>
      </c>
      <c r="M504" s="6">
        <f>SUMIF(SaldoAnno1!A$12:A$4902,D504,SaldoAnno1!D$12:D$4902)</f>
        <v>0</v>
      </c>
      <c r="N504" s="6">
        <f>SUMIF(SaldoAnno1!A$12:A$4902,D504,SaldoAnno1!E$12:E$4902)</f>
        <v>0</v>
      </c>
      <c r="O504" s="6">
        <f>SUMIF(SaldoAnno1!A$12:A$4902,D504,SaldoAnno1!G$12:G$4902)</f>
        <v>0</v>
      </c>
      <c r="P504" s="6">
        <f>SUMIF(SaldoAnno2!A$12:A$5000,D504,SaldoAnno2!D$12:D$5000)</f>
        <v>0</v>
      </c>
      <c r="Q504" s="6">
        <f>SUMIF(SaldoAnno2!A$12:A$5000,D504,SaldoAnno2!E$12:E$5000)</f>
        <v>0</v>
      </c>
      <c r="R504" s="6">
        <f>SUMIF(SaldoAnno2!A$12:A$5000,D504,SaldoAnno2!G$12:G$5000)</f>
        <v>0</v>
      </c>
      <c r="S504" s="6">
        <f>SUMIF(SaldoAnno3!A$12:A$5000,D504,SaldoAnno3!D$12:G$5000)</f>
        <v>0</v>
      </c>
      <c r="T504" s="6">
        <f>SUMIF(SaldoAnno3!A$12:A$5000,D504,SaldoAnno3!E$12:H$5000)</f>
        <v>0</v>
      </c>
      <c r="U504" s="6">
        <f>SUMIF(SaldoAnno3!A$12:A$5000,D504,SaldoAnno3!G$12:G$5000)</f>
        <v>0</v>
      </c>
      <c r="V504" s="6">
        <f>SUMIF(SaldoAnno4!A$12:A$4602,$D504,SaldoAnno4!D$12:D$4602)</f>
        <v>0</v>
      </c>
      <c r="W504" s="6">
        <f>SUMIF(SaldoAnno4!A$12:A$4602,$D504,SaldoAnno4!E$12:E$4602)</f>
        <v>0</v>
      </c>
      <c r="X504" s="6">
        <f>SUMIF(SaldoAnno4!A$12:A$4602,$D504,SaldoAnno4!G$12:G$4602)</f>
        <v>0</v>
      </c>
      <c r="Y504" s="6">
        <f>SUMIF(SaldoAnno5!A$12:A$4602,$D504,SaldoAnno5!D$12:D$4602)</f>
        <v>0</v>
      </c>
      <c r="Z504" s="6">
        <f>SUMIF(SaldoAnno5!A$12:A$4602,$D504,SaldoAnno5!E$12:E$4602)</f>
        <v>0</v>
      </c>
      <c r="AA504" s="6">
        <f>SUMIF(SaldoAnno5!A$12:A$4602,$D504,SaldoAnno5!G$12:G$4602)</f>
        <v>0</v>
      </c>
      <c r="AB504" s="6">
        <f>SUMIF(SaldoAnno6!A$12:A$5000,$D504,SaldoAnno6!D$12:D$5000)</f>
        <v>0</v>
      </c>
      <c r="AC504" s="6">
        <f>SUMIF(SaldoAnno6!A$12:A$5000,$D504,SaldoAnno6!E$12:E$5000)</f>
        <v>0</v>
      </c>
      <c r="AD504" s="6">
        <f>SUMIF(SaldoAnno6!A$12:A$5000,$D504,SaldoAnno6!G$12:G$5000)</f>
        <v>0</v>
      </c>
    </row>
    <row r="505" spans="1:30" ht="12.75">
      <c r="A505" s="7">
        <v>40</v>
      </c>
      <c r="B505" s="7">
        <v>4007</v>
      </c>
      <c r="C505" s="7">
        <v>400708</v>
      </c>
      <c r="D505" s="7">
        <v>40070813</v>
      </c>
      <c r="E505" s="170" t="s">
        <v>943</v>
      </c>
      <c r="F505" s="7">
        <v>1</v>
      </c>
      <c r="G505" s="8" t="s">
        <v>633</v>
      </c>
      <c r="H505" s="8" t="s">
        <v>653</v>
      </c>
      <c r="I505" s="8" t="s">
        <v>718</v>
      </c>
      <c r="J505" s="8" t="s">
        <v>683</v>
      </c>
      <c r="K505" s="8" t="s">
        <v>719</v>
      </c>
      <c r="L505" s="8" t="s">
        <v>658</v>
      </c>
      <c r="M505" s="6">
        <f>SUMIF(SaldoAnno1!A$12:A$4902,D505,SaldoAnno1!D$12:D$4902)</f>
        <v>0</v>
      </c>
      <c r="N505" s="6">
        <f>SUMIF(SaldoAnno1!A$12:A$4902,D505,SaldoAnno1!E$12:E$4902)</f>
        <v>0</v>
      </c>
      <c r="O505" s="6">
        <f>SUMIF(SaldoAnno1!A$12:A$4902,D505,SaldoAnno1!G$12:G$4902)</f>
        <v>0</v>
      </c>
      <c r="P505" s="6">
        <f>SUMIF(SaldoAnno2!A$12:A$5000,D505,SaldoAnno2!D$12:D$5000)</f>
        <v>0</v>
      </c>
      <c r="Q505" s="6">
        <f>SUMIF(SaldoAnno2!A$12:A$5000,D505,SaldoAnno2!E$12:E$5000)</f>
        <v>0</v>
      </c>
      <c r="R505" s="6">
        <f>SUMIF(SaldoAnno2!A$12:A$5000,D505,SaldoAnno2!G$12:G$5000)</f>
        <v>0</v>
      </c>
      <c r="S505" s="6">
        <f>SUMIF(SaldoAnno3!A$12:A$5000,D505,SaldoAnno3!D$12:G$5000)</f>
        <v>0</v>
      </c>
      <c r="T505" s="6">
        <f>SUMIF(SaldoAnno3!A$12:A$5000,D505,SaldoAnno3!E$12:H$5000)</f>
        <v>0</v>
      </c>
      <c r="U505" s="6">
        <f>SUMIF(SaldoAnno3!A$12:A$5000,D505,SaldoAnno3!G$12:G$5000)</f>
        <v>0</v>
      </c>
      <c r="V505" s="6">
        <f>SUMIF(SaldoAnno4!A$12:A$4602,$D505,SaldoAnno4!D$12:D$4602)</f>
        <v>0</v>
      </c>
      <c r="W505" s="6">
        <f>SUMIF(SaldoAnno4!A$12:A$4602,$D505,SaldoAnno4!E$12:E$4602)</f>
        <v>0</v>
      </c>
      <c r="X505" s="6">
        <f>SUMIF(SaldoAnno4!A$12:A$4602,$D505,SaldoAnno4!G$12:G$4602)</f>
        <v>0</v>
      </c>
      <c r="Y505" s="6">
        <f>SUMIF(SaldoAnno5!A$12:A$4602,$D505,SaldoAnno5!D$12:D$4602)</f>
        <v>0</v>
      </c>
      <c r="Z505" s="6">
        <f>SUMIF(SaldoAnno5!A$12:A$4602,$D505,SaldoAnno5!E$12:E$4602)</f>
        <v>0</v>
      </c>
      <c r="AA505" s="6">
        <f>SUMIF(SaldoAnno5!A$12:A$4602,$D505,SaldoAnno5!G$12:G$4602)</f>
        <v>0</v>
      </c>
      <c r="AB505" s="6">
        <f>SUMIF(SaldoAnno6!A$12:A$5000,$D505,SaldoAnno6!D$12:D$5000)</f>
        <v>0</v>
      </c>
      <c r="AC505" s="6">
        <f>SUMIF(SaldoAnno6!A$12:A$5000,$D505,SaldoAnno6!E$12:E$5000)</f>
        <v>0</v>
      </c>
      <c r="AD505" s="6">
        <f>SUMIF(SaldoAnno6!A$12:A$5000,$D505,SaldoAnno6!G$12:G$5000)</f>
        <v>0</v>
      </c>
    </row>
    <row r="506" spans="1:30" ht="12.75">
      <c r="A506" s="7">
        <v>40</v>
      </c>
      <c r="B506" s="7">
        <v>4007</v>
      </c>
      <c r="C506" s="7">
        <v>400708</v>
      </c>
      <c r="D506" s="7">
        <v>40070814</v>
      </c>
      <c r="E506" s="170" t="s">
        <v>944</v>
      </c>
      <c r="F506" s="7">
        <v>1</v>
      </c>
      <c r="G506" s="8" t="s">
        <v>633</v>
      </c>
      <c r="H506" s="8" t="s">
        <v>653</v>
      </c>
      <c r="I506" s="8" t="s">
        <v>718</v>
      </c>
      <c r="J506" s="8" t="s">
        <v>683</v>
      </c>
      <c r="K506" s="8" t="s">
        <v>719</v>
      </c>
      <c r="L506" s="8" t="s">
        <v>658</v>
      </c>
      <c r="M506" s="6">
        <f>SUMIF(SaldoAnno1!A$12:A$4902,D506,SaldoAnno1!D$12:D$4902)</f>
        <v>383411.95</v>
      </c>
      <c r="N506" s="6">
        <f>SUMIF(SaldoAnno1!A$12:A$4902,D506,SaldoAnno1!E$12:E$4902)</f>
        <v>125303.51</v>
      </c>
      <c r="O506" s="6">
        <f>SUMIF(SaldoAnno1!A$12:A$4902,D506,SaldoAnno1!G$12:G$4902)</f>
        <v>258108.44</v>
      </c>
      <c r="P506" s="6">
        <f>SUMIF(SaldoAnno2!A$12:A$5000,D506,SaldoAnno2!D$12:D$5000)</f>
        <v>270118.19</v>
      </c>
      <c r="Q506" s="6">
        <f>SUMIF(SaldoAnno2!A$12:A$5000,D506,SaldoAnno2!E$12:E$5000)</f>
        <v>7717.6</v>
      </c>
      <c r="R506" s="6">
        <f>SUMIF(SaldoAnno2!A$12:A$5000,D506,SaldoAnno2!G$12:G$5000)</f>
        <v>262400.59000000003</v>
      </c>
      <c r="S506" s="6">
        <f>SUMIF(SaldoAnno3!A$12:A$5000,D506,SaldoAnno3!D$12:G$5000)</f>
        <v>345089.28000000003</v>
      </c>
      <c r="T506" s="6">
        <f>SUMIF(SaldoAnno3!A$12:A$5000,D506,SaldoAnno3!E$12:H$5000)</f>
        <v>8592.5499999999993</v>
      </c>
      <c r="U506" s="6">
        <f>SUMIF(SaldoAnno3!A$12:A$5000,D506,SaldoAnno3!G$12:G$5000)</f>
        <v>336496.73000000004</v>
      </c>
      <c r="V506" s="6">
        <f>SUMIF(SaldoAnno4!A$12:A$4602,$D506,SaldoAnno4!D$12:D$4602)</f>
        <v>0</v>
      </c>
      <c r="W506" s="6">
        <f>SUMIF(SaldoAnno4!A$12:A$4602,$D506,SaldoAnno4!E$12:E$4602)</f>
        <v>0</v>
      </c>
      <c r="X506" s="6">
        <f>SUMIF(SaldoAnno4!A$12:A$4602,$D506,SaldoAnno4!G$12:G$4602)</f>
        <v>277750.00080000004</v>
      </c>
      <c r="Y506" s="6">
        <f>SUMIF(SaldoAnno5!A$12:A$4602,$D506,SaldoAnno5!D$12:D$4602)</f>
        <v>417701.43</v>
      </c>
      <c r="Z506" s="6">
        <f>SUMIF(SaldoAnno5!A$12:A$4602,$D506,SaldoAnno5!E$12:E$4602)</f>
        <v>52218.91</v>
      </c>
      <c r="AA506" s="6">
        <f>SUMIF(SaldoAnno5!A$12:A$4602,$D506,SaldoAnno5!G$12:G$4602)</f>
        <v>365482.52</v>
      </c>
      <c r="AB506" s="6">
        <f>SUMIF(SaldoAnno6!A$12:A$5000,$D506,SaldoAnno6!D$12:D$5000)</f>
        <v>86107.8</v>
      </c>
      <c r="AC506" s="6">
        <f>SUMIF(SaldoAnno6!A$12:A$5000,$D506,SaldoAnno6!E$12:E$5000)</f>
        <v>0</v>
      </c>
      <c r="AD506" s="6">
        <f>SUMIF(SaldoAnno6!A$12:A$5000,$D506,SaldoAnno6!G$12:G$5000)</f>
        <v>86107.8</v>
      </c>
    </row>
    <row r="507" spans="1:30" ht="12.75">
      <c r="A507" s="7">
        <v>40</v>
      </c>
      <c r="B507" s="7">
        <v>4007</v>
      </c>
      <c r="C507" s="7">
        <v>400708</v>
      </c>
      <c r="D507" s="7">
        <v>40070815</v>
      </c>
      <c r="E507" s="170" t="s">
        <v>1648</v>
      </c>
      <c r="F507" s="7">
        <v>1</v>
      </c>
      <c r="G507" s="8" t="s">
        <v>633</v>
      </c>
      <c r="H507" s="8" t="s">
        <v>653</v>
      </c>
      <c r="I507" s="8" t="s">
        <v>718</v>
      </c>
      <c r="J507" s="8" t="s">
        <v>683</v>
      </c>
      <c r="K507" s="8" t="s">
        <v>719</v>
      </c>
      <c r="L507" s="8" t="s">
        <v>658</v>
      </c>
      <c r="M507" s="6">
        <f>SUMIF(SaldoAnno1!A$12:A$4902,D507,SaldoAnno1!D$12:D$4902)</f>
        <v>0</v>
      </c>
      <c r="N507" s="6">
        <f>SUMIF(SaldoAnno1!A$12:A$4902,D507,SaldoAnno1!E$12:E$4902)</f>
        <v>0</v>
      </c>
      <c r="O507" s="6">
        <f>SUMIF(SaldoAnno1!A$12:A$4902,D507,SaldoAnno1!G$12:G$4902)</f>
        <v>0</v>
      </c>
      <c r="P507" s="6">
        <f>SUMIF(SaldoAnno2!A$12:A$5000,D507,SaldoAnno2!D$12:D$5000)</f>
        <v>0</v>
      </c>
      <c r="Q507" s="6">
        <f>SUMIF(SaldoAnno2!A$12:A$5000,D507,SaldoAnno2!E$12:E$5000)</f>
        <v>0</v>
      </c>
      <c r="R507" s="6">
        <f>SUMIF(SaldoAnno2!A$12:A$5000,D507,SaldoAnno2!G$12:G$5000)</f>
        <v>0</v>
      </c>
      <c r="S507" s="6">
        <f>SUMIF(SaldoAnno3!A$12:A$5000,D507,SaldoAnno3!D$12:G$5000)</f>
        <v>661.97</v>
      </c>
      <c r="T507" s="6">
        <f>SUMIF(SaldoAnno3!A$12:A$5000,D507,SaldoAnno3!E$12:H$5000)</f>
        <v>0</v>
      </c>
      <c r="U507" s="6">
        <f>SUMIF(SaldoAnno3!A$12:A$5000,D507,SaldoAnno3!G$12:G$5000)</f>
        <v>661.97</v>
      </c>
      <c r="V507" s="6">
        <f>SUMIF(SaldoAnno4!A$12:A$4602,$D507,SaldoAnno4!D$12:D$4602)</f>
        <v>0</v>
      </c>
      <c r="W507" s="6">
        <f>SUMIF(SaldoAnno4!A$12:A$4602,$D507,SaldoAnno4!E$12:E$4602)</f>
        <v>0</v>
      </c>
      <c r="X507" s="6">
        <f>SUMIF(SaldoAnno4!A$12:A$4602,$D507,SaldoAnno4!G$12:G$4602)</f>
        <v>1500</v>
      </c>
      <c r="Y507" s="6">
        <f>SUMIF(SaldoAnno5!A$12:A$4602,$D507,SaldoAnno5!D$12:D$4602)</f>
        <v>0</v>
      </c>
      <c r="Z507" s="6">
        <f>SUMIF(SaldoAnno5!A$12:A$4602,$D507,SaldoAnno5!E$12:E$4602)</f>
        <v>0</v>
      </c>
      <c r="AA507" s="6">
        <f>SUMIF(SaldoAnno5!A$12:A$4602,$D507,SaldoAnno5!G$12:G$4602)</f>
        <v>0</v>
      </c>
      <c r="AB507" s="6">
        <f>SUMIF(SaldoAnno6!A$12:A$5000,$D507,SaldoAnno6!D$12:D$5000)</f>
        <v>0</v>
      </c>
      <c r="AC507" s="6">
        <f>SUMIF(SaldoAnno6!A$12:A$5000,$D507,SaldoAnno6!E$12:E$5000)</f>
        <v>0</v>
      </c>
      <c r="AD507" s="6">
        <f>SUMIF(SaldoAnno6!A$12:A$5000,$D507,SaldoAnno6!G$12:G$5000)</f>
        <v>0</v>
      </c>
    </row>
    <row r="508" spans="1:30" ht="12.75">
      <c r="A508" s="7">
        <v>40</v>
      </c>
      <c r="B508" s="7">
        <v>4007</v>
      </c>
      <c r="C508" s="7">
        <v>400708</v>
      </c>
      <c r="D508" s="7">
        <v>40070816</v>
      </c>
      <c r="E508" s="170" t="s">
        <v>2318</v>
      </c>
      <c r="F508" s="7">
        <v>1</v>
      </c>
      <c r="G508" s="8" t="s">
        <v>633</v>
      </c>
      <c r="H508" s="8" t="s">
        <v>653</v>
      </c>
      <c r="I508" s="8" t="s">
        <v>718</v>
      </c>
      <c r="J508" s="8" t="s">
        <v>683</v>
      </c>
      <c r="K508" s="8" t="s">
        <v>719</v>
      </c>
      <c r="L508" s="8" t="s">
        <v>658</v>
      </c>
      <c r="M508" s="6">
        <f>SUMIF(SaldoAnno1!A$12:A$4902,D508,SaldoAnno1!D$12:D$4902)</f>
        <v>0</v>
      </c>
      <c r="N508" s="6">
        <f>SUMIF(SaldoAnno1!A$12:A$4902,D508,SaldoAnno1!E$12:E$4902)</f>
        <v>0</v>
      </c>
      <c r="O508" s="6">
        <f>SUMIF(SaldoAnno1!A$12:A$4902,D508,SaldoAnno1!G$12:G$4902)</f>
        <v>0</v>
      </c>
      <c r="P508" s="6">
        <f>SUMIF(SaldoAnno2!A$12:A$5000,D508,SaldoAnno2!D$12:D$5000)</f>
        <v>0</v>
      </c>
      <c r="Q508" s="6">
        <f>SUMIF(SaldoAnno2!A$12:A$5000,D508,SaldoAnno2!E$12:E$5000)</f>
        <v>0</v>
      </c>
      <c r="R508" s="6">
        <f>SUMIF(SaldoAnno2!A$12:A$5000,D508,SaldoAnno2!G$12:G$5000)</f>
        <v>0</v>
      </c>
      <c r="S508" s="6">
        <f>SUMIF(SaldoAnno3!A$12:A$5000,D508,SaldoAnno3!D$12:G$5000)</f>
        <v>0</v>
      </c>
      <c r="T508" s="6">
        <f>SUMIF(SaldoAnno3!A$12:A$5000,D508,SaldoAnno3!E$12:H$5000)</f>
        <v>0</v>
      </c>
      <c r="U508" s="6">
        <f>SUMIF(SaldoAnno3!A$12:A$5000,D508,SaldoAnno3!G$12:G$5000)</f>
        <v>0</v>
      </c>
      <c r="V508" s="6">
        <f>SUMIF(SaldoAnno4!A$12:A$4602,$D508,SaldoAnno4!D$12:D$4602)</f>
        <v>0</v>
      </c>
      <c r="W508" s="6">
        <f>SUMIF(SaldoAnno4!A$12:A$4602,$D508,SaldoAnno4!E$12:E$4602)</f>
        <v>0</v>
      </c>
      <c r="X508" s="6">
        <f>SUMIF(SaldoAnno4!A$12:A$4602,$D508,SaldoAnno4!G$12:G$4602)</f>
        <v>0</v>
      </c>
      <c r="Y508" s="6">
        <f>SUMIF(SaldoAnno5!A$12:A$4602,$D508,SaldoAnno5!D$12:D$4602)</f>
        <v>4599.3999999999996</v>
      </c>
      <c r="Z508" s="6">
        <f>SUMIF(SaldoAnno5!A$12:A$4602,$D508,SaldoAnno5!E$12:E$4602)</f>
        <v>0</v>
      </c>
      <c r="AA508" s="6">
        <f>SUMIF(SaldoAnno5!A$12:A$4602,$D508,SaldoAnno5!G$12:G$4602)</f>
        <v>4599.3999999999996</v>
      </c>
      <c r="AB508" s="6">
        <f>SUMIF(SaldoAnno6!A$12:A$5000,$D508,SaldoAnno6!D$12:D$5000)</f>
        <v>0</v>
      </c>
      <c r="AC508" s="6">
        <f>SUMIF(SaldoAnno6!A$12:A$5000,$D508,SaldoAnno6!E$12:E$5000)</f>
        <v>0</v>
      </c>
      <c r="AD508" s="6">
        <f>SUMIF(SaldoAnno6!A$12:A$5000,$D508,SaldoAnno6!G$12:G$5000)</f>
        <v>0</v>
      </c>
    </row>
    <row r="509" spans="1:30" ht="12.75">
      <c r="A509" s="7">
        <v>40</v>
      </c>
      <c r="B509" s="7">
        <v>4007</v>
      </c>
      <c r="C509" s="7">
        <v>400708</v>
      </c>
      <c r="D509" s="7">
        <v>40070888</v>
      </c>
      <c r="E509" s="170" t="s">
        <v>725</v>
      </c>
      <c r="F509" s="7">
        <v>1</v>
      </c>
      <c r="G509" s="8" t="s">
        <v>633</v>
      </c>
      <c r="H509" s="8" t="s">
        <v>653</v>
      </c>
      <c r="I509" s="8" t="s">
        <v>718</v>
      </c>
      <c r="J509" s="8" t="s">
        <v>683</v>
      </c>
      <c r="K509" s="8" t="s">
        <v>719</v>
      </c>
      <c r="L509" s="8" t="s">
        <v>658</v>
      </c>
      <c r="M509" s="6">
        <f>SUMIF(SaldoAnno1!A$12:A$4902,D509,SaldoAnno1!D$12:D$4902)</f>
        <v>7313.93</v>
      </c>
      <c r="N509" s="6">
        <f>SUMIF(SaldoAnno1!A$12:A$4902,D509,SaldoAnno1!E$12:E$4902)</f>
        <v>0</v>
      </c>
      <c r="O509" s="6">
        <f>SUMIF(SaldoAnno1!A$12:A$4902,D509,SaldoAnno1!G$12:G$4902)</f>
        <v>7313.93</v>
      </c>
      <c r="P509" s="6">
        <f>SUMIF(SaldoAnno2!A$12:A$5000,D509,SaldoAnno2!D$12:D$5000)</f>
        <v>7428.62</v>
      </c>
      <c r="Q509" s="6">
        <f>SUMIF(SaldoAnno2!A$12:A$5000,D509,SaldoAnno2!E$12:E$5000)</f>
        <v>0</v>
      </c>
      <c r="R509" s="6">
        <f>SUMIF(SaldoAnno2!A$12:A$5000,D509,SaldoAnno2!G$12:G$5000)</f>
        <v>7428.62</v>
      </c>
      <c r="S509" s="6">
        <f>SUMIF(SaldoAnno3!A$12:A$5000,D509,SaldoAnno3!D$12:G$5000)</f>
        <v>5837.57</v>
      </c>
      <c r="T509" s="6">
        <f>SUMIF(SaldoAnno3!A$12:A$5000,D509,SaldoAnno3!E$12:H$5000)</f>
        <v>610</v>
      </c>
      <c r="U509" s="6">
        <f>SUMIF(SaldoAnno3!A$12:A$5000,D509,SaldoAnno3!G$12:G$5000)</f>
        <v>5227.57</v>
      </c>
      <c r="V509" s="6">
        <f>SUMIF(SaldoAnno4!A$12:A$4602,$D509,SaldoAnno4!D$12:D$4602)</f>
        <v>0</v>
      </c>
      <c r="W509" s="6">
        <f>SUMIF(SaldoAnno4!A$12:A$4602,$D509,SaldoAnno4!E$12:E$4602)</f>
        <v>0</v>
      </c>
      <c r="X509" s="6">
        <f>SUMIF(SaldoAnno4!A$12:A$4602,$D509,SaldoAnno4!G$12:G$4602)</f>
        <v>12000.001200000001</v>
      </c>
      <c r="Y509" s="6">
        <f>SUMIF(SaldoAnno5!A$12:A$4602,$D509,SaldoAnno5!D$12:D$4602)</f>
        <v>7228.26</v>
      </c>
      <c r="Z509" s="6">
        <f>SUMIF(SaldoAnno5!A$12:A$4602,$D509,SaldoAnno5!E$12:E$4602)</f>
        <v>841.8</v>
      </c>
      <c r="AA509" s="6">
        <f>SUMIF(SaldoAnno5!A$12:A$4602,$D509,SaldoAnno5!G$12:G$4602)</f>
        <v>6386.46</v>
      </c>
      <c r="AB509" s="6">
        <f>SUMIF(SaldoAnno6!A$12:A$5000,$D509,SaldoAnno6!D$12:D$5000)</f>
        <v>61</v>
      </c>
      <c r="AC509" s="6">
        <f>SUMIF(SaldoAnno6!A$12:A$5000,$D509,SaldoAnno6!E$12:E$5000)</f>
        <v>0</v>
      </c>
      <c r="AD509" s="6">
        <f>SUMIF(SaldoAnno6!A$12:A$5000,$D509,SaldoAnno6!G$12:G$5000)</f>
        <v>61</v>
      </c>
    </row>
    <row r="510" spans="1:30" ht="12.75">
      <c r="A510" s="7">
        <v>40</v>
      </c>
      <c r="B510" s="7">
        <v>4007</v>
      </c>
      <c r="C510" s="7">
        <v>400709</v>
      </c>
      <c r="D510" s="7">
        <v>40070901</v>
      </c>
      <c r="E510" s="170" t="s">
        <v>1649</v>
      </c>
      <c r="F510" s="7">
        <v>1</v>
      </c>
      <c r="G510" s="8" t="s">
        <v>633</v>
      </c>
      <c r="H510" s="8" t="s">
        <v>653</v>
      </c>
      <c r="I510" s="8" t="s">
        <v>726</v>
      </c>
      <c r="J510" s="8" t="s">
        <v>683</v>
      </c>
      <c r="K510" s="8" t="s">
        <v>727</v>
      </c>
      <c r="L510" s="8" t="s">
        <v>658</v>
      </c>
      <c r="M510" s="6">
        <f>SUMIF(SaldoAnno1!A$12:A$4902,D510,SaldoAnno1!D$12:D$4902)</f>
        <v>42067.26</v>
      </c>
      <c r="N510" s="6">
        <f>SUMIF(SaldoAnno1!A$12:A$4902,D510,SaldoAnno1!E$12:E$4902)</f>
        <v>0</v>
      </c>
      <c r="O510" s="6">
        <f>SUMIF(SaldoAnno1!A$12:A$4902,D510,SaldoAnno1!G$12:G$4902)</f>
        <v>42067.26</v>
      </c>
      <c r="P510" s="6">
        <f>SUMIF(SaldoAnno2!A$12:A$5000,D510,SaldoAnno2!D$12:D$5000)</f>
        <v>43993.65</v>
      </c>
      <c r="Q510" s="6">
        <f>SUMIF(SaldoAnno2!A$12:A$5000,D510,SaldoAnno2!E$12:E$5000)</f>
        <v>0</v>
      </c>
      <c r="R510" s="6">
        <f>SUMIF(SaldoAnno2!A$12:A$5000,D510,SaldoAnno2!G$12:G$5000)</f>
        <v>43993.65</v>
      </c>
      <c r="S510" s="6">
        <f>SUMIF(SaldoAnno3!A$12:A$5000,D510,SaldoAnno3!D$12:G$5000)</f>
        <v>43920</v>
      </c>
      <c r="T510" s="6">
        <f>SUMIF(SaldoAnno3!A$12:A$5000,D510,SaldoAnno3!E$12:H$5000)</f>
        <v>0</v>
      </c>
      <c r="U510" s="6">
        <f>SUMIF(SaldoAnno3!A$12:A$5000,D510,SaldoAnno3!G$12:G$5000)</f>
        <v>43920</v>
      </c>
      <c r="V510" s="6">
        <f>SUMIF(SaldoAnno4!A$12:A$4602,$D510,SaldoAnno4!D$12:D$4602)</f>
        <v>0</v>
      </c>
      <c r="W510" s="6">
        <f>SUMIF(SaldoAnno4!A$12:A$4602,$D510,SaldoAnno4!E$12:E$4602)</f>
        <v>0</v>
      </c>
      <c r="X510" s="6">
        <f>SUMIF(SaldoAnno4!A$12:A$4602,$D510,SaldoAnno4!G$12:G$4602)</f>
        <v>42999.999600000003</v>
      </c>
      <c r="Y510" s="6">
        <f>SUMIF(SaldoAnno5!A$12:A$4602,$D510,SaldoAnno5!D$12:D$4602)</f>
        <v>42106.85</v>
      </c>
      <c r="Z510" s="6">
        <f>SUMIF(SaldoAnno5!A$12:A$4602,$D510,SaldoAnno5!E$12:E$4602)</f>
        <v>0</v>
      </c>
      <c r="AA510" s="6">
        <f>SUMIF(SaldoAnno5!A$12:A$4602,$D510,SaldoAnno5!G$12:G$4602)</f>
        <v>42106.85</v>
      </c>
      <c r="AB510" s="6">
        <f>SUMIF(SaldoAnno6!A$12:A$5000,$D510,SaldoAnno6!D$12:D$5000)</f>
        <v>15960</v>
      </c>
      <c r="AC510" s="6">
        <f>SUMIF(SaldoAnno6!A$12:A$5000,$D510,SaldoAnno6!E$12:E$5000)</f>
        <v>0</v>
      </c>
      <c r="AD510" s="6">
        <f>SUMIF(SaldoAnno6!A$12:A$5000,$D510,SaldoAnno6!G$12:G$5000)</f>
        <v>15960</v>
      </c>
    </row>
    <row r="511" spans="1:30" ht="12.75">
      <c r="A511" s="7">
        <v>40</v>
      </c>
      <c r="B511" s="7">
        <v>4007</v>
      </c>
      <c r="C511" s="7">
        <v>400709</v>
      </c>
      <c r="D511" s="7">
        <v>40070902</v>
      </c>
      <c r="E511" s="170" t="s">
        <v>728</v>
      </c>
      <c r="F511" s="7">
        <v>1</v>
      </c>
      <c r="G511" s="8" t="s">
        <v>633</v>
      </c>
      <c r="H511" s="8" t="s">
        <v>653</v>
      </c>
      <c r="I511" s="8" t="s">
        <v>726</v>
      </c>
      <c r="J511" s="8" t="s">
        <v>683</v>
      </c>
      <c r="K511" s="8" t="s">
        <v>727</v>
      </c>
      <c r="L511" s="8" t="s">
        <v>658</v>
      </c>
      <c r="M511" s="6">
        <f>SUMIF(SaldoAnno1!A$12:A$4902,D511,SaldoAnno1!D$12:D$4902)</f>
        <v>32481.279999999999</v>
      </c>
      <c r="N511" s="6">
        <f>SUMIF(SaldoAnno1!A$12:A$4902,D511,SaldoAnno1!E$12:E$4902)</f>
        <v>0</v>
      </c>
      <c r="O511" s="6">
        <f>SUMIF(SaldoAnno1!A$12:A$4902,D511,SaldoAnno1!G$12:G$4902)</f>
        <v>32481.279999999999</v>
      </c>
      <c r="P511" s="6">
        <f>SUMIF(SaldoAnno2!A$12:A$5000,D511,SaldoAnno2!D$12:D$5000)</f>
        <v>32481.279999999999</v>
      </c>
      <c r="Q511" s="6">
        <f>SUMIF(SaldoAnno2!A$12:A$5000,D511,SaldoAnno2!E$12:E$5000)</f>
        <v>0</v>
      </c>
      <c r="R511" s="6">
        <f>SUMIF(SaldoAnno2!A$12:A$5000,D511,SaldoAnno2!G$12:G$5000)</f>
        <v>32481.279999999999</v>
      </c>
      <c r="S511" s="6">
        <f>SUMIF(SaldoAnno3!A$12:A$5000,D511,SaldoAnno3!D$12:G$5000)</f>
        <v>32481.279999999999</v>
      </c>
      <c r="T511" s="6">
        <f>SUMIF(SaldoAnno3!A$12:A$5000,D511,SaldoAnno3!E$12:H$5000)</f>
        <v>0</v>
      </c>
      <c r="U511" s="6">
        <f>SUMIF(SaldoAnno3!A$12:A$5000,D511,SaldoAnno3!G$12:G$5000)</f>
        <v>32481.279999999999</v>
      </c>
      <c r="V511" s="6">
        <f>SUMIF(SaldoAnno4!A$12:A$4602,$D511,SaldoAnno4!D$12:D$4602)</f>
        <v>0</v>
      </c>
      <c r="W511" s="6">
        <f>SUMIF(SaldoAnno4!A$12:A$4602,$D511,SaldoAnno4!E$12:E$4602)</f>
        <v>0</v>
      </c>
      <c r="X511" s="6">
        <f>SUMIF(SaldoAnno4!A$12:A$4602,$D511,SaldoAnno4!G$12:G$4602)</f>
        <v>32481.279600000002</v>
      </c>
      <c r="Y511" s="6">
        <f>SUMIF(SaldoAnno5!A$12:A$4602,$D511,SaldoAnno5!D$12:D$4602)</f>
        <v>32481.279999999999</v>
      </c>
      <c r="Z511" s="6">
        <f>SUMIF(SaldoAnno5!A$12:A$4602,$D511,SaldoAnno5!E$12:E$4602)</f>
        <v>0</v>
      </c>
      <c r="AA511" s="6">
        <f>SUMIF(SaldoAnno5!A$12:A$4602,$D511,SaldoAnno5!G$12:G$4602)</f>
        <v>32481.279999999999</v>
      </c>
      <c r="AB511" s="6">
        <f>SUMIF(SaldoAnno6!A$12:A$5000,$D511,SaldoAnno6!D$12:D$5000)</f>
        <v>0</v>
      </c>
      <c r="AC511" s="6">
        <f>SUMIF(SaldoAnno6!A$12:A$5000,$D511,SaldoAnno6!E$12:E$5000)</f>
        <v>0</v>
      </c>
      <c r="AD511" s="6">
        <f>SUMIF(SaldoAnno6!A$12:A$5000,$D511,SaldoAnno6!G$12:G$5000)</f>
        <v>0</v>
      </c>
    </row>
    <row r="512" spans="1:30" ht="12.75">
      <c r="A512" s="7">
        <v>40</v>
      </c>
      <c r="B512" s="7">
        <v>4007</v>
      </c>
      <c r="C512" s="7">
        <v>400710</v>
      </c>
      <c r="D512" s="7">
        <v>40071001</v>
      </c>
      <c r="E512" s="170" t="s">
        <v>729</v>
      </c>
      <c r="F512" s="7">
        <v>1</v>
      </c>
      <c r="G512" s="8" t="s">
        <v>633</v>
      </c>
      <c r="H512" s="8" t="s">
        <v>653</v>
      </c>
      <c r="I512" s="8" t="s">
        <v>730</v>
      </c>
      <c r="J512" s="8" t="s">
        <v>683</v>
      </c>
      <c r="K512" s="8" t="s">
        <v>731</v>
      </c>
      <c r="L512" s="8" t="s">
        <v>658</v>
      </c>
      <c r="M512" s="6">
        <f>SUMIF(SaldoAnno1!A$12:A$4902,D512,SaldoAnno1!D$12:D$4902)</f>
        <v>157914.57</v>
      </c>
      <c r="N512" s="6">
        <f>SUMIF(SaldoAnno1!A$12:A$4902,D512,SaldoAnno1!E$12:E$4902)</f>
        <v>0</v>
      </c>
      <c r="O512" s="6">
        <f>SUMIF(SaldoAnno1!A$12:A$4902,D512,SaldoAnno1!G$12:G$4902)</f>
        <v>157914.57</v>
      </c>
      <c r="P512" s="6">
        <f>SUMIF(SaldoAnno2!A$12:A$5000,D512,SaldoAnno2!D$12:D$5000)</f>
        <v>165027</v>
      </c>
      <c r="Q512" s="6">
        <f>SUMIF(SaldoAnno2!A$12:A$5000,D512,SaldoAnno2!E$12:E$5000)</f>
        <v>1932.5</v>
      </c>
      <c r="R512" s="6">
        <f>SUMIF(SaldoAnno2!A$12:A$5000,D512,SaldoAnno2!G$12:G$5000)</f>
        <v>163094.5</v>
      </c>
      <c r="S512" s="6">
        <f>SUMIF(SaldoAnno3!A$12:A$5000,D512,SaldoAnno3!D$12:G$5000)</f>
        <v>424670</v>
      </c>
      <c r="T512" s="6">
        <f>SUMIF(SaldoAnno3!A$12:A$5000,D512,SaldoAnno3!E$12:H$5000)</f>
        <v>212335</v>
      </c>
      <c r="U512" s="6">
        <f>SUMIF(SaldoAnno3!A$12:A$5000,D512,SaldoAnno3!G$12:G$5000)</f>
        <v>212335</v>
      </c>
      <c r="V512" s="6">
        <f>SUMIF(SaldoAnno4!A$12:A$4602,$D512,SaldoAnno4!D$12:D$4602)</f>
        <v>0</v>
      </c>
      <c r="W512" s="6">
        <f>SUMIF(SaldoAnno4!A$12:A$4602,$D512,SaldoAnno4!E$12:E$4602)</f>
        <v>0</v>
      </c>
      <c r="X512" s="6">
        <f>SUMIF(SaldoAnno4!A$12:A$4602,$D512,SaldoAnno4!G$12:G$4602)</f>
        <v>212335.50000000003</v>
      </c>
      <c r="Y512" s="6">
        <f>SUMIF(SaldoAnno5!A$12:A$4602,$D512,SaldoAnno5!D$12:D$4602)</f>
        <v>198495</v>
      </c>
      <c r="Z512" s="6">
        <f>SUMIF(SaldoAnno5!A$12:A$4602,$D512,SaldoAnno5!E$12:E$4602)</f>
        <v>0</v>
      </c>
      <c r="AA512" s="6">
        <f>SUMIF(SaldoAnno5!A$12:A$4602,$D512,SaldoAnno5!G$12:G$4602)</f>
        <v>198495</v>
      </c>
      <c r="AB512" s="6">
        <f>SUMIF(SaldoAnno6!A$12:A$5000,$D512,SaldoAnno6!D$12:D$5000)</f>
        <v>90887.5</v>
      </c>
      <c r="AC512" s="6">
        <f>SUMIF(SaldoAnno6!A$12:A$5000,$D512,SaldoAnno6!E$12:E$5000)</f>
        <v>0</v>
      </c>
      <c r="AD512" s="6">
        <f>SUMIF(SaldoAnno6!A$12:A$5000,$D512,SaldoAnno6!G$12:G$5000)</f>
        <v>90887.5</v>
      </c>
    </row>
    <row r="513" spans="1:30" ht="12.75">
      <c r="A513" s="7">
        <v>40</v>
      </c>
      <c r="B513" s="7">
        <v>4007</v>
      </c>
      <c r="C513" s="7">
        <v>400710</v>
      </c>
      <c r="D513" s="7">
        <v>40071002</v>
      </c>
      <c r="E513" s="170" t="s">
        <v>732</v>
      </c>
      <c r="F513" s="7">
        <v>1</v>
      </c>
      <c r="G513" s="8" t="s">
        <v>633</v>
      </c>
      <c r="H513" s="8" t="s">
        <v>653</v>
      </c>
      <c r="I513" s="8" t="s">
        <v>730</v>
      </c>
      <c r="J513" s="8" t="s">
        <v>683</v>
      </c>
      <c r="K513" s="8" t="s">
        <v>731</v>
      </c>
      <c r="L513" s="8" t="s">
        <v>658</v>
      </c>
      <c r="M513" s="6">
        <f>SUMIF(SaldoAnno1!A$12:A$4902,D513,SaldoAnno1!D$12:D$4902)</f>
        <v>199228.98</v>
      </c>
      <c r="N513" s="6">
        <f>SUMIF(SaldoAnno1!A$12:A$4902,D513,SaldoAnno1!E$12:E$4902)</f>
        <v>0</v>
      </c>
      <c r="O513" s="6">
        <f>SUMIF(SaldoAnno1!A$12:A$4902,D513,SaldoAnno1!G$12:G$4902)</f>
        <v>199228.98</v>
      </c>
      <c r="P513" s="6">
        <f>SUMIF(SaldoAnno2!A$12:A$5000,D513,SaldoAnno2!D$12:D$5000)</f>
        <v>189612.23</v>
      </c>
      <c r="Q513" s="6">
        <f>SUMIF(SaldoAnno2!A$12:A$5000,D513,SaldoAnno2!E$12:E$5000)</f>
        <v>1932.5</v>
      </c>
      <c r="R513" s="6">
        <f>SUMIF(SaldoAnno2!A$12:A$5000,D513,SaldoAnno2!G$12:G$5000)</f>
        <v>187679.73</v>
      </c>
      <c r="S513" s="6">
        <f>SUMIF(SaldoAnno3!A$12:A$5000,D513,SaldoAnno3!D$12:G$5000)</f>
        <v>175025.12</v>
      </c>
      <c r="T513" s="6">
        <f>SUMIF(SaldoAnno3!A$12:A$5000,D513,SaldoAnno3!E$12:H$5000)</f>
        <v>0</v>
      </c>
      <c r="U513" s="6">
        <f>SUMIF(SaldoAnno3!A$12:A$5000,D513,SaldoAnno3!G$12:G$5000)</f>
        <v>175025.12</v>
      </c>
      <c r="V513" s="6">
        <f>SUMIF(SaldoAnno4!A$12:A$4602,$D513,SaldoAnno4!D$12:D$4602)</f>
        <v>0</v>
      </c>
      <c r="W513" s="6">
        <f>SUMIF(SaldoAnno4!A$12:A$4602,$D513,SaldoAnno4!E$12:E$4602)</f>
        <v>0</v>
      </c>
      <c r="X513" s="6">
        <f>SUMIF(SaldoAnno4!A$12:A$4602,$D513,SaldoAnno4!G$12:G$4602)</f>
        <v>230723.99999999997</v>
      </c>
      <c r="Y513" s="6">
        <f>SUMIF(SaldoAnno5!A$12:A$4602,$D513,SaldoAnno5!D$12:D$4602)</f>
        <v>181366.61</v>
      </c>
      <c r="Z513" s="6">
        <f>SUMIF(SaldoAnno5!A$12:A$4602,$D513,SaldoAnno5!E$12:E$4602)</f>
        <v>0</v>
      </c>
      <c r="AA513" s="6">
        <f>SUMIF(SaldoAnno5!A$12:A$4602,$D513,SaldoAnno5!G$12:G$4602)</f>
        <v>181366.61</v>
      </c>
      <c r="AB513" s="6">
        <f>SUMIF(SaldoAnno6!A$12:A$5000,$D513,SaldoAnno6!D$12:D$5000)</f>
        <v>89864.94</v>
      </c>
      <c r="AC513" s="6">
        <f>SUMIF(SaldoAnno6!A$12:A$5000,$D513,SaldoAnno6!E$12:E$5000)</f>
        <v>0</v>
      </c>
      <c r="AD513" s="6">
        <f>SUMIF(SaldoAnno6!A$12:A$5000,$D513,SaldoAnno6!G$12:G$5000)</f>
        <v>89864.94</v>
      </c>
    </row>
    <row r="514" spans="1:30" ht="12.75">
      <c r="A514" s="7">
        <v>40</v>
      </c>
      <c r="B514" s="7">
        <v>4007</v>
      </c>
      <c r="C514" s="7">
        <v>400710</v>
      </c>
      <c r="D514" s="7">
        <v>40071003</v>
      </c>
      <c r="E514" s="170" t="s">
        <v>733</v>
      </c>
      <c r="F514" s="7">
        <v>1</v>
      </c>
      <c r="G514" s="8" t="s">
        <v>633</v>
      </c>
      <c r="H514" s="8" t="s">
        <v>653</v>
      </c>
      <c r="I514" s="8" t="s">
        <v>730</v>
      </c>
      <c r="J514" s="8" t="s">
        <v>683</v>
      </c>
      <c r="K514" s="8" t="s">
        <v>731</v>
      </c>
      <c r="L514" s="8" t="s">
        <v>658</v>
      </c>
      <c r="M514" s="6">
        <f>SUMIF(SaldoAnno1!A$12:A$4902,D514,SaldoAnno1!D$12:D$4902)</f>
        <v>30813.23</v>
      </c>
      <c r="N514" s="6">
        <f>SUMIF(SaldoAnno1!A$12:A$4902,D514,SaldoAnno1!E$12:E$4902)</f>
        <v>0</v>
      </c>
      <c r="O514" s="6">
        <f>SUMIF(SaldoAnno1!A$12:A$4902,D514,SaldoAnno1!G$12:G$4902)</f>
        <v>30813.23</v>
      </c>
      <c r="P514" s="6">
        <f>SUMIF(SaldoAnno2!A$12:A$5000,D514,SaldoAnno2!D$12:D$5000)</f>
        <v>28615.27</v>
      </c>
      <c r="Q514" s="6">
        <f>SUMIF(SaldoAnno2!A$12:A$5000,D514,SaldoAnno2!E$12:E$5000)</f>
        <v>0</v>
      </c>
      <c r="R514" s="6">
        <f>SUMIF(SaldoAnno2!A$12:A$5000,D514,SaldoAnno2!G$12:G$5000)</f>
        <v>28615.27</v>
      </c>
      <c r="S514" s="6">
        <f>SUMIF(SaldoAnno3!A$12:A$5000,D514,SaldoAnno3!D$12:G$5000)</f>
        <v>27391.33</v>
      </c>
      <c r="T514" s="6">
        <f>SUMIF(SaldoAnno3!A$12:A$5000,D514,SaldoAnno3!E$12:H$5000)</f>
        <v>0</v>
      </c>
      <c r="U514" s="6">
        <f>SUMIF(SaldoAnno3!A$12:A$5000,D514,SaldoAnno3!G$12:G$5000)</f>
        <v>27391.33</v>
      </c>
      <c r="V514" s="6">
        <f>SUMIF(SaldoAnno4!A$12:A$4602,$D514,SaldoAnno4!D$12:D$4602)</f>
        <v>0</v>
      </c>
      <c r="W514" s="6">
        <f>SUMIF(SaldoAnno4!A$12:A$4602,$D514,SaldoAnno4!E$12:E$4602)</f>
        <v>0</v>
      </c>
      <c r="X514" s="6">
        <f>SUMIF(SaldoAnno4!A$12:A$4602,$D514,SaldoAnno4!G$12:G$4602)</f>
        <v>32391.261600000009</v>
      </c>
      <c r="Y514" s="6">
        <f>SUMIF(SaldoAnno5!A$12:A$4602,$D514,SaldoAnno5!D$12:D$4602)</f>
        <v>26812.68</v>
      </c>
      <c r="Z514" s="6">
        <f>SUMIF(SaldoAnno5!A$12:A$4602,$D514,SaldoAnno5!E$12:E$4602)</f>
        <v>0</v>
      </c>
      <c r="AA514" s="6">
        <f>SUMIF(SaldoAnno5!A$12:A$4602,$D514,SaldoAnno5!G$12:G$4602)</f>
        <v>26812.68</v>
      </c>
      <c r="AB514" s="6">
        <f>SUMIF(SaldoAnno6!A$12:A$5000,$D514,SaldoAnno6!D$12:D$5000)</f>
        <v>30944.49</v>
      </c>
      <c r="AC514" s="6">
        <f>SUMIF(SaldoAnno6!A$12:A$5000,$D514,SaldoAnno6!E$12:E$5000)</f>
        <v>0</v>
      </c>
      <c r="AD514" s="6">
        <f>SUMIF(SaldoAnno6!A$12:A$5000,$D514,SaldoAnno6!G$12:G$5000)</f>
        <v>30944.49</v>
      </c>
    </row>
    <row r="515" spans="1:30" ht="12.75">
      <c r="A515" s="7">
        <v>40</v>
      </c>
      <c r="B515" s="7">
        <v>4007</v>
      </c>
      <c r="C515" s="7">
        <v>400710</v>
      </c>
      <c r="D515" s="7">
        <v>40071004</v>
      </c>
      <c r="E515" s="170" t="s">
        <v>2061</v>
      </c>
      <c r="F515" s="7">
        <v>1</v>
      </c>
      <c r="G515" s="8" t="s">
        <v>633</v>
      </c>
      <c r="H515" s="8" t="s">
        <v>653</v>
      </c>
      <c r="I515" s="8" t="s">
        <v>730</v>
      </c>
      <c r="J515" s="8" t="s">
        <v>683</v>
      </c>
      <c r="K515" s="8" t="s">
        <v>731</v>
      </c>
      <c r="L515" s="8" t="s">
        <v>658</v>
      </c>
      <c r="M515" s="6">
        <f>SUMIF(SaldoAnno1!A$12:A$4902,D515,SaldoAnno1!D$12:D$4902)</f>
        <v>10345</v>
      </c>
      <c r="N515" s="6">
        <f>SUMIF(SaldoAnno1!A$12:A$4902,D515,SaldoAnno1!E$12:E$4902)</f>
        <v>0</v>
      </c>
      <c r="O515" s="6">
        <f>SUMIF(SaldoAnno1!A$12:A$4902,D515,SaldoAnno1!G$12:G$4902)</f>
        <v>10345</v>
      </c>
      <c r="P515" s="6">
        <f>SUMIF(SaldoAnno2!A$12:A$5000,D515,SaldoAnno2!D$12:D$5000)</f>
        <v>25079</v>
      </c>
      <c r="Q515" s="6">
        <f>SUMIF(SaldoAnno2!A$12:A$5000,D515,SaldoAnno2!E$12:E$5000)</f>
        <v>0</v>
      </c>
      <c r="R515" s="6">
        <f>SUMIF(SaldoAnno2!A$12:A$5000,D515,SaldoAnno2!G$12:G$5000)</f>
        <v>25079</v>
      </c>
      <c r="S515" s="6">
        <f>SUMIF(SaldoAnno3!A$12:A$5000,D515,SaldoAnno3!D$12:G$5000)</f>
        <v>31861.89</v>
      </c>
      <c r="T515" s="6">
        <f>SUMIF(SaldoAnno3!A$12:A$5000,D515,SaldoAnno3!E$12:H$5000)</f>
        <v>7137.89</v>
      </c>
      <c r="U515" s="6">
        <f>SUMIF(SaldoAnno3!A$12:A$5000,D515,SaldoAnno3!G$12:G$5000)</f>
        <v>24724</v>
      </c>
      <c r="V515" s="6">
        <f>SUMIF(SaldoAnno4!A$12:A$4602,$D515,SaldoAnno4!D$12:D$4602)</f>
        <v>0</v>
      </c>
      <c r="W515" s="6">
        <f>SUMIF(SaldoAnno4!A$12:A$4602,$D515,SaldoAnno4!E$12:E$4602)</f>
        <v>0</v>
      </c>
      <c r="X515" s="6">
        <f>SUMIF(SaldoAnno4!A$12:A$4602,$D515,SaldoAnno4!G$12:G$4602)</f>
        <v>24999.999599999999</v>
      </c>
      <c r="Y515" s="6">
        <f>SUMIF(SaldoAnno5!A$12:A$4602,$D515,SaldoAnno5!D$12:D$4602)</f>
        <v>24724</v>
      </c>
      <c r="Z515" s="6">
        <f>SUMIF(SaldoAnno5!A$12:A$4602,$D515,SaldoAnno5!E$12:E$4602)</f>
        <v>0</v>
      </c>
      <c r="AA515" s="6">
        <f>SUMIF(SaldoAnno5!A$12:A$4602,$D515,SaldoAnno5!G$12:G$4602)</f>
        <v>24724</v>
      </c>
      <c r="AB515" s="6">
        <f>SUMIF(SaldoAnno6!A$12:A$5000,$D515,SaldoAnno6!D$12:D$5000)</f>
        <v>2362</v>
      </c>
      <c r="AC515" s="6">
        <f>SUMIF(SaldoAnno6!A$12:A$5000,$D515,SaldoAnno6!E$12:E$5000)</f>
        <v>0</v>
      </c>
      <c r="AD515" s="6">
        <f>SUMIF(SaldoAnno6!A$12:A$5000,$D515,SaldoAnno6!G$12:G$5000)</f>
        <v>2362</v>
      </c>
    </row>
    <row r="516" spans="1:30" ht="12.75">
      <c r="A516" s="7">
        <v>40</v>
      </c>
      <c r="B516" s="7">
        <v>4007</v>
      </c>
      <c r="C516" s="7">
        <v>400710</v>
      </c>
      <c r="D516" s="7">
        <v>40071005</v>
      </c>
      <c r="E516" s="170" t="s">
        <v>734</v>
      </c>
      <c r="F516" s="7">
        <v>1</v>
      </c>
      <c r="G516" s="8" t="s">
        <v>633</v>
      </c>
      <c r="H516" s="8" t="s">
        <v>653</v>
      </c>
      <c r="I516" s="8" t="s">
        <v>730</v>
      </c>
      <c r="J516" s="8" t="s">
        <v>683</v>
      </c>
      <c r="K516" s="8" t="s">
        <v>731</v>
      </c>
      <c r="L516" s="8" t="s">
        <v>658</v>
      </c>
      <c r="M516" s="6">
        <f>SUMIF(SaldoAnno1!A$12:A$4902,D516,SaldoAnno1!D$12:D$4902)</f>
        <v>28000</v>
      </c>
      <c r="N516" s="6">
        <f>SUMIF(SaldoAnno1!A$12:A$4902,D516,SaldoAnno1!E$12:E$4902)</f>
        <v>0</v>
      </c>
      <c r="O516" s="6">
        <f>SUMIF(SaldoAnno1!A$12:A$4902,D516,SaldoAnno1!G$12:G$4902)</f>
        <v>28000</v>
      </c>
      <c r="P516" s="6">
        <f>SUMIF(SaldoAnno2!A$12:A$5000,D516,SaldoAnno2!D$12:D$5000)</f>
        <v>28000</v>
      </c>
      <c r="Q516" s="6">
        <f>SUMIF(SaldoAnno2!A$12:A$5000,D516,SaldoAnno2!E$12:E$5000)</f>
        <v>0</v>
      </c>
      <c r="R516" s="6">
        <f>SUMIF(SaldoAnno2!A$12:A$5000,D516,SaldoAnno2!G$12:G$5000)</f>
        <v>28000</v>
      </c>
      <c r="S516" s="6">
        <f>SUMIF(SaldoAnno3!A$12:A$5000,D516,SaldoAnno3!D$12:G$5000)</f>
        <v>35351.599999999999</v>
      </c>
      <c r="T516" s="6">
        <f>SUMIF(SaldoAnno3!A$12:A$5000,D516,SaldoAnno3!E$12:H$5000)</f>
        <v>7351.6</v>
      </c>
      <c r="U516" s="6">
        <f>SUMIF(SaldoAnno3!A$12:A$5000,D516,SaldoAnno3!G$12:G$5000)</f>
        <v>28000</v>
      </c>
      <c r="V516" s="6">
        <f>SUMIF(SaldoAnno4!A$12:A$4602,$D516,SaldoAnno4!D$12:D$4602)</f>
        <v>0</v>
      </c>
      <c r="W516" s="6">
        <f>SUMIF(SaldoAnno4!A$12:A$4602,$D516,SaldoAnno4!E$12:E$4602)</f>
        <v>0</v>
      </c>
      <c r="X516" s="6">
        <f>SUMIF(SaldoAnno4!A$12:A$4602,$D516,SaldoAnno4!G$12:G$4602)</f>
        <v>27999.999599999999</v>
      </c>
      <c r="Y516" s="6">
        <f>SUMIF(SaldoAnno5!A$12:A$4602,$D516,SaldoAnno5!D$12:D$4602)</f>
        <v>24000</v>
      </c>
      <c r="Z516" s="6">
        <f>SUMIF(SaldoAnno5!A$12:A$4602,$D516,SaldoAnno5!E$12:E$4602)</f>
        <v>0</v>
      </c>
      <c r="AA516" s="6">
        <f>SUMIF(SaldoAnno5!A$12:A$4602,$D516,SaldoAnno5!G$12:G$4602)</f>
        <v>24000</v>
      </c>
      <c r="AB516" s="6">
        <f>SUMIF(SaldoAnno6!A$12:A$5000,$D516,SaldoAnno6!D$12:D$5000)</f>
        <v>24000</v>
      </c>
      <c r="AC516" s="6">
        <f>SUMIF(SaldoAnno6!A$12:A$5000,$D516,SaldoAnno6!E$12:E$5000)</f>
        <v>0</v>
      </c>
      <c r="AD516" s="6">
        <f>SUMIF(SaldoAnno6!A$12:A$5000,$D516,SaldoAnno6!G$12:G$5000)</f>
        <v>24000</v>
      </c>
    </row>
    <row r="517" spans="1:30" ht="12.75">
      <c r="A517" s="7">
        <v>40</v>
      </c>
      <c r="B517" s="7">
        <v>4007</v>
      </c>
      <c r="C517" s="7">
        <v>400710</v>
      </c>
      <c r="D517" s="7">
        <v>40071006</v>
      </c>
      <c r="E517" s="170" t="s">
        <v>945</v>
      </c>
      <c r="F517" s="7">
        <v>1</v>
      </c>
      <c r="G517" s="8" t="s">
        <v>633</v>
      </c>
      <c r="H517" s="8" t="s">
        <v>653</v>
      </c>
      <c r="I517" s="8" t="s">
        <v>730</v>
      </c>
      <c r="J517" s="8" t="s">
        <v>683</v>
      </c>
      <c r="K517" s="8" t="s">
        <v>731</v>
      </c>
      <c r="L517" s="8" t="s">
        <v>658</v>
      </c>
      <c r="M517" s="6">
        <f>SUMIF(SaldoAnno1!A$12:A$4902,D517,SaldoAnno1!D$12:D$4902)</f>
        <v>11900</v>
      </c>
      <c r="N517" s="6">
        <f>SUMIF(SaldoAnno1!A$12:A$4902,D517,SaldoAnno1!E$12:E$4902)</f>
        <v>0</v>
      </c>
      <c r="O517" s="6">
        <f>SUMIF(SaldoAnno1!A$12:A$4902,D517,SaldoAnno1!G$12:G$4902)</f>
        <v>11900</v>
      </c>
      <c r="P517" s="6">
        <f>SUMIF(SaldoAnno2!A$12:A$5000,D517,SaldoAnno2!D$12:D$5000)</f>
        <v>9300</v>
      </c>
      <c r="Q517" s="6">
        <f>SUMIF(SaldoAnno2!A$12:A$5000,D517,SaldoAnno2!E$12:E$5000)</f>
        <v>0</v>
      </c>
      <c r="R517" s="6">
        <f>SUMIF(SaldoAnno2!A$12:A$5000,D517,SaldoAnno2!G$12:G$5000)</f>
        <v>9300</v>
      </c>
      <c r="S517" s="6">
        <f>SUMIF(SaldoAnno3!A$12:A$5000,D517,SaldoAnno3!D$12:G$5000)</f>
        <v>8000</v>
      </c>
      <c r="T517" s="6">
        <f>SUMIF(SaldoAnno3!A$12:A$5000,D517,SaldoAnno3!E$12:H$5000)</f>
        <v>0</v>
      </c>
      <c r="U517" s="6">
        <f>SUMIF(SaldoAnno3!A$12:A$5000,D517,SaldoAnno3!G$12:G$5000)</f>
        <v>8000</v>
      </c>
      <c r="V517" s="6">
        <f>SUMIF(SaldoAnno4!A$12:A$4602,$D517,SaldoAnno4!D$12:D$4602)</f>
        <v>0</v>
      </c>
      <c r="W517" s="6">
        <f>SUMIF(SaldoAnno4!A$12:A$4602,$D517,SaldoAnno4!E$12:E$4602)</f>
        <v>0</v>
      </c>
      <c r="X517" s="6">
        <f>SUMIF(SaldoAnno4!A$12:A$4602,$D517,SaldoAnno4!G$12:G$4602)</f>
        <v>8000.0003999999999</v>
      </c>
      <c r="Y517" s="6">
        <f>SUMIF(SaldoAnno5!A$12:A$4602,$D517,SaldoAnno5!D$12:D$4602)</f>
        <v>8000</v>
      </c>
      <c r="Z517" s="6">
        <f>SUMIF(SaldoAnno5!A$12:A$4602,$D517,SaldoAnno5!E$12:E$4602)</f>
        <v>0</v>
      </c>
      <c r="AA517" s="6">
        <f>SUMIF(SaldoAnno5!A$12:A$4602,$D517,SaldoAnno5!G$12:G$4602)</f>
        <v>8000</v>
      </c>
      <c r="AB517" s="6">
        <f>SUMIF(SaldoAnno6!A$12:A$5000,$D517,SaldoAnno6!D$12:D$5000)</f>
        <v>8000</v>
      </c>
      <c r="AC517" s="6">
        <f>SUMIF(SaldoAnno6!A$12:A$5000,$D517,SaldoAnno6!E$12:E$5000)</f>
        <v>0</v>
      </c>
      <c r="AD517" s="6">
        <f>SUMIF(SaldoAnno6!A$12:A$5000,$D517,SaldoAnno6!G$12:G$5000)</f>
        <v>8000</v>
      </c>
    </row>
    <row r="518" spans="1:30" ht="12.75">
      <c r="A518" s="7">
        <v>40</v>
      </c>
      <c r="B518" s="7">
        <v>4007</v>
      </c>
      <c r="C518" s="7">
        <v>400711</v>
      </c>
      <c r="D518" s="7">
        <v>40071101</v>
      </c>
      <c r="E518" s="170" t="s">
        <v>2317</v>
      </c>
      <c r="F518" s="7">
        <v>1</v>
      </c>
      <c r="G518" s="8" t="s">
        <v>633</v>
      </c>
      <c r="H518" s="8" t="s">
        <v>653</v>
      </c>
      <c r="I518" s="8" t="s">
        <v>735</v>
      </c>
      <c r="J518" s="8" t="s">
        <v>683</v>
      </c>
      <c r="K518" s="8" t="s">
        <v>736</v>
      </c>
      <c r="L518" s="8" t="s">
        <v>658</v>
      </c>
      <c r="M518" s="6">
        <f>SUMIF(SaldoAnno1!A$12:A$4902,D518,SaldoAnno1!D$12:D$4902)</f>
        <v>40.549999999999997</v>
      </c>
      <c r="N518" s="6">
        <f>SUMIF(SaldoAnno1!A$12:A$4902,D518,SaldoAnno1!E$12:E$4902)</f>
        <v>0</v>
      </c>
      <c r="O518" s="6">
        <f>SUMIF(SaldoAnno1!A$12:A$4902,D518,SaldoAnno1!G$12:G$4902)</f>
        <v>40.549999999999997</v>
      </c>
      <c r="P518" s="6">
        <f>SUMIF(SaldoAnno2!A$12:A$5000,D518,SaldoAnno2!D$12:D$5000)</f>
        <v>557.61</v>
      </c>
      <c r="Q518" s="6">
        <f>SUMIF(SaldoAnno2!A$12:A$5000,D518,SaldoAnno2!E$12:E$5000)</f>
        <v>0</v>
      </c>
      <c r="R518" s="6">
        <f>SUMIF(SaldoAnno2!A$12:A$5000,D518,SaldoAnno2!G$12:G$5000)</f>
        <v>557.61</v>
      </c>
      <c r="S518" s="6">
        <f>SUMIF(SaldoAnno3!A$12:A$5000,D518,SaldoAnno3!D$12:G$5000)</f>
        <v>4305.45</v>
      </c>
      <c r="T518" s="6">
        <f>SUMIF(SaldoAnno3!A$12:A$5000,D518,SaldoAnno3!E$12:H$5000)</f>
        <v>0</v>
      </c>
      <c r="U518" s="6">
        <f>SUMIF(SaldoAnno3!A$12:A$5000,D518,SaldoAnno3!G$12:G$5000)</f>
        <v>4305.45</v>
      </c>
      <c r="V518" s="6">
        <f>SUMIF(SaldoAnno4!A$12:A$4602,$D518,SaldoAnno4!D$12:D$4602)</f>
        <v>0</v>
      </c>
      <c r="W518" s="6">
        <f>SUMIF(SaldoAnno4!A$12:A$4602,$D518,SaldoAnno4!E$12:E$4602)</f>
        <v>0</v>
      </c>
      <c r="X518" s="6">
        <f>SUMIF(SaldoAnno4!A$12:A$4602,$D518,SaldoAnno4!G$12:G$4602)</f>
        <v>29125.000799999998</v>
      </c>
      <c r="Y518" s="6">
        <f>SUMIF(SaldoAnno5!A$12:A$4602,$D518,SaldoAnno5!D$12:D$4602)</f>
        <v>59278.19</v>
      </c>
      <c r="Z518" s="6">
        <f>SUMIF(SaldoAnno5!A$12:A$4602,$D518,SaldoAnno5!E$12:E$4602)</f>
        <v>488</v>
      </c>
      <c r="AA518" s="6">
        <f>SUMIF(SaldoAnno5!A$12:A$4602,$D518,SaldoAnno5!G$12:G$4602)</f>
        <v>58790.19</v>
      </c>
      <c r="AB518" s="6">
        <f>SUMIF(SaldoAnno6!A$12:A$5000,$D518,SaldoAnno6!D$12:D$5000)</f>
        <v>1614.05</v>
      </c>
      <c r="AC518" s="6">
        <f>SUMIF(SaldoAnno6!A$12:A$5000,$D518,SaldoAnno6!E$12:E$5000)</f>
        <v>0</v>
      </c>
      <c r="AD518" s="6">
        <f>SUMIF(SaldoAnno6!A$12:A$5000,$D518,SaldoAnno6!G$12:G$5000)</f>
        <v>1614.05</v>
      </c>
    </row>
    <row r="519" spans="1:30" ht="12.75">
      <c r="A519" s="7">
        <v>40</v>
      </c>
      <c r="B519" s="7">
        <v>4007</v>
      </c>
      <c r="C519" s="7">
        <v>400711</v>
      </c>
      <c r="D519" s="7">
        <v>40071102</v>
      </c>
      <c r="E519" s="170" t="s">
        <v>737</v>
      </c>
      <c r="F519" s="7">
        <v>1</v>
      </c>
      <c r="G519" s="8" t="s">
        <v>633</v>
      </c>
      <c r="H519" s="8" t="s">
        <v>653</v>
      </c>
      <c r="I519" s="8" t="s">
        <v>735</v>
      </c>
      <c r="J519" s="8" t="s">
        <v>683</v>
      </c>
      <c r="K519" s="8" t="s">
        <v>736</v>
      </c>
      <c r="L519" s="8" t="s">
        <v>658</v>
      </c>
      <c r="M519" s="6">
        <f>SUMIF(SaldoAnno1!A$12:A$4902,D519,SaldoAnno1!D$12:D$4902)</f>
        <v>0</v>
      </c>
      <c r="N519" s="6">
        <f>SUMIF(SaldoAnno1!A$12:A$4902,D519,SaldoAnno1!E$12:E$4902)</f>
        <v>0</v>
      </c>
      <c r="O519" s="6">
        <f>SUMIF(SaldoAnno1!A$12:A$4902,D519,SaldoAnno1!G$12:G$4902)</f>
        <v>0</v>
      </c>
      <c r="P519" s="6">
        <f>SUMIF(SaldoAnno2!A$12:A$5000,D519,SaldoAnno2!D$12:D$5000)</f>
        <v>0</v>
      </c>
      <c r="Q519" s="6">
        <f>SUMIF(SaldoAnno2!A$12:A$5000,D519,SaldoAnno2!E$12:E$5000)</f>
        <v>0</v>
      </c>
      <c r="R519" s="6">
        <f>SUMIF(SaldoAnno2!A$12:A$5000,D519,SaldoAnno2!G$12:G$5000)</f>
        <v>0</v>
      </c>
      <c r="S519" s="6">
        <f>SUMIF(SaldoAnno3!A$12:A$5000,D519,SaldoAnno3!D$12:G$5000)</f>
        <v>0</v>
      </c>
      <c r="T519" s="6">
        <f>SUMIF(SaldoAnno3!A$12:A$5000,D519,SaldoAnno3!E$12:H$5000)</f>
        <v>0</v>
      </c>
      <c r="U519" s="6">
        <f>SUMIF(SaldoAnno3!A$12:A$5000,D519,SaldoAnno3!G$12:G$5000)</f>
        <v>0</v>
      </c>
      <c r="V519" s="6">
        <f>SUMIF(SaldoAnno4!A$12:A$4602,$D519,SaldoAnno4!D$12:D$4602)</f>
        <v>0</v>
      </c>
      <c r="W519" s="6">
        <f>SUMIF(SaldoAnno4!A$12:A$4602,$D519,SaldoAnno4!E$12:E$4602)</f>
        <v>0</v>
      </c>
      <c r="X519" s="6">
        <f>SUMIF(SaldoAnno4!A$12:A$4602,$D519,SaldoAnno4!G$12:G$4602)</f>
        <v>0</v>
      </c>
      <c r="Y519" s="6">
        <f>SUMIF(SaldoAnno5!A$12:A$4602,$D519,SaldoAnno5!D$12:D$4602)</f>
        <v>0</v>
      </c>
      <c r="Z519" s="6">
        <f>SUMIF(SaldoAnno5!A$12:A$4602,$D519,SaldoAnno5!E$12:E$4602)</f>
        <v>0</v>
      </c>
      <c r="AA519" s="6">
        <f>SUMIF(SaldoAnno5!A$12:A$4602,$D519,SaldoAnno5!G$12:G$4602)</f>
        <v>0</v>
      </c>
      <c r="AB519" s="6">
        <f>SUMIF(SaldoAnno6!A$12:A$5000,$D519,SaldoAnno6!D$12:D$5000)</f>
        <v>0</v>
      </c>
      <c r="AC519" s="6">
        <f>SUMIF(SaldoAnno6!A$12:A$5000,$D519,SaldoAnno6!E$12:E$5000)</f>
        <v>0</v>
      </c>
      <c r="AD519" s="6">
        <f>SUMIF(SaldoAnno6!A$12:A$5000,$D519,SaldoAnno6!G$12:G$5000)</f>
        <v>0</v>
      </c>
    </row>
    <row r="520" spans="1:30" ht="12.75">
      <c r="A520" s="7">
        <v>40</v>
      </c>
      <c r="B520" s="7">
        <v>4007</v>
      </c>
      <c r="C520" s="7">
        <v>400711</v>
      </c>
      <c r="D520" s="7">
        <v>40071103</v>
      </c>
      <c r="E520" s="170" t="s">
        <v>738</v>
      </c>
      <c r="F520" s="7">
        <v>1</v>
      </c>
      <c r="G520" s="8" t="s">
        <v>633</v>
      </c>
      <c r="H520" s="8" t="s">
        <v>653</v>
      </c>
      <c r="I520" s="8" t="s">
        <v>735</v>
      </c>
      <c r="J520" s="8" t="s">
        <v>683</v>
      </c>
      <c r="K520" s="8" t="s">
        <v>736</v>
      </c>
      <c r="L520" s="8" t="s">
        <v>658</v>
      </c>
      <c r="M520" s="6">
        <f>SUMIF(SaldoAnno1!A$12:A$4902,D520,SaldoAnno1!D$12:D$4902)</f>
        <v>0</v>
      </c>
      <c r="N520" s="6">
        <f>SUMIF(SaldoAnno1!A$12:A$4902,D520,SaldoAnno1!E$12:E$4902)</f>
        <v>0</v>
      </c>
      <c r="O520" s="6">
        <f>SUMIF(SaldoAnno1!A$12:A$4902,D520,SaldoAnno1!G$12:G$4902)</f>
        <v>0</v>
      </c>
      <c r="P520" s="6">
        <f>SUMIF(SaldoAnno2!A$12:A$5000,D520,SaldoAnno2!D$12:D$5000)</f>
        <v>0</v>
      </c>
      <c r="Q520" s="6">
        <f>SUMIF(SaldoAnno2!A$12:A$5000,D520,SaldoAnno2!E$12:E$5000)</f>
        <v>0</v>
      </c>
      <c r="R520" s="6">
        <f>SUMIF(SaldoAnno2!A$12:A$5000,D520,SaldoAnno2!G$12:G$5000)</f>
        <v>0</v>
      </c>
      <c r="S520" s="6">
        <f>SUMIF(SaldoAnno3!A$12:A$5000,D520,SaldoAnno3!D$12:G$5000)</f>
        <v>311.64</v>
      </c>
      <c r="T520" s="6">
        <f>SUMIF(SaldoAnno3!A$12:A$5000,D520,SaldoAnno3!E$12:H$5000)</f>
        <v>0</v>
      </c>
      <c r="U520" s="6">
        <f>SUMIF(SaldoAnno3!A$12:A$5000,D520,SaldoAnno3!G$12:G$5000)</f>
        <v>311.64</v>
      </c>
      <c r="V520" s="6">
        <f>SUMIF(SaldoAnno4!A$12:A$4602,$D520,SaldoAnno4!D$12:D$4602)</f>
        <v>0</v>
      </c>
      <c r="W520" s="6">
        <f>SUMIF(SaldoAnno4!A$12:A$4602,$D520,SaldoAnno4!E$12:E$4602)</f>
        <v>0</v>
      </c>
      <c r="X520" s="6">
        <f>SUMIF(SaldoAnno4!A$12:A$4602,$D520,SaldoAnno4!G$12:G$4602)</f>
        <v>1500</v>
      </c>
      <c r="Y520" s="6">
        <f>SUMIF(SaldoAnno5!A$12:A$4602,$D520,SaldoAnno5!D$12:D$4602)</f>
        <v>0</v>
      </c>
      <c r="Z520" s="6">
        <f>SUMIF(SaldoAnno5!A$12:A$4602,$D520,SaldoAnno5!E$12:E$4602)</f>
        <v>0</v>
      </c>
      <c r="AA520" s="6">
        <f>SUMIF(SaldoAnno5!A$12:A$4602,$D520,SaldoAnno5!G$12:G$4602)</f>
        <v>0</v>
      </c>
      <c r="AB520" s="6">
        <f>SUMIF(SaldoAnno6!A$12:A$5000,$D520,SaldoAnno6!D$12:D$5000)</f>
        <v>14960.43</v>
      </c>
      <c r="AC520" s="6">
        <f>SUMIF(SaldoAnno6!A$12:A$5000,$D520,SaldoAnno6!E$12:E$5000)</f>
        <v>0</v>
      </c>
      <c r="AD520" s="6">
        <f>SUMIF(SaldoAnno6!A$12:A$5000,$D520,SaldoAnno6!G$12:G$5000)</f>
        <v>14960.43</v>
      </c>
    </row>
    <row r="521" spans="1:30" ht="12.75">
      <c r="A521" s="7">
        <v>40</v>
      </c>
      <c r="B521" s="7">
        <v>4007</v>
      </c>
      <c r="C521" s="7">
        <v>400711</v>
      </c>
      <c r="D521" s="7">
        <v>40071104</v>
      </c>
      <c r="E521" s="170" t="s">
        <v>739</v>
      </c>
      <c r="F521" s="7">
        <v>1</v>
      </c>
      <c r="G521" s="8" t="s">
        <v>633</v>
      </c>
      <c r="H521" s="8" t="s">
        <v>653</v>
      </c>
      <c r="I521" s="8" t="s">
        <v>735</v>
      </c>
      <c r="J521" s="8" t="s">
        <v>683</v>
      </c>
      <c r="K521" s="8" t="s">
        <v>736</v>
      </c>
      <c r="L521" s="8" t="s">
        <v>658</v>
      </c>
      <c r="M521" s="6">
        <f>SUMIF(SaldoAnno1!A$12:A$4902,D521,SaldoAnno1!D$12:D$4902)</f>
        <v>4744.34</v>
      </c>
      <c r="N521" s="6">
        <f>SUMIF(SaldoAnno1!A$12:A$4902,D521,SaldoAnno1!E$12:E$4902)</f>
        <v>0</v>
      </c>
      <c r="O521" s="6">
        <f>SUMIF(SaldoAnno1!A$12:A$4902,D521,SaldoAnno1!G$12:G$4902)</f>
        <v>4744.34</v>
      </c>
      <c r="P521" s="6">
        <f>SUMIF(SaldoAnno2!A$12:A$5000,D521,SaldoAnno2!D$12:D$5000)</f>
        <v>19749.98</v>
      </c>
      <c r="Q521" s="6">
        <f>SUMIF(SaldoAnno2!A$12:A$5000,D521,SaldoAnno2!E$12:E$5000)</f>
        <v>0</v>
      </c>
      <c r="R521" s="6">
        <f>SUMIF(SaldoAnno2!A$12:A$5000,D521,SaldoAnno2!G$12:G$5000)</f>
        <v>19749.98</v>
      </c>
      <c r="S521" s="6">
        <f>SUMIF(SaldoAnno3!A$12:A$5000,D521,SaldoAnno3!D$12:G$5000)</f>
        <v>15938.82</v>
      </c>
      <c r="T521" s="6">
        <f>SUMIF(SaldoAnno3!A$12:A$5000,D521,SaldoAnno3!E$12:H$5000)</f>
        <v>0</v>
      </c>
      <c r="U521" s="6">
        <f>SUMIF(SaldoAnno3!A$12:A$5000,D521,SaldoAnno3!G$12:G$5000)</f>
        <v>15938.82</v>
      </c>
      <c r="V521" s="6">
        <f>SUMIF(SaldoAnno4!A$12:A$4602,$D521,SaldoAnno4!D$12:D$4602)</f>
        <v>0</v>
      </c>
      <c r="W521" s="6">
        <f>SUMIF(SaldoAnno4!A$12:A$4602,$D521,SaldoAnno4!E$12:E$4602)</f>
        <v>0</v>
      </c>
      <c r="X521" s="6">
        <f>SUMIF(SaldoAnno4!A$12:A$4602,$D521,SaldoAnno4!G$12:G$4602)</f>
        <v>7000.0007999999998</v>
      </c>
      <c r="Y521" s="6">
        <f>SUMIF(SaldoAnno5!A$12:A$4602,$D521,SaldoAnno5!D$12:D$4602)</f>
        <v>5871.42</v>
      </c>
      <c r="Z521" s="6">
        <f>SUMIF(SaldoAnno5!A$12:A$4602,$D521,SaldoAnno5!E$12:E$4602)</f>
        <v>0</v>
      </c>
      <c r="AA521" s="6">
        <f>SUMIF(SaldoAnno5!A$12:A$4602,$D521,SaldoAnno5!G$12:G$4602)</f>
        <v>5871.42</v>
      </c>
      <c r="AB521" s="6">
        <f>SUMIF(SaldoAnno6!A$12:A$5000,$D521,SaldoAnno6!D$12:D$5000)</f>
        <v>0</v>
      </c>
      <c r="AC521" s="6">
        <f>SUMIF(SaldoAnno6!A$12:A$5000,$D521,SaldoAnno6!E$12:E$5000)</f>
        <v>0</v>
      </c>
      <c r="AD521" s="6">
        <f>SUMIF(SaldoAnno6!A$12:A$5000,$D521,SaldoAnno6!G$12:G$5000)</f>
        <v>0</v>
      </c>
    </row>
    <row r="522" spans="1:30" ht="12.75">
      <c r="A522" s="7">
        <v>40</v>
      </c>
      <c r="B522" s="7">
        <v>4007</v>
      </c>
      <c r="C522" s="7">
        <v>400711</v>
      </c>
      <c r="D522" s="7">
        <v>40071105</v>
      </c>
      <c r="E522" s="170" t="s">
        <v>740</v>
      </c>
      <c r="F522" s="7">
        <v>1</v>
      </c>
      <c r="G522" s="8" t="s">
        <v>633</v>
      </c>
      <c r="H522" s="8" t="s">
        <v>653</v>
      </c>
      <c r="I522" s="8" t="s">
        <v>735</v>
      </c>
      <c r="J522" s="8" t="s">
        <v>683</v>
      </c>
      <c r="K522" s="8" t="s">
        <v>736</v>
      </c>
      <c r="L522" s="8" t="s">
        <v>658</v>
      </c>
      <c r="M522" s="6">
        <f>SUMIF(SaldoAnno1!A$12:A$4902,D522,SaldoAnno1!D$12:D$4902)</f>
        <v>0</v>
      </c>
      <c r="N522" s="6">
        <f>SUMIF(SaldoAnno1!A$12:A$4902,D522,SaldoAnno1!E$12:E$4902)</f>
        <v>0</v>
      </c>
      <c r="O522" s="6">
        <f>SUMIF(SaldoAnno1!A$12:A$4902,D522,SaldoAnno1!G$12:G$4902)</f>
        <v>0</v>
      </c>
      <c r="P522" s="6">
        <f>SUMIF(SaldoAnno2!A$12:A$5000,D522,SaldoAnno2!D$12:D$5000)</f>
        <v>0</v>
      </c>
      <c r="Q522" s="6">
        <f>SUMIF(SaldoAnno2!A$12:A$5000,D522,SaldoAnno2!E$12:E$5000)</f>
        <v>0</v>
      </c>
      <c r="R522" s="6">
        <f>SUMIF(SaldoAnno2!A$12:A$5000,D522,SaldoAnno2!G$12:G$5000)</f>
        <v>0</v>
      </c>
      <c r="S522" s="6">
        <f>SUMIF(SaldoAnno3!A$12:A$5000,D522,SaldoAnno3!D$12:G$5000)</f>
        <v>0</v>
      </c>
      <c r="T522" s="6">
        <f>SUMIF(SaldoAnno3!A$12:A$5000,D522,SaldoAnno3!E$12:H$5000)</f>
        <v>0</v>
      </c>
      <c r="U522" s="6">
        <f>SUMIF(SaldoAnno3!A$12:A$5000,D522,SaldoAnno3!G$12:G$5000)</f>
        <v>0</v>
      </c>
      <c r="V522" s="6">
        <f>SUMIF(SaldoAnno4!A$12:A$4602,$D522,SaldoAnno4!D$12:D$4602)</f>
        <v>0</v>
      </c>
      <c r="W522" s="6">
        <f>SUMIF(SaldoAnno4!A$12:A$4602,$D522,SaldoAnno4!E$12:E$4602)</f>
        <v>0</v>
      </c>
      <c r="X522" s="6">
        <f>SUMIF(SaldoAnno4!A$12:A$4602,$D522,SaldoAnno4!G$12:G$4602)</f>
        <v>0</v>
      </c>
      <c r="Y522" s="6">
        <f>SUMIF(SaldoAnno5!A$12:A$4602,$D522,SaldoAnno5!D$12:D$4602)</f>
        <v>0</v>
      </c>
      <c r="Z522" s="6">
        <f>SUMIF(SaldoAnno5!A$12:A$4602,$D522,SaldoAnno5!E$12:E$4602)</f>
        <v>0</v>
      </c>
      <c r="AA522" s="6">
        <f>SUMIF(SaldoAnno5!A$12:A$4602,$D522,SaldoAnno5!G$12:G$4602)</f>
        <v>0</v>
      </c>
      <c r="AB522" s="6">
        <f>SUMIF(SaldoAnno6!A$12:A$5000,$D522,SaldoAnno6!D$12:D$5000)</f>
        <v>0</v>
      </c>
      <c r="AC522" s="6">
        <f>SUMIF(SaldoAnno6!A$12:A$5000,$D522,SaldoAnno6!E$12:E$5000)</f>
        <v>0</v>
      </c>
      <c r="AD522" s="6">
        <f>SUMIF(SaldoAnno6!A$12:A$5000,$D522,SaldoAnno6!G$12:G$5000)</f>
        <v>0</v>
      </c>
    </row>
    <row r="523" spans="1:30" ht="12.75">
      <c r="A523" s="7">
        <v>40</v>
      </c>
      <c r="B523" s="7">
        <v>4007</v>
      </c>
      <c r="C523" s="7">
        <v>400711</v>
      </c>
      <c r="D523" s="7">
        <v>40071106</v>
      </c>
      <c r="E523" s="170" t="s">
        <v>741</v>
      </c>
      <c r="F523" s="7">
        <v>1</v>
      </c>
      <c r="G523" s="8" t="s">
        <v>633</v>
      </c>
      <c r="H523" s="8" t="s">
        <v>653</v>
      </c>
      <c r="I523" s="8" t="s">
        <v>735</v>
      </c>
      <c r="J523" s="8" t="s">
        <v>683</v>
      </c>
      <c r="K523" s="8" t="s">
        <v>736</v>
      </c>
      <c r="L523" s="8" t="s">
        <v>658</v>
      </c>
      <c r="M523" s="6">
        <f>SUMIF(SaldoAnno1!A$12:A$4902,D523,SaldoAnno1!D$12:D$4902)</f>
        <v>12907.9</v>
      </c>
      <c r="N523" s="6">
        <f>SUMIF(SaldoAnno1!A$12:A$4902,D523,SaldoAnno1!E$12:E$4902)</f>
        <v>1619.7</v>
      </c>
      <c r="O523" s="6">
        <f>SUMIF(SaldoAnno1!A$12:A$4902,D523,SaldoAnno1!G$12:G$4902)</f>
        <v>11288.199999999999</v>
      </c>
      <c r="P523" s="6">
        <f>SUMIF(SaldoAnno2!A$12:A$5000,D523,SaldoAnno2!D$12:D$5000)</f>
        <v>8142.19</v>
      </c>
      <c r="Q523" s="6">
        <f>SUMIF(SaldoAnno2!A$12:A$5000,D523,SaldoAnno2!E$12:E$5000)</f>
        <v>500.01</v>
      </c>
      <c r="R523" s="6">
        <f>SUMIF(SaldoAnno2!A$12:A$5000,D523,SaldoAnno2!G$12:G$5000)</f>
        <v>7642.1799999999994</v>
      </c>
      <c r="S523" s="6">
        <f>SUMIF(SaldoAnno3!A$12:A$5000,D523,SaldoAnno3!D$12:G$5000)</f>
        <v>10949.3</v>
      </c>
      <c r="T523" s="6">
        <f>SUMIF(SaldoAnno3!A$12:A$5000,D523,SaldoAnno3!E$12:H$5000)</f>
        <v>762.43</v>
      </c>
      <c r="U523" s="6">
        <f>SUMIF(SaldoAnno3!A$12:A$5000,D523,SaldoAnno3!G$12:G$5000)</f>
        <v>10186.869999999999</v>
      </c>
      <c r="V523" s="6">
        <f>SUMIF(SaldoAnno4!A$12:A$4602,$D523,SaldoAnno4!D$12:D$4602)</f>
        <v>0</v>
      </c>
      <c r="W523" s="6">
        <f>SUMIF(SaldoAnno4!A$12:A$4602,$D523,SaldoAnno4!E$12:E$4602)</f>
        <v>0</v>
      </c>
      <c r="X523" s="6">
        <f>SUMIF(SaldoAnno4!A$12:A$4602,$D523,SaldoAnno4!G$12:G$4602)</f>
        <v>4999.9992000000002</v>
      </c>
      <c r="Y523" s="6">
        <f>SUMIF(SaldoAnno5!A$12:A$4602,$D523,SaldoAnno5!D$12:D$4602)</f>
        <v>2965.63</v>
      </c>
      <c r="Z523" s="6">
        <f>SUMIF(SaldoAnno5!A$12:A$4602,$D523,SaldoAnno5!E$12:E$4602)</f>
        <v>277.43</v>
      </c>
      <c r="AA523" s="6">
        <f>SUMIF(SaldoAnno5!A$12:A$4602,$D523,SaldoAnno5!G$12:G$4602)</f>
        <v>2688.2000000000003</v>
      </c>
      <c r="AB523" s="6">
        <f>SUMIF(SaldoAnno6!A$12:A$5000,$D523,SaldoAnno6!D$12:D$5000)</f>
        <v>0</v>
      </c>
      <c r="AC523" s="6">
        <f>SUMIF(SaldoAnno6!A$12:A$5000,$D523,SaldoAnno6!E$12:E$5000)</f>
        <v>0</v>
      </c>
      <c r="AD523" s="6">
        <f>SUMIF(SaldoAnno6!A$12:A$5000,$D523,SaldoAnno6!G$12:G$5000)</f>
        <v>0</v>
      </c>
    </row>
    <row r="524" spans="1:30" ht="12.75">
      <c r="A524" s="7">
        <v>40</v>
      </c>
      <c r="B524" s="7">
        <v>4007</v>
      </c>
      <c r="C524" s="7">
        <v>400711</v>
      </c>
      <c r="D524" s="7">
        <v>40071107</v>
      </c>
      <c r="E524" s="170" t="s">
        <v>946</v>
      </c>
      <c r="F524" s="7">
        <v>1</v>
      </c>
      <c r="G524" s="8" t="s">
        <v>633</v>
      </c>
      <c r="H524" s="8" t="s">
        <v>653</v>
      </c>
      <c r="I524" s="8" t="s">
        <v>735</v>
      </c>
      <c r="J524" s="8" t="s">
        <v>683</v>
      </c>
      <c r="K524" s="8" t="s">
        <v>736</v>
      </c>
      <c r="L524" s="8" t="s">
        <v>658</v>
      </c>
      <c r="M524" s="6">
        <f>SUMIF(SaldoAnno1!A$12:A$4902,D524,SaldoAnno1!D$12:D$4902)</f>
        <v>882066.29</v>
      </c>
      <c r="N524" s="6">
        <f>SUMIF(SaldoAnno1!A$12:A$4902,D524,SaldoAnno1!E$12:E$4902)</f>
        <v>5415.2</v>
      </c>
      <c r="O524" s="6">
        <f>SUMIF(SaldoAnno1!A$12:A$4902,D524,SaldoAnno1!G$12:G$4902)</f>
        <v>876651.09000000008</v>
      </c>
      <c r="P524" s="6">
        <f>SUMIF(SaldoAnno2!A$12:A$5000,D524,SaldoAnno2!D$12:D$5000)</f>
        <v>976792.14</v>
      </c>
      <c r="Q524" s="6">
        <f>SUMIF(SaldoAnno2!A$12:A$5000,D524,SaldoAnno2!E$12:E$5000)</f>
        <v>38858.89</v>
      </c>
      <c r="R524" s="6">
        <f>SUMIF(SaldoAnno2!A$12:A$5000,D524,SaldoAnno2!G$12:G$5000)</f>
        <v>937933.25</v>
      </c>
      <c r="S524" s="6">
        <f>SUMIF(SaldoAnno3!A$12:A$5000,D524,SaldoAnno3!D$12:G$5000)</f>
        <v>696922.97</v>
      </c>
      <c r="T524" s="6">
        <f>SUMIF(SaldoAnno3!A$12:A$5000,D524,SaldoAnno3!E$12:H$5000)</f>
        <v>7812.32</v>
      </c>
      <c r="U524" s="6">
        <f>SUMIF(SaldoAnno3!A$12:A$5000,D524,SaldoAnno3!G$12:G$5000)</f>
        <v>689110.65</v>
      </c>
      <c r="V524" s="6">
        <f>SUMIF(SaldoAnno4!A$12:A$4602,$D524,SaldoAnno4!D$12:D$4602)</f>
        <v>0</v>
      </c>
      <c r="W524" s="6">
        <f>SUMIF(SaldoAnno4!A$12:A$4602,$D524,SaldoAnno4!E$12:E$4602)</f>
        <v>0</v>
      </c>
      <c r="X524" s="6">
        <f>SUMIF(SaldoAnno4!A$12:A$4602,$D524,SaldoAnno4!G$12:G$4602)</f>
        <v>773500.00080000004</v>
      </c>
      <c r="Y524" s="6">
        <f>SUMIF(SaldoAnno5!A$12:A$4602,$D524,SaldoAnno5!D$12:D$4602)</f>
        <v>448989.62</v>
      </c>
      <c r="Z524" s="6">
        <f>SUMIF(SaldoAnno5!A$12:A$4602,$D524,SaldoAnno5!E$12:E$4602)</f>
        <v>4865</v>
      </c>
      <c r="AA524" s="6">
        <f>SUMIF(SaldoAnno5!A$12:A$4602,$D524,SaldoAnno5!G$12:G$4602)</f>
        <v>444124.62</v>
      </c>
      <c r="AB524" s="6">
        <f>SUMIF(SaldoAnno6!A$12:A$5000,$D524,SaldoAnno6!D$12:D$5000)</f>
        <v>89553.14</v>
      </c>
      <c r="AC524" s="6">
        <f>SUMIF(SaldoAnno6!A$12:A$5000,$D524,SaldoAnno6!E$12:E$5000)</f>
        <v>0</v>
      </c>
      <c r="AD524" s="6">
        <f>SUMIF(SaldoAnno6!A$12:A$5000,$D524,SaldoAnno6!G$12:G$5000)</f>
        <v>89553.14</v>
      </c>
    </row>
    <row r="525" spans="1:30" ht="12.75">
      <c r="A525" s="7">
        <v>40</v>
      </c>
      <c r="B525" s="7">
        <v>4007</v>
      </c>
      <c r="C525" s="7">
        <v>400711</v>
      </c>
      <c r="D525" s="7">
        <v>40071108</v>
      </c>
      <c r="E525" s="170" t="s">
        <v>1650</v>
      </c>
      <c r="F525" s="7">
        <v>1</v>
      </c>
      <c r="G525" s="8" t="s">
        <v>633</v>
      </c>
      <c r="H525" s="8" t="s">
        <v>653</v>
      </c>
      <c r="I525" s="8" t="s">
        <v>735</v>
      </c>
      <c r="J525" s="8" t="s">
        <v>683</v>
      </c>
      <c r="K525" s="8" t="s">
        <v>736</v>
      </c>
      <c r="L525" s="8" t="s">
        <v>658</v>
      </c>
      <c r="M525" s="6">
        <f>SUMIF(SaldoAnno1!A$12:A$4902,D525,SaldoAnno1!D$12:D$4902)</f>
        <v>0</v>
      </c>
      <c r="N525" s="6">
        <f>SUMIF(SaldoAnno1!A$12:A$4902,D525,SaldoAnno1!E$12:E$4902)</f>
        <v>0</v>
      </c>
      <c r="O525" s="6">
        <f>SUMIF(SaldoAnno1!A$12:A$4902,D525,SaldoAnno1!G$12:G$4902)</f>
        <v>0</v>
      </c>
      <c r="P525" s="6">
        <f>SUMIF(SaldoAnno2!A$12:A$5000,D525,SaldoAnno2!D$12:D$5000)</f>
        <v>0</v>
      </c>
      <c r="Q525" s="6">
        <f>SUMIF(SaldoAnno2!A$12:A$5000,D525,SaldoAnno2!E$12:E$5000)</f>
        <v>0</v>
      </c>
      <c r="R525" s="6">
        <f>SUMIF(SaldoAnno2!A$12:A$5000,D525,SaldoAnno2!G$12:G$5000)</f>
        <v>0</v>
      </c>
      <c r="S525" s="6">
        <f>SUMIF(SaldoAnno3!A$12:A$5000,D525,SaldoAnno3!D$12:G$5000)</f>
        <v>0</v>
      </c>
      <c r="T525" s="6">
        <f>SUMIF(SaldoAnno3!A$12:A$5000,D525,SaldoAnno3!E$12:H$5000)</f>
        <v>0</v>
      </c>
      <c r="U525" s="6">
        <f>SUMIF(SaldoAnno3!A$12:A$5000,D525,SaldoAnno3!G$12:G$5000)</f>
        <v>0</v>
      </c>
      <c r="V525" s="6">
        <f>SUMIF(SaldoAnno4!A$12:A$4602,$D525,SaldoAnno4!D$12:D$4602)</f>
        <v>0</v>
      </c>
      <c r="W525" s="6">
        <f>SUMIF(SaldoAnno4!A$12:A$4602,$D525,SaldoAnno4!E$12:E$4602)</f>
        <v>0</v>
      </c>
      <c r="X525" s="6">
        <f>SUMIF(SaldoAnno4!A$12:A$4602,$D525,SaldoAnno4!G$12:G$4602)</f>
        <v>0</v>
      </c>
      <c r="Y525" s="6">
        <f>SUMIF(SaldoAnno5!A$12:A$4602,$D525,SaldoAnno5!D$12:D$4602)</f>
        <v>0</v>
      </c>
      <c r="Z525" s="6">
        <f>SUMIF(SaldoAnno5!A$12:A$4602,$D525,SaldoAnno5!E$12:E$4602)</f>
        <v>0</v>
      </c>
      <c r="AA525" s="6">
        <f>SUMIF(SaldoAnno5!A$12:A$4602,$D525,SaldoAnno5!G$12:G$4602)</f>
        <v>0</v>
      </c>
      <c r="AB525" s="6">
        <f>SUMIF(SaldoAnno6!A$12:A$5000,$D525,SaldoAnno6!D$12:D$5000)</f>
        <v>0</v>
      </c>
      <c r="AC525" s="6">
        <f>SUMIF(SaldoAnno6!A$12:A$5000,$D525,SaldoAnno6!E$12:E$5000)</f>
        <v>0</v>
      </c>
      <c r="AD525" s="6">
        <f>SUMIF(SaldoAnno6!A$12:A$5000,$D525,SaldoAnno6!G$12:G$5000)</f>
        <v>0</v>
      </c>
    </row>
    <row r="526" spans="1:30" ht="12.75">
      <c r="A526" s="7">
        <v>40</v>
      </c>
      <c r="B526" s="7">
        <v>4007</v>
      </c>
      <c r="C526" s="7">
        <v>400711</v>
      </c>
      <c r="D526" s="7">
        <v>40071109</v>
      </c>
      <c r="E526" s="170" t="s">
        <v>1651</v>
      </c>
      <c r="F526" s="7">
        <v>1</v>
      </c>
      <c r="G526" s="8" t="s">
        <v>633</v>
      </c>
      <c r="H526" s="8" t="s">
        <v>653</v>
      </c>
      <c r="I526" s="8" t="s">
        <v>735</v>
      </c>
      <c r="J526" s="8" t="s">
        <v>683</v>
      </c>
      <c r="K526" s="8" t="s">
        <v>736</v>
      </c>
      <c r="L526" s="8" t="s">
        <v>658</v>
      </c>
      <c r="M526" s="6">
        <f>SUMIF(SaldoAnno1!A$12:A$4902,D526,SaldoAnno1!D$12:D$4902)</f>
        <v>3444.06</v>
      </c>
      <c r="N526" s="6">
        <f>SUMIF(SaldoAnno1!A$12:A$4902,D526,SaldoAnno1!E$12:E$4902)</f>
        <v>0</v>
      </c>
      <c r="O526" s="6">
        <f>SUMIF(SaldoAnno1!A$12:A$4902,D526,SaldoAnno1!G$12:G$4902)</f>
        <v>3444.06</v>
      </c>
      <c r="P526" s="6">
        <f>SUMIF(SaldoAnno2!A$12:A$5000,D526,SaldoAnno2!D$12:D$5000)</f>
        <v>1244.4000000000001</v>
      </c>
      <c r="Q526" s="6">
        <f>SUMIF(SaldoAnno2!A$12:A$5000,D526,SaldoAnno2!E$12:E$5000)</f>
        <v>0</v>
      </c>
      <c r="R526" s="6">
        <f>SUMIF(SaldoAnno2!A$12:A$5000,D526,SaldoAnno2!G$12:G$5000)</f>
        <v>1244.4000000000001</v>
      </c>
      <c r="S526" s="6">
        <f>SUMIF(SaldoAnno3!A$12:A$5000,D526,SaldoAnno3!D$12:G$5000)</f>
        <v>5986.14</v>
      </c>
      <c r="T526" s="6">
        <f>SUMIF(SaldoAnno3!A$12:A$5000,D526,SaldoAnno3!E$12:H$5000)</f>
        <v>206.89</v>
      </c>
      <c r="U526" s="6">
        <f>SUMIF(SaldoAnno3!A$12:A$5000,D526,SaldoAnno3!G$12:G$5000)</f>
        <v>5779.25</v>
      </c>
      <c r="V526" s="6">
        <f>SUMIF(SaldoAnno4!A$12:A$4602,$D526,SaldoAnno4!D$12:D$4602)</f>
        <v>0</v>
      </c>
      <c r="W526" s="6">
        <f>SUMIF(SaldoAnno4!A$12:A$4602,$D526,SaldoAnno4!E$12:E$4602)</f>
        <v>0</v>
      </c>
      <c r="X526" s="6">
        <f>SUMIF(SaldoAnno4!A$12:A$4602,$D526,SaldoAnno4!G$12:G$4602)</f>
        <v>6000</v>
      </c>
      <c r="Y526" s="6">
        <f>SUMIF(SaldoAnno5!A$12:A$4602,$D526,SaldoAnno5!D$12:D$4602)</f>
        <v>3216.1</v>
      </c>
      <c r="Z526" s="6">
        <f>SUMIF(SaldoAnno5!A$12:A$4602,$D526,SaldoAnno5!E$12:E$4602)</f>
        <v>0</v>
      </c>
      <c r="AA526" s="6">
        <f>SUMIF(SaldoAnno5!A$12:A$4602,$D526,SaldoAnno5!G$12:G$4602)</f>
        <v>3216.1</v>
      </c>
      <c r="AB526" s="6">
        <f>SUMIF(SaldoAnno6!A$12:A$5000,$D526,SaldoAnno6!D$12:D$5000)</f>
        <v>681.07</v>
      </c>
      <c r="AC526" s="6">
        <f>SUMIF(SaldoAnno6!A$12:A$5000,$D526,SaldoAnno6!E$12:E$5000)</f>
        <v>0</v>
      </c>
      <c r="AD526" s="6">
        <f>SUMIF(SaldoAnno6!A$12:A$5000,$D526,SaldoAnno6!G$12:G$5000)</f>
        <v>681.07</v>
      </c>
    </row>
    <row r="527" spans="1:30" ht="25.5">
      <c r="A527" s="7">
        <v>40</v>
      </c>
      <c r="B527" s="7">
        <v>4007</v>
      </c>
      <c r="C527" s="7">
        <v>400711</v>
      </c>
      <c r="D527" s="7">
        <v>40071110</v>
      </c>
      <c r="E527" s="170" t="s">
        <v>1652</v>
      </c>
      <c r="F527" s="7">
        <v>1</v>
      </c>
      <c r="G527" s="8" t="s">
        <v>633</v>
      </c>
      <c r="H527" s="8" t="s">
        <v>653</v>
      </c>
      <c r="I527" s="8" t="s">
        <v>735</v>
      </c>
      <c r="J527" s="8" t="s">
        <v>683</v>
      </c>
      <c r="K527" s="8" t="s">
        <v>736</v>
      </c>
      <c r="L527" s="8" t="s">
        <v>658</v>
      </c>
      <c r="M527" s="6">
        <f>SUMIF(SaldoAnno1!A$12:A$4902,D527,SaldoAnno1!D$12:D$4902)</f>
        <v>0</v>
      </c>
      <c r="N527" s="6">
        <f>SUMIF(SaldoAnno1!A$12:A$4902,D527,SaldoAnno1!E$12:E$4902)</f>
        <v>0</v>
      </c>
      <c r="O527" s="6">
        <f>SUMIF(SaldoAnno1!A$12:A$4902,D527,SaldoAnno1!G$12:G$4902)</f>
        <v>0</v>
      </c>
      <c r="P527" s="6">
        <f>SUMIF(SaldoAnno2!A$12:A$5000,D527,SaldoAnno2!D$12:D$5000)</f>
        <v>0</v>
      </c>
      <c r="Q527" s="6">
        <f>SUMIF(SaldoAnno2!A$12:A$5000,D527,SaldoAnno2!E$12:E$5000)</f>
        <v>0</v>
      </c>
      <c r="R527" s="6">
        <f>SUMIF(SaldoAnno2!A$12:A$5000,D527,SaldoAnno2!G$12:G$5000)</f>
        <v>0</v>
      </c>
      <c r="S527" s="6">
        <f>SUMIF(SaldoAnno3!A$12:A$5000,D527,SaldoAnno3!D$12:G$5000)</f>
        <v>0</v>
      </c>
      <c r="T527" s="6">
        <f>SUMIF(SaldoAnno3!A$12:A$5000,D527,SaldoAnno3!E$12:H$5000)</f>
        <v>0</v>
      </c>
      <c r="U527" s="6">
        <f>SUMIF(SaldoAnno3!A$12:A$5000,D527,SaldoAnno3!G$12:G$5000)</f>
        <v>0</v>
      </c>
      <c r="V527" s="6">
        <f>SUMIF(SaldoAnno4!A$12:A$4602,$D527,SaldoAnno4!D$12:D$4602)</f>
        <v>0</v>
      </c>
      <c r="W527" s="6">
        <f>SUMIF(SaldoAnno4!A$12:A$4602,$D527,SaldoAnno4!E$12:E$4602)</f>
        <v>0</v>
      </c>
      <c r="X527" s="6">
        <f>SUMIF(SaldoAnno4!A$12:A$4602,$D527,SaldoAnno4!G$12:G$4602)</f>
        <v>0</v>
      </c>
      <c r="Y527" s="6">
        <f>SUMIF(SaldoAnno5!A$12:A$4602,$D527,SaldoAnno5!D$12:D$4602)</f>
        <v>0</v>
      </c>
      <c r="Z527" s="6">
        <f>SUMIF(SaldoAnno5!A$12:A$4602,$D527,SaldoAnno5!E$12:E$4602)</f>
        <v>0</v>
      </c>
      <c r="AA527" s="6">
        <f>SUMIF(SaldoAnno5!A$12:A$4602,$D527,SaldoAnno5!G$12:G$4602)</f>
        <v>0</v>
      </c>
      <c r="AB527" s="6">
        <f>SUMIF(SaldoAnno6!A$12:A$5000,$D527,SaldoAnno6!D$12:D$5000)</f>
        <v>0</v>
      </c>
      <c r="AC527" s="6">
        <f>SUMIF(SaldoAnno6!A$12:A$5000,$D527,SaldoAnno6!E$12:E$5000)</f>
        <v>0</v>
      </c>
      <c r="AD527" s="6">
        <f>SUMIF(SaldoAnno6!A$12:A$5000,$D527,SaldoAnno6!G$12:G$5000)</f>
        <v>0</v>
      </c>
    </row>
    <row r="528" spans="1:30" ht="12.75">
      <c r="A528" s="7">
        <v>40</v>
      </c>
      <c r="B528" s="7">
        <v>4007</v>
      </c>
      <c r="C528" s="7">
        <v>400711</v>
      </c>
      <c r="D528" s="10">
        <v>40071111</v>
      </c>
      <c r="E528" s="170" t="s">
        <v>1653</v>
      </c>
      <c r="F528" s="7">
        <v>1</v>
      </c>
      <c r="G528" s="8" t="s">
        <v>633</v>
      </c>
      <c r="H528" s="8" t="s">
        <v>653</v>
      </c>
      <c r="I528" s="8" t="s">
        <v>735</v>
      </c>
      <c r="J528" s="8" t="s">
        <v>683</v>
      </c>
      <c r="K528" s="8" t="s">
        <v>736</v>
      </c>
      <c r="L528" s="8" t="s">
        <v>658</v>
      </c>
      <c r="M528" s="6">
        <f>SUMIF(SaldoAnno1!A$12:A$4902,D528,SaldoAnno1!D$12:D$4902)</f>
        <v>0</v>
      </c>
      <c r="N528" s="6">
        <f>SUMIF(SaldoAnno1!A$12:A$4902,D528,SaldoAnno1!E$12:E$4902)</f>
        <v>0</v>
      </c>
      <c r="O528" s="6">
        <f>SUMIF(SaldoAnno1!A$12:A$4902,D528,SaldoAnno1!G$12:G$4902)</f>
        <v>0</v>
      </c>
      <c r="P528" s="6">
        <f>SUMIF(SaldoAnno2!A$12:A$5000,D528,SaldoAnno2!D$12:D$5000)</f>
        <v>0</v>
      </c>
      <c r="Q528" s="6">
        <f>SUMIF(SaldoAnno2!A$12:A$5000,D528,SaldoAnno2!E$12:E$5000)</f>
        <v>0</v>
      </c>
      <c r="R528" s="6">
        <f>SUMIF(SaldoAnno2!A$12:A$5000,D528,SaldoAnno2!G$12:G$5000)</f>
        <v>0</v>
      </c>
      <c r="S528" s="6">
        <f>SUMIF(SaldoAnno3!A$12:A$5000,D528,SaldoAnno3!D$12:G$5000)</f>
        <v>0</v>
      </c>
      <c r="T528" s="6">
        <f>SUMIF(SaldoAnno3!A$12:A$5000,D528,SaldoAnno3!E$12:H$5000)</f>
        <v>0</v>
      </c>
      <c r="U528" s="6">
        <f>SUMIF(SaldoAnno3!A$12:A$5000,D528,SaldoAnno3!G$12:G$5000)</f>
        <v>0</v>
      </c>
      <c r="V528" s="6">
        <f>SUMIF(SaldoAnno4!A$12:A$4602,$D528,SaldoAnno4!D$12:D$4602)</f>
        <v>0</v>
      </c>
      <c r="W528" s="6">
        <f>SUMIF(SaldoAnno4!A$12:A$4602,$D528,SaldoAnno4!E$12:E$4602)</f>
        <v>0</v>
      </c>
      <c r="X528" s="6">
        <f>SUMIF(SaldoAnno4!A$12:A$4602,$D528,SaldoAnno4!G$12:G$4602)</f>
        <v>0</v>
      </c>
      <c r="Y528" s="6">
        <f>SUMIF(SaldoAnno5!A$12:A$4602,$D528,SaldoAnno5!D$12:D$4602)</f>
        <v>0</v>
      </c>
      <c r="Z528" s="6">
        <f>SUMIF(SaldoAnno5!A$12:A$4602,$D528,SaldoAnno5!E$12:E$4602)</f>
        <v>0</v>
      </c>
      <c r="AA528" s="6">
        <f>SUMIF(SaldoAnno5!A$12:A$4602,$D528,SaldoAnno5!G$12:G$4602)</f>
        <v>0</v>
      </c>
      <c r="AB528" s="6">
        <f>SUMIF(SaldoAnno6!A$12:A$5000,$D528,SaldoAnno6!D$12:D$5000)</f>
        <v>0</v>
      </c>
      <c r="AC528" s="6">
        <f>SUMIF(SaldoAnno6!A$12:A$5000,$D528,SaldoAnno6!E$12:E$5000)</f>
        <v>0</v>
      </c>
      <c r="AD528" s="6">
        <f>SUMIF(SaldoAnno6!A$12:A$5000,$D528,SaldoAnno6!G$12:G$5000)</f>
        <v>0</v>
      </c>
    </row>
    <row r="529" spans="1:30" ht="12.75">
      <c r="A529" s="7">
        <v>40</v>
      </c>
      <c r="B529" s="7">
        <v>4007</v>
      </c>
      <c r="C529" s="7">
        <v>400711</v>
      </c>
      <c r="D529" s="29">
        <v>40071112</v>
      </c>
      <c r="E529" s="170" t="s">
        <v>2301</v>
      </c>
      <c r="F529" s="7">
        <v>1</v>
      </c>
      <c r="G529" s="8" t="s">
        <v>633</v>
      </c>
      <c r="H529" s="8" t="s">
        <v>653</v>
      </c>
      <c r="I529" s="8" t="s">
        <v>735</v>
      </c>
      <c r="J529" s="8" t="s">
        <v>683</v>
      </c>
      <c r="K529" s="8" t="s">
        <v>736</v>
      </c>
      <c r="L529" s="8" t="s">
        <v>658</v>
      </c>
      <c r="M529" s="6">
        <f>SUMIF(SaldoAnno1!A$12:A$4902,D529,SaldoAnno1!D$12:D$4902)</f>
        <v>0</v>
      </c>
      <c r="N529" s="6">
        <f>SUMIF(SaldoAnno1!A$12:A$4902,D529,SaldoAnno1!E$12:E$4902)</f>
        <v>0</v>
      </c>
      <c r="O529" s="6">
        <f>SUMIF(SaldoAnno1!A$12:A$4902,D529,SaldoAnno1!G$12:G$4902)</f>
        <v>0</v>
      </c>
      <c r="P529" s="6">
        <f>SUMIF(SaldoAnno2!A$12:A$5000,D529,SaldoAnno2!D$12:D$5000)</f>
        <v>0</v>
      </c>
      <c r="Q529" s="6">
        <f>SUMIF(SaldoAnno2!A$12:A$5000,D529,SaldoAnno2!E$12:E$5000)</f>
        <v>0</v>
      </c>
      <c r="R529" s="6">
        <f>SUMIF(SaldoAnno2!A$12:A$5000,D529,SaldoAnno2!G$12:G$5000)</f>
        <v>0</v>
      </c>
      <c r="S529" s="6">
        <f>SUMIF(SaldoAnno3!A$12:A$5000,D529,SaldoAnno3!D$12:G$5000)</f>
        <v>0</v>
      </c>
      <c r="T529" s="6">
        <f>SUMIF(SaldoAnno3!A$12:A$5000,D529,SaldoAnno3!E$12:H$5000)</f>
        <v>0</v>
      </c>
      <c r="U529" s="6">
        <f>SUMIF(SaldoAnno3!A$12:A$5000,D529,SaldoAnno3!G$12:G$5000)</f>
        <v>0</v>
      </c>
      <c r="V529" s="6">
        <f>SUMIF(SaldoAnno4!A$12:A$4602,$D529,SaldoAnno4!D$12:D$4602)</f>
        <v>0</v>
      </c>
      <c r="W529" s="6">
        <f>SUMIF(SaldoAnno4!A$12:A$4602,$D529,SaldoAnno4!E$12:E$4602)</f>
        <v>0</v>
      </c>
      <c r="X529" s="6">
        <f>SUMIF(SaldoAnno4!A$12:A$4602,$D529,SaldoAnno4!G$12:G$4602)</f>
        <v>61500</v>
      </c>
      <c r="Y529" s="6">
        <f>SUMIF(SaldoAnno5!A$12:A$4602,$D529,SaldoAnno5!D$12:D$4602)</f>
        <v>58023.839999999997</v>
      </c>
      <c r="Z529" s="6">
        <f>SUMIF(SaldoAnno5!A$12:A$4602,$D529,SaldoAnno5!E$12:E$4602)</f>
        <v>0</v>
      </c>
      <c r="AA529" s="6">
        <f>SUMIF(SaldoAnno5!A$12:A$4602,$D529,SaldoAnno5!G$12:G$4602)</f>
        <v>58023.839999999997</v>
      </c>
      <c r="AB529" s="6">
        <f>SUMIF(SaldoAnno6!A$12:A$5000,$D529,SaldoAnno6!D$12:D$5000)</f>
        <v>2609.48</v>
      </c>
      <c r="AC529" s="6">
        <f>SUMIF(SaldoAnno6!A$12:A$5000,$D529,SaldoAnno6!E$12:E$5000)</f>
        <v>0</v>
      </c>
      <c r="AD529" s="6">
        <f>SUMIF(SaldoAnno6!A$12:A$5000,$D529,SaldoAnno6!G$12:G$5000)</f>
        <v>2609.48</v>
      </c>
    </row>
    <row r="530" spans="1:30" ht="12.75">
      <c r="A530" s="7">
        <v>40</v>
      </c>
      <c r="B530" s="7">
        <v>4007</v>
      </c>
      <c r="C530" s="7">
        <v>400711</v>
      </c>
      <c r="D530" s="7">
        <v>40071188</v>
      </c>
      <c r="E530" s="170" t="s">
        <v>736</v>
      </c>
      <c r="F530" s="7">
        <v>1</v>
      </c>
      <c r="G530" s="8" t="s">
        <v>633</v>
      </c>
      <c r="H530" s="8" t="s">
        <v>653</v>
      </c>
      <c r="I530" s="8" t="s">
        <v>735</v>
      </c>
      <c r="J530" s="8" t="s">
        <v>683</v>
      </c>
      <c r="K530" s="8" t="s">
        <v>736</v>
      </c>
      <c r="L530" s="8" t="s">
        <v>658</v>
      </c>
      <c r="M530" s="6">
        <f>SUMIF(SaldoAnno1!A$12:A$4902,D530,SaldoAnno1!D$12:D$4902)</f>
        <v>107061.01</v>
      </c>
      <c r="N530" s="6">
        <f>SUMIF(SaldoAnno1!A$12:A$4902,D530,SaldoAnno1!E$12:E$4902)</f>
        <v>55.2</v>
      </c>
      <c r="O530" s="6">
        <f>SUMIF(SaldoAnno1!A$12:A$4902,D530,SaldoAnno1!G$12:G$4902)</f>
        <v>107005.81</v>
      </c>
      <c r="P530" s="6">
        <f>SUMIF(SaldoAnno2!A$12:A$5000,D530,SaldoAnno2!D$12:D$5000)</f>
        <v>217392.19</v>
      </c>
      <c r="Q530" s="6">
        <f>SUMIF(SaldoAnno2!A$12:A$5000,D530,SaldoAnno2!E$12:E$5000)</f>
        <v>40916.78</v>
      </c>
      <c r="R530" s="6">
        <f>SUMIF(SaldoAnno2!A$12:A$5000,D530,SaldoAnno2!G$12:G$5000)</f>
        <v>176475.41</v>
      </c>
      <c r="S530" s="6">
        <f>SUMIF(SaldoAnno3!A$12:A$5000,D530,SaldoAnno3!D$12:G$5000)</f>
        <v>406864.71</v>
      </c>
      <c r="T530" s="6">
        <f>SUMIF(SaldoAnno3!A$12:A$5000,D530,SaldoAnno3!E$12:H$5000)</f>
        <v>141213.76999999999</v>
      </c>
      <c r="U530" s="6">
        <f>SUMIF(SaldoAnno3!A$12:A$5000,D530,SaldoAnno3!G$12:G$5000)</f>
        <v>265650.94000000006</v>
      </c>
      <c r="V530" s="6">
        <f>SUMIF(SaldoAnno4!A$12:A$4602,$D530,SaldoAnno4!D$12:D$4602)</f>
        <v>0</v>
      </c>
      <c r="W530" s="6">
        <f>SUMIF(SaldoAnno4!A$12:A$4602,$D530,SaldoAnno4!E$12:E$4602)</f>
        <v>0</v>
      </c>
      <c r="X530" s="6">
        <f>SUMIF(SaldoAnno4!A$12:A$4602,$D530,SaldoAnno4!G$12:G$4602)</f>
        <v>342224.99999999994</v>
      </c>
      <c r="Y530" s="6">
        <f>SUMIF(SaldoAnno5!A$12:A$4602,$D530,SaldoAnno5!D$12:D$4602)</f>
        <v>303890.40999999997</v>
      </c>
      <c r="Z530" s="6">
        <f>SUMIF(SaldoAnno5!A$12:A$4602,$D530,SaldoAnno5!E$12:E$4602)</f>
        <v>232095.89</v>
      </c>
      <c r="AA530" s="6">
        <f>SUMIF(SaldoAnno5!A$12:A$4602,$D530,SaldoAnno5!G$12:G$4602)</f>
        <v>71794.51999999996</v>
      </c>
      <c r="AB530" s="6">
        <f>SUMIF(SaldoAnno6!A$12:A$5000,$D530,SaldoAnno6!D$12:D$5000)</f>
        <v>11362.6</v>
      </c>
      <c r="AC530" s="6">
        <f>SUMIF(SaldoAnno6!A$12:A$5000,$D530,SaldoAnno6!E$12:E$5000)</f>
        <v>1626.24</v>
      </c>
      <c r="AD530" s="6">
        <f>SUMIF(SaldoAnno6!A$12:A$5000,$D530,SaldoAnno6!G$12:G$5000)</f>
        <v>9736.36</v>
      </c>
    </row>
    <row r="531" spans="1:30" ht="12.75">
      <c r="A531" s="7">
        <v>40</v>
      </c>
      <c r="B531" s="7">
        <v>4007</v>
      </c>
      <c r="C531" s="7">
        <v>400711</v>
      </c>
      <c r="D531" s="7">
        <v>40071191</v>
      </c>
      <c r="E531" s="170" t="s">
        <v>1004</v>
      </c>
      <c r="F531" s="7">
        <v>1</v>
      </c>
      <c r="G531" s="8" t="s">
        <v>633</v>
      </c>
      <c r="H531" s="8" t="s">
        <v>653</v>
      </c>
      <c r="I531" s="8" t="s">
        <v>735</v>
      </c>
      <c r="J531" s="8" t="s">
        <v>683</v>
      </c>
      <c r="K531" s="8" t="s">
        <v>736</v>
      </c>
      <c r="L531" s="8" t="s">
        <v>658</v>
      </c>
      <c r="M531" s="6">
        <f>SUMIF(SaldoAnno1!A$12:A$4902,D531,SaldoAnno1!D$12:D$4902)</f>
        <v>0</v>
      </c>
      <c r="N531" s="6">
        <f>SUMIF(SaldoAnno1!A$12:A$4902,D531,SaldoAnno1!E$12:E$4902)</f>
        <v>0</v>
      </c>
      <c r="O531" s="6">
        <f>SUMIF(SaldoAnno1!A$12:A$4902,D531,SaldoAnno1!G$12:G$4902)</f>
        <v>0</v>
      </c>
      <c r="P531" s="6">
        <f>SUMIF(SaldoAnno2!A$12:A$5000,D531,SaldoAnno2!D$12:D$5000)</f>
        <v>0</v>
      </c>
      <c r="Q531" s="6">
        <f>SUMIF(SaldoAnno2!A$12:A$5000,D531,SaldoAnno2!E$12:E$5000)</f>
        <v>0</v>
      </c>
      <c r="R531" s="6">
        <f>SUMIF(SaldoAnno2!A$12:A$5000,D531,SaldoAnno2!G$12:G$5000)</f>
        <v>0</v>
      </c>
      <c r="S531" s="6">
        <f>SUMIF(SaldoAnno3!A$12:A$5000,D531,SaldoAnno3!D$12:G$5000)</f>
        <v>0</v>
      </c>
      <c r="T531" s="6">
        <f>SUMIF(SaldoAnno3!A$12:A$5000,D531,SaldoAnno3!E$12:H$5000)</f>
        <v>0</v>
      </c>
      <c r="U531" s="6">
        <f>SUMIF(SaldoAnno3!A$12:A$5000,D531,SaldoAnno3!G$12:G$5000)</f>
        <v>0</v>
      </c>
      <c r="V531" s="6">
        <f>SUMIF(SaldoAnno4!A$12:A$4602,$D531,SaldoAnno4!D$12:D$4602)</f>
        <v>0</v>
      </c>
      <c r="W531" s="6">
        <f>SUMIF(SaldoAnno4!A$12:A$4602,$D531,SaldoAnno4!E$12:E$4602)</f>
        <v>0</v>
      </c>
      <c r="X531" s="6">
        <f>SUMIF(SaldoAnno4!A$12:A$4602,$D531,SaldoAnno4!G$12:G$4602)</f>
        <v>0</v>
      </c>
      <c r="Y531" s="6">
        <f>SUMIF(SaldoAnno5!A$12:A$4602,$D531,SaldoAnno5!D$12:D$4602)</f>
        <v>0</v>
      </c>
      <c r="Z531" s="6">
        <f>SUMIF(SaldoAnno5!A$12:A$4602,$D531,SaldoAnno5!E$12:E$4602)</f>
        <v>0</v>
      </c>
      <c r="AA531" s="6">
        <f>SUMIF(SaldoAnno5!A$12:A$4602,$D531,SaldoAnno5!G$12:G$4602)</f>
        <v>0</v>
      </c>
      <c r="AB531" s="6">
        <f>SUMIF(SaldoAnno6!A$12:A$5000,$D531,SaldoAnno6!D$12:D$5000)</f>
        <v>0</v>
      </c>
      <c r="AC531" s="6">
        <f>SUMIF(SaldoAnno6!A$12:A$5000,$D531,SaldoAnno6!E$12:E$5000)</f>
        <v>0</v>
      </c>
      <c r="AD531" s="6">
        <f>SUMIF(SaldoAnno6!A$12:A$5000,$D531,SaldoAnno6!G$12:G$5000)</f>
        <v>0</v>
      </c>
    </row>
    <row r="532" spans="1:30" ht="12.75">
      <c r="A532" s="7">
        <v>40</v>
      </c>
      <c r="B532" s="7">
        <v>4008</v>
      </c>
      <c r="C532" s="7">
        <v>400801</v>
      </c>
      <c r="D532" s="7">
        <v>40080101</v>
      </c>
      <c r="E532" s="170" t="s">
        <v>744</v>
      </c>
      <c r="F532" s="7">
        <v>1</v>
      </c>
      <c r="G532" s="8" t="s">
        <v>633</v>
      </c>
      <c r="H532" s="8" t="s">
        <v>745</v>
      </c>
      <c r="I532" s="8" t="s">
        <v>746</v>
      </c>
      <c r="J532" s="8" t="s">
        <v>683</v>
      </c>
      <c r="K532" s="8" t="s">
        <v>747</v>
      </c>
      <c r="L532" s="8" t="s">
        <v>748</v>
      </c>
      <c r="M532" s="6">
        <f>SUMIF(SaldoAnno1!A$12:A$4902,D532,SaldoAnno1!D$12:D$4902)</f>
        <v>60675.23</v>
      </c>
      <c r="N532" s="6">
        <f>SUMIF(SaldoAnno1!A$12:A$4902,D532,SaldoAnno1!E$12:E$4902)</f>
        <v>0</v>
      </c>
      <c r="O532" s="6">
        <f>SUMIF(SaldoAnno1!A$12:A$4902,D532,SaldoAnno1!G$12:G$4902)</f>
        <v>60675.23</v>
      </c>
      <c r="P532" s="6">
        <f>SUMIF(SaldoAnno2!A$12:A$5000,D532,SaldoAnno2!D$12:D$5000)</f>
        <v>83087.45</v>
      </c>
      <c r="Q532" s="6">
        <f>SUMIF(SaldoAnno2!A$12:A$5000,D532,SaldoAnno2!E$12:E$5000)</f>
        <v>0</v>
      </c>
      <c r="R532" s="6">
        <f>SUMIF(SaldoAnno2!A$12:A$5000,D532,SaldoAnno2!G$12:G$5000)</f>
        <v>83087.45</v>
      </c>
      <c r="S532" s="6">
        <f>SUMIF(SaldoAnno3!A$12:A$5000,D532,SaldoAnno3!D$12:G$5000)</f>
        <v>72778.929999999993</v>
      </c>
      <c r="T532" s="6">
        <f>SUMIF(SaldoAnno3!A$12:A$5000,D532,SaldoAnno3!E$12:H$5000)</f>
        <v>0</v>
      </c>
      <c r="U532" s="6">
        <f>SUMIF(SaldoAnno3!A$12:A$5000,D532,SaldoAnno3!G$12:G$5000)</f>
        <v>72778.929999999993</v>
      </c>
      <c r="V532" s="6">
        <f>SUMIF(SaldoAnno4!A$12:A$4602,$D532,SaldoAnno4!D$12:D$4602)</f>
        <v>0</v>
      </c>
      <c r="W532" s="6">
        <f>SUMIF(SaldoAnno4!A$12:A$4602,$D532,SaldoAnno4!E$12:E$4602)</f>
        <v>0</v>
      </c>
      <c r="X532" s="6">
        <f>SUMIF(SaldoAnno4!A$12:A$4602,$D532,SaldoAnno4!G$12:G$4602)</f>
        <v>68976</v>
      </c>
      <c r="Y532" s="6">
        <f>SUMIF(SaldoAnno5!A$12:A$4602,$D532,SaldoAnno5!D$12:D$4602)</f>
        <v>96770.86</v>
      </c>
      <c r="Z532" s="6">
        <f>SUMIF(SaldoAnno5!A$12:A$4602,$D532,SaldoAnno5!E$12:E$4602)</f>
        <v>4093.76</v>
      </c>
      <c r="AA532" s="6">
        <f>SUMIF(SaldoAnno5!A$12:A$4602,$D532,SaldoAnno5!G$12:G$4602)</f>
        <v>92677.1</v>
      </c>
      <c r="AB532" s="6">
        <f>SUMIF(SaldoAnno6!A$12:A$5000,$D532,SaldoAnno6!D$12:D$5000)</f>
        <v>62664.85</v>
      </c>
      <c r="AC532" s="6">
        <f>SUMIF(SaldoAnno6!A$12:A$5000,$D532,SaldoAnno6!E$12:E$5000)</f>
        <v>0</v>
      </c>
      <c r="AD532" s="6">
        <f>SUMIF(SaldoAnno6!A$12:A$5000,$D532,SaldoAnno6!G$12:G$5000)</f>
        <v>62664.85</v>
      </c>
    </row>
    <row r="533" spans="1:30" ht="12.75">
      <c r="A533" s="7">
        <v>40</v>
      </c>
      <c r="B533" s="7">
        <v>4008</v>
      </c>
      <c r="C533" s="7">
        <v>400801</v>
      </c>
      <c r="D533" s="7">
        <v>40080102</v>
      </c>
      <c r="E533" s="170" t="s">
        <v>947</v>
      </c>
      <c r="F533" s="7">
        <v>1</v>
      </c>
      <c r="G533" s="8" t="s">
        <v>633</v>
      </c>
      <c r="H533" s="8" t="s">
        <v>745</v>
      </c>
      <c r="I533" s="8" t="s">
        <v>746</v>
      </c>
      <c r="J533" s="8" t="s">
        <v>683</v>
      </c>
      <c r="K533" s="8" t="s">
        <v>747</v>
      </c>
      <c r="L533" s="8" t="s">
        <v>748</v>
      </c>
      <c r="M533" s="6">
        <f>SUMIF(SaldoAnno1!A$12:A$4902,D533,SaldoAnno1!D$12:D$4902)</f>
        <v>0</v>
      </c>
      <c r="N533" s="6">
        <f>SUMIF(SaldoAnno1!A$12:A$4902,D533,SaldoAnno1!E$12:E$4902)</f>
        <v>0</v>
      </c>
      <c r="O533" s="6">
        <f>SUMIF(SaldoAnno1!A$12:A$4902,D533,SaldoAnno1!G$12:G$4902)</f>
        <v>0</v>
      </c>
      <c r="P533" s="6">
        <f>SUMIF(SaldoAnno2!A$12:A$5000,D533,SaldoAnno2!D$12:D$5000)</f>
        <v>0</v>
      </c>
      <c r="Q533" s="6">
        <f>SUMIF(SaldoAnno2!A$12:A$5000,D533,SaldoAnno2!E$12:E$5000)</f>
        <v>0</v>
      </c>
      <c r="R533" s="6">
        <f>SUMIF(SaldoAnno2!A$12:A$5000,D533,SaldoAnno2!G$12:G$5000)</f>
        <v>0</v>
      </c>
      <c r="S533" s="6">
        <f>SUMIF(SaldoAnno3!A$12:A$5000,D533,SaldoAnno3!D$12:G$5000)</f>
        <v>0</v>
      </c>
      <c r="T533" s="6">
        <f>SUMIF(SaldoAnno3!A$12:A$5000,D533,SaldoAnno3!E$12:H$5000)</f>
        <v>0</v>
      </c>
      <c r="U533" s="6">
        <f>SUMIF(SaldoAnno3!A$12:A$5000,D533,SaldoAnno3!G$12:G$5000)</f>
        <v>0</v>
      </c>
      <c r="V533" s="6">
        <f>SUMIF(SaldoAnno4!A$12:A$4602,$D533,SaldoAnno4!D$12:D$4602)</f>
        <v>0</v>
      </c>
      <c r="W533" s="6">
        <f>SUMIF(SaldoAnno4!A$12:A$4602,$D533,SaldoAnno4!E$12:E$4602)</f>
        <v>0</v>
      </c>
      <c r="X533" s="6">
        <f>SUMIF(SaldoAnno4!A$12:A$4602,$D533,SaldoAnno4!G$12:G$4602)</f>
        <v>0</v>
      </c>
      <c r="Y533" s="6">
        <f>SUMIF(SaldoAnno5!A$12:A$4602,$D533,SaldoAnno5!D$12:D$4602)</f>
        <v>0</v>
      </c>
      <c r="Z533" s="6">
        <f>SUMIF(SaldoAnno5!A$12:A$4602,$D533,SaldoAnno5!E$12:E$4602)</f>
        <v>0</v>
      </c>
      <c r="AA533" s="6">
        <f>SUMIF(SaldoAnno5!A$12:A$4602,$D533,SaldoAnno5!G$12:G$4602)</f>
        <v>0</v>
      </c>
      <c r="AB533" s="6">
        <f>SUMIF(SaldoAnno6!A$12:A$5000,$D533,SaldoAnno6!D$12:D$5000)</f>
        <v>0</v>
      </c>
      <c r="AC533" s="6">
        <f>SUMIF(SaldoAnno6!A$12:A$5000,$D533,SaldoAnno6!E$12:E$5000)</f>
        <v>0</v>
      </c>
      <c r="AD533" s="6">
        <f>SUMIF(SaldoAnno6!A$12:A$5000,$D533,SaldoAnno6!G$12:G$5000)</f>
        <v>0</v>
      </c>
    </row>
    <row r="534" spans="1:30" ht="12.75">
      <c r="A534" s="7">
        <v>40</v>
      </c>
      <c r="B534" s="7">
        <v>4008</v>
      </c>
      <c r="C534" s="7">
        <v>400801</v>
      </c>
      <c r="D534" s="7">
        <v>40080190</v>
      </c>
      <c r="E534" s="170" t="s">
        <v>954</v>
      </c>
      <c r="F534" s="7">
        <v>1</v>
      </c>
      <c r="G534" s="8" t="s">
        <v>633</v>
      </c>
      <c r="H534" s="8" t="s">
        <v>745</v>
      </c>
      <c r="I534" s="8" t="s">
        <v>746</v>
      </c>
      <c r="J534" s="8" t="s">
        <v>683</v>
      </c>
      <c r="K534" s="8" t="s">
        <v>747</v>
      </c>
      <c r="L534" s="8" t="s">
        <v>748</v>
      </c>
      <c r="M534" s="6">
        <f>SUMIF(SaldoAnno1!A$12:A$4902,D534,SaldoAnno1!D$12:D$4902)</f>
        <v>0</v>
      </c>
      <c r="N534" s="6">
        <f>SUMIF(SaldoAnno1!A$12:A$4902,D534,SaldoAnno1!E$12:E$4902)</f>
        <v>0</v>
      </c>
      <c r="O534" s="6">
        <f>SUMIF(SaldoAnno1!A$12:A$4902,D534,SaldoAnno1!G$12:G$4902)</f>
        <v>0</v>
      </c>
      <c r="P534" s="6">
        <f>SUMIF(SaldoAnno2!A$12:A$5000,D534,SaldoAnno2!D$12:D$5000)</f>
        <v>0</v>
      </c>
      <c r="Q534" s="6">
        <f>SUMIF(SaldoAnno2!A$12:A$5000,D534,SaldoAnno2!E$12:E$5000)</f>
        <v>0</v>
      </c>
      <c r="R534" s="6">
        <f>SUMIF(SaldoAnno2!A$12:A$5000,D534,SaldoAnno2!G$12:G$5000)</f>
        <v>0</v>
      </c>
      <c r="S534" s="6">
        <f>SUMIF(SaldoAnno3!A$12:A$5000,D534,SaldoAnno3!D$12:G$5000)</f>
        <v>0</v>
      </c>
      <c r="T534" s="6">
        <f>SUMIF(SaldoAnno3!A$12:A$5000,D534,SaldoAnno3!E$12:H$5000)</f>
        <v>0</v>
      </c>
      <c r="U534" s="6">
        <f>SUMIF(SaldoAnno3!A$12:A$5000,D534,SaldoAnno3!G$12:G$5000)</f>
        <v>0</v>
      </c>
      <c r="V534" s="6">
        <f>SUMIF(SaldoAnno4!A$12:A$4602,$D534,SaldoAnno4!D$12:D$4602)</f>
        <v>0</v>
      </c>
      <c r="W534" s="6">
        <f>SUMIF(SaldoAnno4!A$12:A$4602,$D534,SaldoAnno4!E$12:E$4602)</f>
        <v>0</v>
      </c>
      <c r="X534" s="6">
        <f>SUMIF(SaldoAnno4!A$12:A$4602,$D534,SaldoAnno4!G$12:G$4602)</f>
        <v>0</v>
      </c>
      <c r="Y534" s="6">
        <f>SUMIF(SaldoAnno5!A$12:A$4602,$D534,SaldoAnno5!D$12:D$4602)</f>
        <v>0</v>
      </c>
      <c r="Z534" s="6">
        <f>SUMIF(SaldoAnno5!A$12:A$4602,$D534,SaldoAnno5!E$12:E$4602)</f>
        <v>0</v>
      </c>
      <c r="AA534" s="6">
        <f>SUMIF(SaldoAnno5!A$12:A$4602,$D534,SaldoAnno5!G$12:G$4602)</f>
        <v>0</v>
      </c>
      <c r="AB534" s="6">
        <f>SUMIF(SaldoAnno6!A$12:A$5000,$D534,SaldoAnno6!D$12:D$5000)</f>
        <v>0</v>
      </c>
      <c r="AC534" s="6">
        <f>SUMIF(SaldoAnno6!A$12:A$5000,$D534,SaldoAnno6!E$12:E$5000)</f>
        <v>0</v>
      </c>
      <c r="AD534" s="6">
        <f>SUMIF(SaldoAnno6!A$12:A$5000,$D534,SaldoAnno6!G$12:G$5000)</f>
        <v>0</v>
      </c>
    </row>
    <row r="535" spans="1:30" ht="12.75">
      <c r="A535" s="7">
        <v>40</v>
      </c>
      <c r="B535" s="7">
        <v>4008</v>
      </c>
      <c r="C535" s="7">
        <v>400802</v>
      </c>
      <c r="D535" s="7">
        <v>40080201</v>
      </c>
      <c r="E535" s="170" t="s">
        <v>749</v>
      </c>
      <c r="F535" s="7">
        <v>1</v>
      </c>
      <c r="G535" s="8" t="s">
        <v>633</v>
      </c>
      <c r="H535" s="8" t="s">
        <v>745</v>
      </c>
      <c r="I535" s="8" t="s">
        <v>750</v>
      </c>
      <c r="J535" s="8" t="s">
        <v>683</v>
      </c>
      <c r="K535" s="8" t="s">
        <v>749</v>
      </c>
      <c r="L535" s="8" t="s">
        <v>748</v>
      </c>
      <c r="M535" s="6">
        <f>SUMIF(SaldoAnno1!A$12:A$4902,D535,SaldoAnno1!D$12:D$4902)</f>
        <v>0</v>
      </c>
      <c r="N535" s="6">
        <f>SUMIF(SaldoAnno1!A$12:A$4902,D535,SaldoAnno1!E$12:E$4902)</f>
        <v>0</v>
      </c>
      <c r="O535" s="6">
        <f>SUMIF(SaldoAnno1!A$12:A$4902,D535,SaldoAnno1!G$12:G$4902)</f>
        <v>0</v>
      </c>
      <c r="P535" s="6">
        <f>SUMIF(SaldoAnno2!A$12:A$5000,D535,SaldoAnno2!D$12:D$5000)</f>
        <v>0</v>
      </c>
      <c r="Q535" s="6">
        <f>SUMIF(SaldoAnno2!A$12:A$5000,D535,SaldoAnno2!E$12:E$5000)</f>
        <v>0</v>
      </c>
      <c r="R535" s="6">
        <f>SUMIF(SaldoAnno2!A$12:A$5000,D535,SaldoAnno2!G$12:G$5000)</f>
        <v>0</v>
      </c>
      <c r="S535" s="6">
        <f>SUMIF(SaldoAnno3!A$12:A$5000,D535,SaldoAnno3!D$12:G$5000)</f>
        <v>0</v>
      </c>
      <c r="T535" s="6">
        <f>SUMIF(SaldoAnno3!A$12:A$5000,D535,SaldoAnno3!E$12:H$5000)</f>
        <v>0</v>
      </c>
      <c r="U535" s="6">
        <f>SUMIF(SaldoAnno3!A$12:A$5000,D535,SaldoAnno3!G$12:G$5000)</f>
        <v>0</v>
      </c>
      <c r="V535" s="6">
        <f>SUMIF(SaldoAnno4!A$12:A$4602,$D535,SaldoAnno4!D$12:D$4602)</f>
        <v>0</v>
      </c>
      <c r="W535" s="6">
        <f>SUMIF(SaldoAnno4!A$12:A$4602,$D535,SaldoAnno4!E$12:E$4602)</f>
        <v>0</v>
      </c>
      <c r="X535" s="6">
        <f>SUMIF(SaldoAnno4!A$12:A$4602,$D535,SaldoAnno4!G$12:G$4602)</f>
        <v>0</v>
      </c>
      <c r="Y535" s="6">
        <f>SUMIF(SaldoAnno5!A$12:A$4602,$D535,SaldoAnno5!D$12:D$4602)</f>
        <v>0</v>
      </c>
      <c r="Z535" s="6">
        <f>SUMIF(SaldoAnno5!A$12:A$4602,$D535,SaldoAnno5!E$12:E$4602)</f>
        <v>0</v>
      </c>
      <c r="AA535" s="6">
        <f>SUMIF(SaldoAnno5!A$12:A$4602,$D535,SaldoAnno5!G$12:G$4602)</f>
        <v>0</v>
      </c>
      <c r="AB535" s="6">
        <f>SUMIF(SaldoAnno6!A$12:A$5000,$D535,SaldoAnno6!D$12:D$5000)</f>
        <v>0</v>
      </c>
      <c r="AC535" s="6">
        <f>SUMIF(SaldoAnno6!A$12:A$5000,$D535,SaldoAnno6!E$12:E$5000)</f>
        <v>0</v>
      </c>
      <c r="AD535" s="6">
        <f>SUMIF(SaldoAnno6!A$12:A$5000,$D535,SaldoAnno6!G$12:G$5000)</f>
        <v>0</v>
      </c>
    </row>
    <row r="536" spans="1:30" ht="12.75">
      <c r="A536" s="7">
        <v>40</v>
      </c>
      <c r="B536" s="7">
        <v>4008</v>
      </c>
      <c r="C536" s="7">
        <v>400803</v>
      </c>
      <c r="D536" s="7">
        <v>40080301</v>
      </c>
      <c r="E536" s="170" t="s">
        <v>751</v>
      </c>
      <c r="F536" s="7">
        <v>1</v>
      </c>
      <c r="G536" s="8" t="s">
        <v>633</v>
      </c>
      <c r="H536" s="8" t="s">
        <v>745</v>
      </c>
      <c r="I536" s="8" t="s">
        <v>752</v>
      </c>
      <c r="J536" s="8" t="s">
        <v>683</v>
      </c>
      <c r="K536" s="8" t="s">
        <v>751</v>
      </c>
      <c r="L536" s="8" t="s">
        <v>748</v>
      </c>
      <c r="M536" s="6">
        <f>SUMIF(SaldoAnno1!A$12:A$4902,D536,SaldoAnno1!D$12:D$4902)</f>
        <v>47495.07</v>
      </c>
      <c r="N536" s="6">
        <f>SUMIF(SaldoAnno1!A$12:A$4902,D536,SaldoAnno1!E$12:E$4902)</f>
        <v>0</v>
      </c>
      <c r="O536" s="6">
        <f>SUMIF(SaldoAnno1!A$12:A$4902,D536,SaldoAnno1!G$12:G$4902)</f>
        <v>47495.07</v>
      </c>
      <c r="P536" s="6">
        <f>SUMIF(SaldoAnno2!A$12:A$5000,D536,SaldoAnno2!D$12:D$5000)</f>
        <v>52896.06</v>
      </c>
      <c r="Q536" s="6">
        <f>SUMIF(SaldoAnno2!A$12:A$5000,D536,SaldoAnno2!E$12:E$5000)</f>
        <v>429.56</v>
      </c>
      <c r="R536" s="6">
        <f>SUMIF(SaldoAnno2!A$12:A$5000,D536,SaldoAnno2!G$12:G$5000)</f>
        <v>52466.5</v>
      </c>
      <c r="S536" s="6">
        <f>SUMIF(SaldoAnno3!A$12:A$5000,D536,SaldoAnno3!D$12:G$5000)</f>
        <v>49169.27</v>
      </c>
      <c r="T536" s="6">
        <f>SUMIF(SaldoAnno3!A$12:A$5000,D536,SaldoAnno3!E$12:H$5000)</f>
        <v>0</v>
      </c>
      <c r="U536" s="6">
        <f>SUMIF(SaldoAnno3!A$12:A$5000,D536,SaldoAnno3!G$12:G$5000)</f>
        <v>49169.27</v>
      </c>
      <c r="V536" s="6">
        <f>SUMIF(SaldoAnno4!A$12:A$4602,$D536,SaldoAnno4!D$12:D$4602)</f>
        <v>0</v>
      </c>
      <c r="W536" s="6">
        <f>SUMIF(SaldoAnno4!A$12:A$4602,$D536,SaldoAnno4!E$12:E$4602)</f>
        <v>0</v>
      </c>
      <c r="X536" s="6">
        <f>SUMIF(SaldoAnno4!A$12:A$4602,$D536,SaldoAnno4!G$12:G$4602)</f>
        <v>80000.000400000019</v>
      </c>
      <c r="Y536" s="6">
        <f>SUMIF(SaldoAnno5!A$12:A$4602,$D536,SaldoAnno5!D$12:D$4602)</f>
        <v>55447.06</v>
      </c>
      <c r="Z536" s="6">
        <f>SUMIF(SaldoAnno5!A$12:A$4602,$D536,SaldoAnno5!E$12:E$4602)</f>
        <v>0</v>
      </c>
      <c r="AA536" s="6">
        <f>SUMIF(SaldoAnno5!A$12:A$4602,$D536,SaldoAnno5!G$12:G$4602)</f>
        <v>55447.06</v>
      </c>
      <c r="AB536" s="6">
        <f>SUMIF(SaldoAnno6!A$12:A$5000,$D536,SaldoAnno6!D$12:D$5000)</f>
        <v>18920.2</v>
      </c>
      <c r="AC536" s="6">
        <f>SUMIF(SaldoAnno6!A$12:A$5000,$D536,SaldoAnno6!E$12:E$5000)</f>
        <v>0</v>
      </c>
      <c r="AD536" s="6">
        <f>SUMIF(SaldoAnno6!A$12:A$5000,$D536,SaldoAnno6!G$12:G$5000)</f>
        <v>18920.2</v>
      </c>
    </row>
    <row r="537" spans="1:30" ht="12.75">
      <c r="A537" s="7">
        <v>40</v>
      </c>
      <c r="B537" s="7">
        <v>4008</v>
      </c>
      <c r="C537" s="7">
        <v>400803</v>
      </c>
      <c r="D537" s="7">
        <v>40080302</v>
      </c>
      <c r="E537" s="170" t="s">
        <v>753</v>
      </c>
      <c r="F537" s="7">
        <v>1</v>
      </c>
      <c r="G537" s="8" t="s">
        <v>633</v>
      </c>
      <c r="H537" s="8" t="s">
        <v>745</v>
      </c>
      <c r="I537" s="8" t="s">
        <v>752</v>
      </c>
      <c r="J537" s="8" t="s">
        <v>683</v>
      </c>
      <c r="K537" s="8" t="s">
        <v>751</v>
      </c>
      <c r="L537" s="8" t="s">
        <v>748</v>
      </c>
      <c r="M537" s="6">
        <f>SUMIF(SaldoAnno1!A$12:A$4902,D537,SaldoAnno1!D$12:D$4902)</f>
        <v>130160.02</v>
      </c>
      <c r="N537" s="6">
        <f>SUMIF(SaldoAnno1!A$12:A$4902,D537,SaldoAnno1!E$12:E$4902)</f>
        <v>2415.33</v>
      </c>
      <c r="O537" s="6">
        <f>SUMIF(SaldoAnno1!A$12:A$4902,D537,SaldoAnno1!G$12:G$4902)</f>
        <v>127744.69</v>
      </c>
      <c r="P537" s="6">
        <f>SUMIF(SaldoAnno2!A$12:A$5000,D537,SaldoAnno2!D$12:D$5000)</f>
        <v>131280.85</v>
      </c>
      <c r="Q537" s="6">
        <f>SUMIF(SaldoAnno2!A$12:A$5000,D537,SaldoAnno2!E$12:E$5000)</f>
        <v>0</v>
      </c>
      <c r="R537" s="6">
        <f>SUMIF(SaldoAnno2!A$12:A$5000,D537,SaldoAnno2!G$12:G$5000)</f>
        <v>131280.85</v>
      </c>
      <c r="S537" s="6">
        <f>SUMIF(SaldoAnno3!A$12:A$5000,D537,SaldoAnno3!D$12:G$5000)</f>
        <v>155957.66</v>
      </c>
      <c r="T537" s="6">
        <f>SUMIF(SaldoAnno3!A$12:A$5000,D537,SaldoAnno3!E$12:H$5000)</f>
        <v>0</v>
      </c>
      <c r="U537" s="6">
        <f>SUMIF(SaldoAnno3!A$12:A$5000,D537,SaldoAnno3!G$12:G$5000)</f>
        <v>155957.66</v>
      </c>
      <c r="V537" s="6">
        <f>SUMIF(SaldoAnno4!A$12:A$4602,$D537,SaldoAnno4!D$12:D$4602)</f>
        <v>0</v>
      </c>
      <c r="W537" s="6">
        <f>SUMIF(SaldoAnno4!A$12:A$4602,$D537,SaldoAnno4!E$12:E$4602)</f>
        <v>0</v>
      </c>
      <c r="X537" s="6">
        <f>SUMIF(SaldoAnno4!A$12:A$4602,$D537,SaldoAnno4!G$12:G$4602)</f>
        <v>175000.98</v>
      </c>
      <c r="Y537" s="6">
        <f>SUMIF(SaldoAnno5!A$12:A$4602,$D537,SaldoAnno5!D$12:D$4602)</f>
        <v>102562.05</v>
      </c>
      <c r="Z537" s="6">
        <f>SUMIF(SaldoAnno5!A$12:A$4602,$D537,SaldoAnno5!E$12:E$4602)</f>
        <v>2693.76</v>
      </c>
      <c r="AA537" s="6">
        <f>SUMIF(SaldoAnno5!A$12:A$4602,$D537,SaldoAnno5!G$12:G$4602)</f>
        <v>99868.290000000008</v>
      </c>
      <c r="AB537" s="6">
        <f>SUMIF(SaldoAnno6!A$12:A$5000,$D537,SaldoAnno6!D$12:D$5000)</f>
        <v>29280.3</v>
      </c>
      <c r="AC537" s="6">
        <f>SUMIF(SaldoAnno6!A$12:A$5000,$D537,SaldoAnno6!E$12:E$5000)</f>
        <v>0</v>
      </c>
      <c r="AD537" s="6">
        <f>SUMIF(SaldoAnno6!A$12:A$5000,$D537,SaldoAnno6!G$12:G$5000)</f>
        <v>29280.3</v>
      </c>
    </row>
    <row r="538" spans="1:30" ht="12.75">
      <c r="A538" s="7">
        <v>40</v>
      </c>
      <c r="B538" s="7">
        <v>4009</v>
      </c>
      <c r="C538" s="7">
        <v>400901</v>
      </c>
      <c r="D538" s="7">
        <v>40090101</v>
      </c>
      <c r="E538" s="170" t="s">
        <v>1521</v>
      </c>
      <c r="F538" s="7">
        <v>1</v>
      </c>
      <c r="G538" s="8" t="s">
        <v>633</v>
      </c>
      <c r="H538" s="8" t="s">
        <v>754</v>
      </c>
      <c r="I538" s="8" t="s">
        <v>755</v>
      </c>
      <c r="J538" s="8" t="s">
        <v>683</v>
      </c>
      <c r="K538" s="8" t="s">
        <v>756</v>
      </c>
      <c r="L538" s="8" t="s">
        <v>757</v>
      </c>
      <c r="M538" s="6">
        <f>SUMIF(SaldoAnno1!A$12:A$4902,D538,SaldoAnno1!D$12:D$4902)</f>
        <v>10717522.630000001</v>
      </c>
      <c r="N538" s="6">
        <f>SUMIF(SaldoAnno1!A$12:A$4902,D538,SaldoAnno1!E$12:E$4902)</f>
        <v>391.81</v>
      </c>
      <c r="O538" s="6">
        <f>SUMIF(SaldoAnno1!A$12:A$4902,D538,SaldoAnno1!G$12:G$4902)</f>
        <v>10717130.82</v>
      </c>
      <c r="P538" s="6">
        <f>SUMIF(SaldoAnno2!A$12:A$5000,D538,SaldoAnno2!D$12:D$5000)</f>
        <v>10460017.050000001</v>
      </c>
      <c r="Q538" s="6">
        <f>SUMIF(SaldoAnno2!A$12:A$5000,D538,SaldoAnno2!E$12:E$5000)</f>
        <v>0</v>
      </c>
      <c r="R538" s="6">
        <f>SUMIF(SaldoAnno2!A$12:A$5000,D538,SaldoAnno2!G$12:G$5000)</f>
        <v>10460017.050000001</v>
      </c>
      <c r="S538" s="6">
        <f>SUMIF(SaldoAnno3!A$12:A$5000,D538,SaldoAnno3!D$12:G$5000)</f>
        <v>11607369.41</v>
      </c>
      <c r="T538" s="6">
        <f>SUMIF(SaldoAnno3!A$12:A$5000,D538,SaldoAnno3!E$12:H$5000)</f>
        <v>0</v>
      </c>
      <c r="U538" s="6">
        <f>SUMIF(SaldoAnno3!A$12:A$5000,D538,SaldoAnno3!G$12:G$5000)</f>
        <v>11607369.41</v>
      </c>
      <c r="V538" s="6">
        <f>SUMIF(SaldoAnno4!A$12:A$4602,$D538,SaldoAnno4!D$12:D$4602)</f>
        <v>0</v>
      </c>
      <c r="W538" s="6">
        <f>SUMIF(SaldoAnno4!A$12:A$4602,$D538,SaldoAnno4!E$12:E$4602)</f>
        <v>0</v>
      </c>
      <c r="X538" s="6">
        <f>SUMIF(SaldoAnno4!A$12:A$4602,$D538,SaldoAnno4!G$12:G$4602)</f>
        <v>14484512.460299997</v>
      </c>
      <c r="Y538" s="6">
        <f>SUMIF(SaldoAnno5!A$12:A$4602,$D538,SaldoAnno5!D$12:D$4602)</f>
        <v>13454007.390000001</v>
      </c>
      <c r="Z538" s="6">
        <f>SUMIF(SaldoAnno5!A$12:A$4602,$D538,SaldoAnno5!E$12:E$4602)</f>
        <v>71900.009999999995</v>
      </c>
      <c r="AA538" s="6">
        <f>SUMIF(SaldoAnno5!A$12:A$4602,$D538,SaldoAnno5!G$12:G$4602)</f>
        <v>13382107.380000001</v>
      </c>
      <c r="AB538" s="6">
        <f>SUMIF(SaldoAnno6!A$12:A$5000,$D538,SaldoAnno6!D$12:D$5000)</f>
        <v>3931303.82</v>
      </c>
      <c r="AC538" s="6">
        <f>SUMIF(SaldoAnno6!A$12:A$5000,$D538,SaldoAnno6!E$12:E$5000)</f>
        <v>0</v>
      </c>
      <c r="AD538" s="6">
        <f>SUMIF(SaldoAnno6!A$12:A$5000,$D538,SaldoAnno6!G$12:G$5000)</f>
        <v>3931303.82</v>
      </c>
    </row>
    <row r="539" spans="1:30" ht="12.75">
      <c r="A539" s="7">
        <v>40</v>
      </c>
      <c r="B539" s="7">
        <v>4009</v>
      </c>
      <c r="C539" s="7">
        <v>400901</v>
      </c>
      <c r="D539" s="7">
        <v>40090102</v>
      </c>
      <c r="E539" s="170" t="s">
        <v>758</v>
      </c>
      <c r="F539" s="7">
        <v>1</v>
      </c>
      <c r="G539" s="8" t="s">
        <v>633</v>
      </c>
      <c r="H539" s="8" t="s">
        <v>754</v>
      </c>
      <c r="I539" s="8" t="s">
        <v>755</v>
      </c>
      <c r="J539" s="8" t="s">
        <v>683</v>
      </c>
      <c r="K539" s="8" t="s">
        <v>756</v>
      </c>
      <c r="L539" s="8" t="s">
        <v>757</v>
      </c>
      <c r="M539" s="6">
        <f>SUMIF(SaldoAnno1!A$12:A$4902,D539,SaldoAnno1!D$12:D$4902)</f>
        <v>39309.19</v>
      </c>
      <c r="N539" s="6">
        <f>SUMIF(SaldoAnno1!A$12:A$4902,D539,SaldoAnno1!E$12:E$4902)</f>
        <v>2292.7600000000002</v>
      </c>
      <c r="O539" s="6">
        <f>SUMIF(SaldoAnno1!A$12:A$4902,D539,SaldoAnno1!G$12:G$4902)</f>
        <v>37016.43</v>
      </c>
      <c r="P539" s="6">
        <f>SUMIF(SaldoAnno2!A$12:A$5000,D539,SaldoAnno2!D$12:D$5000)</f>
        <v>29898.66</v>
      </c>
      <c r="Q539" s="6">
        <f>SUMIF(SaldoAnno2!A$12:A$5000,D539,SaldoAnno2!E$12:E$5000)</f>
        <v>0</v>
      </c>
      <c r="R539" s="6">
        <f>SUMIF(SaldoAnno2!A$12:A$5000,D539,SaldoAnno2!G$12:G$5000)</f>
        <v>29898.66</v>
      </c>
      <c r="S539" s="6">
        <f>SUMIF(SaldoAnno3!A$12:A$5000,D539,SaldoAnno3!D$12:G$5000)</f>
        <v>52647.13</v>
      </c>
      <c r="T539" s="6">
        <f>SUMIF(SaldoAnno3!A$12:A$5000,D539,SaldoAnno3!E$12:H$5000)</f>
        <v>0</v>
      </c>
      <c r="U539" s="6">
        <f>SUMIF(SaldoAnno3!A$12:A$5000,D539,SaldoAnno3!G$12:G$5000)</f>
        <v>52647.13</v>
      </c>
      <c r="V539" s="6">
        <f>SUMIF(SaldoAnno4!A$12:A$4602,$D539,SaldoAnno4!D$12:D$4602)</f>
        <v>0</v>
      </c>
      <c r="W539" s="6">
        <f>SUMIF(SaldoAnno4!A$12:A$4602,$D539,SaldoAnno4!E$12:E$4602)</f>
        <v>0</v>
      </c>
      <c r="X539" s="6">
        <f>SUMIF(SaldoAnno4!A$12:A$4602,$D539,SaldoAnno4!G$12:G$4602)</f>
        <v>74160.631300000052</v>
      </c>
      <c r="Y539" s="6">
        <f>SUMIF(SaldoAnno5!A$12:A$4602,$D539,SaldoAnno5!D$12:D$4602)</f>
        <v>56173.85</v>
      </c>
      <c r="Z539" s="6">
        <f>SUMIF(SaldoAnno5!A$12:A$4602,$D539,SaldoAnno5!E$12:E$4602)</f>
        <v>0</v>
      </c>
      <c r="AA539" s="6">
        <f>SUMIF(SaldoAnno5!A$12:A$4602,$D539,SaldoAnno5!G$12:G$4602)</f>
        <v>56173.85</v>
      </c>
      <c r="AB539" s="6">
        <f>SUMIF(SaldoAnno6!A$12:A$5000,$D539,SaldoAnno6!D$12:D$5000)</f>
        <v>3200.59</v>
      </c>
      <c r="AC539" s="6">
        <f>SUMIF(SaldoAnno6!A$12:A$5000,$D539,SaldoAnno6!E$12:E$5000)</f>
        <v>0</v>
      </c>
      <c r="AD539" s="6">
        <f>SUMIF(SaldoAnno6!A$12:A$5000,$D539,SaldoAnno6!G$12:G$5000)</f>
        <v>3200.59</v>
      </c>
    </row>
    <row r="540" spans="1:30" ht="12.75">
      <c r="A540" s="7">
        <v>40</v>
      </c>
      <c r="B540" s="7">
        <v>4009</v>
      </c>
      <c r="C540" s="7">
        <v>400901</v>
      </c>
      <c r="D540" s="7">
        <v>40090103</v>
      </c>
      <c r="E540" s="170" t="s">
        <v>1654</v>
      </c>
      <c r="F540" s="7">
        <v>1</v>
      </c>
      <c r="G540" s="8" t="s">
        <v>633</v>
      </c>
      <c r="H540" s="8" t="s">
        <v>754</v>
      </c>
      <c r="I540" s="8" t="s">
        <v>755</v>
      </c>
      <c r="J540" s="8" t="s">
        <v>683</v>
      </c>
      <c r="K540" s="8" t="s">
        <v>756</v>
      </c>
      <c r="L540" s="8" t="s">
        <v>757</v>
      </c>
      <c r="M540" s="6">
        <f>SUMIF(SaldoAnno1!A$12:A$4902,D540,SaldoAnno1!D$12:D$4902)</f>
        <v>835896.1</v>
      </c>
      <c r="N540" s="6">
        <f>SUMIF(SaldoAnno1!A$12:A$4902,D540,SaldoAnno1!E$12:E$4902)</f>
        <v>7413.85</v>
      </c>
      <c r="O540" s="6">
        <f>SUMIF(SaldoAnno1!A$12:A$4902,D540,SaldoAnno1!G$12:G$4902)</f>
        <v>828482.25</v>
      </c>
      <c r="P540" s="6">
        <f>SUMIF(SaldoAnno2!A$12:A$5000,D540,SaldoAnno2!D$12:D$5000)</f>
        <v>875283.7</v>
      </c>
      <c r="Q540" s="6">
        <f>SUMIF(SaldoAnno2!A$12:A$5000,D540,SaldoAnno2!E$12:E$5000)</f>
        <v>0</v>
      </c>
      <c r="R540" s="6">
        <f>SUMIF(SaldoAnno2!A$12:A$5000,D540,SaldoAnno2!G$12:G$5000)</f>
        <v>875283.7</v>
      </c>
      <c r="S540" s="6">
        <f>SUMIF(SaldoAnno3!A$12:A$5000,D540,SaldoAnno3!D$12:G$5000)</f>
        <v>860884.04</v>
      </c>
      <c r="T540" s="6">
        <f>SUMIF(SaldoAnno3!A$12:A$5000,D540,SaldoAnno3!E$12:H$5000)</f>
        <v>0</v>
      </c>
      <c r="U540" s="6">
        <f>SUMIF(SaldoAnno3!A$12:A$5000,D540,SaldoAnno3!G$12:G$5000)</f>
        <v>860884.04</v>
      </c>
      <c r="V540" s="6">
        <f>SUMIF(SaldoAnno4!A$12:A$4602,$D540,SaldoAnno4!D$12:D$4602)</f>
        <v>0</v>
      </c>
      <c r="W540" s="6">
        <f>SUMIF(SaldoAnno4!A$12:A$4602,$D540,SaldoAnno4!E$12:E$4602)</f>
        <v>0</v>
      </c>
      <c r="X540" s="6">
        <f>SUMIF(SaldoAnno4!A$12:A$4602,$D540,SaldoAnno4!G$12:G$4602)</f>
        <v>1171224.2888</v>
      </c>
      <c r="Y540" s="6">
        <f>SUMIF(SaldoAnno5!A$12:A$4602,$D540,SaldoAnno5!D$12:D$4602)</f>
        <v>1313808.7</v>
      </c>
      <c r="Z540" s="6">
        <f>SUMIF(SaldoAnno5!A$12:A$4602,$D540,SaldoAnno5!E$12:E$4602)</f>
        <v>42194.54</v>
      </c>
      <c r="AA540" s="6">
        <f>SUMIF(SaldoAnno5!A$12:A$4602,$D540,SaldoAnno5!G$12:G$4602)</f>
        <v>1271614.1599999999</v>
      </c>
      <c r="AB540" s="6">
        <f>SUMIF(SaldoAnno6!A$12:A$5000,$D540,SaldoAnno6!D$12:D$5000)</f>
        <v>282839.03999999998</v>
      </c>
      <c r="AC540" s="6">
        <f>SUMIF(SaldoAnno6!A$12:A$5000,$D540,SaldoAnno6!E$12:E$5000)</f>
        <v>0</v>
      </c>
      <c r="AD540" s="6">
        <f>SUMIF(SaldoAnno6!A$12:A$5000,$D540,SaldoAnno6!G$12:G$5000)</f>
        <v>282839.03999999998</v>
      </c>
    </row>
    <row r="541" spans="1:30" ht="12.75">
      <c r="A541" s="7">
        <v>40</v>
      </c>
      <c r="B541" s="7">
        <v>4009</v>
      </c>
      <c r="C541" s="7">
        <v>400901</v>
      </c>
      <c r="D541" s="7">
        <v>40090104</v>
      </c>
      <c r="E541" s="170" t="s">
        <v>1655</v>
      </c>
      <c r="F541" s="7">
        <v>1</v>
      </c>
      <c r="G541" s="8" t="s">
        <v>633</v>
      </c>
      <c r="H541" s="8" t="s">
        <v>754</v>
      </c>
      <c r="I541" s="8" t="s">
        <v>755</v>
      </c>
      <c r="J541" s="8" t="s">
        <v>683</v>
      </c>
      <c r="K541" s="8" t="s">
        <v>756</v>
      </c>
      <c r="L541" s="8" t="s">
        <v>757</v>
      </c>
      <c r="M541" s="6">
        <f>SUMIF(SaldoAnno1!A$12:A$4902,D541,SaldoAnno1!D$12:D$4902)</f>
        <v>0</v>
      </c>
      <c r="N541" s="6">
        <f>SUMIF(SaldoAnno1!A$12:A$4902,D541,SaldoAnno1!E$12:E$4902)</f>
        <v>0</v>
      </c>
      <c r="O541" s="6">
        <f>SUMIF(SaldoAnno1!A$12:A$4902,D541,SaldoAnno1!G$12:G$4902)</f>
        <v>0</v>
      </c>
      <c r="P541" s="6">
        <f>SUMIF(SaldoAnno2!A$12:A$5000,D541,SaldoAnno2!D$12:D$5000)</f>
        <v>0</v>
      </c>
      <c r="Q541" s="6">
        <f>SUMIF(SaldoAnno2!A$12:A$5000,D541,SaldoAnno2!E$12:E$5000)</f>
        <v>0</v>
      </c>
      <c r="R541" s="6">
        <f>SUMIF(SaldoAnno2!A$12:A$5000,D541,SaldoAnno2!G$12:G$5000)</f>
        <v>0</v>
      </c>
      <c r="S541" s="6">
        <f>SUMIF(SaldoAnno3!A$12:A$5000,D541,SaldoAnno3!D$12:G$5000)</f>
        <v>0</v>
      </c>
      <c r="T541" s="6">
        <f>SUMIF(SaldoAnno3!A$12:A$5000,D541,SaldoAnno3!E$12:H$5000)</f>
        <v>0</v>
      </c>
      <c r="U541" s="6">
        <f>SUMIF(SaldoAnno3!A$12:A$5000,D541,SaldoAnno3!G$12:G$5000)</f>
        <v>0</v>
      </c>
      <c r="V541" s="6">
        <f>SUMIF(SaldoAnno4!A$12:A$4602,$D541,SaldoAnno4!D$12:D$4602)</f>
        <v>0</v>
      </c>
      <c r="W541" s="6">
        <f>SUMIF(SaldoAnno4!A$12:A$4602,$D541,SaldoAnno4!E$12:E$4602)</f>
        <v>0</v>
      </c>
      <c r="X541" s="6">
        <f>SUMIF(SaldoAnno4!A$12:A$4602,$D541,SaldoAnno4!G$12:G$4602)</f>
        <v>0</v>
      </c>
      <c r="Y541" s="6">
        <f>SUMIF(SaldoAnno5!A$12:A$4602,$D541,SaldoAnno5!D$12:D$4602)</f>
        <v>5.2</v>
      </c>
      <c r="Z541" s="6">
        <f>SUMIF(SaldoAnno5!A$12:A$4602,$D541,SaldoAnno5!E$12:E$4602)</f>
        <v>0</v>
      </c>
      <c r="AA541" s="6">
        <f>SUMIF(SaldoAnno5!A$12:A$4602,$D541,SaldoAnno5!G$12:G$4602)</f>
        <v>5.2</v>
      </c>
      <c r="AB541" s="6">
        <f>SUMIF(SaldoAnno6!A$12:A$5000,$D541,SaldoAnno6!D$12:D$5000)</f>
        <v>0</v>
      </c>
      <c r="AC541" s="6">
        <f>SUMIF(SaldoAnno6!A$12:A$5000,$D541,SaldoAnno6!E$12:E$5000)</f>
        <v>0</v>
      </c>
      <c r="AD541" s="6">
        <f>SUMIF(SaldoAnno6!A$12:A$5000,$D541,SaldoAnno6!G$12:G$5000)</f>
        <v>0</v>
      </c>
    </row>
    <row r="542" spans="1:30" ht="12.75">
      <c r="A542" s="7">
        <v>40</v>
      </c>
      <c r="B542" s="7">
        <v>4009</v>
      </c>
      <c r="C542" s="7">
        <v>400901</v>
      </c>
      <c r="D542" s="7">
        <v>40090120</v>
      </c>
      <c r="E542" s="170" t="s">
        <v>1005</v>
      </c>
      <c r="F542" s="7">
        <v>1</v>
      </c>
      <c r="G542" s="8" t="s">
        <v>633</v>
      </c>
      <c r="H542" s="8" t="s">
        <v>754</v>
      </c>
      <c r="I542" s="8" t="s">
        <v>755</v>
      </c>
      <c r="J542" s="8" t="s">
        <v>683</v>
      </c>
      <c r="K542" s="8" t="s">
        <v>756</v>
      </c>
      <c r="L542" s="8" t="s">
        <v>757</v>
      </c>
      <c r="M542" s="6">
        <f>SUMIF(SaldoAnno1!A$12:A$4902,D542,SaldoAnno1!D$12:D$4902)</f>
        <v>0</v>
      </c>
      <c r="N542" s="6">
        <f>SUMIF(SaldoAnno1!A$12:A$4902,D542,SaldoAnno1!E$12:E$4902)</f>
        <v>0</v>
      </c>
      <c r="O542" s="6">
        <f>SUMIF(SaldoAnno1!A$12:A$4902,D542,SaldoAnno1!G$12:G$4902)</f>
        <v>0</v>
      </c>
      <c r="P542" s="6">
        <f>SUMIF(SaldoAnno2!A$12:A$5000,D542,SaldoAnno2!D$12:D$5000)</f>
        <v>0</v>
      </c>
      <c r="Q542" s="6">
        <f>SUMIF(SaldoAnno2!A$12:A$5000,D542,SaldoAnno2!E$12:E$5000)</f>
        <v>0</v>
      </c>
      <c r="R542" s="6">
        <f>SUMIF(SaldoAnno2!A$12:A$5000,D542,SaldoAnno2!G$12:G$5000)</f>
        <v>0</v>
      </c>
      <c r="S542" s="6">
        <f>SUMIF(SaldoAnno3!A$12:A$5000,D542,SaldoAnno3!D$12:G$5000)</f>
        <v>0</v>
      </c>
      <c r="T542" s="6">
        <f>SUMIF(SaldoAnno3!A$12:A$5000,D542,SaldoAnno3!E$12:H$5000)</f>
        <v>0</v>
      </c>
      <c r="U542" s="6">
        <f>SUMIF(SaldoAnno3!A$12:A$5000,D542,SaldoAnno3!G$12:G$5000)</f>
        <v>0</v>
      </c>
      <c r="V542" s="6">
        <f>SUMIF(SaldoAnno4!A$12:A$4602,$D542,SaldoAnno4!D$12:D$4602)</f>
        <v>0</v>
      </c>
      <c r="W542" s="6">
        <f>SUMIF(SaldoAnno4!A$12:A$4602,$D542,SaldoAnno4!E$12:E$4602)</f>
        <v>0</v>
      </c>
      <c r="X542" s="6">
        <f>SUMIF(SaldoAnno4!A$12:A$4602,$D542,SaldoAnno4!G$12:G$4602)</f>
        <v>0</v>
      </c>
      <c r="Y542" s="6">
        <f>SUMIF(SaldoAnno5!A$12:A$4602,$D542,SaldoAnno5!D$12:D$4602)</f>
        <v>0</v>
      </c>
      <c r="Z542" s="6">
        <f>SUMIF(SaldoAnno5!A$12:A$4602,$D542,SaldoAnno5!E$12:E$4602)</f>
        <v>0</v>
      </c>
      <c r="AA542" s="6">
        <f>SUMIF(SaldoAnno5!A$12:A$4602,$D542,SaldoAnno5!G$12:G$4602)</f>
        <v>0</v>
      </c>
      <c r="AB542" s="6">
        <f>SUMIF(SaldoAnno6!A$12:A$5000,$D542,SaldoAnno6!D$12:D$5000)</f>
        <v>0</v>
      </c>
      <c r="AC542" s="6">
        <f>SUMIF(SaldoAnno6!A$12:A$5000,$D542,SaldoAnno6!E$12:E$5000)</f>
        <v>0</v>
      </c>
      <c r="AD542" s="6">
        <f>SUMIF(SaldoAnno6!A$12:A$5000,$D542,SaldoAnno6!G$12:G$5000)</f>
        <v>0</v>
      </c>
    </row>
    <row r="543" spans="1:30" ht="12.75">
      <c r="A543" s="7">
        <v>40</v>
      </c>
      <c r="B543" s="7">
        <v>4009</v>
      </c>
      <c r="C543" s="7">
        <v>400901</v>
      </c>
      <c r="D543" s="7">
        <v>40090121</v>
      </c>
      <c r="E543" s="170" t="s">
        <v>758</v>
      </c>
      <c r="F543" s="7">
        <v>1</v>
      </c>
      <c r="G543" s="8" t="s">
        <v>633</v>
      </c>
      <c r="H543" s="8" t="s">
        <v>754</v>
      </c>
      <c r="I543" s="8" t="s">
        <v>755</v>
      </c>
      <c r="J543" s="8" t="s">
        <v>683</v>
      </c>
      <c r="K543" s="8" t="s">
        <v>756</v>
      </c>
      <c r="L543" s="8" t="s">
        <v>757</v>
      </c>
      <c r="M543" s="6">
        <f>SUMIF(SaldoAnno1!A$12:A$4902,D543,SaldoAnno1!D$12:D$4902)</f>
        <v>0</v>
      </c>
      <c r="N543" s="6">
        <f>SUMIF(SaldoAnno1!A$12:A$4902,D543,SaldoAnno1!E$12:E$4902)</f>
        <v>0</v>
      </c>
      <c r="O543" s="6">
        <f>SUMIF(SaldoAnno1!A$12:A$4902,D543,SaldoAnno1!G$12:G$4902)</f>
        <v>0</v>
      </c>
      <c r="P543" s="6">
        <f>SUMIF(SaldoAnno2!A$12:A$5000,D543,SaldoAnno2!D$12:D$5000)</f>
        <v>0</v>
      </c>
      <c r="Q543" s="6">
        <f>SUMIF(SaldoAnno2!A$12:A$5000,D543,SaldoAnno2!E$12:E$5000)</f>
        <v>0</v>
      </c>
      <c r="R543" s="6">
        <f>SUMIF(SaldoAnno2!A$12:A$5000,D543,SaldoAnno2!G$12:G$5000)</f>
        <v>0</v>
      </c>
      <c r="S543" s="6">
        <f>SUMIF(SaldoAnno3!A$12:A$5000,D543,SaldoAnno3!D$12:G$5000)</f>
        <v>0</v>
      </c>
      <c r="T543" s="6">
        <f>SUMIF(SaldoAnno3!A$12:A$5000,D543,SaldoAnno3!E$12:H$5000)</f>
        <v>0</v>
      </c>
      <c r="U543" s="6">
        <f>SUMIF(SaldoAnno3!A$12:A$5000,D543,SaldoAnno3!G$12:G$5000)</f>
        <v>0</v>
      </c>
      <c r="V543" s="6">
        <f>SUMIF(SaldoAnno4!A$12:A$4602,$D543,SaldoAnno4!D$12:D$4602)</f>
        <v>0</v>
      </c>
      <c r="W543" s="6">
        <f>SUMIF(SaldoAnno4!A$12:A$4602,$D543,SaldoAnno4!E$12:E$4602)</f>
        <v>0</v>
      </c>
      <c r="X543" s="6">
        <f>SUMIF(SaldoAnno4!A$12:A$4602,$D543,SaldoAnno4!G$12:G$4602)</f>
        <v>0</v>
      </c>
      <c r="Y543" s="6">
        <f>SUMIF(SaldoAnno5!A$12:A$4602,$D543,SaldoAnno5!D$12:D$4602)</f>
        <v>0</v>
      </c>
      <c r="Z543" s="6">
        <f>SUMIF(SaldoAnno5!A$12:A$4602,$D543,SaldoAnno5!E$12:E$4602)</f>
        <v>0</v>
      </c>
      <c r="AA543" s="6">
        <f>SUMIF(SaldoAnno5!A$12:A$4602,$D543,SaldoAnno5!G$12:G$4602)</f>
        <v>0</v>
      </c>
      <c r="AB543" s="6">
        <f>SUMIF(SaldoAnno6!A$12:A$5000,$D543,SaldoAnno6!D$12:D$5000)</f>
        <v>0</v>
      </c>
      <c r="AC543" s="6">
        <f>SUMIF(SaldoAnno6!A$12:A$5000,$D543,SaldoAnno6!E$12:E$5000)</f>
        <v>0</v>
      </c>
      <c r="AD543" s="6">
        <f>SUMIF(SaldoAnno6!A$12:A$5000,$D543,SaldoAnno6!G$12:G$5000)</f>
        <v>0</v>
      </c>
    </row>
    <row r="544" spans="1:30" ht="25.5">
      <c r="A544" s="7">
        <v>40</v>
      </c>
      <c r="B544" s="7">
        <v>4009</v>
      </c>
      <c r="C544" s="7">
        <v>400901</v>
      </c>
      <c r="D544" s="7">
        <v>40090130</v>
      </c>
      <c r="E544" s="170" t="s">
        <v>264</v>
      </c>
      <c r="F544" s="7">
        <v>1</v>
      </c>
      <c r="G544" s="8" t="s">
        <v>633</v>
      </c>
      <c r="H544" s="8" t="s">
        <v>754</v>
      </c>
      <c r="I544" s="8" t="s">
        <v>755</v>
      </c>
      <c r="J544" s="8" t="s">
        <v>683</v>
      </c>
      <c r="K544" s="8" t="s">
        <v>756</v>
      </c>
      <c r="L544" s="8" t="s">
        <v>757</v>
      </c>
      <c r="M544" s="6">
        <f>SUMIF(SaldoAnno1!A$12:A$4902,D544,SaldoAnno1!D$12:D$4902)</f>
        <v>230831.81</v>
      </c>
      <c r="N544" s="6">
        <f>SUMIF(SaldoAnno1!A$12:A$4902,D544,SaldoAnno1!E$12:E$4902)</f>
        <v>0</v>
      </c>
      <c r="O544" s="6">
        <f>SUMIF(SaldoAnno1!A$12:A$4902,D544,SaldoAnno1!G$12:G$4902)</f>
        <v>230831.81</v>
      </c>
      <c r="P544" s="6">
        <f>SUMIF(SaldoAnno2!A$12:A$5000,D544,SaldoAnno2!D$12:D$5000)</f>
        <v>77522.149999999994</v>
      </c>
      <c r="Q544" s="6">
        <f>SUMIF(SaldoAnno2!A$12:A$5000,D544,SaldoAnno2!E$12:E$5000)</f>
        <v>0</v>
      </c>
      <c r="R544" s="6">
        <f>SUMIF(SaldoAnno2!A$12:A$5000,D544,SaldoAnno2!G$12:G$5000)</f>
        <v>77522.149999999994</v>
      </c>
      <c r="S544" s="6">
        <f>SUMIF(SaldoAnno3!A$12:A$5000,D544,SaldoAnno3!D$12:G$5000)</f>
        <v>156749.34</v>
      </c>
      <c r="T544" s="6">
        <f>SUMIF(SaldoAnno3!A$12:A$5000,D544,SaldoAnno3!E$12:H$5000)</f>
        <v>32342.43</v>
      </c>
      <c r="U544" s="6">
        <f>SUMIF(SaldoAnno3!A$12:A$5000,D544,SaldoAnno3!G$12:G$5000)</f>
        <v>124406.91</v>
      </c>
      <c r="V544" s="6">
        <f>SUMIF(SaldoAnno4!A$12:A$4602,$D544,SaldoAnno4!D$12:D$4602)</f>
        <v>0</v>
      </c>
      <c r="W544" s="6">
        <f>SUMIF(SaldoAnno4!A$12:A$4602,$D544,SaldoAnno4!E$12:E$4602)</f>
        <v>0</v>
      </c>
      <c r="X544" s="6">
        <f>SUMIF(SaldoAnno4!A$12:A$4602,$D544,SaldoAnno4!G$12:G$4602)</f>
        <v>-226925.87520000001</v>
      </c>
      <c r="Y544" s="6">
        <f>SUMIF(SaldoAnno5!A$12:A$4602,$D544,SaldoAnno5!D$12:D$4602)</f>
        <v>115557.61</v>
      </c>
      <c r="Z544" s="6">
        <f>SUMIF(SaldoAnno5!A$12:A$4602,$D544,SaldoAnno5!E$12:E$4602)</f>
        <v>89636.49</v>
      </c>
      <c r="AA544" s="6">
        <f>SUMIF(SaldoAnno5!A$12:A$4602,$D544,SaldoAnno5!G$12:G$4602)</f>
        <v>25921.119999999995</v>
      </c>
      <c r="AB544" s="6">
        <f>SUMIF(SaldoAnno6!A$12:A$5000,$D544,SaldoAnno6!D$12:D$5000)</f>
        <v>0</v>
      </c>
      <c r="AC544" s="6">
        <f>SUMIF(SaldoAnno6!A$12:A$5000,$D544,SaldoAnno6!E$12:E$5000)</f>
        <v>0</v>
      </c>
      <c r="AD544" s="6">
        <f>SUMIF(SaldoAnno6!A$12:A$5000,$D544,SaldoAnno6!G$12:G$5000)</f>
        <v>0</v>
      </c>
    </row>
    <row r="545" spans="1:30" ht="12.75">
      <c r="A545" s="7">
        <v>40</v>
      </c>
      <c r="B545" s="7">
        <v>4009</v>
      </c>
      <c r="C545" s="7">
        <v>400901</v>
      </c>
      <c r="D545" s="7">
        <v>40090150</v>
      </c>
      <c r="E545" s="170" t="s">
        <v>93</v>
      </c>
      <c r="F545" s="7">
        <v>2</v>
      </c>
      <c r="G545" s="8" t="s">
        <v>551</v>
      </c>
      <c r="H545" s="8" t="s">
        <v>754</v>
      </c>
      <c r="I545" s="8" t="s">
        <v>755</v>
      </c>
      <c r="J545" s="8" t="s">
        <v>683</v>
      </c>
      <c r="K545" s="8" t="s">
        <v>756</v>
      </c>
      <c r="L545" s="8" t="s">
        <v>757</v>
      </c>
      <c r="M545" s="6">
        <f>SUMIF(SaldoAnno1!A$12:A$4902,D545,SaldoAnno1!D$12:D$4902)</f>
        <v>0</v>
      </c>
      <c r="N545" s="6">
        <f>SUMIF(SaldoAnno1!A$12:A$4902,D545,SaldoAnno1!E$12:E$4902)</f>
        <v>172327.78</v>
      </c>
      <c r="O545" s="6">
        <f>SUMIF(SaldoAnno1!A$12:A$4902,D545,SaldoAnno1!G$12:G$4902)</f>
        <v>-172327.78</v>
      </c>
      <c r="P545" s="6">
        <f>SUMIF(SaldoAnno2!A$12:A$5000,D545,SaldoAnno2!D$12:D$5000)</f>
        <v>0</v>
      </c>
      <c r="Q545" s="6">
        <f>SUMIF(SaldoAnno2!A$12:A$5000,D545,SaldoAnno2!E$12:E$5000)</f>
        <v>77975.19</v>
      </c>
      <c r="R545" s="6">
        <f>SUMIF(SaldoAnno2!A$12:A$5000,D545,SaldoAnno2!G$12:G$5000)</f>
        <v>-77975.19</v>
      </c>
      <c r="S545" s="6">
        <f>SUMIF(SaldoAnno3!A$12:A$5000,D545,SaldoAnno3!D$12:G$5000)</f>
        <v>0</v>
      </c>
      <c r="T545" s="6">
        <f>SUMIF(SaldoAnno3!A$12:A$5000,D545,SaldoAnno3!E$12:H$5000)</f>
        <v>35847.589999999997</v>
      </c>
      <c r="U545" s="6">
        <f>SUMIF(SaldoAnno3!A$12:A$5000,D545,SaldoAnno3!G$12:G$5000)</f>
        <v>-35847.589999999997</v>
      </c>
      <c r="V545" s="6">
        <f>SUMIF(SaldoAnno4!A$12:A$4602,$D545,SaldoAnno4!D$12:D$4602)</f>
        <v>0</v>
      </c>
      <c r="W545" s="6">
        <f>SUMIF(SaldoAnno4!A$12:A$4602,$D545,SaldoAnno4!E$12:E$4602)</f>
        <v>0</v>
      </c>
      <c r="X545" s="6">
        <f>SUMIF(SaldoAnno4!A$12:A$4602,$D545,SaldoAnno4!G$12:G$4602)</f>
        <v>-26701.68</v>
      </c>
      <c r="Y545" s="6">
        <f>SUMIF(SaldoAnno5!A$12:A$4602,$D545,SaldoAnno5!D$12:D$4602)</f>
        <v>0</v>
      </c>
      <c r="Z545" s="6">
        <f>SUMIF(SaldoAnno5!A$12:A$4602,$D545,SaldoAnno5!E$12:E$4602)</f>
        <v>957.49</v>
      </c>
      <c r="AA545" s="6">
        <f>SUMIF(SaldoAnno5!A$12:A$4602,$D545,SaldoAnno5!G$12:G$4602)</f>
        <v>-957.49</v>
      </c>
      <c r="AB545" s="6">
        <f>SUMIF(SaldoAnno6!A$12:A$5000,$D545,SaldoAnno6!D$12:D$5000)</f>
        <v>0</v>
      </c>
      <c r="AC545" s="6">
        <f>SUMIF(SaldoAnno6!A$12:A$5000,$D545,SaldoAnno6!E$12:E$5000)</f>
        <v>0</v>
      </c>
      <c r="AD545" s="6">
        <f>SUMIF(SaldoAnno6!A$12:A$5000,$D545,SaldoAnno6!G$12:G$5000)</f>
        <v>0</v>
      </c>
    </row>
    <row r="546" spans="1:30" ht="12.75">
      <c r="A546" s="7">
        <v>40</v>
      </c>
      <c r="B546" s="7">
        <v>4009</v>
      </c>
      <c r="C546" s="7">
        <v>400901</v>
      </c>
      <c r="D546" s="7">
        <v>40090160</v>
      </c>
      <c r="E546" s="170" t="s">
        <v>1681</v>
      </c>
      <c r="F546" s="7">
        <v>2</v>
      </c>
      <c r="G546" s="8" t="s">
        <v>551</v>
      </c>
      <c r="H546" s="8" t="s">
        <v>754</v>
      </c>
      <c r="I546" s="8" t="s">
        <v>755</v>
      </c>
      <c r="J546" s="8" t="s">
        <v>683</v>
      </c>
      <c r="K546" s="8" t="s">
        <v>756</v>
      </c>
      <c r="L546" s="8" t="s">
        <v>757</v>
      </c>
      <c r="M546" s="6">
        <f>SUMIF(SaldoAnno1!A$12:A$4902,D546,SaldoAnno1!D$12:D$4902)</f>
        <v>0</v>
      </c>
      <c r="N546" s="6">
        <f>SUMIF(SaldoAnno1!A$12:A$4902,D546,SaldoAnno1!E$12:E$4902)</f>
        <v>0</v>
      </c>
      <c r="O546" s="6">
        <f>SUMIF(SaldoAnno1!A$12:A$4902,D546,SaldoAnno1!G$12:G$4902)</f>
        <v>0</v>
      </c>
      <c r="P546" s="6">
        <f>SUMIF(SaldoAnno2!A$12:A$5000,D546,SaldoAnno2!D$12:D$5000)</f>
        <v>0</v>
      </c>
      <c r="Q546" s="6">
        <f>SUMIF(SaldoAnno2!A$12:A$5000,D546,SaldoAnno2!E$12:E$5000)</f>
        <v>0</v>
      </c>
      <c r="R546" s="6">
        <f>SUMIF(SaldoAnno2!A$12:A$5000,D546,SaldoAnno2!G$12:G$5000)</f>
        <v>0</v>
      </c>
      <c r="S546" s="6">
        <f>SUMIF(SaldoAnno3!A$12:A$5000,D546,SaldoAnno3!D$12:G$5000)</f>
        <v>0</v>
      </c>
      <c r="T546" s="6">
        <f>SUMIF(SaldoAnno3!A$12:A$5000,D546,SaldoAnno3!E$12:H$5000)</f>
        <v>788126.67</v>
      </c>
      <c r="U546" s="6">
        <f>SUMIF(SaldoAnno3!A$12:A$5000,D546,SaldoAnno3!G$12:G$5000)</f>
        <v>-788126.67</v>
      </c>
      <c r="V546" s="6">
        <f>SUMIF(SaldoAnno4!A$12:A$4602,$D546,SaldoAnno4!D$12:D$4602)</f>
        <v>0</v>
      </c>
      <c r="W546" s="6">
        <f>SUMIF(SaldoAnno4!A$12:A$4602,$D546,SaldoAnno4!E$12:E$4602)</f>
        <v>0</v>
      </c>
      <c r="X546" s="6">
        <f>SUMIF(SaldoAnno4!A$12:A$4602,$D546,SaldoAnno4!G$12:G$4602)</f>
        <v>-1022158.8684</v>
      </c>
      <c r="Y546" s="6">
        <f>SUMIF(SaldoAnno5!A$12:A$4602,$D546,SaldoAnno5!D$12:D$4602)</f>
        <v>0</v>
      </c>
      <c r="Z546" s="6">
        <f>SUMIF(SaldoAnno5!A$12:A$4602,$D546,SaldoAnno5!E$12:E$4602)</f>
        <v>1053816.02</v>
      </c>
      <c r="AA546" s="6">
        <f>SUMIF(SaldoAnno5!A$12:A$4602,$D546,SaldoAnno5!G$12:G$4602)</f>
        <v>-1053816.02</v>
      </c>
      <c r="AB546" s="6">
        <f>SUMIF(SaldoAnno6!A$12:A$5000,$D546,SaldoAnno6!D$12:D$5000)</f>
        <v>0</v>
      </c>
      <c r="AC546" s="6">
        <f>SUMIF(SaldoAnno6!A$12:A$5000,$D546,SaldoAnno6!E$12:E$5000)</f>
        <v>0</v>
      </c>
      <c r="AD546" s="6">
        <f>SUMIF(SaldoAnno6!A$12:A$5000,$D546,SaldoAnno6!G$12:G$5000)</f>
        <v>0</v>
      </c>
    </row>
    <row r="547" spans="1:30" ht="12.75">
      <c r="A547" s="7">
        <v>40</v>
      </c>
      <c r="B547" s="7">
        <v>4009</v>
      </c>
      <c r="C547" s="7">
        <v>400902</v>
      </c>
      <c r="D547" s="7">
        <v>40090201</v>
      </c>
      <c r="E547" s="170" t="s">
        <v>1522</v>
      </c>
      <c r="F547" s="7">
        <v>1</v>
      </c>
      <c r="G547" s="8" t="s">
        <v>633</v>
      </c>
      <c r="H547" s="8" t="s">
        <v>754</v>
      </c>
      <c r="I547" s="8" t="s">
        <v>759</v>
      </c>
      <c r="J547" s="8" t="s">
        <v>683</v>
      </c>
      <c r="K547" s="8" t="s">
        <v>760</v>
      </c>
      <c r="L547" s="8" t="s">
        <v>757</v>
      </c>
      <c r="M547" s="6">
        <f>SUMIF(SaldoAnno1!A$12:A$4902,D547,SaldoAnno1!D$12:D$4902)</f>
        <v>3072690.96</v>
      </c>
      <c r="N547" s="6">
        <f>SUMIF(SaldoAnno1!A$12:A$4902,D547,SaldoAnno1!E$12:E$4902)</f>
        <v>0</v>
      </c>
      <c r="O547" s="6">
        <f>SUMIF(SaldoAnno1!A$12:A$4902,D547,SaldoAnno1!G$12:G$4902)</f>
        <v>3072690.96</v>
      </c>
      <c r="P547" s="6">
        <f>SUMIF(SaldoAnno2!A$12:A$5000,D547,SaldoAnno2!D$12:D$5000)</f>
        <v>3013543.59</v>
      </c>
      <c r="Q547" s="6">
        <f>SUMIF(SaldoAnno2!A$12:A$5000,D547,SaldoAnno2!E$12:E$5000)</f>
        <v>0</v>
      </c>
      <c r="R547" s="6">
        <f>SUMIF(SaldoAnno2!A$12:A$5000,D547,SaldoAnno2!G$12:G$5000)</f>
        <v>3013543.59</v>
      </c>
      <c r="S547" s="6">
        <f>SUMIF(SaldoAnno3!A$12:A$5000,D547,SaldoAnno3!D$12:G$5000)</f>
        <v>3331140.54</v>
      </c>
      <c r="T547" s="6">
        <f>SUMIF(SaldoAnno3!A$12:A$5000,D547,SaldoAnno3!E$12:H$5000)</f>
        <v>0</v>
      </c>
      <c r="U547" s="6">
        <f>SUMIF(SaldoAnno3!A$12:A$5000,D547,SaldoAnno3!G$12:G$5000)</f>
        <v>3331140.54</v>
      </c>
      <c r="V547" s="6">
        <f>SUMIF(SaldoAnno4!A$12:A$4602,$D547,SaldoAnno4!D$12:D$4602)</f>
        <v>0</v>
      </c>
      <c r="W547" s="6">
        <f>SUMIF(SaldoAnno4!A$12:A$4602,$D547,SaldoAnno4!E$12:E$4602)</f>
        <v>0</v>
      </c>
      <c r="X547" s="6">
        <f>SUMIF(SaldoAnno4!A$12:A$4602,$D547,SaldoAnno4!G$12:G$4602)</f>
        <v>4160671.3902000003</v>
      </c>
      <c r="Y547" s="6">
        <f>SUMIF(SaldoAnno5!A$12:A$4602,$D547,SaldoAnno5!D$12:D$4602)</f>
        <v>3863866.52</v>
      </c>
      <c r="Z547" s="6">
        <f>SUMIF(SaldoAnno5!A$12:A$4602,$D547,SaldoAnno5!E$12:E$4602)</f>
        <v>1406.2</v>
      </c>
      <c r="AA547" s="6">
        <f>SUMIF(SaldoAnno5!A$12:A$4602,$D547,SaldoAnno5!G$12:G$4602)</f>
        <v>3862460.32</v>
      </c>
      <c r="AB547" s="6">
        <f>SUMIF(SaldoAnno6!A$12:A$5000,$D547,SaldoAnno6!D$12:D$5000)</f>
        <v>1129206.6299999999</v>
      </c>
      <c r="AC547" s="6">
        <f>SUMIF(SaldoAnno6!A$12:A$5000,$D547,SaldoAnno6!E$12:E$5000)</f>
        <v>0</v>
      </c>
      <c r="AD547" s="6">
        <f>SUMIF(SaldoAnno6!A$12:A$5000,$D547,SaldoAnno6!G$12:G$5000)</f>
        <v>1129206.6299999999</v>
      </c>
    </row>
    <row r="548" spans="1:30" ht="12.75">
      <c r="A548" s="7">
        <v>40</v>
      </c>
      <c r="B548" s="7">
        <v>4009</v>
      </c>
      <c r="C548" s="7">
        <v>400902</v>
      </c>
      <c r="D548" s="7">
        <v>40090202</v>
      </c>
      <c r="E548" s="170" t="s">
        <v>761</v>
      </c>
      <c r="F548" s="7">
        <v>1</v>
      </c>
      <c r="G548" s="8" t="s">
        <v>633</v>
      </c>
      <c r="H548" s="8" t="s">
        <v>754</v>
      </c>
      <c r="I548" s="8" t="s">
        <v>759</v>
      </c>
      <c r="J548" s="8" t="s">
        <v>683</v>
      </c>
      <c r="K548" s="8" t="s">
        <v>760</v>
      </c>
      <c r="L548" s="8" t="s">
        <v>757</v>
      </c>
      <c r="M548" s="6">
        <f>SUMIF(SaldoAnno1!A$12:A$4902,D548,SaldoAnno1!D$12:D$4902)</f>
        <v>110770.13</v>
      </c>
      <c r="N548" s="6">
        <f>SUMIF(SaldoAnno1!A$12:A$4902,D548,SaldoAnno1!E$12:E$4902)</f>
        <v>10096.27</v>
      </c>
      <c r="O548" s="6">
        <f>SUMIF(SaldoAnno1!A$12:A$4902,D548,SaldoAnno1!G$12:G$4902)</f>
        <v>100673.86</v>
      </c>
      <c r="P548" s="6">
        <f>SUMIF(SaldoAnno2!A$12:A$5000,D548,SaldoAnno2!D$12:D$5000)</f>
        <v>101593.92</v>
      </c>
      <c r="Q548" s="6">
        <f>SUMIF(SaldoAnno2!A$12:A$5000,D548,SaldoAnno2!E$12:E$5000)</f>
        <v>602.30999999999995</v>
      </c>
      <c r="R548" s="6">
        <f>SUMIF(SaldoAnno2!A$12:A$5000,D548,SaldoAnno2!G$12:G$5000)</f>
        <v>100991.61</v>
      </c>
      <c r="S548" s="6">
        <f>SUMIF(SaldoAnno3!A$12:A$5000,D548,SaldoAnno3!D$12:G$5000)</f>
        <v>105973.96</v>
      </c>
      <c r="T548" s="6">
        <f>SUMIF(SaldoAnno3!A$12:A$5000,D548,SaldoAnno3!E$12:H$5000)</f>
        <v>0</v>
      </c>
      <c r="U548" s="6">
        <f>SUMIF(SaldoAnno3!A$12:A$5000,D548,SaldoAnno3!G$12:G$5000)</f>
        <v>105973.96</v>
      </c>
      <c r="V548" s="6">
        <f>SUMIF(SaldoAnno4!A$12:A$4602,$D548,SaldoAnno4!D$12:D$4602)</f>
        <v>0</v>
      </c>
      <c r="W548" s="6">
        <f>SUMIF(SaldoAnno4!A$12:A$4602,$D548,SaldoAnno4!E$12:E$4602)</f>
        <v>0</v>
      </c>
      <c r="X548" s="6">
        <f>SUMIF(SaldoAnno4!A$12:A$4602,$D548,SaldoAnno4!G$12:G$4602)</f>
        <v>139624.23980000001</v>
      </c>
      <c r="Y548" s="6">
        <f>SUMIF(SaldoAnno5!A$12:A$4602,$D548,SaldoAnno5!D$12:D$4602)</f>
        <v>125281.92</v>
      </c>
      <c r="Z548" s="6">
        <f>SUMIF(SaldoAnno5!A$12:A$4602,$D548,SaldoAnno5!E$12:E$4602)</f>
        <v>68.61</v>
      </c>
      <c r="AA548" s="6">
        <f>SUMIF(SaldoAnno5!A$12:A$4602,$D548,SaldoAnno5!G$12:G$4602)</f>
        <v>125213.31</v>
      </c>
      <c r="AB548" s="6">
        <f>SUMIF(SaldoAnno6!A$12:A$5000,$D548,SaldoAnno6!D$12:D$5000)</f>
        <v>126342.04</v>
      </c>
      <c r="AC548" s="6">
        <f>SUMIF(SaldoAnno6!A$12:A$5000,$D548,SaldoAnno6!E$12:E$5000)</f>
        <v>0</v>
      </c>
      <c r="AD548" s="6">
        <f>SUMIF(SaldoAnno6!A$12:A$5000,$D548,SaldoAnno6!G$12:G$5000)</f>
        <v>126342.04</v>
      </c>
    </row>
    <row r="549" spans="1:30" ht="12.75">
      <c r="A549" s="7">
        <v>40</v>
      </c>
      <c r="B549" s="7">
        <v>4009</v>
      </c>
      <c r="C549" s="7">
        <v>400902</v>
      </c>
      <c r="D549" s="7">
        <v>40090220</v>
      </c>
      <c r="E549" s="170" t="s">
        <v>1656</v>
      </c>
      <c r="F549" s="7">
        <v>1</v>
      </c>
      <c r="G549" s="8" t="s">
        <v>633</v>
      </c>
      <c r="H549" s="8" t="s">
        <v>754</v>
      </c>
      <c r="I549" s="8" t="s">
        <v>759</v>
      </c>
      <c r="J549" s="8" t="s">
        <v>683</v>
      </c>
      <c r="K549" s="8" t="s">
        <v>760</v>
      </c>
      <c r="L549" s="8" t="s">
        <v>757</v>
      </c>
      <c r="M549" s="6">
        <f>SUMIF(SaldoAnno1!A$12:A$4902,D549,SaldoAnno1!D$12:D$4902)</f>
        <v>0</v>
      </c>
      <c r="N549" s="6">
        <f>SUMIF(SaldoAnno1!A$12:A$4902,D549,SaldoAnno1!E$12:E$4902)</f>
        <v>0</v>
      </c>
      <c r="O549" s="6">
        <f>SUMIF(SaldoAnno1!A$12:A$4902,D549,SaldoAnno1!G$12:G$4902)</f>
        <v>0</v>
      </c>
      <c r="P549" s="6">
        <f>SUMIF(SaldoAnno2!A$12:A$5000,D549,SaldoAnno2!D$12:D$5000)</f>
        <v>0</v>
      </c>
      <c r="Q549" s="6">
        <f>SUMIF(SaldoAnno2!A$12:A$5000,D549,SaldoAnno2!E$12:E$5000)</f>
        <v>0</v>
      </c>
      <c r="R549" s="6">
        <f>SUMIF(SaldoAnno2!A$12:A$5000,D549,SaldoAnno2!G$12:G$5000)</f>
        <v>0</v>
      </c>
      <c r="S549" s="6">
        <f>SUMIF(SaldoAnno3!A$12:A$5000,D549,SaldoAnno3!D$12:G$5000)</f>
        <v>0</v>
      </c>
      <c r="T549" s="6">
        <f>SUMIF(SaldoAnno3!A$12:A$5000,D549,SaldoAnno3!E$12:H$5000)</f>
        <v>0</v>
      </c>
      <c r="U549" s="6">
        <f>SUMIF(SaldoAnno3!A$12:A$5000,D549,SaldoAnno3!G$12:G$5000)</f>
        <v>0</v>
      </c>
      <c r="V549" s="6">
        <f>SUMIF(SaldoAnno4!A$12:A$4602,$D549,SaldoAnno4!D$12:D$4602)</f>
        <v>0</v>
      </c>
      <c r="W549" s="6">
        <f>SUMIF(SaldoAnno4!A$12:A$4602,$D549,SaldoAnno4!E$12:E$4602)</f>
        <v>0</v>
      </c>
      <c r="X549" s="6">
        <f>SUMIF(SaldoAnno4!A$12:A$4602,$D549,SaldoAnno4!G$12:G$4602)</f>
        <v>0</v>
      </c>
      <c r="Y549" s="6">
        <f>SUMIF(SaldoAnno5!A$12:A$4602,$D549,SaldoAnno5!D$12:D$4602)</f>
        <v>0</v>
      </c>
      <c r="Z549" s="6">
        <f>SUMIF(SaldoAnno5!A$12:A$4602,$D549,SaldoAnno5!E$12:E$4602)</f>
        <v>0</v>
      </c>
      <c r="AA549" s="6">
        <f>SUMIF(SaldoAnno5!A$12:A$4602,$D549,SaldoAnno5!G$12:G$4602)</f>
        <v>0</v>
      </c>
      <c r="AB549" s="6">
        <f>SUMIF(SaldoAnno6!A$12:A$5000,$D549,SaldoAnno6!D$12:D$5000)</f>
        <v>0</v>
      </c>
      <c r="AC549" s="6">
        <f>SUMIF(SaldoAnno6!A$12:A$5000,$D549,SaldoAnno6!E$12:E$5000)</f>
        <v>0</v>
      </c>
      <c r="AD549" s="6">
        <f>SUMIF(SaldoAnno6!A$12:A$5000,$D549,SaldoAnno6!G$12:G$5000)</f>
        <v>0</v>
      </c>
    </row>
    <row r="550" spans="1:30" ht="12.75">
      <c r="A550" s="7">
        <v>40</v>
      </c>
      <c r="B550" s="7">
        <v>4009</v>
      </c>
      <c r="C550" s="7">
        <v>400902</v>
      </c>
      <c r="D550" s="7">
        <v>40090230</v>
      </c>
      <c r="E550" s="170" t="s">
        <v>1006</v>
      </c>
      <c r="F550" s="7">
        <v>1</v>
      </c>
      <c r="G550" s="8" t="s">
        <v>633</v>
      </c>
      <c r="H550" s="8" t="s">
        <v>754</v>
      </c>
      <c r="I550" s="8" t="s">
        <v>759</v>
      </c>
      <c r="J550" s="8" t="s">
        <v>683</v>
      </c>
      <c r="K550" s="8" t="s">
        <v>760</v>
      </c>
      <c r="L550" s="8" t="s">
        <v>757</v>
      </c>
      <c r="M550" s="6">
        <f>SUMIF(SaldoAnno1!A$12:A$4902,D550,SaldoAnno1!D$12:D$4902)</f>
        <v>74601.38</v>
      </c>
      <c r="N550" s="6">
        <f>SUMIF(SaldoAnno1!A$12:A$4902,D550,SaldoAnno1!E$12:E$4902)</f>
        <v>0</v>
      </c>
      <c r="O550" s="6">
        <f>SUMIF(SaldoAnno1!A$12:A$4902,D550,SaldoAnno1!G$12:G$4902)</f>
        <v>74601.38</v>
      </c>
      <c r="P550" s="6">
        <f>SUMIF(SaldoAnno2!A$12:A$5000,D550,SaldoAnno2!D$12:D$5000)</f>
        <v>25039.69</v>
      </c>
      <c r="Q550" s="6">
        <f>SUMIF(SaldoAnno2!A$12:A$5000,D550,SaldoAnno2!E$12:E$5000)</f>
        <v>0</v>
      </c>
      <c r="R550" s="6">
        <f>SUMIF(SaldoAnno2!A$12:A$5000,D550,SaldoAnno2!G$12:G$5000)</f>
        <v>25039.69</v>
      </c>
      <c r="S550" s="6">
        <f>SUMIF(SaldoAnno3!A$12:A$5000,D550,SaldoAnno3!D$12:G$5000)</f>
        <v>50788.65</v>
      </c>
      <c r="T550" s="6">
        <f>SUMIF(SaldoAnno3!A$12:A$5000,D550,SaldoAnno3!E$12:H$5000)</f>
        <v>10446.6</v>
      </c>
      <c r="U550" s="6">
        <f>SUMIF(SaldoAnno3!A$12:A$5000,D550,SaldoAnno3!G$12:G$5000)</f>
        <v>40342.050000000003</v>
      </c>
      <c r="V550" s="6">
        <f>SUMIF(SaldoAnno4!A$12:A$4602,$D550,SaldoAnno4!D$12:D$4602)</f>
        <v>0</v>
      </c>
      <c r="W550" s="6">
        <f>SUMIF(SaldoAnno4!A$12:A$4602,$D550,SaldoAnno4!E$12:E$4602)</f>
        <v>0</v>
      </c>
      <c r="X550" s="6">
        <f>SUMIF(SaldoAnno4!A$12:A$4602,$D550,SaldoAnno4!G$12:G$4602)</f>
        <v>-73074.127200000003</v>
      </c>
      <c r="Y550" s="6">
        <f>SUMIF(SaldoAnno5!A$12:A$4602,$D550,SaldoAnno5!D$12:D$4602)</f>
        <v>37325.11</v>
      </c>
      <c r="Z550" s="6">
        <f>SUMIF(SaldoAnno5!A$12:A$4602,$D550,SaldoAnno5!E$12:E$4602)</f>
        <v>29014.85</v>
      </c>
      <c r="AA550" s="6">
        <f>SUMIF(SaldoAnno5!A$12:A$4602,$D550,SaldoAnno5!G$12:G$4602)</f>
        <v>8310.260000000002</v>
      </c>
      <c r="AB550" s="6">
        <f>SUMIF(SaldoAnno6!A$12:A$5000,$D550,SaldoAnno6!D$12:D$5000)</f>
        <v>0</v>
      </c>
      <c r="AC550" s="6">
        <f>SUMIF(SaldoAnno6!A$12:A$5000,$D550,SaldoAnno6!E$12:E$5000)</f>
        <v>0</v>
      </c>
      <c r="AD550" s="6">
        <f>SUMIF(SaldoAnno6!A$12:A$5000,$D550,SaldoAnno6!G$12:G$5000)</f>
        <v>0</v>
      </c>
    </row>
    <row r="551" spans="1:30" ht="12.75">
      <c r="A551" s="7">
        <v>40</v>
      </c>
      <c r="B551" s="7">
        <v>4009</v>
      </c>
      <c r="C551" s="7">
        <v>400902</v>
      </c>
      <c r="D551" s="7">
        <v>40090250</v>
      </c>
      <c r="E551" s="170" t="s">
        <v>94</v>
      </c>
      <c r="F551" s="7">
        <v>2</v>
      </c>
      <c r="G551" s="8" t="s">
        <v>551</v>
      </c>
      <c r="H551" s="8" t="s">
        <v>754</v>
      </c>
      <c r="I551" s="8" t="s">
        <v>759</v>
      </c>
      <c r="J551" s="8" t="s">
        <v>683</v>
      </c>
      <c r="K551" s="8" t="s">
        <v>760</v>
      </c>
      <c r="L551" s="8" t="s">
        <v>757</v>
      </c>
      <c r="M551" s="6">
        <f>SUMIF(SaldoAnno1!A$12:A$4902,D551,SaldoAnno1!D$12:D$4902)</f>
        <v>0</v>
      </c>
      <c r="N551" s="6">
        <f>SUMIF(SaldoAnno1!A$12:A$4902,D551,SaldoAnno1!E$12:E$4902)</f>
        <v>46581.57</v>
      </c>
      <c r="O551" s="6">
        <f>SUMIF(SaldoAnno1!A$12:A$4902,D551,SaldoAnno1!G$12:G$4902)</f>
        <v>-46581.57</v>
      </c>
      <c r="P551" s="6">
        <f>SUMIF(SaldoAnno2!A$12:A$5000,D551,SaldoAnno2!D$12:D$5000)</f>
        <v>0</v>
      </c>
      <c r="Q551" s="6">
        <f>SUMIF(SaldoAnno2!A$12:A$5000,D551,SaldoAnno2!E$12:E$5000)</f>
        <v>21118.3</v>
      </c>
      <c r="R551" s="6">
        <f>SUMIF(SaldoAnno2!A$12:A$5000,D551,SaldoAnno2!G$12:G$5000)</f>
        <v>-21118.3</v>
      </c>
      <c r="S551" s="6">
        <f>SUMIF(SaldoAnno3!A$12:A$5000,D551,SaldoAnno3!D$12:G$5000)</f>
        <v>0</v>
      </c>
      <c r="T551" s="6">
        <f>SUMIF(SaldoAnno3!A$12:A$5000,D551,SaldoAnno3!E$12:H$5000)</f>
        <v>9901.89</v>
      </c>
      <c r="U551" s="6">
        <f>SUMIF(SaldoAnno3!A$12:A$5000,D551,SaldoAnno3!G$12:G$5000)</f>
        <v>-9901.89</v>
      </c>
      <c r="V551" s="6">
        <f>SUMIF(SaldoAnno4!A$12:A$4602,$D551,SaldoAnno4!D$12:D$4602)</f>
        <v>0</v>
      </c>
      <c r="W551" s="6">
        <f>SUMIF(SaldoAnno4!A$12:A$4602,$D551,SaldoAnno4!E$12:E$4602)</f>
        <v>0</v>
      </c>
      <c r="X551" s="6">
        <f>SUMIF(SaldoAnno4!A$12:A$4602,$D551,SaldoAnno4!G$12:G$4602)</f>
        <v>-9500.3700000000008</v>
      </c>
      <c r="Y551" s="6">
        <f>SUMIF(SaldoAnno5!A$12:A$4602,$D551,SaldoAnno5!D$12:D$4602)</f>
        <v>0</v>
      </c>
      <c r="Z551" s="6">
        <f>SUMIF(SaldoAnno5!A$12:A$4602,$D551,SaldoAnno5!E$12:E$4602)</f>
        <v>268.49</v>
      </c>
      <c r="AA551" s="6">
        <f>SUMIF(SaldoAnno5!A$12:A$4602,$D551,SaldoAnno5!G$12:G$4602)</f>
        <v>-268.49</v>
      </c>
      <c r="AB551" s="6">
        <f>SUMIF(SaldoAnno6!A$12:A$5000,$D551,SaldoAnno6!D$12:D$5000)</f>
        <v>0</v>
      </c>
      <c r="AC551" s="6">
        <f>SUMIF(SaldoAnno6!A$12:A$5000,$D551,SaldoAnno6!E$12:E$5000)</f>
        <v>0</v>
      </c>
      <c r="AD551" s="6">
        <f>SUMIF(SaldoAnno6!A$12:A$5000,$D551,SaldoAnno6!G$12:G$5000)</f>
        <v>0</v>
      </c>
    </row>
    <row r="552" spans="1:30" ht="12.75">
      <c r="A552" s="7">
        <v>40</v>
      </c>
      <c r="B552" s="7">
        <v>4009</v>
      </c>
      <c r="C552" s="7">
        <v>400902</v>
      </c>
      <c r="D552" s="7">
        <v>40090260</v>
      </c>
      <c r="E552" s="170" t="s">
        <v>1682</v>
      </c>
      <c r="F552" s="7">
        <v>2</v>
      </c>
      <c r="G552" s="8" t="s">
        <v>551</v>
      </c>
      <c r="H552" s="8" t="s">
        <v>754</v>
      </c>
      <c r="I552" s="8" t="s">
        <v>759</v>
      </c>
      <c r="J552" s="8" t="s">
        <v>683</v>
      </c>
      <c r="K552" s="8" t="s">
        <v>760</v>
      </c>
      <c r="L552" s="8" t="s">
        <v>757</v>
      </c>
      <c r="M552" s="6">
        <f>SUMIF(SaldoAnno1!A$12:A$4902,D552,SaldoAnno1!D$12:D$4902)</f>
        <v>0</v>
      </c>
      <c r="N552" s="6">
        <f>SUMIF(SaldoAnno1!A$12:A$4902,D552,SaldoAnno1!E$12:E$4902)</f>
        <v>0</v>
      </c>
      <c r="O552" s="6">
        <f>SUMIF(SaldoAnno1!A$12:A$4902,D552,SaldoAnno1!G$12:G$4902)</f>
        <v>0</v>
      </c>
      <c r="P552" s="6">
        <f>SUMIF(SaldoAnno2!A$12:A$5000,D552,SaldoAnno2!D$12:D$5000)</f>
        <v>0</v>
      </c>
      <c r="Q552" s="6">
        <f>SUMIF(SaldoAnno2!A$12:A$5000,D552,SaldoAnno2!E$12:E$5000)</f>
        <v>0</v>
      </c>
      <c r="R552" s="6">
        <f>SUMIF(SaldoAnno2!A$12:A$5000,D552,SaldoAnno2!G$12:G$5000)</f>
        <v>0</v>
      </c>
      <c r="S552" s="6">
        <f>SUMIF(SaldoAnno3!A$12:A$5000,D552,SaldoAnno3!D$12:G$5000)</f>
        <v>0</v>
      </c>
      <c r="T552" s="6">
        <f>SUMIF(SaldoAnno3!A$12:A$5000,D552,SaldoAnno3!E$12:H$5000)</f>
        <v>284619.84999999998</v>
      </c>
      <c r="U552" s="6">
        <f>SUMIF(SaldoAnno3!A$12:A$5000,D552,SaldoAnno3!G$12:G$5000)</f>
        <v>-284619.84999999998</v>
      </c>
      <c r="V552" s="6">
        <f>SUMIF(SaldoAnno4!A$12:A$4602,$D552,SaldoAnno4!D$12:D$4602)</f>
        <v>0</v>
      </c>
      <c r="W552" s="6">
        <f>SUMIF(SaldoAnno4!A$12:A$4602,$D552,SaldoAnno4!E$12:E$4602)</f>
        <v>0</v>
      </c>
      <c r="X552" s="6">
        <f>SUMIF(SaldoAnno4!A$12:A$4602,$D552,SaldoAnno4!G$12:G$4602)</f>
        <v>-368030.49959999998</v>
      </c>
      <c r="Y552" s="6">
        <f>SUMIF(SaldoAnno5!A$12:A$4602,$D552,SaldoAnno5!D$12:D$4602)</f>
        <v>0</v>
      </c>
      <c r="Z552" s="6">
        <f>SUMIF(SaldoAnno5!A$12:A$4602,$D552,SaldoAnno5!E$12:E$4602)</f>
        <v>376078.39</v>
      </c>
      <c r="AA552" s="6">
        <f>SUMIF(SaldoAnno5!A$12:A$4602,$D552,SaldoAnno5!G$12:G$4602)</f>
        <v>-376078.39</v>
      </c>
      <c r="AB552" s="6">
        <f>SUMIF(SaldoAnno6!A$12:A$5000,$D552,SaldoAnno6!D$12:D$5000)</f>
        <v>0</v>
      </c>
      <c r="AC552" s="6">
        <f>SUMIF(SaldoAnno6!A$12:A$5000,$D552,SaldoAnno6!E$12:E$5000)</f>
        <v>0</v>
      </c>
      <c r="AD552" s="6">
        <f>SUMIF(SaldoAnno6!A$12:A$5000,$D552,SaldoAnno6!G$12:G$5000)</f>
        <v>0</v>
      </c>
    </row>
    <row r="553" spans="1:30" ht="12.75">
      <c r="A553" s="7">
        <v>40</v>
      </c>
      <c r="B553" s="7">
        <v>4009</v>
      </c>
      <c r="C553" s="7">
        <v>400903</v>
      </c>
      <c r="D553" s="7">
        <v>40090301</v>
      </c>
      <c r="E553" s="170" t="s">
        <v>762</v>
      </c>
      <c r="F553" s="7">
        <v>1</v>
      </c>
      <c r="G553" s="8" t="s">
        <v>633</v>
      </c>
      <c r="H553" s="8" t="s">
        <v>754</v>
      </c>
      <c r="I553" s="8" t="s">
        <v>763</v>
      </c>
      <c r="J553" s="8" t="s">
        <v>683</v>
      </c>
      <c r="K553" s="8" t="s">
        <v>762</v>
      </c>
      <c r="L553" s="8" t="s">
        <v>757</v>
      </c>
      <c r="M553" s="6">
        <f>SUMIF(SaldoAnno1!A$12:A$4902,D553,SaldoAnno1!D$12:D$4902)</f>
        <v>0</v>
      </c>
      <c r="N553" s="6">
        <f>SUMIF(SaldoAnno1!A$12:A$4902,D553,SaldoAnno1!E$12:E$4902)</f>
        <v>0</v>
      </c>
      <c r="O553" s="6">
        <f>SUMIF(SaldoAnno1!A$12:A$4902,D553,SaldoAnno1!G$12:G$4902)</f>
        <v>0</v>
      </c>
      <c r="P553" s="6">
        <f>SUMIF(SaldoAnno2!A$12:A$5000,D553,SaldoAnno2!D$12:D$5000)</f>
        <v>0</v>
      </c>
      <c r="Q553" s="6">
        <f>SUMIF(SaldoAnno2!A$12:A$5000,D553,SaldoAnno2!E$12:E$5000)</f>
        <v>0</v>
      </c>
      <c r="R553" s="6">
        <f>SUMIF(SaldoAnno2!A$12:A$5000,D553,SaldoAnno2!G$12:G$5000)</f>
        <v>0</v>
      </c>
      <c r="S553" s="6">
        <f>SUMIF(SaldoAnno3!A$12:A$5000,D553,SaldoAnno3!D$12:G$5000)</f>
        <v>0</v>
      </c>
      <c r="T553" s="6">
        <f>SUMIF(SaldoAnno3!A$12:A$5000,D553,SaldoAnno3!E$12:H$5000)</f>
        <v>0</v>
      </c>
      <c r="U553" s="6">
        <f>SUMIF(SaldoAnno3!A$12:A$5000,D553,SaldoAnno3!G$12:G$5000)</f>
        <v>0</v>
      </c>
      <c r="V553" s="6">
        <f>SUMIF(SaldoAnno4!A$12:A$4602,$D553,SaldoAnno4!D$12:D$4602)</f>
        <v>0</v>
      </c>
      <c r="W553" s="6">
        <f>SUMIF(SaldoAnno4!A$12:A$4602,$D553,SaldoAnno4!E$12:E$4602)</f>
        <v>0</v>
      </c>
      <c r="X553" s="6">
        <f>SUMIF(SaldoAnno4!A$12:A$4602,$D553,SaldoAnno4!G$12:G$4602)</f>
        <v>0</v>
      </c>
      <c r="Y553" s="6">
        <f>SUMIF(SaldoAnno5!A$12:A$4602,$D553,SaldoAnno5!D$12:D$4602)</f>
        <v>0</v>
      </c>
      <c r="Z553" s="6">
        <f>SUMIF(SaldoAnno5!A$12:A$4602,$D553,SaldoAnno5!E$12:E$4602)</f>
        <v>0</v>
      </c>
      <c r="AA553" s="6">
        <f>SUMIF(SaldoAnno5!A$12:A$4602,$D553,SaldoAnno5!G$12:G$4602)</f>
        <v>0</v>
      </c>
      <c r="AB553" s="6">
        <f>SUMIF(SaldoAnno6!A$12:A$5000,$D553,SaldoAnno6!D$12:D$5000)</f>
        <v>0</v>
      </c>
      <c r="AC553" s="6">
        <f>SUMIF(SaldoAnno6!A$12:A$5000,$D553,SaldoAnno6!E$12:E$5000)</f>
        <v>0</v>
      </c>
      <c r="AD553" s="6">
        <f>SUMIF(SaldoAnno6!A$12:A$5000,$D553,SaldoAnno6!G$12:G$5000)</f>
        <v>0</v>
      </c>
    </row>
    <row r="554" spans="1:30" ht="12.75">
      <c r="A554" s="7">
        <v>40</v>
      </c>
      <c r="B554" s="7">
        <v>4009</v>
      </c>
      <c r="C554" s="7">
        <v>400904</v>
      </c>
      <c r="D554" s="7">
        <v>40090401</v>
      </c>
      <c r="E554" s="170" t="s">
        <v>1657</v>
      </c>
      <c r="F554" s="7">
        <v>1</v>
      </c>
      <c r="G554" s="8" t="s">
        <v>633</v>
      </c>
      <c r="H554" s="8" t="s">
        <v>754</v>
      </c>
      <c r="I554" s="8" t="s">
        <v>764</v>
      </c>
      <c r="J554" s="8" t="s">
        <v>683</v>
      </c>
      <c r="K554" s="8" t="s">
        <v>765</v>
      </c>
      <c r="L554" s="8" t="s">
        <v>757</v>
      </c>
      <c r="M554" s="6">
        <f>SUMIF(SaldoAnno1!A$12:A$4902,D554,SaldoAnno1!D$12:D$4902)</f>
        <v>44131.71</v>
      </c>
      <c r="N554" s="6">
        <f>SUMIF(SaldoAnno1!A$12:A$4902,D554,SaldoAnno1!E$12:E$4902)</f>
        <v>0</v>
      </c>
      <c r="O554" s="6">
        <f>SUMIF(SaldoAnno1!A$12:A$4902,D554,SaldoAnno1!G$12:G$4902)</f>
        <v>44131.71</v>
      </c>
      <c r="P554" s="6">
        <f>SUMIF(SaldoAnno2!A$12:A$5000,D554,SaldoAnno2!D$12:D$5000)</f>
        <v>52975.99</v>
      </c>
      <c r="Q554" s="6">
        <f>SUMIF(SaldoAnno2!A$12:A$5000,D554,SaldoAnno2!E$12:E$5000)</f>
        <v>3302.27</v>
      </c>
      <c r="R554" s="6">
        <f>SUMIF(SaldoAnno2!A$12:A$5000,D554,SaldoAnno2!G$12:G$5000)</f>
        <v>49673.72</v>
      </c>
      <c r="S554" s="6">
        <f>SUMIF(SaldoAnno3!A$12:A$5000,D554,SaldoAnno3!D$12:G$5000)</f>
        <v>153712.42000000001</v>
      </c>
      <c r="T554" s="6">
        <f>SUMIF(SaldoAnno3!A$12:A$5000,D554,SaldoAnno3!E$12:H$5000)</f>
        <v>42513.77</v>
      </c>
      <c r="U554" s="6">
        <f>SUMIF(SaldoAnno3!A$12:A$5000,D554,SaldoAnno3!G$12:G$5000)</f>
        <v>111198.65000000002</v>
      </c>
      <c r="V554" s="6">
        <f>SUMIF(SaldoAnno4!A$12:A$4602,$D554,SaldoAnno4!D$12:D$4602)</f>
        <v>0</v>
      </c>
      <c r="W554" s="6">
        <f>SUMIF(SaldoAnno4!A$12:A$4602,$D554,SaldoAnno4!E$12:E$4602)</f>
        <v>0</v>
      </c>
      <c r="X554" s="6">
        <f>SUMIF(SaldoAnno4!A$12:A$4602,$D554,SaldoAnno4!G$12:G$4602)</f>
        <v>121412.7372</v>
      </c>
      <c r="Y554" s="6">
        <f>SUMIF(SaldoAnno5!A$12:A$4602,$D554,SaldoAnno5!D$12:D$4602)</f>
        <v>159718.23000000001</v>
      </c>
      <c r="Z554" s="6">
        <f>SUMIF(SaldoAnno5!A$12:A$4602,$D554,SaldoAnno5!E$12:E$4602)</f>
        <v>21909.23</v>
      </c>
      <c r="AA554" s="6">
        <f>SUMIF(SaldoAnno5!A$12:A$4602,$D554,SaldoAnno5!G$12:G$4602)</f>
        <v>137809</v>
      </c>
      <c r="AB554" s="6">
        <f>SUMIF(SaldoAnno6!A$12:A$5000,$D554,SaldoAnno6!D$12:D$5000)</f>
        <v>40414.92</v>
      </c>
      <c r="AC554" s="6">
        <f>SUMIF(SaldoAnno6!A$12:A$5000,$D554,SaldoAnno6!E$12:E$5000)</f>
        <v>8550</v>
      </c>
      <c r="AD554" s="6">
        <f>SUMIF(SaldoAnno6!A$12:A$5000,$D554,SaldoAnno6!G$12:G$5000)</f>
        <v>31864.92</v>
      </c>
    </row>
    <row r="555" spans="1:30" ht="12.75">
      <c r="A555" s="7">
        <v>40</v>
      </c>
      <c r="B555" s="7">
        <v>4009</v>
      </c>
      <c r="C555" s="7">
        <v>400904</v>
      </c>
      <c r="D555" s="7">
        <v>40090402</v>
      </c>
      <c r="E555" s="170" t="s">
        <v>766</v>
      </c>
      <c r="F555" s="7">
        <v>1</v>
      </c>
      <c r="G555" s="8" t="s">
        <v>633</v>
      </c>
      <c r="H555" s="8" t="s">
        <v>754</v>
      </c>
      <c r="I555" s="8" t="s">
        <v>764</v>
      </c>
      <c r="J555" s="8" t="s">
        <v>683</v>
      </c>
      <c r="K555" s="8" t="s">
        <v>765</v>
      </c>
      <c r="L555" s="8" t="s">
        <v>757</v>
      </c>
      <c r="M555" s="6">
        <f>SUMIF(SaldoAnno1!A$12:A$4902,D555,SaldoAnno1!D$12:D$4902)</f>
        <v>0</v>
      </c>
      <c r="N555" s="6">
        <f>SUMIF(SaldoAnno1!A$12:A$4902,D555,SaldoAnno1!E$12:E$4902)</f>
        <v>0</v>
      </c>
      <c r="O555" s="6">
        <f>SUMIF(SaldoAnno1!A$12:A$4902,D555,SaldoAnno1!G$12:G$4902)</f>
        <v>0</v>
      </c>
      <c r="P555" s="6">
        <f>SUMIF(SaldoAnno2!A$12:A$5000,D555,SaldoAnno2!D$12:D$5000)</f>
        <v>0</v>
      </c>
      <c r="Q555" s="6">
        <f>SUMIF(SaldoAnno2!A$12:A$5000,D555,SaldoAnno2!E$12:E$5000)</f>
        <v>0</v>
      </c>
      <c r="R555" s="6">
        <f>SUMIF(SaldoAnno2!A$12:A$5000,D555,SaldoAnno2!G$12:G$5000)</f>
        <v>0</v>
      </c>
      <c r="S555" s="6">
        <f>SUMIF(SaldoAnno3!A$12:A$5000,D555,SaldoAnno3!D$12:G$5000)</f>
        <v>0</v>
      </c>
      <c r="T555" s="6">
        <f>SUMIF(SaldoAnno3!A$12:A$5000,D555,SaldoAnno3!E$12:H$5000)</f>
        <v>0</v>
      </c>
      <c r="U555" s="6">
        <f>SUMIF(SaldoAnno3!A$12:A$5000,D555,SaldoAnno3!G$12:G$5000)</f>
        <v>0</v>
      </c>
      <c r="V555" s="6">
        <f>SUMIF(SaldoAnno4!A$12:A$4602,$D555,SaldoAnno4!D$12:D$4602)</f>
        <v>0</v>
      </c>
      <c r="W555" s="6">
        <f>SUMIF(SaldoAnno4!A$12:A$4602,$D555,SaldoAnno4!E$12:E$4602)</f>
        <v>0</v>
      </c>
      <c r="X555" s="6">
        <f>SUMIF(SaldoAnno4!A$12:A$4602,$D555,SaldoAnno4!G$12:G$4602)</f>
        <v>0</v>
      </c>
      <c r="Y555" s="6">
        <f>SUMIF(SaldoAnno5!A$12:A$4602,$D555,SaldoAnno5!D$12:D$4602)</f>
        <v>0</v>
      </c>
      <c r="Z555" s="6">
        <f>SUMIF(SaldoAnno5!A$12:A$4602,$D555,SaldoAnno5!E$12:E$4602)</f>
        <v>0</v>
      </c>
      <c r="AA555" s="6">
        <f>SUMIF(SaldoAnno5!A$12:A$4602,$D555,SaldoAnno5!G$12:G$4602)</f>
        <v>0</v>
      </c>
      <c r="AB555" s="6">
        <f>SUMIF(SaldoAnno6!A$12:A$5000,$D555,SaldoAnno6!D$12:D$5000)</f>
        <v>0</v>
      </c>
      <c r="AC555" s="6">
        <f>SUMIF(SaldoAnno6!A$12:A$5000,$D555,SaldoAnno6!E$12:E$5000)</f>
        <v>0</v>
      </c>
      <c r="AD555" s="6">
        <f>SUMIF(SaldoAnno6!A$12:A$5000,$D555,SaldoAnno6!G$12:G$5000)</f>
        <v>0</v>
      </c>
    </row>
    <row r="556" spans="1:30" ht="12.75">
      <c r="A556" s="7">
        <v>40</v>
      </c>
      <c r="B556" s="7">
        <v>4009</v>
      </c>
      <c r="C556" s="7">
        <v>400904</v>
      </c>
      <c r="D556" s="7">
        <v>40090403</v>
      </c>
      <c r="E556" s="170" t="s">
        <v>743</v>
      </c>
      <c r="F556" s="7">
        <v>1</v>
      </c>
      <c r="G556" s="8" t="s">
        <v>633</v>
      </c>
      <c r="H556" s="8" t="s">
        <v>754</v>
      </c>
      <c r="I556" s="8" t="s">
        <v>764</v>
      </c>
      <c r="J556" s="8" t="s">
        <v>683</v>
      </c>
      <c r="K556" s="8" t="s">
        <v>765</v>
      </c>
      <c r="L556" s="8" t="s">
        <v>757</v>
      </c>
      <c r="M556" s="6">
        <f>SUMIF(SaldoAnno1!A$12:A$4902,D556,SaldoAnno1!D$12:D$4902)</f>
        <v>20215.79</v>
      </c>
      <c r="N556" s="6">
        <f>SUMIF(SaldoAnno1!A$12:A$4902,D556,SaldoAnno1!E$12:E$4902)</f>
        <v>137</v>
      </c>
      <c r="O556" s="6">
        <f>SUMIF(SaldoAnno1!A$12:A$4902,D556,SaldoAnno1!G$12:G$4902)</f>
        <v>20078.79</v>
      </c>
      <c r="P556" s="6">
        <f>SUMIF(SaldoAnno2!A$12:A$5000,D556,SaldoAnno2!D$12:D$5000)</f>
        <v>13659.71</v>
      </c>
      <c r="Q556" s="6">
        <f>SUMIF(SaldoAnno2!A$12:A$5000,D556,SaldoAnno2!E$12:E$5000)</f>
        <v>0</v>
      </c>
      <c r="R556" s="6">
        <f>SUMIF(SaldoAnno2!A$12:A$5000,D556,SaldoAnno2!G$12:G$5000)</f>
        <v>13659.71</v>
      </c>
      <c r="S556" s="6">
        <f>SUMIF(SaldoAnno3!A$12:A$5000,D556,SaldoAnno3!D$12:G$5000)</f>
        <v>19622.97</v>
      </c>
      <c r="T556" s="6">
        <f>SUMIF(SaldoAnno3!A$12:A$5000,D556,SaldoAnno3!E$12:H$5000)</f>
        <v>0</v>
      </c>
      <c r="U556" s="6">
        <f>SUMIF(SaldoAnno3!A$12:A$5000,D556,SaldoAnno3!G$12:G$5000)</f>
        <v>19622.97</v>
      </c>
      <c r="V556" s="6">
        <f>SUMIF(SaldoAnno4!A$12:A$4602,$D556,SaldoAnno4!D$12:D$4602)</f>
        <v>0</v>
      </c>
      <c r="W556" s="6">
        <f>SUMIF(SaldoAnno4!A$12:A$4602,$D556,SaldoAnno4!E$12:E$4602)</f>
        <v>0</v>
      </c>
      <c r="X556" s="6">
        <f>SUMIF(SaldoAnno4!A$12:A$4602,$D556,SaldoAnno4!G$12:G$4602)</f>
        <v>16300.000800000002</v>
      </c>
      <c r="Y556" s="6">
        <f>SUMIF(SaldoAnno5!A$12:A$4602,$D556,SaldoAnno5!D$12:D$4602)</f>
        <v>13223.33</v>
      </c>
      <c r="Z556" s="6">
        <f>SUMIF(SaldoAnno5!A$12:A$4602,$D556,SaldoAnno5!E$12:E$4602)</f>
        <v>256.02</v>
      </c>
      <c r="AA556" s="6">
        <f>SUMIF(SaldoAnno5!A$12:A$4602,$D556,SaldoAnno5!G$12:G$4602)</f>
        <v>12967.31</v>
      </c>
      <c r="AB556" s="6">
        <f>SUMIF(SaldoAnno6!A$12:A$5000,$D556,SaldoAnno6!D$12:D$5000)</f>
        <v>1387.93</v>
      </c>
      <c r="AC556" s="6">
        <f>SUMIF(SaldoAnno6!A$12:A$5000,$D556,SaldoAnno6!E$12:E$5000)</f>
        <v>0</v>
      </c>
      <c r="AD556" s="6">
        <f>SUMIF(SaldoAnno6!A$12:A$5000,$D556,SaldoAnno6!G$12:G$5000)</f>
        <v>1387.93</v>
      </c>
    </row>
    <row r="557" spans="1:30" ht="12.75">
      <c r="A557" s="7">
        <v>40</v>
      </c>
      <c r="B557" s="7">
        <v>4009</v>
      </c>
      <c r="C557" s="7">
        <v>400904</v>
      </c>
      <c r="D557" s="7">
        <v>40090404</v>
      </c>
      <c r="E557" s="170" t="s">
        <v>1007</v>
      </c>
      <c r="F557" s="7">
        <v>1</v>
      </c>
      <c r="G557" s="8" t="s">
        <v>633</v>
      </c>
      <c r="H557" s="8" t="s">
        <v>754</v>
      </c>
      <c r="I557" s="8" t="s">
        <v>764</v>
      </c>
      <c r="J557" s="8" t="s">
        <v>683</v>
      </c>
      <c r="K557" s="8" t="s">
        <v>765</v>
      </c>
      <c r="L557" s="8" t="s">
        <v>757</v>
      </c>
      <c r="M557" s="6">
        <f>SUMIF(SaldoAnno1!A$12:A$4902,D557,SaldoAnno1!D$12:D$4902)</f>
        <v>100147.27</v>
      </c>
      <c r="N557" s="6">
        <f>SUMIF(SaldoAnno1!A$12:A$4902,D557,SaldoAnno1!E$12:E$4902)</f>
        <v>98146.62</v>
      </c>
      <c r="O557" s="6">
        <f>SUMIF(SaldoAnno1!A$12:A$4902,D557,SaldoAnno1!G$12:G$4902)</f>
        <v>2000.6500000000087</v>
      </c>
      <c r="P557" s="6">
        <f>SUMIF(SaldoAnno2!A$12:A$5000,D557,SaldoAnno2!D$12:D$5000)</f>
        <v>121390.29</v>
      </c>
      <c r="Q557" s="6">
        <f>SUMIF(SaldoAnno2!A$12:A$5000,D557,SaldoAnno2!E$12:E$5000)</f>
        <v>51814.18</v>
      </c>
      <c r="R557" s="6">
        <f>SUMIF(SaldoAnno2!A$12:A$5000,D557,SaldoAnno2!G$12:G$5000)</f>
        <v>69576.109999999986</v>
      </c>
      <c r="S557" s="6">
        <f>SUMIF(SaldoAnno3!A$12:A$5000,D557,SaldoAnno3!D$12:G$5000)</f>
        <v>134877.51</v>
      </c>
      <c r="T557" s="6">
        <f>SUMIF(SaldoAnno3!A$12:A$5000,D557,SaldoAnno3!E$12:H$5000)</f>
        <v>0</v>
      </c>
      <c r="U557" s="6">
        <f>SUMIF(SaldoAnno3!A$12:A$5000,D557,SaldoAnno3!G$12:G$5000)</f>
        <v>134877.51</v>
      </c>
      <c r="V557" s="6">
        <f>SUMIF(SaldoAnno4!A$12:A$4602,$D557,SaldoAnno4!D$12:D$4602)</f>
        <v>0</v>
      </c>
      <c r="W557" s="6">
        <f>SUMIF(SaldoAnno4!A$12:A$4602,$D557,SaldoAnno4!E$12:E$4602)</f>
        <v>0</v>
      </c>
      <c r="X557" s="6">
        <f>SUMIF(SaldoAnno4!A$12:A$4602,$D557,SaldoAnno4!G$12:G$4602)</f>
        <v>50000.000199999995</v>
      </c>
      <c r="Y557" s="6">
        <f>SUMIF(SaldoAnno5!A$12:A$4602,$D557,SaldoAnno5!D$12:D$4602)</f>
        <v>43636.15</v>
      </c>
      <c r="Z557" s="6">
        <f>SUMIF(SaldoAnno5!A$12:A$4602,$D557,SaldoAnno5!E$12:E$4602)</f>
        <v>0</v>
      </c>
      <c r="AA557" s="6">
        <f>SUMIF(SaldoAnno5!A$12:A$4602,$D557,SaldoAnno5!G$12:G$4602)</f>
        <v>43636.15</v>
      </c>
      <c r="AB557" s="6">
        <f>SUMIF(SaldoAnno6!A$12:A$5000,$D557,SaldoAnno6!D$12:D$5000)</f>
        <v>732</v>
      </c>
      <c r="AC557" s="6">
        <f>SUMIF(SaldoAnno6!A$12:A$5000,$D557,SaldoAnno6!E$12:E$5000)</f>
        <v>0</v>
      </c>
      <c r="AD557" s="6">
        <f>SUMIF(SaldoAnno6!A$12:A$5000,$D557,SaldoAnno6!G$12:G$5000)</f>
        <v>732</v>
      </c>
    </row>
    <row r="558" spans="1:30" ht="12.75">
      <c r="A558" s="7">
        <v>40</v>
      </c>
      <c r="B558" s="7">
        <v>4009</v>
      </c>
      <c r="C558" s="7">
        <v>400904</v>
      </c>
      <c r="D558" s="7">
        <v>40090405</v>
      </c>
      <c r="E558" s="170" t="s">
        <v>1008</v>
      </c>
      <c r="F558" s="7">
        <v>1</v>
      </c>
      <c r="G558" s="8" t="s">
        <v>633</v>
      </c>
      <c r="H558" s="8" t="s">
        <v>754</v>
      </c>
      <c r="I558" s="8" t="s">
        <v>764</v>
      </c>
      <c r="J558" s="8" t="s">
        <v>683</v>
      </c>
      <c r="K558" s="8" t="s">
        <v>765</v>
      </c>
      <c r="L558" s="8" t="s">
        <v>757</v>
      </c>
      <c r="M558" s="6">
        <f>SUMIF(SaldoAnno1!A$12:A$4902,D558,SaldoAnno1!D$12:D$4902)</f>
        <v>1522.19</v>
      </c>
      <c r="N558" s="6">
        <f>SUMIF(SaldoAnno1!A$12:A$4902,D558,SaldoAnno1!E$12:E$4902)</f>
        <v>0</v>
      </c>
      <c r="O558" s="6">
        <f>SUMIF(SaldoAnno1!A$12:A$4902,D558,SaldoAnno1!G$12:G$4902)</f>
        <v>1522.19</v>
      </c>
      <c r="P558" s="6">
        <f>SUMIF(SaldoAnno2!A$12:A$5000,D558,SaldoAnno2!D$12:D$5000)</f>
        <v>5277.52</v>
      </c>
      <c r="Q558" s="6">
        <f>SUMIF(SaldoAnno2!A$12:A$5000,D558,SaldoAnno2!E$12:E$5000)</f>
        <v>0</v>
      </c>
      <c r="R558" s="6">
        <f>SUMIF(SaldoAnno2!A$12:A$5000,D558,SaldoAnno2!G$12:G$5000)</f>
        <v>5277.52</v>
      </c>
      <c r="S558" s="6">
        <f>SUMIF(SaldoAnno3!A$12:A$5000,D558,SaldoAnno3!D$12:G$5000)</f>
        <v>5758.97</v>
      </c>
      <c r="T558" s="6">
        <f>SUMIF(SaldoAnno3!A$12:A$5000,D558,SaldoAnno3!E$12:H$5000)</f>
        <v>900</v>
      </c>
      <c r="U558" s="6">
        <f>SUMIF(SaldoAnno3!A$12:A$5000,D558,SaldoAnno3!G$12:G$5000)</f>
        <v>4858.97</v>
      </c>
      <c r="V558" s="6">
        <f>SUMIF(SaldoAnno4!A$12:A$4602,$D558,SaldoAnno4!D$12:D$4602)</f>
        <v>0</v>
      </c>
      <c r="W558" s="6">
        <f>SUMIF(SaldoAnno4!A$12:A$4602,$D558,SaldoAnno4!E$12:E$4602)</f>
        <v>0</v>
      </c>
      <c r="X558" s="6">
        <f>SUMIF(SaldoAnno4!A$12:A$4602,$D558,SaldoAnno4!G$12:G$4602)</f>
        <v>5000.0003999999999</v>
      </c>
      <c r="Y558" s="6">
        <f>SUMIF(SaldoAnno5!A$12:A$4602,$D558,SaldoAnno5!D$12:D$4602)</f>
        <v>4411.8999999999996</v>
      </c>
      <c r="Z558" s="6">
        <f>SUMIF(SaldoAnno5!A$12:A$4602,$D558,SaldoAnno5!E$12:E$4602)</f>
        <v>0</v>
      </c>
      <c r="AA558" s="6">
        <f>SUMIF(SaldoAnno5!A$12:A$4602,$D558,SaldoAnno5!G$12:G$4602)</f>
        <v>4411.8999999999996</v>
      </c>
      <c r="AB558" s="6">
        <f>SUMIF(SaldoAnno6!A$12:A$5000,$D558,SaldoAnno6!D$12:D$5000)</f>
        <v>2381.46</v>
      </c>
      <c r="AC558" s="6">
        <f>SUMIF(SaldoAnno6!A$12:A$5000,$D558,SaldoAnno6!E$12:E$5000)</f>
        <v>0</v>
      </c>
      <c r="AD558" s="6">
        <f>SUMIF(SaldoAnno6!A$12:A$5000,$D558,SaldoAnno6!G$12:G$5000)</f>
        <v>2381.46</v>
      </c>
    </row>
    <row r="559" spans="1:30" ht="12.75">
      <c r="A559" s="7">
        <v>40</v>
      </c>
      <c r="B559" s="7">
        <v>4009</v>
      </c>
      <c r="C559" s="7">
        <v>400904</v>
      </c>
      <c r="D559" s="7">
        <v>40090406</v>
      </c>
      <c r="E559" s="170" t="s">
        <v>948</v>
      </c>
      <c r="F559" s="7">
        <v>1</v>
      </c>
      <c r="G559" s="8" t="s">
        <v>633</v>
      </c>
      <c r="H559" s="8" t="s">
        <v>754</v>
      </c>
      <c r="I559" s="8" t="s">
        <v>764</v>
      </c>
      <c r="J559" s="8" t="s">
        <v>683</v>
      </c>
      <c r="K559" s="8" t="s">
        <v>765</v>
      </c>
      <c r="L559" s="8" t="s">
        <v>757</v>
      </c>
      <c r="M559" s="6">
        <f>SUMIF(SaldoAnno1!A$12:A$4902,D559,SaldoAnno1!D$12:D$4902)</f>
        <v>116947.57</v>
      </c>
      <c r="N559" s="6">
        <f>SUMIF(SaldoAnno1!A$12:A$4902,D559,SaldoAnno1!E$12:E$4902)</f>
        <v>0</v>
      </c>
      <c r="O559" s="6">
        <f>SUMIF(SaldoAnno1!A$12:A$4902,D559,SaldoAnno1!G$12:G$4902)</f>
        <v>116947.57</v>
      </c>
      <c r="P559" s="6">
        <f>SUMIF(SaldoAnno2!A$12:A$5000,D559,SaldoAnno2!D$12:D$5000)</f>
        <v>116913.73</v>
      </c>
      <c r="Q559" s="6">
        <f>SUMIF(SaldoAnno2!A$12:A$5000,D559,SaldoAnno2!E$12:E$5000)</f>
        <v>300.02</v>
      </c>
      <c r="R559" s="6">
        <f>SUMIF(SaldoAnno2!A$12:A$5000,D559,SaldoAnno2!G$12:G$5000)</f>
        <v>116613.70999999999</v>
      </c>
      <c r="S559" s="6">
        <f>SUMIF(SaldoAnno3!A$12:A$5000,D559,SaldoAnno3!D$12:G$5000)</f>
        <v>118232.56</v>
      </c>
      <c r="T559" s="6">
        <f>SUMIF(SaldoAnno3!A$12:A$5000,D559,SaldoAnno3!E$12:H$5000)</f>
        <v>0</v>
      </c>
      <c r="U559" s="6">
        <f>SUMIF(SaldoAnno3!A$12:A$5000,D559,SaldoAnno3!G$12:G$5000)</f>
        <v>118232.56</v>
      </c>
      <c r="V559" s="6">
        <f>SUMIF(SaldoAnno4!A$12:A$4602,$D559,SaldoAnno4!D$12:D$4602)</f>
        <v>0</v>
      </c>
      <c r="W559" s="6">
        <f>SUMIF(SaldoAnno4!A$12:A$4602,$D559,SaldoAnno4!E$12:E$4602)</f>
        <v>0</v>
      </c>
      <c r="X559" s="6">
        <f>SUMIF(SaldoAnno4!A$12:A$4602,$D559,SaldoAnno4!G$12:G$4602)</f>
        <v>207300.00959999993</v>
      </c>
      <c r="Y559" s="6">
        <f>SUMIF(SaldoAnno5!A$12:A$4602,$D559,SaldoAnno5!D$12:D$4602)</f>
        <v>136485.07999999999</v>
      </c>
      <c r="Z559" s="6">
        <f>SUMIF(SaldoAnno5!A$12:A$4602,$D559,SaldoAnno5!E$12:E$4602)</f>
        <v>0</v>
      </c>
      <c r="AA559" s="6">
        <f>SUMIF(SaldoAnno5!A$12:A$4602,$D559,SaldoAnno5!G$12:G$4602)</f>
        <v>136485.07999999999</v>
      </c>
      <c r="AB559" s="6">
        <f>SUMIF(SaldoAnno6!A$12:A$5000,$D559,SaldoAnno6!D$12:D$5000)</f>
        <v>46695.67</v>
      </c>
      <c r="AC559" s="6">
        <f>SUMIF(SaldoAnno6!A$12:A$5000,$D559,SaldoAnno6!E$12:E$5000)</f>
        <v>0</v>
      </c>
      <c r="AD559" s="6">
        <f>SUMIF(SaldoAnno6!A$12:A$5000,$D559,SaldoAnno6!G$12:G$5000)</f>
        <v>46695.67</v>
      </c>
    </row>
    <row r="560" spans="1:30" ht="12.75">
      <c r="A560" s="7">
        <v>40</v>
      </c>
      <c r="B560" s="7">
        <v>4009</v>
      </c>
      <c r="C560" s="7">
        <v>400904</v>
      </c>
      <c r="D560" s="7">
        <v>40090488</v>
      </c>
      <c r="E560" s="170" t="s">
        <v>765</v>
      </c>
      <c r="F560" s="7">
        <v>1</v>
      </c>
      <c r="G560" s="8" t="s">
        <v>633</v>
      </c>
      <c r="H560" s="8" t="s">
        <v>754</v>
      </c>
      <c r="I560" s="8" t="s">
        <v>764</v>
      </c>
      <c r="J560" s="8" t="s">
        <v>683</v>
      </c>
      <c r="K560" s="8" t="s">
        <v>765</v>
      </c>
      <c r="L560" s="8" t="s">
        <v>757</v>
      </c>
      <c r="M560" s="6">
        <f>SUMIF(SaldoAnno1!A$12:A$4902,D560,SaldoAnno1!D$12:D$4902)</f>
        <v>25928</v>
      </c>
      <c r="N560" s="6">
        <f>SUMIF(SaldoAnno1!A$12:A$4902,D560,SaldoAnno1!E$12:E$4902)</f>
        <v>0</v>
      </c>
      <c r="O560" s="6">
        <f>SUMIF(SaldoAnno1!A$12:A$4902,D560,SaldoAnno1!G$12:G$4902)</f>
        <v>25928</v>
      </c>
      <c r="P560" s="6">
        <f>SUMIF(SaldoAnno2!A$12:A$5000,D560,SaldoAnno2!D$12:D$5000)</f>
        <v>20586.3</v>
      </c>
      <c r="Q560" s="6">
        <f>SUMIF(SaldoAnno2!A$12:A$5000,D560,SaldoAnno2!E$12:E$5000)</f>
        <v>1760</v>
      </c>
      <c r="R560" s="6">
        <f>SUMIF(SaldoAnno2!A$12:A$5000,D560,SaldoAnno2!G$12:G$5000)</f>
        <v>18826.3</v>
      </c>
      <c r="S560" s="6">
        <f>SUMIF(SaldoAnno3!A$12:A$5000,D560,SaldoAnno3!D$12:G$5000)</f>
        <v>22861.02</v>
      </c>
      <c r="T560" s="6">
        <f>SUMIF(SaldoAnno3!A$12:A$5000,D560,SaldoAnno3!E$12:H$5000)</f>
        <v>2984.49</v>
      </c>
      <c r="U560" s="6">
        <f>SUMIF(SaldoAnno3!A$12:A$5000,D560,SaldoAnno3!G$12:G$5000)</f>
        <v>19876.53</v>
      </c>
      <c r="V560" s="6">
        <f>SUMIF(SaldoAnno4!A$12:A$4602,$D560,SaldoAnno4!D$12:D$4602)</f>
        <v>0</v>
      </c>
      <c r="W560" s="6">
        <f>SUMIF(SaldoAnno4!A$12:A$4602,$D560,SaldoAnno4!E$12:E$4602)</f>
        <v>0</v>
      </c>
      <c r="X560" s="6">
        <f>SUMIF(SaldoAnno4!A$12:A$4602,$D560,SaldoAnno4!G$12:G$4602)</f>
        <v>31560</v>
      </c>
      <c r="Y560" s="6">
        <f>SUMIF(SaldoAnno5!A$12:A$4602,$D560,SaldoAnno5!D$12:D$4602)</f>
        <v>88999.99</v>
      </c>
      <c r="Z560" s="6">
        <f>SUMIF(SaldoAnno5!A$12:A$4602,$D560,SaldoAnno5!E$12:E$4602)</f>
        <v>16248.69</v>
      </c>
      <c r="AA560" s="6">
        <f>SUMIF(SaldoAnno5!A$12:A$4602,$D560,SaldoAnno5!G$12:G$4602)</f>
        <v>72751.3</v>
      </c>
      <c r="AB560" s="6">
        <f>SUMIF(SaldoAnno6!A$12:A$5000,$D560,SaldoAnno6!D$12:D$5000)</f>
        <v>50054.99</v>
      </c>
      <c r="AC560" s="6">
        <f>SUMIF(SaldoAnno6!A$12:A$5000,$D560,SaldoAnno6!E$12:E$5000)</f>
        <v>0</v>
      </c>
      <c r="AD560" s="6">
        <f>SUMIF(SaldoAnno6!A$12:A$5000,$D560,SaldoAnno6!G$12:G$5000)</f>
        <v>50054.99</v>
      </c>
    </row>
    <row r="561" spans="1:30" ht="12.75">
      <c r="A561" s="7">
        <v>40</v>
      </c>
      <c r="B561" s="7">
        <v>4009</v>
      </c>
      <c r="C561" s="7">
        <v>400904</v>
      </c>
      <c r="D561" s="7">
        <v>40090489</v>
      </c>
      <c r="E561" s="170" t="s">
        <v>1680</v>
      </c>
      <c r="F561" s="7">
        <v>1</v>
      </c>
      <c r="G561" s="8" t="s">
        <v>633</v>
      </c>
      <c r="H561" s="8" t="s">
        <v>754</v>
      </c>
      <c r="I561" s="8" t="s">
        <v>764</v>
      </c>
      <c r="J561" s="8" t="s">
        <v>683</v>
      </c>
      <c r="K561" s="8" t="s">
        <v>765</v>
      </c>
      <c r="L561" s="8" t="s">
        <v>757</v>
      </c>
      <c r="M561" s="6">
        <f>SUMIF(SaldoAnno1!A$12:A$4902,D561,SaldoAnno1!D$12:D$4902)</f>
        <v>0</v>
      </c>
      <c r="N561" s="6">
        <f>SUMIF(SaldoAnno1!A$12:A$4902,D561,SaldoAnno1!E$12:E$4902)</f>
        <v>0</v>
      </c>
      <c r="O561" s="6">
        <f>SUMIF(SaldoAnno1!A$12:A$4902,D561,SaldoAnno1!G$12:G$4902)</f>
        <v>0</v>
      </c>
      <c r="P561" s="6">
        <f>SUMIF(SaldoAnno2!A$12:A$5000,D561,SaldoAnno2!D$12:D$5000)</f>
        <v>0</v>
      </c>
      <c r="Q561" s="6">
        <f>SUMIF(SaldoAnno2!A$12:A$5000,D561,SaldoAnno2!E$12:E$5000)</f>
        <v>0</v>
      </c>
      <c r="R561" s="6">
        <f>SUMIF(SaldoAnno2!A$12:A$5000,D561,SaldoAnno2!G$12:G$5000)</f>
        <v>0</v>
      </c>
      <c r="S561" s="6">
        <f>SUMIF(SaldoAnno3!A$12:A$5000,D561,SaldoAnno3!D$12:G$5000)</f>
        <v>1072746.52</v>
      </c>
      <c r="T561" s="6">
        <f>SUMIF(SaldoAnno3!A$12:A$5000,D561,SaldoAnno3!E$12:H$5000)</f>
        <v>1072746.52</v>
      </c>
      <c r="U561" s="6">
        <f>SUMIF(SaldoAnno3!A$12:A$5000,D561,SaldoAnno3!G$12:G$5000)</f>
        <v>0</v>
      </c>
      <c r="V561" s="6">
        <f>SUMIF(SaldoAnno4!A$12:A$4602,$D561,SaldoAnno4!D$12:D$4602)</f>
        <v>0</v>
      </c>
      <c r="W561" s="6">
        <f>SUMIF(SaldoAnno4!A$12:A$4602,$D561,SaldoAnno4!E$12:E$4602)</f>
        <v>0</v>
      </c>
      <c r="X561" s="6">
        <f>SUMIF(SaldoAnno4!A$12:A$4602,$D561,SaldoAnno4!G$12:G$4602)</f>
        <v>0</v>
      </c>
      <c r="Y561" s="6">
        <f>SUMIF(SaldoAnno5!A$12:A$4602,$D561,SaldoAnno5!D$12:D$4602)</f>
        <v>1435316.68</v>
      </c>
      <c r="Z561" s="6">
        <f>SUMIF(SaldoAnno5!A$12:A$4602,$D561,SaldoAnno5!E$12:E$4602)</f>
        <v>1435316.68</v>
      </c>
      <c r="AA561" s="6">
        <f>SUMIF(SaldoAnno5!A$12:A$4602,$D561,SaldoAnno5!G$12:G$4602)</f>
        <v>0</v>
      </c>
      <c r="AB561" s="6">
        <f>SUMIF(SaldoAnno6!A$12:A$5000,$D561,SaldoAnno6!D$12:D$5000)</f>
        <v>0</v>
      </c>
      <c r="AC561" s="6">
        <f>SUMIF(SaldoAnno6!A$12:A$5000,$D561,SaldoAnno6!E$12:E$5000)</f>
        <v>362800</v>
      </c>
      <c r="AD561" s="6">
        <f>SUMIF(SaldoAnno6!A$12:A$5000,$D561,SaldoAnno6!G$12:G$5000)</f>
        <v>-362800</v>
      </c>
    </row>
    <row r="562" spans="1:30" ht="12.75">
      <c r="A562" s="7">
        <v>40</v>
      </c>
      <c r="B562" s="7">
        <v>4010</v>
      </c>
      <c r="C562" s="7">
        <v>401001</v>
      </c>
      <c r="D562" s="7">
        <v>40100111</v>
      </c>
      <c r="E562" s="170" t="s">
        <v>767</v>
      </c>
      <c r="F562" s="7">
        <v>1</v>
      </c>
      <c r="G562" s="8" t="s">
        <v>633</v>
      </c>
      <c r="H562" s="8" t="s">
        <v>768</v>
      </c>
      <c r="I562" s="8" t="s">
        <v>769</v>
      </c>
      <c r="J562" s="8" t="s">
        <v>683</v>
      </c>
      <c r="K562" s="8" t="s">
        <v>770</v>
      </c>
      <c r="L562" s="8" t="s">
        <v>771</v>
      </c>
      <c r="M562" s="6">
        <f>SUMIF(SaldoAnno1!A$12:A$4902,D562,SaldoAnno1!D$12:D$4902)</f>
        <v>0</v>
      </c>
      <c r="N562" s="6">
        <f>SUMIF(SaldoAnno1!A$12:A$4902,D562,SaldoAnno1!E$12:E$4902)</f>
        <v>0</v>
      </c>
      <c r="O562" s="6">
        <f>SUMIF(SaldoAnno1!A$12:A$4902,D562,SaldoAnno1!G$12:G$4902)</f>
        <v>0</v>
      </c>
      <c r="P562" s="6">
        <f>SUMIF(SaldoAnno2!A$12:A$5000,D562,SaldoAnno2!D$12:D$5000)</f>
        <v>0</v>
      </c>
      <c r="Q562" s="6">
        <f>SUMIF(SaldoAnno2!A$12:A$5000,D562,SaldoAnno2!E$12:E$5000)</f>
        <v>0</v>
      </c>
      <c r="R562" s="6">
        <f>SUMIF(SaldoAnno2!A$12:A$5000,D562,SaldoAnno2!G$12:G$5000)</f>
        <v>0</v>
      </c>
      <c r="S562" s="6">
        <f>SUMIF(SaldoAnno3!A$12:A$5000,D562,SaldoAnno3!D$12:G$5000)</f>
        <v>0</v>
      </c>
      <c r="T562" s="6">
        <f>SUMIF(SaldoAnno3!A$12:A$5000,D562,SaldoAnno3!E$12:H$5000)</f>
        <v>0</v>
      </c>
      <c r="U562" s="6">
        <f>SUMIF(SaldoAnno3!A$12:A$5000,D562,SaldoAnno3!G$12:G$5000)</f>
        <v>0</v>
      </c>
      <c r="V562" s="6">
        <f>SUMIF(SaldoAnno4!A$12:A$4602,$D562,SaldoAnno4!D$12:D$4602)</f>
        <v>0</v>
      </c>
      <c r="W562" s="6">
        <f>SUMIF(SaldoAnno4!A$12:A$4602,$D562,SaldoAnno4!E$12:E$4602)</f>
        <v>0</v>
      </c>
      <c r="X562" s="6">
        <f>SUMIF(SaldoAnno4!A$12:A$4602,$D562,SaldoAnno4!G$12:G$4602)</f>
        <v>0</v>
      </c>
      <c r="Y562" s="6">
        <f>SUMIF(SaldoAnno5!A$12:A$4602,$D562,SaldoAnno5!D$12:D$4602)</f>
        <v>0</v>
      </c>
      <c r="Z562" s="6">
        <f>SUMIF(SaldoAnno5!A$12:A$4602,$D562,SaldoAnno5!E$12:E$4602)</f>
        <v>0</v>
      </c>
      <c r="AA562" s="6">
        <f>SUMIF(SaldoAnno5!A$12:A$4602,$D562,SaldoAnno5!G$12:G$4602)</f>
        <v>0</v>
      </c>
      <c r="AB562" s="6">
        <f>SUMIF(SaldoAnno6!A$12:A$5000,$D562,SaldoAnno6!D$12:D$5000)</f>
        <v>0</v>
      </c>
      <c r="AC562" s="6">
        <f>SUMIF(SaldoAnno6!A$12:A$5000,$D562,SaldoAnno6!E$12:E$5000)</f>
        <v>0</v>
      </c>
      <c r="AD562" s="6">
        <f>SUMIF(SaldoAnno6!A$12:A$5000,$D562,SaldoAnno6!G$12:G$5000)</f>
        <v>0</v>
      </c>
    </row>
    <row r="563" spans="1:30" ht="12.75">
      <c r="A563" s="7">
        <v>40</v>
      </c>
      <c r="B563" s="7">
        <v>4010</v>
      </c>
      <c r="C563" s="7">
        <v>401001</v>
      </c>
      <c r="D563" s="7">
        <v>40100121</v>
      </c>
      <c r="E563" s="170" t="s">
        <v>1015</v>
      </c>
      <c r="F563" s="7">
        <v>1</v>
      </c>
      <c r="G563" s="8" t="s">
        <v>633</v>
      </c>
      <c r="H563" s="8" t="s">
        <v>768</v>
      </c>
      <c r="I563" s="8" t="s">
        <v>769</v>
      </c>
      <c r="J563" s="8" t="s">
        <v>683</v>
      </c>
      <c r="K563" s="8" t="s">
        <v>770</v>
      </c>
      <c r="L563" s="8" t="s">
        <v>771</v>
      </c>
      <c r="M563" s="6">
        <f>SUMIF(SaldoAnno1!A$12:A$4902,D563,SaldoAnno1!D$12:D$4902)</f>
        <v>0</v>
      </c>
      <c r="N563" s="6">
        <f>SUMIF(SaldoAnno1!A$12:A$4902,D563,SaldoAnno1!E$12:E$4902)</f>
        <v>0</v>
      </c>
      <c r="O563" s="6">
        <f>SUMIF(SaldoAnno1!A$12:A$4902,D563,SaldoAnno1!G$12:G$4902)</f>
        <v>0</v>
      </c>
      <c r="P563" s="6">
        <f>SUMIF(SaldoAnno2!A$12:A$5000,D563,SaldoAnno2!D$12:D$5000)</f>
        <v>0</v>
      </c>
      <c r="Q563" s="6">
        <f>SUMIF(SaldoAnno2!A$12:A$5000,D563,SaldoAnno2!E$12:E$5000)</f>
        <v>0</v>
      </c>
      <c r="R563" s="6">
        <f>SUMIF(SaldoAnno2!A$12:A$5000,D563,SaldoAnno2!G$12:G$5000)</f>
        <v>0</v>
      </c>
      <c r="S563" s="6">
        <f>SUMIF(SaldoAnno3!A$12:A$5000,D563,SaldoAnno3!D$12:G$5000)</f>
        <v>0</v>
      </c>
      <c r="T563" s="6">
        <f>SUMIF(SaldoAnno3!A$12:A$5000,D563,SaldoAnno3!E$12:H$5000)</f>
        <v>0</v>
      </c>
      <c r="U563" s="6">
        <f>SUMIF(SaldoAnno3!A$12:A$5000,D563,SaldoAnno3!G$12:G$5000)</f>
        <v>0</v>
      </c>
      <c r="V563" s="6">
        <f>SUMIF(SaldoAnno4!A$12:A$4602,$D563,SaldoAnno4!D$12:D$4602)</f>
        <v>0</v>
      </c>
      <c r="W563" s="6">
        <f>SUMIF(SaldoAnno4!A$12:A$4602,$D563,SaldoAnno4!E$12:E$4602)</f>
        <v>0</v>
      </c>
      <c r="X563" s="6">
        <f>SUMIF(SaldoAnno4!A$12:A$4602,$D563,SaldoAnno4!G$12:G$4602)</f>
        <v>0</v>
      </c>
      <c r="Y563" s="6">
        <f>SUMIF(SaldoAnno5!A$12:A$4602,$D563,SaldoAnno5!D$12:D$4602)</f>
        <v>0</v>
      </c>
      <c r="Z563" s="6">
        <f>SUMIF(SaldoAnno5!A$12:A$4602,$D563,SaldoAnno5!E$12:E$4602)</f>
        <v>0</v>
      </c>
      <c r="AA563" s="6">
        <f>SUMIF(SaldoAnno5!A$12:A$4602,$D563,SaldoAnno5!G$12:G$4602)</f>
        <v>0</v>
      </c>
      <c r="AB563" s="6">
        <f>SUMIF(SaldoAnno6!A$12:A$5000,$D563,SaldoAnno6!D$12:D$5000)</f>
        <v>0</v>
      </c>
      <c r="AC563" s="6">
        <f>SUMIF(SaldoAnno6!A$12:A$5000,$D563,SaldoAnno6!E$12:E$5000)</f>
        <v>0</v>
      </c>
      <c r="AD563" s="6">
        <f>SUMIF(SaldoAnno6!A$12:A$5000,$D563,SaldoAnno6!G$12:G$5000)</f>
        <v>0</v>
      </c>
    </row>
    <row r="564" spans="1:30" ht="12.75">
      <c r="A564" s="7">
        <v>40</v>
      </c>
      <c r="B564" s="7">
        <v>4010</v>
      </c>
      <c r="C564" s="7">
        <v>401001</v>
      </c>
      <c r="D564" s="7">
        <v>40100122</v>
      </c>
      <c r="E564" s="170" t="s">
        <v>772</v>
      </c>
      <c r="F564" s="7">
        <v>1</v>
      </c>
      <c r="G564" s="8" t="s">
        <v>633</v>
      </c>
      <c r="H564" s="8" t="s">
        <v>768</v>
      </c>
      <c r="I564" s="8" t="s">
        <v>769</v>
      </c>
      <c r="J564" s="8" t="s">
        <v>683</v>
      </c>
      <c r="K564" s="8" t="s">
        <v>770</v>
      </c>
      <c r="L564" s="8" t="s">
        <v>771</v>
      </c>
      <c r="M564" s="6">
        <f>SUMIF(SaldoAnno1!A$12:A$4902,D564,SaldoAnno1!D$12:D$4902)</f>
        <v>0</v>
      </c>
      <c r="N564" s="6">
        <f>SUMIF(SaldoAnno1!A$12:A$4902,D564,SaldoAnno1!E$12:E$4902)</f>
        <v>0</v>
      </c>
      <c r="O564" s="6">
        <f>SUMIF(SaldoAnno1!A$12:A$4902,D564,SaldoAnno1!G$12:G$4902)</f>
        <v>0</v>
      </c>
      <c r="P564" s="6">
        <f>SUMIF(SaldoAnno2!A$12:A$5000,D564,SaldoAnno2!D$12:D$5000)</f>
        <v>0</v>
      </c>
      <c r="Q564" s="6">
        <f>SUMIF(SaldoAnno2!A$12:A$5000,D564,SaldoAnno2!E$12:E$5000)</f>
        <v>0</v>
      </c>
      <c r="R564" s="6">
        <f>SUMIF(SaldoAnno2!A$12:A$5000,D564,SaldoAnno2!G$12:G$5000)</f>
        <v>0</v>
      </c>
      <c r="S564" s="6">
        <f>SUMIF(SaldoAnno3!A$12:A$5000,D564,SaldoAnno3!D$12:G$5000)</f>
        <v>0</v>
      </c>
      <c r="T564" s="6">
        <f>SUMIF(SaldoAnno3!A$12:A$5000,D564,SaldoAnno3!E$12:H$5000)</f>
        <v>0</v>
      </c>
      <c r="U564" s="6">
        <f>SUMIF(SaldoAnno3!A$12:A$5000,D564,SaldoAnno3!G$12:G$5000)</f>
        <v>0</v>
      </c>
      <c r="V564" s="6">
        <f>SUMIF(SaldoAnno4!A$12:A$4602,$D564,SaldoAnno4!D$12:D$4602)</f>
        <v>0</v>
      </c>
      <c r="W564" s="6">
        <f>SUMIF(SaldoAnno4!A$12:A$4602,$D564,SaldoAnno4!E$12:E$4602)</f>
        <v>0</v>
      </c>
      <c r="X564" s="6">
        <f>SUMIF(SaldoAnno4!A$12:A$4602,$D564,SaldoAnno4!G$12:G$4602)</f>
        <v>0</v>
      </c>
      <c r="Y564" s="6">
        <f>SUMIF(SaldoAnno5!A$12:A$4602,$D564,SaldoAnno5!D$12:D$4602)</f>
        <v>0</v>
      </c>
      <c r="Z564" s="6">
        <f>SUMIF(SaldoAnno5!A$12:A$4602,$D564,SaldoAnno5!E$12:E$4602)</f>
        <v>0</v>
      </c>
      <c r="AA564" s="6">
        <f>SUMIF(SaldoAnno5!A$12:A$4602,$D564,SaldoAnno5!G$12:G$4602)</f>
        <v>0</v>
      </c>
      <c r="AB564" s="6">
        <f>SUMIF(SaldoAnno6!A$12:A$5000,$D564,SaldoAnno6!D$12:D$5000)</f>
        <v>0</v>
      </c>
      <c r="AC564" s="6">
        <f>SUMIF(SaldoAnno6!A$12:A$5000,$D564,SaldoAnno6!E$12:E$5000)</f>
        <v>0</v>
      </c>
      <c r="AD564" s="6">
        <f>SUMIF(SaldoAnno6!A$12:A$5000,$D564,SaldoAnno6!G$12:G$5000)</f>
        <v>0</v>
      </c>
    </row>
    <row r="565" spans="1:30" ht="25.5">
      <c r="A565" s="7">
        <v>40</v>
      </c>
      <c r="B565" s="7">
        <v>4010</v>
      </c>
      <c r="C565" s="7">
        <v>401001</v>
      </c>
      <c r="D565" s="7">
        <v>40100131</v>
      </c>
      <c r="E565" s="170" t="s">
        <v>0</v>
      </c>
      <c r="F565" s="7">
        <v>1</v>
      </c>
      <c r="G565" s="8" t="s">
        <v>633</v>
      </c>
      <c r="H565" s="8" t="s">
        <v>768</v>
      </c>
      <c r="I565" s="8" t="s">
        <v>769</v>
      </c>
      <c r="J565" s="8" t="s">
        <v>683</v>
      </c>
      <c r="K565" s="8" t="s">
        <v>770</v>
      </c>
      <c r="L565" s="8" t="s">
        <v>771</v>
      </c>
      <c r="M565" s="6">
        <f>SUMIF(SaldoAnno1!A$12:A$4902,D565,SaldoAnno1!D$12:D$4902)</f>
        <v>43117.22</v>
      </c>
      <c r="N565" s="6">
        <f>SUMIF(SaldoAnno1!A$12:A$4902,D565,SaldoAnno1!E$12:E$4902)</f>
        <v>0</v>
      </c>
      <c r="O565" s="6">
        <f>SUMIF(SaldoAnno1!A$12:A$4902,D565,SaldoAnno1!G$12:G$4902)</f>
        <v>43117.22</v>
      </c>
      <c r="P565" s="6">
        <f>SUMIF(SaldoAnno2!A$12:A$5000,D565,SaldoAnno2!D$12:D$5000)</f>
        <v>35800.99</v>
      </c>
      <c r="Q565" s="6">
        <f>SUMIF(SaldoAnno2!A$12:A$5000,D565,SaldoAnno2!E$12:E$5000)</f>
        <v>0</v>
      </c>
      <c r="R565" s="6">
        <f>SUMIF(SaldoAnno2!A$12:A$5000,D565,SaldoAnno2!G$12:G$5000)</f>
        <v>35800.99</v>
      </c>
      <c r="S565" s="6">
        <f>SUMIF(SaldoAnno3!A$12:A$5000,D565,SaldoAnno3!D$12:G$5000)</f>
        <v>73338.22</v>
      </c>
      <c r="T565" s="6">
        <f>SUMIF(SaldoAnno3!A$12:A$5000,D565,SaldoAnno3!E$12:H$5000)</f>
        <v>0</v>
      </c>
      <c r="U565" s="6">
        <f>SUMIF(SaldoAnno3!A$12:A$5000,D565,SaldoAnno3!G$12:G$5000)</f>
        <v>73338.22</v>
      </c>
      <c r="V565" s="6">
        <f>SUMIF(SaldoAnno4!A$12:A$4602,$D565,SaldoAnno4!D$12:D$4602)</f>
        <v>0</v>
      </c>
      <c r="W565" s="6">
        <f>SUMIF(SaldoAnno4!A$12:A$4602,$D565,SaldoAnno4!E$12:E$4602)</f>
        <v>0</v>
      </c>
      <c r="X565" s="6">
        <f>SUMIF(SaldoAnno4!A$12:A$4602,$D565,SaldoAnno4!G$12:G$4602)</f>
        <v>50593.933199999999</v>
      </c>
      <c r="Y565" s="6">
        <f>SUMIF(SaldoAnno5!A$12:A$4602,$D565,SaldoAnno5!D$12:D$4602)</f>
        <v>93268.08</v>
      </c>
      <c r="Z565" s="6">
        <f>SUMIF(SaldoAnno5!A$12:A$4602,$D565,SaldoAnno5!E$12:E$4602)</f>
        <v>0</v>
      </c>
      <c r="AA565" s="6">
        <f>SUMIF(SaldoAnno5!A$12:A$4602,$D565,SaldoAnno5!G$12:G$4602)</f>
        <v>93268.08</v>
      </c>
      <c r="AB565" s="6">
        <f>SUMIF(SaldoAnno6!A$12:A$5000,$D565,SaldoAnno6!D$12:D$5000)</f>
        <v>0</v>
      </c>
      <c r="AC565" s="6">
        <f>SUMIF(SaldoAnno6!A$12:A$5000,$D565,SaldoAnno6!E$12:E$5000)</f>
        <v>0</v>
      </c>
      <c r="AD565" s="6">
        <f>SUMIF(SaldoAnno6!A$12:A$5000,$D565,SaldoAnno6!G$12:G$5000)</f>
        <v>0</v>
      </c>
    </row>
    <row r="566" spans="1:30" ht="12.75">
      <c r="A566" s="7">
        <v>40</v>
      </c>
      <c r="B566" s="7">
        <v>4010</v>
      </c>
      <c r="C566" s="7">
        <v>401001</v>
      </c>
      <c r="D566" s="7">
        <v>40100132</v>
      </c>
      <c r="E566" s="170" t="s">
        <v>1</v>
      </c>
      <c r="F566" s="7">
        <v>1</v>
      </c>
      <c r="G566" s="8" t="s">
        <v>633</v>
      </c>
      <c r="H566" s="8" t="s">
        <v>768</v>
      </c>
      <c r="I566" s="8" t="s">
        <v>769</v>
      </c>
      <c r="J566" s="8" t="s">
        <v>683</v>
      </c>
      <c r="K566" s="8" t="s">
        <v>770</v>
      </c>
      <c r="L566" s="8" t="s">
        <v>771</v>
      </c>
      <c r="M566" s="6">
        <f>SUMIF(SaldoAnno1!A$12:A$4902,D566,SaldoAnno1!D$12:D$4902)</f>
        <v>0</v>
      </c>
      <c r="N566" s="6">
        <f>SUMIF(SaldoAnno1!A$12:A$4902,D566,SaldoAnno1!E$12:E$4902)</f>
        <v>0</v>
      </c>
      <c r="O566" s="6">
        <f>SUMIF(SaldoAnno1!A$12:A$4902,D566,SaldoAnno1!G$12:G$4902)</f>
        <v>0</v>
      </c>
      <c r="P566" s="6">
        <f>SUMIF(SaldoAnno2!A$12:A$5000,D566,SaldoAnno2!D$12:D$5000)</f>
        <v>0</v>
      </c>
      <c r="Q566" s="6">
        <f>SUMIF(SaldoAnno2!A$12:A$5000,D566,SaldoAnno2!E$12:E$5000)</f>
        <v>0</v>
      </c>
      <c r="R566" s="6">
        <f>SUMIF(SaldoAnno2!A$12:A$5000,D566,SaldoAnno2!G$12:G$5000)</f>
        <v>0</v>
      </c>
      <c r="S566" s="6">
        <f>SUMIF(SaldoAnno3!A$12:A$5000,D566,SaldoAnno3!D$12:G$5000)</f>
        <v>0</v>
      </c>
      <c r="T566" s="6">
        <f>SUMIF(SaldoAnno3!A$12:A$5000,D566,SaldoAnno3!E$12:H$5000)</f>
        <v>0</v>
      </c>
      <c r="U566" s="6">
        <f>SUMIF(SaldoAnno3!A$12:A$5000,D566,SaldoAnno3!G$12:G$5000)</f>
        <v>0</v>
      </c>
      <c r="V566" s="6">
        <f>SUMIF(SaldoAnno4!A$12:A$4602,$D566,SaldoAnno4!D$12:D$4602)</f>
        <v>0</v>
      </c>
      <c r="W566" s="6">
        <f>SUMIF(SaldoAnno4!A$12:A$4602,$D566,SaldoAnno4!E$12:E$4602)</f>
        <v>0</v>
      </c>
      <c r="X566" s="6">
        <f>SUMIF(SaldoAnno4!A$12:A$4602,$D566,SaldoAnno4!G$12:G$4602)</f>
        <v>0</v>
      </c>
      <c r="Y566" s="6">
        <f>SUMIF(SaldoAnno5!A$12:A$4602,$D566,SaldoAnno5!D$12:D$4602)</f>
        <v>0</v>
      </c>
      <c r="Z566" s="6">
        <f>SUMIF(SaldoAnno5!A$12:A$4602,$D566,SaldoAnno5!E$12:E$4602)</f>
        <v>0</v>
      </c>
      <c r="AA566" s="6">
        <f>SUMIF(SaldoAnno5!A$12:A$4602,$D566,SaldoAnno5!G$12:G$4602)</f>
        <v>0</v>
      </c>
      <c r="AB566" s="6">
        <f>SUMIF(SaldoAnno6!A$12:A$5000,$D566,SaldoAnno6!D$12:D$5000)</f>
        <v>0</v>
      </c>
      <c r="AC566" s="6">
        <f>SUMIF(SaldoAnno6!A$12:A$5000,$D566,SaldoAnno6!E$12:E$5000)</f>
        <v>0</v>
      </c>
      <c r="AD566" s="6">
        <f>SUMIF(SaldoAnno6!A$12:A$5000,$D566,SaldoAnno6!G$12:G$5000)</f>
        <v>0</v>
      </c>
    </row>
    <row r="567" spans="1:30" ht="12.75">
      <c r="A567" s="7">
        <v>40</v>
      </c>
      <c r="B567" s="7">
        <v>4010</v>
      </c>
      <c r="C567" s="7">
        <v>401001</v>
      </c>
      <c r="D567" s="7">
        <v>40100141</v>
      </c>
      <c r="E567" s="170" t="s">
        <v>2</v>
      </c>
      <c r="F567" s="7">
        <v>1</v>
      </c>
      <c r="G567" s="8" t="s">
        <v>633</v>
      </c>
      <c r="H567" s="8" t="s">
        <v>768</v>
      </c>
      <c r="I567" s="8" t="s">
        <v>769</v>
      </c>
      <c r="J567" s="8" t="s">
        <v>683</v>
      </c>
      <c r="K567" s="8" t="s">
        <v>770</v>
      </c>
      <c r="L567" s="8" t="s">
        <v>771</v>
      </c>
      <c r="M567" s="6">
        <f>SUMIF(SaldoAnno1!A$12:A$4902,D567,SaldoAnno1!D$12:D$4902)</f>
        <v>0</v>
      </c>
      <c r="N567" s="6">
        <f>SUMIF(SaldoAnno1!A$12:A$4902,D567,SaldoAnno1!E$12:E$4902)</f>
        <v>0</v>
      </c>
      <c r="O567" s="6">
        <f>SUMIF(SaldoAnno1!A$12:A$4902,D567,SaldoAnno1!G$12:G$4902)</f>
        <v>0</v>
      </c>
      <c r="P567" s="6">
        <f>SUMIF(SaldoAnno2!A$12:A$5000,D567,SaldoAnno2!D$12:D$5000)</f>
        <v>0</v>
      </c>
      <c r="Q567" s="6">
        <f>SUMIF(SaldoAnno2!A$12:A$5000,D567,SaldoAnno2!E$12:E$5000)</f>
        <v>0</v>
      </c>
      <c r="R567" s="6">
        <f>SUMIF(SaldoAnno2!A$12:A$5000,D567,SaldoAnno2!G$12:G$5000)</f>
        <v>0</v>
      </c>
      <c r="S567" s="6">
        <f>SUMIF(SaldoAnno3!A$12:A$5000,D567,SaldoAnno3!D$12:G$5000)</f>
        <v>0</v>
      </c>
      <c r="T567" s="6">
        <f>SUMIF(SaldoAnno3!A$12:A$5000,D567,SaldoAnno3!E$12:H$5000)</f>
        <v>0</v>
      </c>
      <c r="U567" s="6">
        <f>SUMIF(SaldoAnno3!A$12:A$5000,D567,SaldoAnno3!G$12:G$5000)</f>
        <v>0</v>
      </c>
      <c r="V567" s="6">
        <f>SUMIF(SaldoAnno4!A$12:A$4602,$D567,SaldoAnno4!D$12:D$4602)</f>
        <v>0</v>
      </c>
      <c r="W567" s="6">
        <f>SUMIF(SaldoAnno4!A$12:A$4602,$D567,SaldoAnno4!E$12:E$4602)</f>
        <v>0</v>
      </c>
      <c r="X567" s="6">
        <f>SUMIF(SaldoAnno4!A$12:A$4602,$D567,SaldoAnno4!G$12:G$4602)</f>
        <v>0</v>
      </c>
      <c r="Y567" s="6">
        <f>SUMIF(SaldoAnno5!A$12:A$4602,$D567,SaldoAnno5!D$12:D$4602)</f>
        <v>0</v>
      </c>
      <c r="Z567" s="6">
        <f>SUMIF(SaldoAnno5!A$12:A$4602,$D567,SaldoAnno5!E$12:E$4602)</f>
        <v>0</v>
      </c>
      <c r="AA567" s="6">
        <f>SUMIF(SaldoAnno5!A$12:A$4602,$D567,SaldoAnno5!G$12:G$4602)</f>
        <v>0</v>
      </c>
      <c r="AB567" s="6">
        <f>SUMIF(SaldoAnno6!A$12:A$5000,$D567,SaldoAnno6!D$12:D$5000)</f>
        <v>0</v>
      </c>
      <c r="AC567" s="6">
        <f>SUMIF(SaldoAnno6!A$12:A$5000,$D567,SaldoAnno6!E$12:E$5000)</f>
        <v>0</v>
      </c>
      <c r="AD567" s="6">
        <f>SUMIF(SaldoAnno6!A$12:A$5000,$D567,SaldoAnno6!G$12:G$5000)</f>
        <v>0</v>
      </c>
    </row>
    <row r="568" spans="1:30" ht="12.75">
      <c r="A568" s="7">
        <v>40</v>
      </c>
      <c r="B568" s="7">
        <v>4010</v>
      </c>
      <c r="C568" s="7">
        <v>401001</v>
      </c>
      <c r="D568" s="7">
        <v>40100151</v>
      </c>
      <c r="E568" s="170" t="s">
        <v>1009</v>
      </c>
      <c r="F568" s="7">
        <v>1</v>
      </c>
      <c r="G568" s="8" t="s">
        <v>633</v>
      </c>
      <c r="H568" s="8" t="s">
        <v>768</v>
      </c>
      <c r="I568" s="8" t="s">
        <v>769</v>
      </c>
      <c r="J568" s="8" t="s">
        <v>683</v>
      </c>
      <c r="K568" s="8" t="s">
        <v>770</v>
      </c>
      <c r="L568" s="8" t="s">
        <v>771</v>
      </c>
      <c r="M568" s="6">
        <f>SUMIF(SaldoAnno1!A$12:A$4902,D568,SaldoAnno1!D$12:D$4902)</f>
        <v>0</v>
      </c>
      <c r="N568" s="6">
        <f>SUMIF(SaldoAnno1!A$12:A$4902,D568,SaldoAnno1!E$12:E$4902)</f>
        <v>0</v>
      </c>
      <c r="O568" s="6">
        <f>SUMIF(SaldoAnno1!A$12:A$4902,D568,SaldoAnno1!G$12:G$4902)</f>
        <v>0</v>
      </c>
      <c r="P568" s="6">
        <f>SUMIF(SaldoAnno2!A$12:A$5000,D568,SaldoAnno2!D$12:D$5000)</f>
        <v>0</v>
      </c>
      <c r="Q568" s="6">
        <f>SUMIF(SaldoAnno2!A$12:A$5000,D568,SaldoAnno2!E$12:E$5000)</f>
        <v>0</v>
      </c>
      <c r="R568" s="6">
        <f>SUMIF(SaldoAnno2!A$12:A$5000,D568,SaldoAnno2!G$12:G$5000)</f>
        <v>0</v>
      </c>
      <c r="S568" s="6">
        <f>SUMIF(SaldoAnno3!A$12:A$5000,D568,SaldoAnno3!D$12:G$5000)</f>
        <v>0</v>
      </c>
      <c r="T568" s="6">
        <f>SUMIF(SaldoAnno3!A$12:A$5000,D568,SaldoAnno3!E$12:H$5000)</f>
        <v>0</v>
      </c>
      <c r="U568" s="6">
        <f>SUMIF(SaldoAnno3!A$12:A$5000,D568,SaldoAnno3!G$12:G$5000)</f>
        <v>0</v>
      </c>
      <c r="V568" s="6">
        <f>SUMIF(SaldoAnno4!A$12:A$4602,$D568,SaldoAnno4!D$12:D$4602)</f>
        <v>0</v>
      </c>
      <c r="W568" s="6">
        <f>SUMIF(SaldoAnno4!A$12:A$4602,$D568,SaldoAnno4!E$12:E$4602)</f>
        <v>0</v>
      </c>
      <c r="X568" s="6">
        <f>SUMIF(SaldoAnno4!A$12:A$4602,$D568,SaldoAnno4!G$12:G$4602)</f>
        <v>0</v>
      </c>
      <c r="Y568" s="6">
        <f>SUMIF(SaldoAnno5!A$12:A$4602,$D568,SaldoAnno5!D$12:D$4602)</f>
        <v>0</v>
      </c>
      <c r="Z568" s="6">
        <f>SUMIF(SaldoAnno5!A$12:A$4602,$D568,SaldoAnno5!E$12:E$4602)</f>
        <v>0</v>
      </c>
      <c r="AA568" s="6">
        <f>SUMIF(SaldoAnno5!A$12:A$4602,$D568,SaldoAnno5!G$12:G$4602)</f>
        <v>0</v>
      </c>
      <c r="AB568" s="6">
        <f>SUMIF(SaldoAnno6!A$12:A$5000,$D568,SaldoAnno6!D$12:D$5000)</f>
        <v>0</v>
      </c>
      <c r="AC568" s="6">
        <f>SUMIF(SaldoAnno6!A$12:A$5000,$D568,SaldoAnno6!E$12:E$5000)</f>
        <v>0</v>
      </c>
      <c r="AD568" s="6">
        <f>SUMIF(SaldoAnno6!A$12:A$5000,$D568,SaldoAnno6!G$12:G$5000)</f>
        <v>0</v>
      </c>
    </row>
    <row r="569" spans="1:30" ht="12.75">
      <c r="A569" s="7">
        <v>40</v>
      </c>
      <c r="B569" s="7">
        <v>4010</v>
      </c>
      <c r="C569" s="7">
        <v>401001</v>
      </c>
      <c r="D569" s="7">
        <v>40100152</v>
      </c>
      <c r="E569" s="170" t="s">
        <v>949</v>
      </c>
      <c r="F569" s="7">
        <v>1</v>
      </c>
      <c r="G569" s="8" t="s">
        <v>633</v>
      </c>
      <c r="H569" s="8" t="s">
        <v>768</v>
      </c>
      <c r="I569" s="8" t="s">
        <v>769</v>
      </c>
      <c r="J569" s="8" t="s">
        <v>683</v>
      </c>
      <c r="K569" s="8" t="s">
        <v>770</v>
      </c>
      <c r="L569" s="8" t="s">
        <v>771</v>
      </c>
      <c r="M569" s="6">
        <f>SUMIF(SaldoAnno1!A$12:A$4902,D569,SaldoAnno1!D$12:D$4902)</f>
        <v>0</v>
      </c>
      <c r="N569" s="6">
        <f>SUMIF(SaldoAnno1!A$12:A$4902,D569,SaldoAnno1!E$12:E$4902)</f>
        <v>0</v>
      </c>
      <c r="O569" s="6">
        <f>SUMIF(SaldoAnno1!A$12:A$4902,D569,SaldoAnno1!G$12:G$4902)</f>
        <v>0</v>
      </c>
      <c r="P569" s="6">
        <f>SUMIF(SaldoAnno2!A$12:A$5000,D569,SaldoAnno2!D$12:D$5000)</f>
        <v>0</v>
      </c>
      <c r="Q569" s="6">
        <f>SUMIF(SaldoAnno2!A$12:A$5000,D569,SaldoAnno2!E$12:E$5000)</f>
        <v>0</v>
      </c>
      <c r="R569" s="6">
        <f>SUMIF(SaldoAnno2!A$12:A$5000,D569,SaldoAnno2!G$12:G$5000)</f>
        <v>0</v>
      </c>
      <c r="S569" s="6">
        <f>SUMIF(SaldoAnno3!A$12:A$5000,D569,SaldoAnno3!D$12:G$5000)</f>
        <v>0</v>
      </c>
      <c r="T569" s="6">
        <f>SUMIF(SaldoAnno3!A$12:A$5000,D569,SaldoAnno3!E$12:H$5000)</f>
        <v>0</v>
      </c>
      <c r="U569" s="6">
        <f>SUMIF(SaldoAnno3!A$12:A$5000,D569,SaldoAnno3!G$12:G$5000)</f>
        <v>0</v>
      </c>
      <c r="V569" s="6">
        <f>SUMIF(SaldoAnno4!A$12:A$4602,$D569,SaldoAnno4!D$12:D$4602)</f>
        <v>0</v>
      </c>
      <c r="W569" s="6">
        <f>SUMIF(SaldoAnno4!A$12:A$4602,$D569,SaldoAnno4!E$12:E$4602)</f>
        <v>0</v>
      </c>
      <c r="X569" s="6">
        <f>SUMIF(SaldoAnno4!A$12:A$4602,$D569,SaldoAnno4!G$12:G$4602)</f>
        <v>0</v>
      </c>
      <c r="Y569" s="6">
        <f>SUMIF(SaldoAnno5!A$12:A$4602,$D569,SaldoAnno5!D$12:D$4602)</f>
        <v>0</v>
      </c>
      <c r="Z569" s="6">
        <f>SUMIF(SaldoAnno5!A$12:A$4602,$D569,SaldoAnno5!E$12:E$4602)</f>
        <v>0</v>
      </c>
      <c r="AA569" s="6">
        <f>SUMIF(SaldoAnno5!A$12:A$4602,$D569,SaldoAnno5!G$12:G$4602)</f>
        <v>0</v>
      </c>
      <c r="AB569" s="6">
        <f>SUMIF(SaldoAnno6!A$12:A$5000,$D569,SaldoAnno6!D$12:D$5000)</f>
        <v>0</v>
      </c>
      <c r="AC569" s="6">
        <f>SUMIF(SaldoAnno6!A$12:A$5000,$D569,SaldoAnno6!E$12:E$5000)</f>
        <v>0</v>
      </c>
      <c r="AD569" s="6">
        <f>SUMIF(SaldoAnno6!A$12:A$5000,$D569,SaldoAnno6!G$12:G$5000)</f>
        <v>0</v>
      </c>
    </row>
    <row r="570" spans="1:30" ht="12.75">
      <c r="A570" s="7">
        <v>40</v>
      </c>
      <c r="B570" s="7">
        <v>4010</v>
      </c>
      <c r="C570" s="7">
        <v>401001</v>
      </c>
      <c r="D570" s="7">
        <v>40100153</v>
      </c>
      <c r="E570" s="170" t="s">
        <v>3</v>
      </c>
      <c r="F570" s="7">
        <v>1</v>
      </c>
      <c r="G570" s="8" t="s">
        <v>633</v>
      </c>
      <c r="H570" s="8" t="s">
        <v>768</v>
      </c>
      <c r="I570" s="8" t="s">
        <v>769</v>
      </c>
      <c r="J570" s="8" t="s">
        <v>683</v>
      </c>
      <c r="K570" s="8" t="s">
        <v>770</v>
      </c>
      <c r="L570" s="8" t="s">
        <v>771</v>
      </c>
      <c r="M570" s="6">
        <f>SUMIF(SaldoAnno1!A$12:A$4902,D570,SaldoAnno1!D$12:D$4902)</f>
        <v>0</v>
      </c>
      <c r="N570" s="6">
        <f>SUMIF(SaldoAnno1!A$12:A$4902,D570,SaldoAnno1!E$12:E$4902)</f>
        <v>0</v>
      </c>
      <c r="O570" s="6">
        <f>SUMIF(SaldoAnno1!A$12:A$4902,D570,SaldoAnno1!G$12:G$4902)</f>
        <v>0</v>
      </c>
      <c r="P570" s="6">
        <f>SUMIF(SaldoAnno2!A$12:A$5000,D570,SaldoAnno2!D$12:D$5000)</f>
        <v>0</v>
      </c>
      <c r="Q570" s="6">
        <f>SUMIF(SaldoAnno2!A$12:A$5000,D570,SaldoAnno2!E$12:E$5000)</f>
        <v>0</v>
      </c>
      <c r="R570" s="6">
        <f>SUMIF(SaldoAnno2!A$12:A$5000,D570,SaldoAnno2!G$12:G$5000)</f>
        <v>0</v>
      </c>
      <c r="S570" s="6">
        <f>SUMIF(SaldoAnno3!A$12:A$5000,D570,SaldoAnno3!D$12:G$5000)</f>
        <v>0</v>
      </c>
      <c r="T570" s="6">
        <f>SUMIF(SaldoAnno3!A$12:A$5000,D570,SaldoAnno3!E$12:H$5000)</f>
        <v>0</v>
      </c>
      <c r="U570" s="6">
        <f>SUMIF(SaldoAnno3!A$12:A$5000,D570,SaldoAnno3!G$12:G$5000)</f>
        <v>0</v>
      </c>
      <c r="V570" s="6">
        <f>SUMIF(SaldoAnno4!A$12:A$4602,$D570,SaldoAnno4!D$12:D$4602)</f>
        <v>0</v>
      </c>
      <c r="W570" s="6">
        <f>SUMIF(SaldoAnno4!A$12:A$4602,$D570,SaldoAnno4!E$12:E$4602)</f>
        <v>0</v>
      </c>
      <c r="X570" s="6">
        <f>SUMIF(SaldoAnno4!A$12:A$4602,$D570,SaldoAnno4!G$12:G$4602)</f>
        <v>0</v>
      </c>
      <c r="Y570" s="6">
        <f>SUMIF(SaldoAnno5!A$12:A$4602,$D570,SaldoAnno5!D$12:D$4602)</f>
        <v>0</v>
      </c>
      <c r="Z570" s="6">
        <f>SUMIF(SaldoAnno5!A$12:A$4602,$D570,SaldoAnno5!E$12:E$4602)</f>
        <v>0</v>
      </c>
      <c r="AA570" s="6">
        <f>SUMIF(SaldoAnno5!A$12:A$4602,$D570,SaldoAnno5!G$12:G$4602)</f>
        <v>0</v>
      </c>
      <c r="AB570" s="6">
        <f>SUMIF(SaldoAnno6!A$12:A$5000,$D570,SaldoAnno6!D$12:D$5000)</f>
        <v>0</v>
      </c>
      <c r="AC570" s="6">
        <f>SUMIF(SaldoAnno6!A$12:A$5000,$D570,SaldoAnno6!E$12:E$5000)</f>
        <v>0</v>
      </c>
      <c r="AD570" s="6">
        <f>SUMIF(SaldoAnno6!A$12:A$5000,$D570,SaldoAnno6!G$12:G$5000)</f>
        <v>0</v>
      </c>
    </row>
    <row r="571" spans="1:30" ht="12.75">
      <c r="A571" s="7">
        <v>40</v>
      </c>
      <c r="B571" s="7">
        <v>4010</v>
      </c>
      <c r="C571" s="7">
        <v>401001</v>
      </c>
      <c r="D571" s="7">
        <v>40100171</v>
      </c>
      <c r="E571" s="170" t="s">
        <v>4</v>
      </c>
      <c r="F571" s="7">
        <v>1</v>
      </c>
      <c r="G571" s="8" t="s">
        <v>633</v>
      </c>
      <c r="H571" s="8" t="s">
        <v>768</v>
      </c>
      <c r="I571" s="8" t="s">
        <v>769</v>
      </c>
      <c r="J571" s="8" t="s">
        <v>683</v>
      </c>
      <c r="K571" s="8" t="s">
        <v>770</v>
      </c>
      <c r="L571" s="8" t="s">
        <v>771</v>
      </c>
      <c r="M571" s="6">
        <f>SUMIF(SaldoAnno1!A$12:A$4902,D571,SaldoAnno1!D$12:D$4902)</f>
        <v>0</v>
      </c>
      <c r="N571" s="6">
        <f>SUMIF(SaldoAnno1!A$12:A$4902,D571,SaldoAnno1!E$12:E$4902)</f>
        <v>0</v>
      </c>
      <c r="O571" s="6">
        <f>SUMIF(SaldoAnno1!A$12:A$4902,D571,SaldoAnno1!G$12:G$4902)</f>
        <v>0</v>
      </c>
      <c r="P571" s="6">
        <f>SUMIF(SaldoAnno2!A$12:A$5000,D571,SaldoAnno2!D$12:D$5000)</f>
        <v>0</v>
      </c>
      <c r="Q571" s="6">
        <f>SUMIF(SaldoAnno2!A$12:A$5000,D571,SaldoAnno2!E$12:E$5000)</f>
        <v>0</v>
      </c>
      <c r="R571" s="6">
        <f>SUMIF(SaldoAnno2!A$12:A$5000,D571,SaldoAnno2!G$12:G$5000)</f>
        <v>0</v>
      </c>
      <c r="S571" s="6">
        <f>SUMIF(SaldoAnno3!A$12:A$5000,D571,SaldoAnno3!D$12:G$5000)</f>
        <v>0</v>
      </c>
      <c r="T571" s="6">
        <f>SUMIF(SaldoAnno3!A$12:A$5000,D571,SaldoAnno3!E$12:H$5000)</f>
        <v>0</v>
      </c>
      <c r="U571" s="6">
        <f>SUMIF(SaldoAnno3!A$12:A$5000,D571,SaldoAnno3!G$12:G$5000)</f>
        <v>0</v>
      </c>
      <c r="V571" s="6">
        <f>SUMIF(SaldoAnno4!A$12:A$4602,$D571,SaldoAnno4!D$12:D$4602)</f>
        <v>0</v>
      </c>
      <c r="W571" s="6">
        <f>SUMIF(SaldoAnno4!A$12:A$4602,$D571,SaldoAnno4!E$12:E$4602)</f>
        <v>0</v>
      </c>
      <c r="X571" s="6">
        <f>SUMIF(SaldoAnno4!A$12:A$4602,$D571,SaldoAnno4!G$12:G$4602)</f>
        <v>0</v>
      </c>
      <c r="Y571" s="6">
        <f>SUMIF(SaldoAnno5!A$12:A$4602,$D571,SaldoAnno5!D$12:D$4602)</f>
        <v>0</v>
      </c>
      <c r="Z571" s="6">
        <f>SUMIF(SaldoAnno5!A$12:A$4602,$D571,SaldoAnno5!E$12:E$4602)</f>
        <v>0</v>
      </c>
      <c r="AA571" s="6">
        <f>SUMIF(SaldoAnno5!A$12:A$4602,$D571,SaldoAnno5!G$12:G$4602)</f>
        <v>0</v>
      </c>
      <c r="AB571" s="6">
        <f>SUMIF(SaldoAnno6!A$12:A$5000,$D571,SaldoAnno6!D$12:D$5000)</f>
        <v>0</v>
      </c>
      <c r="AC571" s="6">
        <f>SUMIF(SaldoAnno6!A$12:A$5000,$D571,SaldoAnno6!E$12:E$5000)</f>
        <v>0</v>
      </c>
      <c r="AD571" s="6">
        <f>SUMIF(SaldoAnno6!A$12:A$5000,$D571,SaldoAnno6!G$12:G$5000)</f>
        <v>0</v>
      </c>
    </row>
    <row r="572" spans="1:30" ht="12.75">
      <c r="A572" s="7">
        <v>40</v>
      </c>
      <c r="B572" s="7">
        <v>4010</v>
      </c>
      <c r="C572" s="7">
        <v>401001</v>
      </c>
      <c r="D572" s="7">
        <v>40100172</v>
      </c>
      <c r="E572" s="170" t="s">
        <v>5</v>
      </c>
      <c r="F572" s="7">
        <v>1</v>
      </c>
      <c r="G572" s="8" t="s">
        <v>633</v>
      </c>
      <c r="H572" s="8" t="s">
        <v>768</v>
      </c>
      <c r="I572" s="8" t="s">
        <v>769</v>
      </c>
      <c r="J572" s="8" t="s">
        <v>683</v>
      </c>
      <c r="K572" s="8" t="s">
        <v>770</v>
      </c>
      <c r="L572" s="8" t="s">
        <v>771</v>
      </c>
      <c r="M572" s="6">
        <f>SUMIF(SaldoAnno1!A$12:A$4902,D572,SaldoAnno1!D$12:D$4902)</f>
        <v>30904.62</v>
      </c>
      <c r="N572" s="6">
        <f>SUMIF(SaldoAnno1!A$12:A$4902,D572,SaldoAnno1!E$12:E$4902)</f>
        <v>0</v>
      </c>
      <c r="O572" s="6">
        <f>SUMIF(SaldoAnno1!A$12:A$4902,D572,SaldoAnno1!G$12:G$4902)</f>
        <v>30904.62</v>
      </c>
      <c r="P572" s="6">
        <f>SUMIF(SaldoAnno2!A$12:A$5000,D572,SaldoAnno2!D$12:D$5000)</f>
        <v>45708.22</v>
      </c>
      <c r="Q572" s="6">
        <f>SUMIF(SaldoAnno2!A$12:A$5000,D572,SaldoAnno2!E$12:E$5000)</f>
        <v>0</v>
      </c>
      <c r="R572" s="6">
        <f>SUMIF(SaldoAnno2!A$12:A$5000,D572,SaldoAnno2!G$12:G$5000)</f>
        <v>45708.22</v>
      </c>
      <c r="S572" s="6">
        <f>SUMIF(SaldoAnno3!A$12:A$5000,D572,SaldoAnno3!D$12:G$5000)</f>
        <v>53577.63</v>
      </c>
      <c r="T572" s="6">
        <f>SUMIF(SaldoAnno3!A$12:A$5000,D572,SaldoAnno3!E$12:H$5000)</f>
        <v>0</v>
      </c>
      <c r="U572" s="6">
        <f>SUMIF(SaldoAnno3!A$12:A$5000,D572,SaldoAnno3!G$12:G$5000)</f>
        <v>53577.63</v>
      </c>
      <c r="V572" s="6">
        <f>SUMIF(SaldoAnno4!A$12:A$4602,$D572,SaldoAnno4!D$12:D$4602)</f>
        <v>0</v>
      </c>
      <c r="W572" s="6">
        <f>SUMIF(SaldoAnno4!A$12:A$4602,$D572,SaldoAnno4!E$12:E$4602)</f>
        <v>0</v>
      </c>
      <c r="X572" s="6">
        <f>SUMIF(SaldoAnno4!A$12:A$4602,$D572,SaldoAnno4!G$12:G$4602)</f>
        <v>51980.083199999994</v>
      </c>
      <c r="Y572" s="6">
        <f>SUMIF(SaldoAnno5!A$12:A$4602,$D572,SaldoAnno5!D$12:D$4602)</f>
        <v>84776.05</v>
      </c>
      <c r="Z572" s="6">
        <f>SUMIF(SaldoAnno5!A$12:A$4602,$D572,SaldoAnno5!E$12:E$4602)</f>
        <v>0</v>
      </c>
      <c r="AA572" s="6">
        <f>SUMIF(SaldoAnno5!A$12:A$4602,$D572,SaldoAnno5!G$12:G$4602)</f>
        <v>84776.05</v>
      </c>
      <c r="AB572" s="6">
        <f>SUMIF(SaldoAnno6!A$12:A$5000,$D572,SaldoAnno6!D$12:D$5000)</f>
        <v>0</v>
      </c>
      <c r="AC572" s="6">
        <f>SUMIF(SaldoAnno6!A$12:A$5000,$D572,SaldoAnno6!E$12:E$5000)</f>
        <v>0</v>
      </c>
      <c r="AD572" s="6">
        <f>SUMIF(SaldoAnno6!A$12:A$5000,$D572,SaldoAnno6!G$12:G$5000)</f>
        <v>0</v>
      </c>
    </row>
    <row r="573" spans="1:30" ht="12.75">
      <c r="A573" s="7">
        <v>40</v>
      </c>
      <c r="B573" s="7">
        <v>4010</v>
      </c>
      <c r="C573" s="7">
        <v>401001</v>
      </c>
      <c r="D573" s="7">
        <v>40100178</v>
      </c>
      <c r="E573" s="170" t="s">
        <v>950</v>
      </c>
      <c r="F573" s="7">
        <v>1</v>
      </c>
      <c r="G573" s="8" t="s">
        <v>633</v>
      </c>
      <c r="H573" s="8" t="s">
        <v>768</v>
      </c>
      <c r="I573" s="8" t="s">
        <v>769</v>
      </c>
      <c r="J573" s="8" t="s">
        <v>683</v>
      </c>
      <c r="K573" s="8" t="s">
        <v>770</v>
      </c>
      <c r="L573" s="8" t="s">
        <v>771</v>
      </c>
      <c r="M573" s="6">
        <f>SUMIF(SaldoAnno1!A$12:A$4902,D573,SaldoAnno1!D$12:D$4902)</f>
        <v>825.5</v>
      </c>
      <c r="N573" s="6">
        <f>SUMIF(SaldoAnno1!A$12:A$4902,D573,SaldoAnno1!E$12:E$4902)</f>
        <v>0</v>
      </c>
      <c r="O573" s="6">
        <f>SUMIF(SaldoAnno1!A$12:A$4902,D573,SaldoAnno1!G$12:G$4902)</f>
        <v>825.5</v>
      </c>
      <c r="P573" s="6">
        <f>SUMIF(SaldoAnno2!A$12:A$5000,D573,SaldoAnno2!D$12:D$5000)</f>
        <v>825.5</v>
      </c>
      <c r="Q573" s="6">
        <f>SUMIF(SaldoAnno2!A$12:A$5000,D573,SaldoAnno2!E$12:E$5000)</f>
        <v>0</v>
      </c>
      <c r="R573" s="6">
        <f>SUMIF(SaldoAnno2!A$12:A$5000,D573,SaldoAnno2!G$12:G$5000)</f>
        <v>825.5</v>
      </c>
      <c r="S573" s="6">
        <f>SUMIF(SaldoAnno3!A$12:A$5000,D573,SaldoAnno3!D$12:G$5000)</f>
        <v>825.5</v>
      </c>
      <c r="T573" s="6">
        <f>SUMIF(SaldoAnno3!A$12:A$5000,D573,SaldoAnno3!E$12:H$5000)</f>
        <v>0</v>
      </c>
      <c r="U573" s="6">
        <f>SUMIF(SaldoAnno3!A$12:A$5000,D573,SaldoAnno3!G$12:G$5000)</f>
        <v>825.5</v>
      </c>
      <c r="V573" s="6">
        <f>SUMIF(SaldoAnno4!A$12:A$4602,$D573,SaldoAnno4!D$12:D$4602)</f>
        <v>0</v>
      </c>
      <c r="W573" s="6">
        <f>SUMIF(SaldoAnno4!A$12:A$4602,$D573,SaldoAnno4!E$12:E$4602)</f>
        <v>0</v>
      </c>
      <c r="X573" s="6">
        <f>SUMIF(SaldoAnno4!A$12:A$4602,$D573,SaldoAnno4!G$12:G$4602)</f>
        <v>938.77200000000005</v>
      </c>
      <c r="Y573" s="6">
        <f>SUMIF(SaldoAnno5!A$12:A$4602,$D573,SaldoAnno5!D$12:D$4602)</f>
        <v>825.5</v>
      </c>
      <c r="Z573" s="6">
        <f>SUMIF(SaldoAnno5!A$12:A$4602,$D573,SaldoAnno5!E$12:E$4602)</f>
        <v>0</v>
      </c>
      <c r="AA573" s="6">
        <f>SUMIF(SaldoAnno5!A$12:A$4602,$D573,SaldoAnno5!G$12:G$4602)</f>
        <v>825.5</v>
      </c>
      <c r="AB573" s="6">
        <f>SUMIF(SaldoAnno6!A$12:A$5000,$D573,SaldoAnno6!D$12:D$5000)</f>
        <v>0</v>
      </c>
      <c r="AC573" s="6">
        <f>SUMIF(SaldoAnno6!A$12:A$5000,$D573,SaldoAnno6!E$12:E$5000)</f>
        <v>0</v>
      </c>
      <c r="AD573" s="6">
        <f>SUMIF(SaldoAnno6!A$12:A$5000,$D573,SaldoAnno6!G$12:G$5000)</f>
        <v>0</v>
      </c>
    </row>
    <row r="574" spans="1:30" ht="12.75">
      <c r="A574" s="7">
        <v>40</v>
      </c>
      <c r="B574" s="7">
        <v>4010</v>
      </c>
      <c r="C574" s="7">
        <v>401001</v>
      </c>
      <c r="D574" s="7">
        <v>40100179</v>
      </c>
      <c r="E574" s="170" t="s">
        <v>1658</v>
      </c>
      <c r="F574" s="7">
        <v>1</v>
      </c>
      <c r="G574" s="8" t="s">
        <v>633</v>
      </c>
      <c r="H574" s="8" t="s">
        <v>768</v>
      </c>
      <c r="I574" s="8" t="s">
        <v>769</v>
      </c>
      <c r="J574" s="8" t="s">
        <v>683</v>
      </c>
      <c r="K574" s="8" t="s">
        <v>770</v>
      </c>
      <c r="L574" s="8" t="s">
        <v>771</v>
      </c>
      <c r="M574" s="6">
        <f>SUMIF(SaldoAnno1!A$12:A$4902,D574,SaldoAnno1!D$12:D$4902)</f>
        <v>57014.21</v>
      </c>
      <c r="N574" s="6">
        <f>SUMIF(SaldoAnno1!A$12:A$4902,D574,SaldoAnno1!E$12:E$4902)</f>
        <v>0</v>
      </c>
      <c r="O574" s="6">
        <f>SUMIF(SaldoAnno1!A$12:A$4902,D574,SaldoAnno1!G$12:G$4902)</f>
        <v>57014.21</v>
      </c>
      <c r="P574" s="6">
        <f>SUMIF(SaldoAnno2!A$12:A$5000,D574,SaldoAnno2!D$12:D$5000)</f>
        <v>126878.42</v>
      </c>
      <c r="Q574" s="6">
        <f>SUMIF(SaldoAnno2!A$12:A$5000,D574,SaldoAnno2!E$12:E$5000)</f>
        <v>0</v>
      </c>
      <c r="R574" s="6">
        <f>SUMIF(SaldoAnno2!A$12:A$5000,D574,SaldoAnno2!G$12:G$5000)</f>
        <v>126878.42</v>
      </c>
      <c r="S574" s="6">
        <f>SUMIF(SaldoAnno3!A$12:A$5000,D574,SaldoAnno3!D$12:G$5000)</f>
        <v>126866.59</v>
      </c>
      <c r="T574" s="6">
        <f>SUMIF(SaldoAnno3!A$12:A$5000,D574,SaldoAnno3!E$12:H$5000)</f>
        <v>0</v>
      </c>
      <c r="U574" s="6">
        <f>SUMIF(SaldoAnno3!A$12:A$5000,D574,SaldoAnno3!G$12:G$5000)</f>
        <v>126866.59</v>
      </c>
      <c r="V574" s="6">
        <f>SUMIF(SaldoAnno4!A$12:A$4602,$D574,SaldoAnno4!D$12:D$4602)</f>
        <v>0</v>
      </c>
      <c r="W574" s="6">
        <f>SUMIF(SaldoAnno4!A$12:A$4602,$D574,SaldoAnno4!E$12:E$4602)</f>
        <v>0</v>
      </c>
      <c r="X574" s="6">
        <f>SUMIF(SaldoAnno4!A$12:A$4602,$D574,SaldoAnno4!G$12:G$4602)</f>
        <v>126866.59080000001</v>
      </c>
      <c r="Y574" s="6">
        <f>SUMIF(SaldoAnno5!A$12:A$4602,$D574,SaldoAnno5!D$12:D$4602)</f>
        <v>118929</v>
      </c>
      <c r="Z574" s="6">
        <f>SUMIF(SaldoAnno5!A$12:A$4602,$D574,SaldoAnno5!E$12:E$4602)</f>
        <v>0</v>
      </c>
      <c r="AA574" s="6">
        <f>SUMIF(SaldoAnno5!A$12:A$4602,$D574,SaldoAnno5!G$12:G$4602)</f>
        <v>118929</v>
      </c>
      <c r="AB574" s="6">
        <f>SUMIF(SaldoAnno6!A$12:A$5000,$D574,SaldoAnno6!D$12:D$5000)</f>
        <v>0</v>
      </c>
      <c r="AC574" s="6">
        <f>SUMIF(SaldoAnno6!A$12:A$5000,$D574,SaldoAnno6!E$12:E$5000)</f>
        <v>0</v>
      </c>
      <c r="AD574" s="6">
        <f>SUMIF(SaldoAnno6!A$12:A$5000,$D574,SaldoAnno6!G$12:G$5000)</f>
        <v>0</v>
      </c>
    </row>
    <row r="575" spans="1:30" ht="12.75">
      <c r="A575" s="7">
        <v>40</v>
      </c>
      <c r="B575" s="7">
        <v>4010</v>
      </c>
      <c r="C575" s="7">
        <v>401002</v>
      </c>
      <c r="D575" s="7">
        <v>40100203</v>
      </c>
      <c r="E575" s="170" t="s">
        <v>6</v>
      </c>
      <c r="F575" s="7">
        <v>1</v>
      </c>
      <c r="G575" s="8" t="s">
        <v>633</v>
      </c>
      <c r="H575" s="8" t="s">
        <v>768</v>
      </c>
      <c r="I575" s="8" t="s">
        <v>7</v>
      </c>
      <c r="J575" s="8" t="s">
        <v>683</v>
      </c>
      <c r="K575" s="8" t="s">
        <v>8</v>
      </c>
      <c r="L575" s="8" t="s">
        <v>771</v>
      </c>
      <c r="M575" s="6">
        <f>SUMIF(SaldoAnno1!A$12:A$4902,D575,SaldoAnno1!D$12:D$4902)</f>
        <v>1247448.1100000001</v>
      </c>
      <c r="N575" s="6">
        <f>SUMIF(SaldoAnno1!A$12:A$4902,D575,SaldoAnno1!E$12:E$4902)</f>
        <v>0</v>
      </c>
      <c r="O575" s="6">
        <f>SUMIF(SaldoAnno1!A$12:A$4902,D575,SaldoAnno1!G$12:G$4902)</f>
        <v>1247448.1100000001</v>
      </c>
      <c r="P575" s="6">
        <f>SUMIF(SaldoAnno2!A$12:A$5000,D575,SaldoAnno2!D$12:D$5000)</f>
        <v>1755252.04</v>
      </c>
      <c r="Q575" s="6">
        <f>SUMIF(SaldoAnno2!A$12:A$5000,D575,SaldoAnno2!E$12:E$5000)</f>
        <v>0</v>
      </c>
      <c r="R575" s="6">
        <f>SUMIF(SaldoAnno2!A$12:A$5000,D575,SaldoAnno2!G$12:G$5000)</f>
        <v>1755252.04</v>
      </c>
      <c r="S575" s="6">
        <f>SUMIF(SaldoAnno3!A$12:A$5000,D575,SaldoAnno3!D$12:G$5000)</f>
        <v>1781559.48</v>
      </c>
      <c r="T575" s="6">
        <f>SUMIF(SaldoAnno3!A$12:A$5000,D575,SaldoAnno3!E$12:H$5000)</f>
        <v>0</v>
      </c>
      <c r="U575" s="6">
        <f>SUMIF(SaldoAnno3!A$12:A$5000,D575,SaldoAnno3!G$12:G$5000)</f>
        <v>1781559.48</v>
      </c>
      <c r="V575" s="6">
        <f>SUMIF(SaldoAnno4!A$12:A$4602,$D575,SaldoAnno4!D$12:D$4602)</f>
        <v>0</v>
      </c>
      <c r="W575" s="6">
        <f>SUMIF(SaldoAnno4!A$12:A$4602,$D575,SaldoAnno4!E$12:E$4602)</f>
        <v>0</v>
      </c>
      <c r="X575" s="6">
        <f>SUMIF(SaldoAnno4!A$12:A$4602,$D575,SaldoAnno4!G$12:G$4602)</f>
        <v>1782596.004</v>
      </c>
      <c r="Y575" s="6">
        <f>SUMIF(SaldoAnno5!A$12:A$4602,$D575,SaldoAnno5!D$12:D$4602)</f>
        <v>1776401.5</v>
      </c>
      <c r="Z575" s="6">
        <f>SUMIF(SaldoAnno5!A$12:A$4602,$D575,SaldoAnno5!E$12:E$4602)</f>
        <v>0</v>
      </c>
      <c r="AA575" s="6">
        <f>SUMIF(SaldoAnno5!A$12:A$4602,$D575,SaldoAnno5!G$12:G$4602)</f>
        <v>1776401.5</v>
      </c>
      <c r="AB575" s="6">
        <f>SUMIF(SaldoAnno6!A$12:A$5000,$D575,SaldoAnno6!D$12:D$5000)</f>
        <v>0</v>
      </c>
      <c r="AC575" s="6">
        <f>SUMIF(SaldoAnno6!A$12:A$5000,$D575,SaldoAnno6!E$12:E$5000)</f>
        <v>0</v>
      </c>
      <c r="AD575" s="6">
        <f>SUMIF(SaldoAnno6!A$12:A$5000,$D575,SaldoAnno6!G$12:G$5000)</f>
        <v>0</v>
      </c>
    </row>
    <row r="576" spans="1:30" ht="12.75">
      <c r="A576" s="7">
        <v>40</v>
      </c>
      <c r="B576" s="7">
        <v>4010</v>
      </c>
      <c r="C576" s="7">
        <v>401002</v>
      </c>
      <c r="D576" s="7">
        <v>40100204</v>
      </c>
      <c r="E576" s="170" t="s">
        <v>9</v>
      </c>
      <c r="F576" s="7">
        <v>1</v>
      </c>
      <c r="G576" s="8" t="s">
        <v>633</v>
      </c>
      <c r="H576" s="8" t="s">
        <v>768</v>
      </c>
      <c r="I576" s="8" t="s">
        <v>7</v>
      </c>
      <c r="J576" s="8" t="s">
        <v>683</v>
      </c>
      <c r="K576" s="8" t="s">
        <v>8</v>
      </c>
      <c r="L576" s="8" t="s">
        <v>771</v>
      </c>
      <c r="M576" s="6">
        <f>SUMIF(SaldoAnno1!A$12:A$4902,D576,SaldoAnno1!D$12:D$4902)</f>
        <v>3048482.39</v>
      </c>
      <c r="N576" s="6">
        <f>SUMIF(SaldoAnno1!A$12:A$4902,D576,SaldoAnno1!E$12:E$4902)</f>
        <v>0</v>
      </c>
      <c r="O576" s="6">
        <f>SUMIF(SaldoAnno1!A$12:A$4902,D576,SaldoAnno1!G$12:G$4902)</f>
        <v>3048482.39</v>
      </c>
      <c r="P576" s="6">
        <f>SUMIF(SaldoAnno2!A$12:A$5000,D576,SaldoAnno2!D$12:D$5000)</f>
        <v>3046879.04</v>
      </c>
      <c r="Q576" s="6">
        <f>SUMIF(SaldoAnno2!A$12:A$5000,D576,SaldoAnno2!E$12:E$5000)</f>
        <v>0</v>
      </c>
      <c r="R576" s="6">
        <f>SUMIF(SaldoAnno2!A$12:A$5000,D576,SaldoAnno2!G$12:G$5000)</f>
        <v>3046879.04</v>
      </c>
      <c r="S576" s="6">
        <f>SUMIF(SaldoAnno3!A$12:A$5000,D576,SaldoAnno3!D$12:G$5000)</f>
        <v>3064478.56</v>
      </c>
      <c r="T576" s="6">
        <f>SUMIF(SaldoAnno3!A$12:A$5000,D576,SaldoAnno3!E$12:H$5000)</f>
        <v>0</v>
      </c>
      <c r="U576" s="6">
        <f>SUMIF(SaldoAnno3!A$12:A$5000,D576,SaldoAnno3!G$12:G$5000)</f>
        <v>3064478.56</v>
      </c>
      <c r="V576" s="6">
        <f>SUMIF(SaldoAnno4!A$12:A$4602,$D576,SaldoAnno4!D$12:D$4602)</f>
        <v>0</v>
      </c>
      <c r="W576" s="6">
        <f>SUMIF(SaldoAnno4!A$12:A$4602,$D576,SaldoAnno4!E$12:E$4602)</f>
        <v>0</v>
      </c>
      <c r="X576" s="6">
        <f>SUMIF(SaldoAnno4!A$12:A$4602,$D576,SaldoAnno4!G$12:G$4602)</f>
        <v>3074625.6000000024</v>
      </c>
      <c r="Y576" s="6">
        <f>SUMIF(SaldoAnno5!A$12:A$4602,$D576,SaldoAnno5!D$12:D$4602)</f>
        <v>3059361.96</v>
      </c>
      <c r="Z576" s="6">
        <f>SUMIF(SaldoAnno5!A$12:A$4602,$D576,SaldoAnno5!E$12:E$4602)</f>
        <v>0</v>
      </c>
      <c r="AA576" s="6">
        <f>SUMIF(SaldoAnno5!A$12:A$4602,$D576,SaldoAnno5!G$12:G$4602)</f>
        <v>3059361.96</v>
      </c>
      <c r="AB576" s="6">
        <f>SUMIF(SaldoAnno6!A$12:A$5000,$D576,SaldoAnno6!D$12:D$5000)</f>
        <v>0</v>
      </c>
      <c r="AC576" s="6">
        <f>SUMIF(SaldoAnno6!A$12:A$5000,$D576,SaldoAnno6!E$12:E$5000)</f>
        <v>0</v>
      </c>
      <c r="AD576" s="6">
        <f>SUMIF(SaldoAnno6!A$12:A$5000,$D576,SaldoAnno6!G$12:G$5000)</f>
        <v>0</v>
      </c>
    </row>
    <row r="577" spans="1:30" ht="25.5">
      <c r="A577" s="7">
        <v>40</v>
      </c>
      <c r="B577" s="7">
        <v>4010</v>
      </c>
      <c r="C577" s="7">
        <v>401002</v>
      </c>
      <c r="D577" s="7">
        <v>40100205</v>
      </c>
      <c r="E577" s="170" t="s">
        <v>10</v>
      </c>
      <c r="F577" s="7">
        <v>1</v>
      </c>
      <c r="G577" s="8" t="s">
        <v>633</v>
      </c>
      <c r="H577" s="8" t="s">
        <v>768</v>
      </c>
      <c r="I577" s="8" t="s">
        <v>7</v>
      </c>
      <c r="J577" s="8" t="s">
        <v>683</v>
      </c>
      <c r="K577" s="8" t="s">
        <v>8</v>
      </c>
      <c r="L577" s="8" t="s">
        <v>771</v>
      </c>
      <c r="M577" s="6">
        <f>SUMIF(SaldoAnno1!A$12:A$4902,D577,SaldoAnno1!D$12:D$4902)</f>
        <v>123649.60000000001</v>
      </c>
      <c r="N577" s="6">
        <f>SUMIF(SaldoAnno1!A$12:A$4902,D577,SaldoAnno1!E$12:E$4902)</f>
        <v>0</v>
      </c>
      <c r="O577" s="6">
        <f>SUMIF(SaldoAnno1!A$12:A$4902,D577,SaldoAnno1!G$12:G$4902)</f>
        <v>123649.60000000001</v>
      </c>
      <c r="P577" s="6">
        <f>SUMIF(SaldoAnno2!A$12:A$5000,D577,SaldoAnno2!D$12:D$5000)</f>
        <v>123649.60000000001</v>
      </c>
      <c r="Q577" s="6">
        <f>SUMIF(SaldoAnno2!A$12:A$5000,D577,SaldoAnno2!E$12:E$5000)</f>
        <v>0</v>
      </c>
      <c r="R577" s="6">
        <f>SUMIF(SaldoAnno2!A$12:A$5000,D577,SaldoAnno2!G$12:G$5000)</f>
        <v>123649.60000000001</v>
      </c>
      <c r="S577" s="6">
        <f>SUMIF(SaldoAnno3!A$12:A$5000,D577,SaldoAnno3!D$12:G$5000)</f>
        <v>123649.60000000001</v>
      </c>
      <c r="T577" s="6">
        <f>SUMIF(SaldoAnno3!A$12:A$5000,D577,SaldoAnno3!E$12:H$5000)</f>
        <v>0</v>
      </c>
      <c r="U577" s="6">
        <f>SUMIF(SaldoAnno3!A$12:A$5000,D577,SaldoAnno3!G$12:G$5000)</f>
        <v>123649.60000000001</v>
      </c>
      <c r="V577" s="6">
        <f>SUMIF(SaldoAnno4!A$12:A$4602,$D577,SaldoAnno4!D$12:D$4602)</f>
        <v>0</v>
      </c>
      <c r="W577" s="6">
        <f>SUMIF(SaldoAnno4!A$12:A$4602,$D577,SaldoAnno4!E$12:E$4602)</f>
        <v>0</v>
      </c>
      <c r="X577" s="6">
        <f>SUMIF(SaldoAnno4!A$12:A$4602,$D577,SaldoAnno4!G$12:G$4602)</f>
        <v>123649.5996</v>
      </c>
      <c r="Y577" s="6">
        <f>SUMIF(SaldoAnno5!A$12:A$4602,$D577,SaldoAnno5!D$12:D$4602)</f>
        <v>123649.60000000001</v>
      </c>
      <c r="Z577" s="6">
        <f>SUMIF(SaldoAnno5!A$12:A$4602,$D577,SaldoAnno5!E$12:E$4602)</f>
        <v>0</v>
      </c>
      <c r="AA577" s="6">
        <f>SUMIF(SaldoAnno5!A$12:A$4602,$D577,SaldoAnno5!G$12:G$4602)</f>
        <v>123649.60000000001</v>
      </c>
      <c r="AB577" s="6">
        <f>SUMIF(SaldoAnno6!A$12:A$5000,$D577,SaldoAnno6!D$12:D$5000)</f>
        <v>0</v>
      </c>
      <c r="AC577" s="6">
        <f>SUMIF(SaldoAnno6!A$12:A$5000,$D577,SaldoAnno6!E$12:E$5000)</f>
        <v>0</v>
      </c>
      <c r="AD577" s="6">
        <f>SUMIF(SaldoAnno6!A$12:A$5000,$D577,SaldoAnno6!G$12:G$5000)</f>
        <v>0</v>
      </c>
    </row>
    <row r="578" spans="1:30" ht="25.5">
      <c r="A578" s="7">
        <v>40</v>
      </c>
      <c r="B578" s="7">
        <v>4010</v>
      </c>
      <c r="C578" s="7">
        <v>401002</v>
      </c>
      <c r="D578" s="7">
        <v>40100206</v>
      </c>
      <c r="E578" s="170" t="s">
        <v>11</v>
      </c>
      <c r="F578" s="7">
        <v>1</v>
      </c>
      <c r="G578" s="8" t="s">
        <v>633</v>
      </c>
      <c r="H578" s="8" t="s">
        <v>768</v>
      </c>
      <c r="I578" s="8" t="s">
        <v>7</v>
      </c>
      <c r="J578" s="8" t="s">
        <v>683</v>
      </c>
      <c r="K578" s="8" t="s">
        <v>8</v>
      </c>
      <c r="L578" s="8" t="s">
        <v>771</v>
      </c>
      <c r="M578" s="6">
        <f>SUMIF(SaldoAnno1!A$12:A$4902,D578,SaldoAnno1!D$12:D$4902)</f>
        <v>305870.81</v>
      </c>
      <c r="N578" s="6">
        <f>SUMIF(SaldoAnno1!A$12:A$4902,D578,SaldoAnno1!E$12:E$4902)</f>
        <v>0</v>
      </c>
      <c r="O578" s="6">
        <f>SUMIF(SaldoAnno1!A$12:A$4902,D578,SaldoAnno1!G$12:G$4902)</f>
        <v>305870.81</v>
      </c>
      <c r="P578" s="6">
        <f>SUMIF(SaldoAnno2!A$12:A$5000,D578,SaldoAnno2!D$12:D$5000)</f>
        <v>306030.26</v>
      </c>
      <c r="Q578" s="6">
        <f>SUMIF(SaldoAnno2!A$12:A$5000,D578,SaldoAnno2!E$12:E$5000)</f>
        <v>0</v>
      </c>
      <c r="R578" s="6">
        <f>SUMIF(SaldoAnno2!A$12:A$5000,D578,SaldoAnno2!G$12:G$5000)</f>
        <v>306030.26</v>
      </c>
      <c r="S578" s="6">
        <f>SUMIF(SaldoAnno3!A$12:A$5000,D578,SaldoAnno3!D$12:G$5000)</f>
        <v>307924.28000000003</v>
      </c>
      <c r="T578" s="6">
        <f>SUMIF(SaldoAnno3!A$12:A$5000,D578,SaldoAnno3!E$12:H$5000)</f>
        <v>0</v>
      </c>
      <c r="U578" s="6">
        <f>SUMIF(SaldoAnno3!A$12:A$5000,D578,SaldoAnno3!G$12:G$5000)</f>
        <v>307924.28000000003</v>
      </c>
      <c r="V578" s="6">
        <f>SUMIF(SaldoAnno4!A$12:A$4602,$D578,SaldoAnno4!D$12:D$4602)</f>
        <v>0</v>
      </c>
      <c r="W578" s="6">
        <f>SUMIF(SaldoAnno4!A$12:A$4602,$D578,SaldoAnno4!E$12:E$4602)</f>
        <v>0</v>
      </c>
      <c r="X578" s="6">
        <f>SUMIF(SaldoAnno4!A$12:A$4602,$D578,SaldoAnno4!G$12:G$4602)</f>
        <v>307924.27919999999</v>
      </c>
      <c r="Y578" s="6">
        <f>SUMIF(SaldoAnno5!A$12:A$4602,$D578,SaldoAnno5!D$12:D$4602)</f>
        <v>308029.37</v>
      </c>
      <c r="Z578" s="6">
        <f>SUMIF(SaldoAnno5!A$12:A$4602,$D578,SaldoAnno5!E$12:E$4602)</f>
        <v>0</v>
      </c>
      <c r="AA578" s="6">
        <f>SUMIF(SaldoAnno5!A$12:A$4602,$D578,SaldoAnno5!G$12:G$4602)</f>
        <v>308029.37</v>
      </c>
      <c r="AB578" s="6">
        <f>SUMIF(SaldoAnno6!A$12:A$5000,$D578,SaldoAnno6!D$12:D$5000)</f>
        <v>0</v>
      </c>
      <c r="AC578" s="6">
        <f>SUMIF(SaldoAnno6!A$12:A$5000,$D578,SaldoAnno6!E$12:E$5000)</f>
        <v>0</v>
      </c>
      <c r="AD578" s="6">
        <f>SUMIF(SaldoAnno6!A$12:A$5000,$D578,SaldoAnno6!G$12:G$5000)</f>
        <v>0</v>
      </c>
    </row>
    <row r="579" spans="1:30" ht="12.75">
      <c r="A579" s="7">
        <v>40</v>
      </c>
      <c r="B579" s="7">
        <v>4010</v>
      </c>
      <c r="C579" s="7">
        <v>401002</v>
      </c>
      <c r="D579" s="7">
        <v>40100207</v>
      </c>
      <c r="E579" s="170" t="s">
        <v>12</v>
      </c>
      <c r="F579" s="7">
        <v>1</v>
      </c>
      <c r="G579" s="8" t="s">
        <v>633</v>
      </c>
      <c r="H579" s="8" t="s">
        <v>768</v>
      </c>
      <c r="I579" s="8" t="s">
        <v>7</v>
      </c>
      <c r="J579" s="8" t="s">
        <v>683</v>
      </c>
      <c r="K579" s="8" t="s">
        <v>8</v>
      </c>
      <c r="L579" s="8" t="s">
        <v>771</v>
      </c>
      <c r="M579" s="6">
        <f>SUMIF(SaldoAnno1!A$12:A$4902,D579,SaldoAnno1!D$12:D$4902)</f>
        <v>121646.99</v>
      </c>
      <c r="N579" s="6">
        <f>SUMIF(SaldoAnno1!A$12:A$4902,D579,SaldoAnno1!E$12:E$4902)</f>
        <v>0</v>
      </c>
      <c r="O579" s="6">
        <f>SUMIF(SaldoAnno1!A$12:A$4902,D579,SaldoAnno1!G$12:G$4902)</f>
        <v>121646.99</v>
      </c>
      <c r="P579" s="6">
        <f>SUMIF(SaldoAnno2!A$12:A$5000,D579,SaldoAnno2!D$12:D$5000)</f>
        <v>181821.82</v>
      </c>
      <c r="Q579" s="6">
        <f>SUMIF(SaldoAnno2!A$12:A$5000,D579,SaldoAnno2!E$12:E$5000)</f>
        <v>0</v>
      </c>
      <c r="R579" s="6">
        <f>SUMIF(SaldoAnno2!A$12:A$5000,D579,SaldoAnno2!G$12:G$5000)</f>
        <v>181821.82</v>
      </c>
      <c r="S579" s="6">
        <f>SUMIF(SaldoAnno3!A$12:A$5000,D579,SaldoAnno3!D$12:G$5000)</f>
        <v>218613.1</v>
      </c>
      <c r="T579" s="6">
        <f>SUMIF(SaldoAnno3!A$12:A$5000,D579,SaldoAnno3!E$12:H$5000)</f>
        <v>0</v>
      </c>
      <c r="U579" s="6">
        <f>SUMIF(SaldoAnno3!A$12:A$5000,D579,SaldoAnno3!G$12:G$5000)</f>
        <v>218613.1</v>
      </c>
      <c r="V579" s="6">
        <f>SUMIF(SaldoAnno4!A$12:A$4602,$D579,SaldoAnno4!D$12:D$4602)</f>
        <v>0</v>
      </c>
      <c r="W579" s="6">
        <f>SUMIF(SaldoAnno4!A$12:A$4602,$D579,SaldoAnno4!E$12:E$4602)</f>
        <v>0</v>
      </c>
      <c r="X579" s="6">
        <f>SUMIF(SaldoAnno4!A$12:A$4602,$D579,SaldoAnno4!G$12:G$4602)</f>
        <v>195321.21120000002</v>
      </c>
      <c r="Y579" s="6">
        <f>SUMIF(SaldoAnno5!A$12:A$4602,$D579,SaldoAnno5!D$12:D$4602)</f>
        <v>189192.43</v>
      </c>
      <c r="Z579" s="6">
        <f>SUMIF(SaldoAnno5!A$12:A$4602,$D579,SaldoAnno5!E$12:E$4602)</f>
        <v>0</v>
      </c>
      <c r="AA579" s="6">
        <f>SUMIF(SaldoAnno5!A$12:A$4602,$D579,SaldoAnno5!G$12:G$4602)</f>
        <v>189192.43</v>
      </c>
      <c r="AB579" s="6">
        <f>SUMIF(SaldoAnno6!A$12:A$5000,$D579,SaldoAnno6!D$12:D$5000)</f>
        <v>0</v>
      </c>
      <c r="AC579" s="6">
        <f>SUMIF(SaldoAnno6!A$12:A$5000,$D579,SaldoAnno6!E$12:E$5000)</f>
        <v>0</v>
      </c>
      <c r="AD579" s="6">
        <f>SUMIF(SaldoAnno6!A$12:A$5000,$D579,SaldoAnno6!G$12:G$5000)</f>
        <v>0</v>
      </c>
    </row>
    <row r="580" spans="1:30" ht="25.5">
      <c r="A580" s="7">
        <v>40</v>
      </c>
      <c r="B580" s="7">
        <v>4010</v>
      </c>
      <c r="C580" s="7">
        <v>401002</v>
      </c>
      <c r="D580" s="7">
        <v>40100208</v>
      </c>
      <c r="E580" s="170" t="s">
        <v>1523</v>
      </c>
      <c r="F580" s="7">
        <v>1</v>
      </c>
      <c r="G580" s="8" t="s">
        <v>633</v>
      </c>
      <c r="H580" s="8" t="s">
        <v>768</v>
      </c>
      <c r="I580" s="8" t="s">
        <v>7</v>
      </c>
      <c r="J580" s="8" t="s">
        <v>683</v>
      </c>
      <c r="K580" s="8" t="s">
        <v>8</v>
      </c>
      <c r="L580" s="8" t="s">
        <v>771</v>
      </c>
      <c r="M580" s="6">
        <f>SUMIF(SaldoAnno1!A$12:A$4902,D580,SaldoAnno1!D$12:D$4902)</f>
        <v>37310.85</v>
      </c>
      <c r="N580" s="6">
        <f>SUMIF(SaldoAnno1!A$12:A$4902,D580,SaldoAnno1!E$12:E$4902)</f>
        <v>0</v>
      </c>
      <c r="O580" s="6">
        <f>SUMIF(SaldoAnno1!A$12:A$4902,D580,SaldoAnno1!G$12:G$4902)</f>
        <v>37310.85</v>
      </c>
      <c r="P580" s="6">
        <f>SUMIF(SaldoAnno2!A$12:A$5000,D580,SaldoAnno2!D$12:D$5000)</f>
        <v>51028.04</v>
      </c>
      <c r="Q580" s="6">
        <f>SUMIF(SaldoAnno2!A$12:A$5000,D580,SaldoAnno2!E$12:E$5000)</f>
        <v>0</v>
      </c>
      <c r="R580" s="6">
        <f>SUMIF(SaldoAnno2!A$12:A$5000,D580,SaldoAnno2!G$12:G$5000)</f>
        <v>51028.04</v>
      </c>
      <c r="S580" s="6">
        <f>SUMIF(SaldoAnno3!A$12:A$5000,D580,SaldoAnno3!D$12:G$5000)</f>
        <v>53634.42</v>
      </c>
      <c r="T580" s="6">
        <f>SUMIF(SaldoAnno3!A$12:A$5000,D580,SaldoAnno3!E$12:H$5000)</f>
        <v>0</v>
      </c>
      <c r="U580" s="6">
        <f>SUMIF(SaldoAnno3!A$12:A$5000,D580,SaldoAnno3!G$12:G$5000)</f>
        <v>53634.42</v>
      </c>
      <c r="V580" s="6">
        <f>SUMIF(SaldoAnno4!A$12:A$4602,$D580,SaldoAnno4!D$12:D$4602)</f>
        <v>0</v>
      </c>
      <c r="W580" s="6">
        <f>SUMIF(SaldoAnno4!A$12:A$4602,$D580,SaldoAnno4!E$12:E$4602)</f>
        <v>0</v>
      </c>
      <c r="X580" s="6">
        <f>SUMIF(SaldoAnno4!A$12:A$4602,$D580,SaldoAnno4!G$12:G$4602)</f>
        <v>51392.234400000001</v>
      </c>
      <c r="Y580" s="6">
        <f>SUMIF(SaldoAnno5!A$12:A$4602,$D580,SaldoAnno5!D$12:D$4602)</f>
        <v>64808.9</v>
      </c>
      <c r="Z580" s="6">
        <f>SUMIF(SaldoAnno5!A$12:A$4602,$D580,SaldoAnno5!E$12:E$4602)</f>
        <v>0</v>
      </c>
      <c r="AA580" s="6">
        <f>SUMIF(SaldoAnno5!A$12:A$4602,$D580,SaldoAnno5!G$12:G$4602)</f>
        <v>64808.9</v>
      </c>
      <c r="AB580" s="6">
        <f>SUMIF(SaldoAnno6!A$12:A$5000,$D580,SaldoAnno6!D$12:D$5000)</f>
        <v>0</v>
      </c>
      <c r="AC580" s="6">
        <f>SUMIF(SaldoAnno6!A$12:A$5000,$D580,SaldoAnno6!E$12:E$5000)</f>
        <v>0</v>
      </c>
      <c r="AD580" s="6">
        <f>SUMIF(SaldoAnno6!A$12:A$5000,$D580,SaldoAnno6!G$12:G$5000)</f>
        <v>0</v>
      </c>
    </row>
    <row r="581" spans="1:30" ht="12.75">
      <c r="A581" s="7">
        <v>40</v>
      </c>
      <c r="B581" s="7">
        <v>4010</v>
      </c>
      <c r="C581" s="7">
        <v>401002</v>
      </c>
      <c r="D581" s="7">
        <v>40100209</v>
      </c>
      <c r="E581" s="170" t="s">
        <v>13</v>
      </c>
      <c r="F581" s="7">
        <v>1</v>
      </c>
      <c r="G581" s="8" t="s">
        <v>633</v>
      </c>
      <c r="H581" s="8" t="s">
        <v>768</v>
      </c>
      <c r="I581" s="8" t="s">
        <v>7</v>
      </c>
      <c r="J581" s="8" t="s">
        <v>683</v>
      </c>
      <c r="K581" s="8" t="s">
        <v>8</v>
      </c>
      <c r="L581" s="8" t="s">
        <v>771</v>
      </c>
      <c r="M581" s="6">
        <f>SUMIF(SaldoAnno1!A$12:A$4902,D581,SaldoAnno1!D$12:D$4902)</f>
        <v>86266.23</v>
      </c>
      <c r="N581" s="6">
        <f>SUMIF(SaldoAnno1!A$12:A$4902,D581,SaldoAnno1!E$12:E$4902)</f>
        <v>0</v>
      </c>
      <c r="O581" s="6">
        <f>SUMIF(SaldoAnno1!A$12:A$4902,D581,SaldoAnno1!G$12:G$4902)</f>
        <v>86266.23</v>
      </c>
      <c r="P581" s="6">
        <f>SUMIF(SaldoAnno2!A$12:A$5000,D581,SaldoAnno2!D$12:D$5000)</f>
        <v>86535.7</v>
      </c>
      <c r="Q581" s="6">
        <f>SUMIF(SaldoAnno2!A$12:A$5000,D581,SaldoAnno2!E$12:E$5000)</f>
        <v>0</v>
      </c>
      <c r="R581" s="6">
        <f>SUMIF(SaldoAnno2!A$12:A$5000,D581,SaldoAnno2!G$12:G$5000)</f>
        <v>86535.7</v>
      </c>
      <c r="S581" s="6">
        <f>SUMIF(SaldoAnno3!A$12:A$5000,D581,SaldoAnno3!D$12:G$5000)</f>
        <v>39167.71</v>
      </c>
      <c r="T581" s="6">
        <f>SUMIF(SaldoAnno3!A$12:A$5000,D581,SaldoAnno3!E$12:H$5000)</f>
        <v>0</v>
      </c>
      <c r="U581" s="6">
        <f>SUMIF(SaldoAnno3!A$12:A$5000,D581,SaldoAnno3!G$12:G$5000)</f>
        <v>39167.71</v>
      </c>
      <c r="V581" s="6">
        <f>SUMIF(SaldoAnno4!A$12:A$4602,$D581,SaldoAnno4!D$12:D$4602)</f>
        <v>0</v>
      </c>
      <c r="W581" s="6">
        <f>SUMIF(SaldoAnno4!A$12:A$4602,$D581,SaldoAnno4!E$12:E$4602)</f>
        <v>0</v>
      </c>
      <c r="X581" s="6">
        <f>SUMIF(SaldoAnno4!A$12:A$4602,$D581,SaldoAnno4!G$12:G$4602)</f>
        <v>38211.676800000001</v>
      </c>
      <c r="Y581" s="6">
        <f>SUMIF(SaldoAnno5!A$12:A$4602,$D581,SaldoAnno5!D$12:D$4602)</f>
        <v>51915.28</v>
      </c>
      <c r="Z581" s="6">
        <f>SUMIF(SaldoAnno5!A$12:A$4602,$D581,SaldoAnno5!E$12:E$4602)</f>
        <v>0</v>
      </c>
      <c r="AA581" s="6">
        <f>SUMIF(SaldoAnno5!A$12:A$4602,$D581,SaldoAnno5!G$12:G$4602)</f>
        <v>51915.28</v>
      </c>
      <c r="AB581" s="6">
        <f>SUMIF(SaldoAnno6!A$12:A$5000,$D581,SaldoAnno6!D$12:D$5000)</f>
        <v>0</v>
      </c>
      <c r="AC581" s="6">
        <f>SUMIF(SaldoAnno6!A$12:A$5000,$D581,SaldoAnno6!E$12:E$5000)</f>
        <v>0</v>
      </c>
      <c r="AD581" s="6">
        <f>SUMIF(SaldoAnno6!A$12:A$5000,$D581,SaldoAnno6!G$12:G$5000)</f>
        <v>0</v>
      </c>
    </row>
    <row r="582" spans="1:30" ht="38.25">
      <c r="A582" s="7">
        <v>40</v>
      </c>
      <c r="B582" s="7">
        <v>4010</v>
      </c>
      <c r="C582" s="7">
        <v>401002</v>
      </c>
      <c r="D582" s="7">
        <v>40100211</v>
      </c>
      <c r="E582" s="170" t="s">
        <v>1659</v>
      </c>
      <c r="F582" s="7">
        <v>1</v>
      </c>
      <c r="G582" s="8" t="s">
        <v>633</v>
      </c>
      <c r="H582" s="8" t="s">
        <v>768</v>
      </c>
      <c r="I582" s="8" t="s">
        <v>7</v>
      </c>
      <c r="J582" s="8" t="s">
        <v>683</v>
      </c>
      <c r="K582" s="8" t="s">
        <v>8</v>
      </c>
      <c r="L582" s="8" t="s">
        <v>771</v>
      </c>
      <c r="M582" s="6">
        <f>SUMIF(SaldoAnno1!A$12:A$4902,D582,SaldoAnno1!D$12:D$4902)</f>
        <v>46768.46</v>
      </c>
      <c r="N582" s="6">
        <f>SUMIF(SaldoAnno1!A$12:A$4902,D582,SaldoAnno1!E$12:E$4902)</f>
        <v>0</v>
      </c>
      <c r="O582" s="6">
        <f>SUMIF(SaldoAnno1!A$12:A$4902,D582,SaldoAnno1!G$12:G$4902)</f>
        <v>46768.46</v>
      </c>
      <c r="P582" s="6">
        <f>SUMIF(SaldoAnno2!A$12:A$5000,D582,SaldoAnno2!D$12:D$5000)</f>
        <v>34486.44</v>
      </c>
      <c r="Q582" s="6">
        <f>SUMIF(SaldoAnno2!A$12:A$5000,D582,SaldoAnno2!E$12:E$5000)</f>
        <v>0</v>
      </c>
      <c r="R582" s="6">
        <f>SUMIF(SaldoAnno2!A$12:A$5000,D582,SaldoAnno2!G$12:G$5000)</f>
        <v>34486.44</v>
      </c>
      <c r="S582" s="6">
        <f>SUMIF(SaldoAnno3!A$12:A$5000,D582,SaldoAnno3!D$12:G$5000)</f>
        <v>37456.699999999997</v>
      </c>
      <c r="T582" s="6">
        <f>SUMIF(SaldoAnno3!A$12:A$5000,D582,SaldoAnno3!E$12:H$5000)</f>
        <v>0</v>
      </c>
      <c r="U582" s="6">
        <f>SUMIF(SaldoAnno3!A$12:A$5000,D582,SaldoAnno3!G$12:G$5000)</f>
        <v>37456.699999999997</v>
      </c>
      <c r="V582" s="6">
        <f>SUMIF(SaldoAnno4!A$12:A$4602,$D582,SaldoAnno4!D$12:D$4602)</f>
        <v>0</v>
      </c>
      <c r="W582" s="6">
        <f>SUMIF(SaldoAnno4!A$12:A$4602,$D582,SaldoAnno4!E$12:E$4602)</f>
        <v>0</v>
      </c>
      <c r="X582" s="6">
        <f>SUMIF(SaldoAnno4!A$12:A$4602,$D582,SaldoAnno4!G$12:G$4602)</f>
        <v>31647.781199999998</v>
      </c>
      <c r="Y582" s="6">
        <f>SUMIF(SaldoAnno5!A$12:A$4602,$D582,SaldoAnno5!D$12:D$4602)</f>
        <v>27311.37</v>
      </c>
      <c r="Z582" s="6">
        <f>SUMIF(SaldoAnno5!A$12:A$4602,$D582,SaldoAnno5!E$12:E$4602)</f>
        <v>0</v>
      </c>
      <c r="AA582" s="6">
        <f>SUMIF(SaldoAnno5!A$12:A$4602,$D582,SaldoAnno5!G$12:G$4602)</f>
        <v>27311.37</v>
      </c>
      <c r="AB582" s="6">
        <f>SUMIF(SaldoAnno6!A$12:A$5000,$D582,SaldoAnno6!D$12:D$5000)</f>
        <v>0</v>
      </c>
      <c r="AC582" s="6">
        <f>SUMIF(SaldoAnno6!A$12:A$5000,$D582,SaldoAnno6!E$12:E$5000)</f>
        <v>0</v>
      </c>
      <c r="AD582" s="6">
        <f>SUMIF(SaldoAnno6!A$12:A$5000,$D582,SaldoAnno6!G$12:G$5000)</f>
        <v>0</v>
      </c>
    </row>
    <row r="583" spans="1:30" ht="12.75">
      <c r="A583" s="7">
        <v>40</v>
      </c>
      <c r="B583" s="7">
        <v>4010</v>
      </c>
      <c r="C583" s="7">
        <v>401002</v>
      </c>
      <c r="D583" s="7">
        <v>40100212</v>
      </c>
      <c r="E583" s="170" t="s">
        <v>14</v>
      </c>
      <c r="F583" s="7">
        <v>1</v>
      </c>
      <c r="G583" s="8" t="s">
        <v>633</v>
      </c>
      <c r="H583" s="8" t="s">
        <v>768</v>
      </c>
      <c r="I583" s="8" t="s">
        <v>7</v>
      </c>
      <c r="J583" s="8" t="s">
        <v>683</v>
      </c>
      <c r="K583" s="8" t="s">
        <v>8</v>
      </c>
      <c r="L583" s="8" t="s">
        <v>771</v>
      </c>
      <c r="M583" s="6">
        <f>SUMIF(SaldoAnno1!A$12:A$4902,D583,SaldoAnno1!D$12:D$4902)</f>
        <v>37294.269999999997</v>
      </c>
      <c r="N583" s="6">
        <f>SUMIF(SaldoAnno1!A$12:A$4902,D583,SaldoAnno1!E$12:E$4902)</f>
        <v>0</v>
      </c>
      <c r="O583" s="6">
        <f>SUMIF(SaldoAnno1!A$12:A$4902,D583,SaldoAnno1!G$12:G$4902)</f>
        <v>37294.269999999997</v>
      </c>
      <c r="P583" s="6">
        <f>SUMIF(SaldoAnno2!A$12:A$5000,D583,SaldoAnno2!D$12:D$5000)</f>
        <v>41544.26</v>
      </c>
      <c r="Q583" s="6">
        <f>SUMIF(SaldoAnno2!A$12:A$5000,D583,SaldoAnno2!E$12:E$5000)</f>
        <v>0</v>
      </c>
      <c r="R583" s="6">
        <f>SUMIF(SaldoAnno2!A$12:A$5000,D583,SaldoAnno2!G$12:G$5000)</f>
        <v>41544.26</v>
      </c>
      <c r="S583" s="6">
        <f>SUMIF(SaldoAnno3!A$12:A$5000,D583,SaldoAnno3!D$12:G$5000)</f>
        <v>14700.92</v>
      </c>
      <c r="T583" s="6">
        <f>SUMIF(SaldoAnno3!A$12:A$5000,D583,SaldoAnno3!E$12:H$5000)</f>
        <v>0</v>
      </c>
      <c r="U583" s="6">
        <f>SUMIF(SaldoAnno3!A$12:A$5000,D583,SaldoAnno3!G$12:G$5000)</f>
        <v>14700.92</v>
      </c>
      <c r="V583" s="6">
        <f>SUMIF(SaldoAnno4!A$12:A$4602,$D583,SaldoAnno4!D$12:D$4602)</f>
        <v>0</v>
      </c>
      <c r="W583" s="6">
        <f>SUMIF(SaldoAnno4!A$12:A$4602,$D583,SaldoAnno4!E$12:E$4602)</f>
        <v>0</v>
      </c>
      <c r="X583" s="6">
        <f>SUMIF(SaldoAnno4!A$12:A$4602,$D583,SaldoAnno4!G$12:G$4602)</f>
        <v>13952.8608</v>
      </c>
      <c r="Y583" s="6">
        <f>SUMIF(SaldoAnno5!A$12:A$4602,$D583,SaldoAnno5!D$12:D$4602)</f>
        <v>20385.080000000002</v>
      </c>
      <c r="Z583" s="6">
        <f>SUMIF(SaldoAnno5!A$12:A$4602,$D583,SaldoAnno5!E$12:E$4602)</f>
        <v>0</v>
      </c>
      <c r="AA583" s="6">
        <f>SUMIF(SaldoAnno5!A$12:A$4602,$D583,SaldoAnno5!G$12:G$4602)</f>
        <v>20385.080000000002</v>
      </c>
      <c r="AB583" s="6">
        <f>SUMIF(SaldoAnno6!A$12:A$5000,$D583,SaldoAnno6!D$12:D$5000)</f>
        <v>0</v>
      </c>
      <c r="AC583" s="6">
        <f>SUMIF(SaldoAnno6!A$12:A$5000,$D583,SaldoAnno6!E$12:E$5000)</f>
        <v>0</v>
      </c>
      <c r="AD583" s="6">
        <f>SUMIF(SaldoAnno6!A$12:A$5000,$D583,SaldoAnno6!G$12:G$5000)</f>
        <v>0</v>
      </c>
    </row>
    <row r="584" spans="1:30" ht="12.75">
      <c r="A584" s="7">
        <v>40</v>
      </c>
      <c r="B584" s="7">
        <v>4010</v>
      </c>
      <c r="C584" s="7">
        <v>401002</v>
      </c>
      <c r="D584" s="7">
        <v>40100213</v>
      </c>
      <c r="E584" s="170" t="s">
        <v>15</v>
      </c>
      <c r="F584" s="7">
        <v>1</v>
      </c>
      <c r="G584" s="8" t="s">
        <v>633</v>
      </c>
      <c r="H584" s="8" t="s">
        <v>768</v>
      </c>
      <c r="I584" s="8" t="s">
        <v>7</v>
      </c>
      <c r="J584" s="8" t="s">
        <v>683</v>
      </c>
      <c r="K584" s="8" t="s">
        <v>8</v>
      </c>
      <c r="L584" s="8" t="s">
        <v>771</v>
      </c>
      <c r="M584" s="6">
        <f>SUMIF(SaldoAnno1!A$12:A$4902,D584,SaldoAnno1!D$12:D$4902)</f>
        <v>20739.36</v>
      </c>
      <c r="N584" s="6">
        <f>SUMIF(SaldoAnno1!A$12:A$4902,D584,SaldoAnno1!E$12:E$4902)</f>
        <v>0</v>
      </c>
      <c r="O584" s="6">
        <f>SUMIF(SaldoAnno1!A$12:A$4902,D584,SaldoAnno1!G$12:G$4902)</f>
        <v>20739.36</v>
      </c>
      <c r="P584" s="6">
        <f>SUMIF(SaldoAnno2!A$12:A$5000,D584,SaldoAnno2!D$12:D$5000)</f>
        <v>31190.46</v>
      </c>
      <c r="Q584" s="6">
        <f>SUMIF(SaldoAnno2!A$12:A$5000,D584,SaldoAnno2!E$12:E$5000)</f>
        <v>0</v>
      </c>
      <c r="R584" s="6">
        <f>SUMIF(SaldoAnno2!A$12:A$5000,D584,SaldoAnno2!G$12:G$5000)</f>
        <v>31190.46</v>
      </c>
      <c r="S584" s="6">
        <f>SUMIF(SaldoAnno3!A$12:A$5000,D584,SaldoAnno3!D$12:G$5000)</f>
        <v>31993.45</v>
      </c>
      <c r="T584" s="6">
        <f>SUMIF(SaldoAnno3!A$12:A$5000,D584,SaldoAnno3!E$12:H$5000)</f>
        <v>0</v>
      </c>
      <c r="U584" s="6">
        <f>SUMIF(SaldoAnno3!A$12:A$5000,D584,SaldoAnno3!G$12:G$5000)</f>
        <v>31993.45</v>
      </c>
      <c r="V584" s="6">
        <f>SUMIF(SaldoAnno4!A$12:A$4602,$D584,SaldoAnno4!D$12:D$4602)</f>
        <v>0</v>
      </c>
      <c r="W584" s="6">
        <f>SUMIF(SaldoAnno4!A$12:A$4602,$D584,SaldoAnno4!E$12:E$4602)</f>
        <v>0</v>
      </c>
      <c r="X584" s="6">
        <f>SUMIF(SaldoAnno4!A$12:A$4602,$D584,SaldoAnno4!G$12:G$4602)</f>
        <v>24398.911199999995</v>
      </c>
      <c r="Y584" s="6">
        <f>SUMIF(SaldoAnno5!A$12:A$4602,$D584,SaldoAnno5!D$12:D$4602)</f>
        <v>32553.54</v>
      </c>
      <c r="Z584" s="6">
        <f>SUMIF(SaldoAnno5!A$12:A$4602,$D584,SaldoAnno5!E$12:E$4602)</f>
        <v>0</v>
      </c>
      <c r="AA584" s="6">
        <f>SUMIF(SaldoAnno5!A$12:A$4602,$D584,SaldoAnno5!G$12:G$4602)</f>
        <v>32553.54</v>
      </c>
      <c r="AB584" s="6">
        <f>SUMIF(SaldoAnno6!A$12:A$5000,$D584,SaldoAnno6!D$12:D$5000)</f>
        <v>0</v>
      </c>
      <c r="AC584" s="6">
        <f>SUMIF(SaldoAnno6!A$12:A$5000,$D584,SaldoAnno6!E$12:E$5000)</f>
        <v>0</v>
      </c>
      <c r="AD584" s="6">
        <f>SUMIF(SaldoAnno6!A$12:A$5000,$D584,SaldoAnno6!G$12:G$5000)</f>
        <v>0</v>
      </c>
    </row>
    <row r="585" spans="1:30" ht="25.5">
      <c r="A585" s="7">
        <v>40</v>
      </c>
      <c r="B585" s="7">
        <v>4010</v>
      </c>
      <c r="C585" s="7">
        <v>401002</v>
      </c>
      <c r="D585" s="7">
        <v>40100214</v>
      </c>
      <c r="E585" s="170" t="s">
        <v>955</v>
      </c>
      <c r="F585" s="7">
        <v>1</v>
      </c>
      <c r="G585" s="8" t="s">
        <v>633</v>
      </c>
      <c r="H585" s="8" t="s">
        <v>768</v>
      </c>
      <c r="I585" s="8" t="s">
        <v>7</v>
      </c>
      <c r="J585" s="8" t="s">
        <v>683</v>
      </c>
      <c r="K585" s="8" t="s">
        <v>8</v>
      </c>
      <c r="L585" s="8" t="s">
        <v>771</v>
      </c>
      <c r="M585" s="6">
        <f>SUMIF(SaldoAnno1!A$12:A$4902,D585,SaldoAnno1!D$12:D$4902)</f>
        <v>0</v>
      </c>
      <c r="N585" s="6">
        <f>SUMIF(SaldoAnno1!A$12:A$4902,D585,SaldoAnno1!E$12:E$4902)</f>
        <v>0</v>
      </c>
      <c r="O585" s="6">
        <f>SUMIF(SaldoAnno1!A$12:A$4902,D585,SaldoAnno1!G$12:G$4902)</f>
        <v>0</v>
      </c>
      <c r="P585" s="6">
        <f>SUMIF(SaldoAnno2!A$12:A$5000,D585,SaldoAnno2!D$12:D$5000)</f>
        <v>0</v>
      </c>
      <c r="Q585" s="6">
        <f>SUMIF(SaldoAnno2!A$12:A$5000,D585,SaldoAnno2!E$12:E$5000)</f>
        <v>0</v>
      </c>
      <c r="R585" s="6">
        <f>SUMIF(SaldoAnno2!A$12:A$5000,D585,SaldoAnno2!G$12:G$5000)</f>
        <v>0</v>
      </c>
      <c r="S585" s="6">
        <f>SUMIF(SaldoAnno3!A$12:A$5000,D585,SaldoAnno3!D$12:G$5000)</f>
        <v>0</v>
      </c>
      <c r="T585" s="6">
        <f>SUMIF(SaldoAnno3!A$12:A$5000,D585,SaldoAnno3!E$12:H$5000)</f>
        <v>0</v>
      </c>
      <c r="U585" s="6">
        <f>SUMIF(SaldoAnno3!A$12:A$5000,D585,SaldoAnno3!G$12:G$5000)</f>
        <v>0</v>
      </c>
      <c r="V585" s="6">
        <f>SUMIF(SaldoAnno4!A$12:A$4602,$D585,SaldoAnno4!D$12:D$4602)</f>
        <v>0</v>
      </c>
      <c r="W585" s="6">
        <f>SUMIF(SaldoAnno4!A$12:A$4602,$D585,SaldoAnno4!E$12:E$4602)</f>
        <v>0</v>
      </c>
      <c r="X585" s="6">
        <f>SUMIF(SaldoAnno4!A$12:A$4602,$D585,SaldoAnno4!G$12:G$4602)</f>
        <v>0</v>
      </c>
      <c r="Y585" s="6">
        <f>SUMIF(SaldoAnno5!A$12:A$4602,$D585,SaldoAnno5!D$12:D$4602)</f>
        <v>0</v>
      </c>
      <c r="Z585" s="6">
        <f>SUMIF(SaldoAnno5!A$12:A$4602,$D585,SaldoAnno5!E$12:E$4602)</f>
        <v>0</v>
      </c>
      <c r="AA585" s="6">
        <f>SUMIF(SaldoAnno5!A$12:A$4602,$D585,SaldoAnno5!G$12:G$4602)</f>
        <v>0</v>
      </c>
      <c r="AB585" s="6">
        <f>SUMIF(SaldoAnno6!A$12:A$5000,$D585,SaldoAnno6!D$12:D$5000)</f>
        <v>0</v>
      </c>
      <c r="AC585" s="6">
        <f>SUMIF(SaldoAnno6!A$12:A$5000,$D585,SaldoAnno6!E$12:E$5000)</f>
        <v>0</v>
      </c>
      <c r="AD585" s="6">
        <f>SUMIF(SaldoAnno6!A$12:A$5000,$D585,SaldoAnno6!G$12:G$5000)</f>
        <v>0</v>
      </c>
    </row>
    <row r="586" spans="1:30" ht="12.75">
      <c r="A586" s="7">
        <v>40</v>
      </c>
      <c r="B586" s="7">
        <v>4010</v>
      </c>
      <c r="C586" s="7">
        <v>401002</v>
      </c>
      <c r="D586" s="7">
        <v>40100290</v>
      </c>
      <c r="E586" s="170" t="s">
        <v>1660</v>
      </c>
      <c r="F586" s="7">
        <v>1</v>
      </c>
      <c r="G586" s="8" t="s">
        <v>633</v>
      </c>
      <c r="H586" s="8" t="s">
        <v>768</v>
      </c>
      <c r="I586" s="8" t="s">
        <v>7</v>
      </c>
      <c r="J586" s="8" t="s">
        <v>683</v>
      </c>
      <c r="K586" s="8" t="s">
        <v>8</v>
      </c>
      <c r="L586" s="8" t="s">
        <v>771</v>
      </c>
      <c r="M586" s="6">
        <f>SUMIF(SaldoAnno1!A$12:A$4902,D586,SaldoAnno1!D$12:D$4902)</f>
        <v>5500</v>
      </c>
      <c r="N586" s="6">
        <f>SUMIF(SaldoAnno1!A$12:A$4902,D586,SaldoAnno1!E$12:E$4902)</f>
        <v>0</v>
      </c>
      <c r="O586" s="6">
        <f>SUMIF(SaldoAnno1!A$12:A$4902,D586,SaldoAnno1!G$12:G$4902)</f>
        <v>5500</v>
      </c>
      <c r="P586" s="6">
        <f>SUMIF(SaldoAnno2!A$12:A$5000,D586,SaldoAnno2!D$12:D$5000)</f>
        <v>5500</v>
      </c>
      <c r="Q586" s="6">
        <f>SUMIF(SaldoAnno2!A$12:A$5000,D586,SaldoAnno2!E$12:E$5000)</f>
        <v>0</v>
      </c>
      <c r="R586" s="6">
        <f>SUMIF(SaldoAnno2!A$12:A$5000,D586,SaldoAnno2!G$12:G$5000)</f>
        <v>5500</v>
      </c>
      <c r="S586" s="6">
        <f>SUMIF(SaldoAnno3!A$12:A$5000,D586,SaldoAnno3!D$12:G$5000)</f>
        <v>0</v>
      </c>
      <c r="T586" s="6">
        <f>SUMIF(SaldoAnno3!A$12:A$5000,D586,SaldoAnno3!E$12:H$5000)</f>
        <v>0</v>
      </c>
      <c r="U586" s="6">
        <f>SUMIF(SaldoAnno3!A$12:A$5000,D586,SaldoAnno3!G$12:G$5000)</f>
        <v>0</v>
      </c>
      <c r="V586" s="6">
        <f>SUMIF(SaldoAnno4!A$12:A$4602,$D586,SaldoAnno4!D$12:D$4602)</f>
        <v>0</v>
      </c>
      <c r="W586" s="6">
        <f>SUMIF(SaldoAnno4!A$12:A$4602,$D586,SaldoAnno4!E$12:E$4602)</f>
        <v>0</v>
      </c>
      <c r="X586" s="6">
        <f>SUMIF(SaldoAnno4!A$12:A$4602,$D586,SaldoAnno4!G$12:G$4602)</f>
        <v>0</v>
      </c>
      <c r="Y586" s="6">
        <f>SUMIF(SaldoAnno5!A$12:A$4602,$D586,SaldoAnno5!D$12:D$4602)</f>
        <v>0</v>
      </c>
      <c r="Z586" s="6">
        <f>SUMIF(SaldoAnno5!A$12:A$4602,$D586,SaldoAnno5!E$12:E$4602)</f>
        <v>0</v>
      </c>
      <c r="AA586" s="6">
        <f>SUMIF(SaldoAnno5!A$12:A$4602,$D586,SaldoAnno5!G$12:G$4602)</f>
        <v>0</v>
      </c>
      <c r="AB586" s="6">
        <f>SUMIF(SaldoAnno6!A$12:A$5000,$D586,SaldoAnno6!D$12:D$5000)</f>
        <v>0</v>
      </c>
      <c r="AC586" s="6">
        <f>SUMIF(SaldoAnno6!A$12:A$5000,$D586,SaldoAnno6!E$12:E$5000)</f>
        <v>0</v>
      </c>
      <c r="AD586" s="6">
        <f>SUMIF(SaldoAnno6!A$12:A$5000,$D586,SaldoAnno6!G$12:G$5000)</f>
        <v>0</v>
      </c>
    </row>
    <row r="587" spans="1:30" ht="25.5">
      <c r="A587" s="7">
        <v>40</v>
      </c>
      <c r="B587" s="7">
        <v>4010</v>
      </c>
      <c r="C587" s="7">
        <v>401002</v>
      </c>
      <c r="D587" s="7">
        <v>40100291</v>
      </c>
      <c r="E587" s="170" t="s">
        <v>1661</v>
      </c>
      <c r="F587" s="7">
        <v>1</v>
      </c>
      <c r="G587" s="8" t="s">
        <v>633</v>
      </c>
      <c r="H587" s="8" t="s">
        <v>768</v>
      </c>
      <c r="I587" s="8" t="s">
        <v>7</v>
      </c>
      <c r="J587" s="8" t="s">
        <v>683</v>
      </c>
      <c r="K587" s="8" t="s">
        <v>8</v>
      </c>
      <c r="L587" s="8" t="s">
        <v>771</v>
      </c>
      <c r="M587" s="6">
        <f>SUMIF(SaldoAnno1!A$12:A$4902,D587,SaldoAnno1!D$12:D$4902)</f>
        <v>0</v>
      </c>
      <c r="N587" s="6">
        <f>SUMIF(SaldoAnno1!A$12:A$4902,D587,SaldoAnno1!E$12:E$4902)</f>
        <v>0</v>
      </c>
      <c r="O587" s="6">
        <f>SUMIF(SaldoAnno1!A$12:A$4902,D587,SaldoAnno1!G$12:G$4902)</f>
        <v>0</v>
      </c>
      <c r="P587" s="6">
        <f>SUMIF(SaldoAnno2!A$12:A$5000,D587,SaldoAnno2!D$12:D$5000)</f>
        <v>0</v>
      </c>
      <c r="Q587" s="6">
        <f>SUMIF(SaldoAnno2!A$12:A$5000,D587,SaldoAnno2!E$12:E$5000)</f>
        <v>0</v>
      </c>
      <c r="R587" s="6">
        <f>SUMIF(SaldoAnno2!A$12:A$5000,D587,SaldoAnno2!G$12:G$5000)</f>
        <v>0</v>
      </c>
      <c r="S587" s="6">
        <f>SUMIF(SaldoAnno3!A$12:A$5000,D587,SaldoAnno3!D$12:G$5000)</f>
        <v>0</v>
      </c>
      <c r="T587" s="6">
        <f>SUMIF(SaldoAnno3!A$12:A$5000,D587,SaldoAnno3!E$12:H$5000)</f>
        <v>0</v>
      </c>
      <c r="U587" s="6">
        <f>SUMIF(SaldoAnno3!A$12:A$5000,D587,SaldoAnno3!G$12:G$5000)</f>
        <v>0</v>
      </c>
      <c r="V587" s="6">
        <f>SUMIF(SaldoAnno4!A$12:A$4602,$D587,SaldoAnno4!D$12:D$4602)</f>
        <v>0</v>
      </c>
      <c r="W587" s="6">
        <f>SUMIF(SaldoAnno4!A$12:A$4602,$D587,SaldoAnno4!E$12:E$4602)</f>
        <v>0</v>
      </c>
      <c r="X587" s="6">
        <f>SUMIF(SaldoAnno4!A$12:A$4602,$D587,SaldoAnno4!G$12:G$4602)</f>
        <v>0</v>
      </c>
      <c r="Y587" s="6">
        <f>SUMIF(SaldoAnno5!A$12:A$4602,$D587,SaldoAnno5!D$12:D$4602)</f>
        <v>0</v>
      </c>
      <c r="Z587" s="6">
        <f>SUMIF(SaldoAnno5!A$12:A$4602,$D587,SaldoAnno5!E$12:E$4602)</f>
        <v>0</v>
      </c>
      <c r="AA587" s="6">
        <f>SUMIF(SaldoAnno5!A$12:A$4602,$D587,SaldoAnno5!G$12:G$4602)</f>
        <v>0</v>
      </c>
      <c r="AB587" s="6">
        <f>SUMIF(SaldoAnno6!A$12:A$5000,$D587,SaldoAnno6!D$12:D$5000)</f>
        <v>0</v>
      </c>
      <c r="AC587" s="6">
        <f>SUMIF(SaldoAnno6!A$12:A$5000,$D587,SaldoAnno6!E$12:E$5000)</f>
        <v>0</v>
      </c>
      <c r="AD587" s="6">
        <f>SUMIF(SaldoAnno6!A$12:A$5000,$D587,SaldoAnno6!G$12:G$5000)</f>
        <v>0</v>
      </c>
    </row>
    <row r="588" spans="1:30" ht="12.75">
      <c r="A588" s="7">
        <v>40</v>
      </c>
      <c r="B588" s="7">
        <v>4010</v>
      </c>
      <c r="C588" s="7">
        <v>401002</v>
      </c>
      <c r="D588" s="7">
        <v>40100292</v>
      </c>
      <c r="E588" s="170" t="s">
        <v>1662</v>
      </c>
      <c r="F588" s="7">
        <v>1</v>
      </c>
      <c r="G588" s="8" t="s">
        <v>633</v>
      </c>
      <c r="H588" s="8" t="s">
        <v>768</v>
      </c>
      <c r="I588" s="8" t="s">
        <v>7</v>
      </c>
      <c r="J588" s="8" t="s">
        <v>683</v>
      </c>
      <c r="K588" s="8" t="s">
        <v>8</v>
      </c>
      <c r="L588" s="8" t="s">
        <v>771</v>
      </c>
      <c r="M588" s="6">
        <f>SUMIF(SaldoAnno1!A$12:A$4902,D588,SaldoAnno1!D$12:D$4902)</f>
        <v>0</v>
      </c>
      <c r="N588" s="6">
        <f>SUMIF(SaldoAnno1!A$12:A$4902,D588,SaldoAnno1!E$12:E$4902)</f>
        <v>0</v>
      </c>
      <c r="O588" s="6">
        <f>SUMIF(SaldoAnno1!A$12:A$4902,D588,SaldoAnno1!G$12:G$4902)</f>
        <v>0</v>
      </c>
      <c r="P588" s="6">
        <f>SUMIF(SaldoAnno2!A$12:A$5000,D588,SaldoAnno2!D$12:D$5000)</f>
        <v>0</v>
      </c>
      <c r="Q588" s="6">
        <f>SUMIF(SaldoAnno2!A$12:A$5000,D588,SaldoAnno2!E$12:E$5000)</f>
        <v>0</v>
      </c>
      <c r="R588" s="6">
        <f>SUMIF(SaldoAnno2!A$12:A$5000,D588,SaldoAnno2!G$12:G$5000)</f>
        <v>0</v>
      </c>
      <c r="S588" s="6">
        <f>SUMIF(SaldoAnno3!A$12:A$5000,D588,SaldoAnno3!D$12:G$5000)</f>
        <v>0</v>
      </c>
      <c r="T588" s="6">
        <f>SUMIF(SaldoAnno3!A$12:A$5000,D588,SaldoAnno3!E$12:H$5000)</f>
        <v>0</v>
      </c>
      <c r="U588" s="6">
        <f>SUMIF(SaldoAnno3!A$12:A$5000,D588,SaldoAnno3!G$12:G$5000)</f>
        <v>0</v>
      </c>
      <c r="V588" s="6">
        <f>SUMIF(SaldoAnno4!A$12:A$4602,$D588,SaldoAnno4!D$12:D$4602)</f>
        <v>0</v>
      </c>
      <c r="W588" s="6">
        <f>SUMIF(SaldoAnno4!A$12:A$4602,$D588,SaldoAnno4!E$12:E$4602)</f>
        <v>0</v>
      </c>
      <c r="X588" s="6">
        <f>SUMIF(SaldoAnno4!A$12:A$4602,$D588,SaldoAnno4!G$12:G$4602)</f>
        <v>0</v>
      </c>
      <c r="Y588" s="6">
        <f>SUMIF(SaldoAnno5!A$12:A$4602,$D588,SaldoAnno5!D$12:D$4602)</f>
        <v>0</v>
      </c>
      <c r="Z588" s="6">
        <f>SUMIF(SaldoAnno5!A$12:A$4602,$D588,SaldoAnno5!E$12:E$4602)</f>
        <v>0</v>
      </c>
      <c r="AA588" s="6">
        <f>SUMIF(SaldoAnno5!A$12:A$4602,$D588,SaldoAnno5!G$12:G$4602)</f>
        <v>0</v>
      </c>
      <c r="AB588" s="6">
        <f>SUMIF(SaldoAnno6!A$12:A$5000,$D588,SaldoAnno6!D$12:D$5000)</f>
        <v>0</v>
      </c>
      <c r="AC588" s="6">
        <f>SUMIF(SaldoAnno6!A$12:A$5000,$D588,SaldoAnno6!E$12:E$5000)</f>
        <v>0</v>
      </c>
      <c r="AD588" s="6">
        <f>SUMIF(SaldoAnno6!A$12:A$5000,$D588,SaldoAnno6!G$12:G$5000)</f>
        <v>0</v>
      </c>
    </row>
    <row r="589" spans="1:30" ht="12.75">
      <c r="A589" s="7">
        <v>40</v>
      </c>
      <c r="B589" s="7">
        <v>4010</v>
      </c>
      <c r="C589" s="7">
        <v>401002</v>
      </c>
      <c r="D589" s="7">
        <v>40100294</v>
      </c>
      <c r="E589" s="170" t="s">
        <v>1663</v>
      </c>
      <c r="F589" s="7">
        <v>1</v>
      </c>
      <c r="G589" s="8" t="s">
        <v>633</v>
      </c>
      <c r="H589" s="8" t="s">
        <v>768</v>
      </c>
      <c r="I589" s="8" t="s">
        <v>7</v>
      </c>
      <c r="J589" s="8" t="s">
        <v>683</v>
      </c>
      <c r="K589" s="8" t="s">
        <v>8</v>
      </c>
      <c r="L589" s="8" t="s">
        <v>771</v>
      </c>
      <c r="M589" s="6">
        <f>SUMIF(SaldoAnno1!A$12:A$4902,D589,SaldoAnno1!D$12:D$4902)</f>
        <v>2168.5</v>
      </c>
      <c r="N589" s="6">
        <f>SUMIF(SaldoAnno1!A$12:A$4902,D589,SaldoAnno1!E$12:E$4902)</f>
        <v>0</v>
      </c>
      <c r="O589" s="6">
        <f>SUMIF(SaldoAnno1!A$12:A$4902,D589,SaldoAnno1!G$12:G$4902)</f>
        <v>2168.5</v>
      </c>
      <c r="P589" s="6">
        <f>SUMIF(SaldoAnno2!A$12:A$5000,D589,SaldoAnno2!D$12:D$5000)</f>
        <v>0</v>
      </c>
      <c r="Q589" s="6">
        <f>SUMIF(SaldoAnno2!A$12:A$5000,D589,SaldoAnno2!E$12:E$5000)</f>
        <v>0</v>
      </c>
      <c r="R589" s="6">
        <f>SUMIF(SaldoAnno2!A$12:A$5000,D589,SaldoAnno2!G$12:G$5000)</f>
        <v>0</v>
      </c>
      <c r="S589" s="6">
        <f>SUMIF(SaldoAnno3!A$12:A$5000,D589,SaldoAnno3!D$12:G$5000)</f>
        <v>0</v>
      </c>
      <c r="T589" s="6">
        <f>SUMIF(SaldoAnno3!A$12:A$5000,D589,SaldoAnno3!E$12:H$5000)</f>
        <v>0</v>
      </c>
      <c r="U589" s="6">
        <f>SUMIF(SaldoAnno3!A$12:A$5000,D589,SaldoAnno3!G$12:G$5000)</f>
        <v>0</v>
      </c>
      <c r="V589" s="6">
        <f>SUMIF(SaldoAnno4!A$12:A$4602,$D589,SaldoAnno4!D$12:D$4602)</f>
        <v>0</v>
      </c>
      <c r="W589" s="6">
        <f>SUMIF(SaldoAnno4!A$12:A$4602,$D589,SaldoAnno4!E$12:E$4602)</f>
        <v>0</v>
      </c>
      <c r="X589" s="6">
        <f>SUMIF(SaldoAnno4!A$12:A$4602,$D589,SaldoAnno4!G$12:G$4602)</f>
        <v>0</v>
      </c>
      <c r="Y589" s="6">
        <f>SUMIF(SaldoAnno5!A$12:A$4602,$D589,SaldoAnno5!D$12:D$4602)</f>
        <v>0</v>
      </c>
      <c r="Z589" s="6">
        <f>SUMIF(SaldoAnno5!A$12:A$4602,$D589,SaldoAnno5!E$12:E$4602)</f>
        <v>0</v>
      </c>
      <c r="AA589" s="6">
        <f>SUMIF(SaldoAnno5!A$12:A$4602,$D589,SaldoAnno5!G$12:G$4602)</f>
        <v>0</v>
      </c>
      <c r="AB589" s="6">
        <f>SUMIF(SaldoAnno6!A$12:A$5000,$D589,SaldoAnno6!D$12:D$5000)</f>
        <v>0</v>
      </c>
      <c r="AC589" s="6">
        <f>SUMIF(SaldoAnno6!A$12:A$5000,$D589,SaldoAnno6!E$12:E$5000)</f>
        <v>0</v>
      </c>
      <c r="AD589" s="6">
        <f>SUMIF(SaldoAnno6!A$12:A$5000,$D589,SaldoAnno6!G$12:G$5000)</f>
        <v>0</v>
      </c>
    </row>
    <row r="590" spans="1:30" ht="12.75">
      <c r="A590" s="7">
        <v>40</v>
      </c>
      <c r="B590" s="7">
        <v>4010</v>
      </c>
      <c r="C590" s="7">
        <v>401002</v>
      </c>
      <c r="D590" s="7">
        <v>40100295</v>
      </c>
      <c r="E590" s="170" t="s">
        <v>1664</v>
      </c>
      <c r="F590" s="7">
        <v>1</v>
      </c>
      <c r="G590" s="8" t="s">
        <v>633</v>
      </c>
      <c r="H590" s="8" t="s">
        <v>768</v>
      </c>
      <c r="I590" s="8" t="s">
        <v>7</v>
      </c>
      <c r="J590" s="8" t="s">
        <v>683</v>
      </c>
      <c r="K590" s="8" t="s">
        <v>8</v>
      </c>
      <c r="L590" s="8" t="s">
        <v>771</v>
      </c>
      <c r="M590" s="6">
        <f>SUMIF(SaldoAnno1!A$12:A$4902,D590,SaldoAnno1!D$12:D$4902)</f>
        <v>0</v>
      </c>
      <c r="N590" s="6">
        <f>SUMIF(SaldoAnno1!A$12:A$4902,D590,SaldoAnno1!E$12:E$4902)</f>
        <v>0</v>
      </c>
      <c r="O590" s="6">
        <f>SUMIF(SaldoAnno1!A$12:A$4902,D590,SaldoAnno1!G$12:G$4902)</f>
        <v>0</v>
      </c>
      <c r="P590" s="6">
        <f>SUMIF(SaldoAnno2!A$12:A$5000,D590,SaldoAnno2!D$12:D$5000)</f>
        <v>0</v>
      </c>
      <c r="Q590" s="6">
        <f>SUMIF(SaldoAnno2!A$12:A$5000,D590,SaldoAnno2!E$12:E$5000)</f>
        <v>0</v>
      </c>
      <c r="R590" s="6">
        <f>SUMIF(SaldoAnno2!A$12:A$5000,D590,SaldoAnno2!G$12:G$5000)</f>
        <v>0</v>
      </c>
      <c r="S590" s="6">
        <f>SUMIF(SaldoAnno3!A$12:A$5000,D590,SaldoAnno3!D$12:G$5000)</f>
        <v>0</v>
      </c>
      <c r="T590" s="6">
        <f>SUMIF(SaldoAnno3!A$12:A$5000,D590,SaldoAnno3!E$12:H$5000)</f>
        <v>0</v>
      </c>
      <c r="U590" s="6">
        <f>SUMIF(SaldoAnno3!A$12:A$5000,D590,SaldoAnno3!G$12:G$5000)</f>
        <v>0</v>
      </c>
      <c r="V590" s="6">
        <f>SUMIF(SaldoAnno4!A$12:A$4602,$D590,SaldoAnno4!D$12:D$4602)</f>
        <v>0</v>
      </c>
      <c r="W590" s="6">
        <f>SUMIF(SaldoAnno4!A$12:A$4602,$D590,SaldoAnno4!E$12:E$4602)</f>
        <v>0</v>
      </c>
      <c r="X590" s="6">
        <f>SUMIF(SaldoAnno4!A$12:A$4602,$D590,SaldoAnno4!G$12:G$4602)</f>
        <v>0</v>
      </c>
      <c r="Y590" s="6">
        <f>SUMIF(SaldoAnno5!A$12:A$4602,$D590,SaldoAnno5!D$12:D$4602)</f>
        <v>0</v>
      </c>
      <c r="Z590" s="6">
        <f>SUMIF(SaldoAnno5!A$12:A$4602,$D590,SaldoAnno5!E$12:E$4602)</f>
        <v>0</v>
      </c>
      <c r="AA590" s="6">
        <f>SUMIF(SaldoAnno5!A$12:A$4602,$D590,SaldoAnno5!G$12:G$4602)</f>
        <v>0</v>
      </c>
      <c r="AB590" s="6">
        <f>SUMIF(SaldoAnno6!A$12:A$5000,$D590,SaldoAnno6!D$12:D$5000)</f>
        <v>0</v>
      </c>
      <c r="AC590" s="6">
        <f>SUMIF(SaldoAnno6!A$12:A$5000,$D590,SaldoAnno6!E$12:E$5000)</f>
        <v>0</v>
      </c>
      <c r="AD590" s="6">
        <f>SUMIF(SaldoAnno6!A$12:A$5000,$D590,SaldoAnno6!G$12:G$5000)</f>
        <v>0</v>
      </c>
    </row>
    <row r="591" spans="1:30" ht="12.75">
      <c r="A591" s="7">
        <v>40</v>
      </c>
      <c r="B591" s="7">
        <v>4010</v>
      </c>
      <c r="C591" s="7">
        <v>401002</v>
      </c>
      <c r="D591" s="7">
        <v>40100392</v>
      </c>
      <c r="E591" s="170" t="s">
        <v>1010</v>
      </c>
      <c r="F591" s="7">
        <v>1</v>
      </c>
      <c r="G591" s="8" t="s">
        <v>633</v>
      </c>
      <c r="H591" s="8" t="s">
        <v>768</v>
      </c>
      <c r="I591" s="8" t="s">
        <v>7</v>
      </c>
      <c r="J591" s="8" t="s">
        <v>683</v>
      </c>
      <c r="K591" s="8" t="s">
        <v>8</v>
      </c>
      <c r="L591" s="8" t="s">
        <v>771</v>
      </c>
      <c r="M591" s="6">
        <f>SUMIF(SaldoAnno1!A$12:A$4902,D591,SaldoAnno1!D$12:D$4902)</f>
        <v>0</v>
      </c>
      <c r="N591" s="6">
        <f>SUMIF(SaldoAnno1!A$12:A$4902,D591,SaldoAnno1!E$12:E$4902)</f>
        <v>0</v>
      </c>
      <c r="O591" s="6">
        <f>SUMIF(SaldoAnno1!A$12:A$4902,D591,SaldoAnno1!G$12:G$4902)</f>
        <v>0</v>
      </c>
      <c r="P591" s="6">
        <f>SUMIF(SaldoAnno2!A$12:A$5000,D591,SaldoAnno2!D$12:D$5000)</f>
        <v>0</v>
      </c>
      <c r="Q591" s="6">
        <f>SUMIF(SaldoAnno2!A$12:A$5000,D591,SaldoAnno2!E$12:E$5000)</f>
        <v>0</v>
      </c>
      <c r="R591" s="6">
        <f>SUMIF(SaldoAnno2!A$12:A$5000,D591,SaldoAnno2!G$12:G$5000)</f>
        <v>0</v>
      </c>
      <c r="S591" s="6">
        <f>SUMIF(SaldoAnno3!A$12:A$5000,D591,SaldoAnno3!D$12:G$5000)</f>
        <v>0</v>
      </c>
      <c r="T591" s="6">
        <f>SUMIF(SaldoAnno3!A$12:A$5000,D591,SaldoAnno3!E$12:H$5000)</f>
        <v>0</v>
      </c>
      <c r="U591" s="6">
        <f>SUMIF(SaldoAnno3!A$12:A$5000,D591,SaldoAnno3!G$12:G$5000)</f>
        <v>0</v>
      </c>
      <c r="V591" s="6">
        <f>SUMIF(SaldoAnno4!A$12:A$4602,$D591,SaldoAnno4!D$12:D$4602)</f>
        <v>0</v>
      </c>
      <c r="W591" s="6">
        <f>SUMIF(SaldoAnno4!A$12:A$4602,$D591,SaldoAnno4!E$12:E$4602)</f>
        <v>0</v>
      </c>
      <c r="X591" s="6">
        <f>SUMIF(SaldoAnno4!A$12:A$4602,$D591,SaldoAnno4!G$12:G$4602)</f>
        <v>0</v>
      </c>
      <c r="Y591" s="6">
        <f>SUMIF(SaldoAnno5!A$12:A$4602,$D591,SaldoAnno5!D$12:D$4602)</f>
        <v>0</v>
      </c>
      <c r="Z591" s="6">
        <f>SUMIF(SaldoAnno5!A$12:A$4602,$D591,SaldoAnno5!E$12:E$4602)</f>
        <v>0</v>
      </c>
      <c r="AA591" s="6">
        <f>SUMIF(SaldoAnno5!A$12:A$4602,$D591,SaldoAnno5!G$12:G$4602)</f>
        <v>0</v>
      </c>
      <c r="AB591" s="6">
        <f>SUMIF(SaldoAnno6!A$12:A$5000,$D591,SaldoAnno6!D$12:D$5000)</f>
        <v>0</v>
      </c>
      <c r="AC591" s="6">
        <f>SUMIF(SaldoAnno6!A$12:A$5000,$D591,SaldoAnno6!E$12:E$5000)</f>
        <v>0</v>
      </c>
      <c r="AD591" s="6">
        <f>SUMIF(SaldoAnno6!A$12:A$5000,$D591,SaldoAnno6!G$12:G$5000)</f>
        <v>0</v>
      </c>
    </row>
    <row r="592" spans="1:30" ht="12.75">
      <c r="A592" s="7">
        <v>40</v>
      </c>
      <c r="B592" s="7">
        <v>4010</v>
      </c>
      <c r="C592" s="7">
        <v>401003</v>
      </c>
      <c r="D592" s="7">
        <v>40100301</v>
      </c>
      <c r="E592" s="170" t="s">
        <v>16</v>
      </c>
      <c r="F592" s="7">
        <v>1</v>
      </c>
      <c r="G592" s="8" t="s">
        <v>633</v>
      </c>
      <c r="H592" s="8" t="s">
        <v>768</v>
      </c>
      <c r="I592" s="8" t="s">
        <v>17</v>
      </c>
      <c r="J592" s="8" t="s">
        <v>683</v>
      </c>
      <c r="K592" s="8" t="s">
        <v>18</v>
      </c>
      <c r="L592" s="8" t="s">
        <v>771</v>
      </c>
      <c r="M592" s="6">
        <f>SUMIF(SaldoAnno1!A$12:A$4902,D592,SaldoAnno1!D$12:D$4902)</f>
        <v>0</v>
      </c>
      <c r="N592" s="6">
        <f>SUMIF(SaldoAnno1!A$12:A$4902,D592,SaldoAnno1!E$12:E$4902)</f>
        <v>0</v>
      </c>
      <c r="O592" s="6">
        <f>SUMIF(SaldoAnno1!A$12:A$4902,D592,SaldoAnno1!G$12:G$4902)</f>
        <v>0</v>
      </c>
      <c r="P592" s="6">
        <f>SUMIF(SaldoAnno2!A$12:A$5000,D592,SaldoAnno2!D$12:D$5000)</f>
        <v>0</v>
      </c>
      <c r="Q592" s="6">
        <f>SUMIF(SaldoAnno2!A$12:A$5000,D592,SaldoAnno2!E$12:E$5000)</f>
        <v>0</v>
      </c>
      <c r="R592" s="6">
        <f>SUMIF(SaldoAnno2!A$12:A$5000,D592,SaldoAnno2!G$12:G$5000)</f>
        <v>0</v>
      </c>
      <c r="S592" s="6">
        <f>SUMIF(SaldoAnno3!A$12:A$5000,D592,SaldoAnno3!D$12:G$5000)</f>
        <v>0</v>
      </c>
      <c r="T592" s="6">
        <f>SUMIF(SaldoAnno3!A$12:A$5000,D592,SaldoAnno3!E$12:H$5000)</f>
        <v>0</v>
      </c>
      <c r="U592" s="6">
        <f>SUMIF(SaldoAnno3!A$12:A$5000,D592,SaldoAnno3!G$12:G$5000)</f>
        <v>0</v>
      </c>
      <c r="V592" s="6">
        <f>SUMIF(SaldoAnno4!A$12:A$4602,$D592,SaldoAnno4!D$12:D$4602)</f>
        <v>0</v>
      </c>
      <c r="W592" s="6">
        <f>SUMIF(SaldoAnno4!A$12:A$4602,$D592,SaldoAnno4!E$12:E$4602)</f>
        <v>0</v>
      </c>
      <c r="X592" s="6">
        <f>SUMIF(SaldoAnno4!A$12:A$4602,$D592,SaldoAnno4!G$12:G$4602)</f>
        <v>0</v>
      </c>
      <c r="Y592" s="6">
        <f>SUMIF(SaldoAnno5!A$12:A$4602,$D592,SaldoAnno5!D$12:D$4602)</f>
        <v>0</v>
      </c>
      <c r="Z592" s="6">
        <f>SUMIF(SaldoAnno5!A$12:A$4602,$D592,SaldoAnno5!E$12:E$4602)</f>
        <v>0</v>
      </c>
      <c r="AA592" s="6">
        <f>SUMIF(SaldoAnno5!A$12:A$4602,$D592,SaldoAnno5!G$12:G$4602)</f>
        <v>0</v>
      </c>
      <c r="AB592" s="6">
        <f>SUMIF(SaldoAnno6!A$12:A$5000,$D592,SaldoAnno6!D$12:D$5000)</f>
        <v>0</v>
      </c>
      <c r="AC592" s="6">
        <f>SUMIF(SaldoAnno6!A$12:A$5000,$D592,SaldoAnno6!E$12:E$5000)</f>
        <v>0</v>
      </c>
      <c r="AD592" s="6">
        <f>SUMIF(SaldoAnno6!A$12:A$5000,$D592,SaldoAnno6!G$12:G$5000)</f>
        <v>0</v>
      </c>
    </row>
    <row r="593" spans="1:30" ht="12.75">
      <c r="A593" s="7">
        <v>40</v>
      </c>
      <c r="B593" s="7">
        <v>4010</v>
      </c>
      <c r="C593" s="7">
        <v>401003</v>
      </c>
      <c r="D593" s="7">
        <v>40100302</v>
      </c>
      <c r="E593" s="170" t="s">
        <v>19</v>
      </c>
      <c r="F593" s="7">
        <v>1</v>
      </c>
      <c r="G593" s="8" t="s">
        <v>633</v>
      </c>
      <c r="H593" s="8" t="s">
        <v>768</v>
      </c>
      <c r="I593" s="8" t="s">
        <v>17</v>
      </c>
      <c r="J593" s="8" t="s">
        <v>683</v>
      </c>
      <c r="K593" s="8" t="s">
        <v>18</v>
      </c>
      <c r="L593" s="8" t="s">
        <v>771</v>
      </c>
      <c r="M593" s="6">
        <f>SUMIF(SaldoAnno1!A$12:A$4902,D593,SaldoAnno1!D$12:D$4902)</f>
        <v>0</v>
      </c>
      <c r="N593" s="6">
        <f>SUMIF(SaldoAnno1!A$12:A$4902,D593,SaldoAnno1!E$12:E$4902)</f>
        <v>0</v>
      </c>
      <c r="O593" s="6">
        <f>SUMIF(SaldoAnno1!A$12:A$4902,D593,SaldoAnno1!G$12:G$4902)</f>
        <v>0</v>
      </c>
      <c r="P593" s="6">
        <f>SUMIF(SaldoAnno2!A$12:A$5000,D593,SaldoAnno2!D$12:D$5000)</f>
        <v>0</v>
      </c>
      <c r="Q593" s="6">
        <f>SUMIF(SaldoAnno2!A$12:A$5000,D593,SaldoAnno2!E$12:E$5000)</f>
        <v>0</v>
      </c>
      <c r="R593" s="6">
        <f>SUMIF(SaldoAnno2!A$12:A$5000,D593,SaldoAnno2!G$12:G$5000)</f>
        <v>0</v>
      </c>
      <c r="S593" s="6">
        <f>SUMIF(SaldoAnno3!A$12:A$5000,D593,SaldoAnno3!D$12:G$5000)</f>
        <v>0</v>
      </c>
      <c r="T593" s="6">
        <f>SUMIF(SaldoAnno3!A$12:A$5000,D593,SaldoAnno3!E$12:H$5000)</f>
        <v>0</v>
      </c>
      <c r="U593" s="6">
        <f>SUMIF(SaldoAnno3!A$12:A$5000,D593,SaldoAnno3!G$12:G$5000)</f>
        <v>0</v>
      </c>
      <c r="V593" s="6">
        <f>SUMIF(SaldoAnno4!A$12:A$4602,$D593,SaldoAnno4!D$12:D$4602)</f>
        <v>0</v>
      </c>
      <c r="W593" s="6">
        <f>SUMIF(SaldoAnno4!A$12:A$4602,$D593,SaldoAnno4!E$12:E$4602)</f>
        <v>0</v>
      </c>
      <c r="X593" s="6">
        <f>SUMIF(SaldoAnno4!A$12:A$4602,$D593,SaldoAnno4!G$12:G$4602)</f>
        <v>0</v>
      </c>
      <c r="Y593" s="6">
        <f>SUMIF(SaldoAnno5!A$12:A$4602,$D593,SaldoAnno5!D$12:D$4602)</f>
        <v>0</v>
      </c>
      <c r="Z593" s="6">
        <f>SUMIF(SaldoAnno5!A$12:A$4602,$D593,SaldoAnno5!E$12:E$4602)</f>
        <v>0</v>
      </c>
      <c r="AA593" s="6">
        <f>SUMIF(SaldoAnno5!A$12:A$4602,$D593,SaldoAnno5!G$12:G$4602)</f>
        <v>0</v>
      </c>
      <c r="AB593" s="6">
        <f>SUMIF(SaldoAnno6!A$12:A$5000,$D593,SaldoAnno6!D$12:D$5000)</f>
        <v>0</v>
      </c>
      <c r="AC593" s="6">
        <f>SUMIF(SaldoAnno6!A$12:A$5000,$D593,SaldoAnno6!E$12:E$5000)</f>
        <v>0</v>
      </c>
      <c r="AD593" s="6">
        <f>SUMIF(SaldoAnno6!A$12:A$5000,$D593,SaldoAnno6!G$12:G$5000)</f>
        <v>0</v>
      </c>
    </row>
    <row r="594" spans="1:30" ht="12.75">
      <c r="A594" s="7">
        <v>40</v>
      </c>
      <c r="B594" s="7">
        <v>4010</v>
      </c>
      <c r="C594" s="7">
        <v>401003</v>
      </c>
      <c r="D594" s="7">
        <v>40100303</v>
      </c>
      <c r="E594" s="170" t="s">
        <v>20</v>
      </c>
      <c r="F594" s="7">
        <v>1</v>
      </c>
      <c r="G594" s="8" t="s">
        <v>633</v>
      </c>
      <c r="H594" s="8" t="s">
        <v>768</v>
      </c>
      <c r="I594" s="8" t="s">
        <v>17</v>
      </c>
      <c r="J594" s="8" t="s">
        <v>683</v>
      </c>
      <c r="K594" s="8" t="s">
        <v>18</v>
      </c>
      <c r="L594" s="8" t="s">
        <v>771</v>
      </c>
      <c r="M594" s="6">
        <f>SUMIF(SaldoAnno1!A$12:A$4902,D594,SaldoAnno1!D$12:D$4902)</f>
        <v>0</v>
      </c>
      <c r="N594" s="6">
        <f>SUMIF(SaldoAnno1!A$12:A$4902,D594,SaldoAnno1!E$12:E$4902)</f>
        <v>0</v>
      </c>
      <c r="O594" s="6">
        <f>SUMIF(SaldoAnno1!A$12:A$4902,D594,SaldoAnno1!G$12:G$4902)</f>
        <v>0</v>
      </c>
      <c r="P594" s="6">
        <f>SUMIF(SaldoAnno2!A$12:A$5000,D594,SaldoAnno2!D$12:D$5000)</f>
        <v>0</v>
      </c>
      <c r="Q594" s="6">
        <f>SUMIF(SaldoAnno2!A$12:A$5000,D594,SaldoAnno2!E$12:E$5000)</f>
        <v>0</v>
      </c>
      <c r="R594" s="6">
        <f>SUMIF(SaldoAnno2!A$12:A$5000,D594,SaldoAnno2!G$12:G$5000)</f>
        <v>0</v>
      </c>
      <c r="S594" s="6">
        <f>SUMIF(SaldoAnno3!A$12:A$5000,D594,SaldoAnno3!D$12:G$5000)</f>
        <v>0</v>
      </c>
      <c r="T594" s="6">
        <f>SUMIF(SaldoAnno3!A$12:A$5000,D594,SaldoAnno3!E$12:H$5000)</f>
        <v>0</v>
      </c>
      <c r="U594" s="6">
        <f>SUMIF(SaldoAnno3!A$12:A$5000,D594,SaldoAnno3!G$12:G$5000)</f>
        <v>0</v>
      </c>
      <c r="V594" s="6">
        <f>SUMIF(SaldoAnno4!A$12:A$4602,$D594,SaldoAnno4!D$12:D$4602)</f>
        <v>0</v>
      </c>
      <c r="W594" s="6">
        <f>SUMIF(SaldoAnno4!A$12:A$4602,$D594,SaldoAnno4!E$12:E$4602)</f>
        <v>0</v>
      </c>
      <c r="X594" s="6">
        <f>SUMIF(SaldoAnno4!A$12:A$4602,$D594,SaldoAnno4!G$12:G$4602)</f>
        <v>0</v>
      </c>
      <c r="Y594" s="6">
        <f>SUMIF(SaldoAnno5!A$12:A$4602,$D594,SaldoAnno5!D$12:D$4602)</f>
        <v>0</v>
      </c>
      <c r="Z594" s="6">
        <f>SUMIF(SaldoAnno5!A$12:A$4602,$D594,SaldoAnno5!E$12:E$4602)</f>
        <v>0</v>
      </c>
      <c r="AA594" s="6">
        <f>SUMIF(SaldoAnno5!A$12:A$4602,$D594,SaldoAnno5!G$12:G$4602)</f>
        <v>0</v>
      </c>
      <c r="AB594" s="6">
        <f>SUMIF(SaldoAnno6!A$12:A$5000,$D594,SaldoAnno6!D$12:D$5000)</f>
        <v>0</v>
      </c>
      <c r="AC594" s="6">
        <f>SUMIF(SaldoAnno6!A$12:A$5000,$D594,SaldoAnno6!E$12:E$5000)</f>
        <v>0</v>
      </c>
      <c r="AD594" s="6">
        <f>SUMIF(SaldoAnno6!A$12:A$5000,$D594,SaldoAnno6!G$12:G$5000)</f>
        <v>0</v>
      </c>
    </row>
    <row r="595" spans="1:30" ht="12.75">
      <c r="A595" s="7">
        <v>40</v>
      </c>
      <c r="B595" s="7">
        <v>4010</v>
      </c>
      <c r="C595" s="7">
        <v>401004</v>
      </c>
      <c r="D595" s="7">
        <v>40100401</v>
      </c>
      <c r="E595" s="170" t="s">
        <v>1665</v>
      </c>
      <c r="F595" s="7">
        <v>1</v>
      </c>
      <c r="G595" s="8" t="s">
        <v>633</v>
      </c>
      <c r="H595" s="8" t="s">
        <v>768</v>
      </c>
      <c r="I595" s="8" t="s">
        <v>21</v>
      </c>
      <c r="J595" s="8" t="s">
        <v>683</v>
      </c>
      <c r="K595" s="8" t="s">
        <v>22</v>
      </c>
      <c r="L595" s="8" t="s">
        <v>771</v>
      </c>
      <c r="M595" s="6">
        <f>SUMIF(SaldoAnno1!A$12:A$4902,D595,SaldoAnno1!D$12:D$4902)</f>
        <v>0</v>
      </c>
      <c r="N595" s="6">
        <f>SUMIF(SaldoAnno1!A$12:A$4902,D595,SaldoAnno1!E$12:E$4902)</f>
        <v>0</v>
      </c>
      <c r="O595" s="6">
        <f>SUMIF(SaldoAnno1!A$12:A$4902,D595,SaldoAnno1!G$12:G$4902)</f>
        <v>0</v>
      </c>
      <c r="P595" s="6">
        <f>SUMIF(SaldoAnno2!A$12:A$5000,D595,SaldoAnno2!D$12:D$5000)</f>
        <v>0</v>
      </c>
      <c r="Q595" s="6">
        <f>SUMIF(SaldoAnno2!A$12:A$5000,D595,SaldoAnno2!E$12:E$5000)</f>
        <v>0</v>
      </c>
      <c r="R595" s="6">
        <f>SUMIF(SaldoAnno2!A$12:A$5000,D595,SaldoAnno2!G$12:G$5000)</f>
        <v>0</v>
      </c>
      <c r="S595" s="6">
        <f>SUMIF(SaldoAnno3!A$12:A$5000,D595,SaldoAnno3!D$12:G$5000)</f>
        <v>20574.759999999998</v>
      </c>
      <c r="T595" s="6">
        <f>SUMIF(SaldoAnno3!A$12:A$5000,D595,SaldoAnno3!E$12:H$5000)</f>
        <v>0</v>
      </c>
      <c r="U595" s="6">
        <f>SUMIF(SaldoAnno3!A$12:A$5000,D595,SaldoAnno3!G$12:G$5000)</f>
        <v>20574.759999999998</v>
      </c>
      <c r="V595" s="6">
        <f>SUMIF(SaldoAnno4!A$12:A$4602,$D595,SaldoAnno4!D$12:D$4602)</f>
        <v>0</v>
      </c>
      <c r="W595" s="6">
        <f>SUMIF(SaldoAnno4!A$12:A$4602,$D595,SaldoAnno4!E$12:E$4602)</f>
        <v>0</v>
      </c>
      <c r="X595" s="6">
        <f>SUMIF(SaldoAnno4!A$12:A$4602,$D595,SaldoAnno4!G$12:G$4602)</f>
        <v>0</v>
      </c>
      <c r="Y595" s="6">
        <f>SUMIF(SaldoAnno5!A$12:A$4602,$D595,SaldoAnno5!D$12:D$4602)</f>
        <v>47419.69</v>
      </c>
      <c r="Z595" s="6">
        <f>SUMIF(SaldoAnno5!A$12:A$4602,$D595,SaldoAnno5!E$12:E$4602)</f>
        <v>0</v>
      </c>
      <c r="AA595" s="6">
        <f>SUMIF(SaldoAnno5!A$12:A$4602,$D595,SaldoAnno5!G$12:G$4602)</f>
        <v>47419.69</v>
      </c>
      <c r="AB595" s="6">
        <f>SUMIF(SaldoAnno6!A$12:A$5000,$D595,SaldoAnno6!D$12:D$5000)</f>
        <v>0</v>
      </c>
      <c r="AC595" s="6">
        <f>SUMIF(SaldoAnno6!A$12:A$5000,$D595,SaldoAnno6!E$12:E$5000)</f>
        <v>0</v>
      </c>
      <c r="AD595" s="6">
        <f>SUMIF(SaldoAnno6!A$12:A$5000,$D595,SaldoAnno6!G$12:G$5000)</f>
        <v>0</v>
      </c>
    </row>
    <row r="596" spans="1:30" ht="12.75">
      <c r="A596" s="7">
        <v>40</v>
      </c>
      <c r="B596" s="7">
        <v>4011</v>
      </c>
      <c r="C596" s="7">
        <v>401101</v>
      </c>
      <c r="D596" s="7">
        <v>40110101</v>
      </c>
      <c r="E596" s="170" t="s">
        <v>23</v>
      </c>
      <c r="F596" s="7">
        <v>1</v>
      </c>
      <c r="G596" s="8" t="s">
        <v>633</v>
      </c>
      <c r="H596" s="8" t="s">
        <v>24</v>
      </c>
      <c r="I596" s="8" t="s">
        <v>25</v>
      </c>
      <c r="J596" s="8" t="s">
        <v>683</v>
      </c>
      <c r="K596" s="8" t="s">
        <v>26</v>
      </c>
      <c r="L596" s="8" t="s">
        <v>27</v>
      </c>
      <c r="M596" s="6">
        <f>SUMIF(SaldoAnno1!A$12:A$4902,D596,SaldoAnno1!D$12:D$4902)</f>
        <v>331506</v>
      </c>
      <c r="N596" s="6">
        <f>SUMIF(SaldoAnno1!A$12:A$4902,D596,SaldoAnno1!E$12:E$4902)</f>
        <v>0</v>
      </c>
      <c r="O596" s="6">
        <f>SUMIF(SaldoAnno1!A$12:A$4902,D596,SaldoAnno1!G$12:G$4902)</f>
        <v>331506</v>
      </c>
      <c r="P596" s="6">
        <f>SUMIF(SaldoAnno2!A$12:A$5000,D596,SaldoAnno2!D$12:D$5000)</f>
        <v>297411.08</v>
      </c>
      <c r="Q596" s="6">
        <f>SUMIF(SaldoAnno2!A$12:A$5000,D596,SaldoAnno2!E$12:E$5000)</f>
        <v>0</v>
      </c>
      <c r="R596" s="6">
        <f>SUMIF(SaldoAnno2!A$12:A$5000,D596,SaldoAnno2!G$12:G$5000)</f>
        <v>297411.08</v>
      </c>
      <c r="S596" s="6">
        <f>SUMIF(SaldoAnno3!A$12:A$5000,D596,SaldoAnno3!D$12:G$5000)</f>
        <v>239223.98</v>
      </c>
      <c r="T596" s="6">
        <f>SUMIF(SaldoAnno3!A$12:A$5000,D596,SaldoAnno3!E$12:H$5000)</f>
        <v>0</v>
      </c>
      <c r="U596" s="6">
        <f>SUMIF(SaldoAnno3!A$12:A$5000,D596,SaldoAnno3!G$12:G$5000)</f>
        <v>239223.98</v>
      </c>
      <c r="V596" s="6">
        <f>SUMIF(SaldoAnno4!A$12:A$4602,$D596,SaldoAnno4!D$12:D$4602)</f>
        <v>0</v>
      </c>
      <c r="W596" s="6">
        <f>SUMIF(SaldoAnno4!A$12:A$4602,$D596,SaldoAnno4!E$12:E$4602)</f>
        <v>0</v>
      </c>
      <c r="X596" s="6">
        <f>SUMIF(SaldoAnno4!A$12:A$4602,$D596,SaldoAnno4!G$12:G$4602)</f>
        <v>0</v>
      </c>
      <c r="Y596" s="6">
        <f>SUMIF(SaldoAnno5!A$12:A$4602,$D596,SaldoAnno5!D$12:D$4602)</f>
        <v>221633.44</v>
      </c>
      <c r="Z596" s="6">
        <f>SUMIF(SaldoAnno5!A$12:A$4602,$D596,SaldoAnno5!E$12:E$4602)</f>
        <v>80167.759999999995</v>
      </c>
      <c r="AA596" s="6">
        <f>SUMIF(SaldoAnno5!A$12:A$4602,$D596,SaldoAnno5!G$12:G$4602)</f>
        <v>141465.68</v>
      </c>
      <c r="AB596" s="6">
        <f>SUMIF(SaldoAnno6!A$12:A$5000,$D596,SaldoAnno6!D$12:D$5000)</f>
        <v>89337.66</v>
      </c>
      <c r="AC596" s="6">
        <f>SUMIF(SaldoAnno6!A$12:A$5000,$D596,SaldoAnno6!E$12:E$5000)</f>
        <v>0</v>
      </c>
      <c r="AD596" s="6">
        <f>SUMIF(SaldoAnno6!A$12:A$5000,$D596,SaldoAnno6!G$12:G$5000)</f>
        <v>89337.66</v>
      </c>
    </row>
    <row r="597" spans="1:30" ht="12.75">
      <c r="A597" s="7">
        <v>40</v>
      </c>
      <c r="B597" s="7">
        <v>4011</v>
      </c>
      <c r="C597" s="7">
        <v>401101</v>
      </c>
      <c r="D597" s="7">
        <v>40110102</v>
      </c>
      <c r="E597" s="170" t="s">
        <v>28</v>
      </c>
      <c r="F597" s="7">
        <v>1</v>
      </c>
      <c r="G597" s="8" t="s">
        <v>633</v>
      </c>
      <c r="H597" s="8" t="s">
        <v>24</v>
      </c>
      <c r="I597" s="8" t="s">
        <v>25</v>
      </c>
      <c r="J597" s="8" t="s">
        <v>683</v>
      </c>
      <c r="K597" s="8" t="s">
        <v>26</v>
      </c>
      <c r="L597" s="8" t="s">
        <v>27</v>
      </c>
      <c r="M597" s="6">
        <f>SUMIF(SaldoAnno1!A$12:A$4902,D597,SaldoAnno1!D$12:D$4902)</f>
        <v>0</v>
      </c>
      <c r="N597" s="6">
        <f>SUMIF(SaldoAnno1!A$12:A$4902,D597,SaldoAnno1!E$12:E$4902)</f>
        <v>297411.08</v>
      </c>
      <c r="O597" s="6">
        <f>SUMIF(SaldoAnno1!A$12:A$4902,D597,SaldoAnno1!G$12:G$4902)</f>
        <v>-297411.08</v>
      </c>
      <c r="P597" s="6">
        <f>SUMIF(SaldoAnno2!A$12:A$5000,D597,SaldoAnno2!D$12:D$5000)</f>
        <v>0</v>
      </c>
      <c r="Q597" s="6">
        <f>SUMIF(SaldoAnno2!A$12:A$5000,D597,SaldoAnno2!E$12:E$5000)</f>
        <v>239223.98</v>
      </c>
      <c r="R597" s="6">
        <f>SUMIF(SaldoAnno2!A$12:A$5000,D597,SaldoAnno2!G$12:G$5000)</f>
        <v>-239223.98</v>
      </c>
      <c r="S597" s="6">
        <f>SUMIF(SaldoAnno3!A$12:A$5000,D597,SaldoAnno3!D$12:G$5000)</f>
        <v>0</v>
      </c>
      <c r="T597" s="6">
        <f>SUMIF(SaldoAnno3!A$12:A$5000,D597,SaldoAnno3!E$12:H$5000)</f>
        <v>221633.44</v>
      </c>
      <c r="U597" s="6">
        <f>SUMIF(SaldoAnno3!A$12:A$5000,D597,SaldoAnno3!G$12:G$5000)</f>
        <v>-221633.44</v>
      </c>
      <c r="V597" s="6">
        <f>SUMIF(SaldoAnno4!A$12:A$4602,$D597,SaldoAnno4!D$12:D$4602)</f>
        <v>0</v>
      </c>
      <c r="W597" s="6">
        <f>SUMIF(SaldoAnno4!A$12:A$4602,$D597,SaldoAnno4!E$12:E$4602)</f>
        <v>0</v>
      </c>
      <c r="X597" s="6">
        <f>SUMIF(SaldoAnno4!A$12:A$4602,$D597,SaldoAnno4!G$12:G$4602)</f>
        <v>0</v>
      </c>
      <c r="Y597" s="6">
        <f>SUMIF(SaldoAnno5!A$12:A$4602,$D597,SaldoAnno5!D$12:D$4602)</f>
        <v>0</v>
      </c>
      <c r="Z597" s="6">
        <f>SUMIF(SaldoAnno5!A$12:A$4602,$D597,SaldoAnno5!E$12:E$4602)</f>
        <v>89337.66</v>
      </c>
      <c r="AA597" s="6">
        <f>SUMIF(SaldoAnno5!A$12:A$4602,$D597,SaldoAnno5!G$12:G$4602)</f>
        <v>-89337.66</v>
      </c>
      <c r="AB597" s="6">
        <f>SUMIF(SaldoAnno6!A$12:A$5000,$D597,SaldoAnno6!D$12:D$5000)</f>
        <v>0</v>
      </c>
      <c r="AC597" s="6">
        <f>SUMIF(SaldoAnno6!A$12:A$5000,$D597,SaldoAnno6!E$12:E$5000)</f>
        <v>0</v>
      </c>
      <c r="AD597" s="6">
        <f>SUMIF(SaldoAnno6!A$12:A$5000,$D597,SaldoAnno6!G$12:G$5000)</f>
        <v>0</v>
      </c>
    </row>
    <row r="598" spans="1:30" ht="12.75">
      <c r="A598" s="7">
        <v>40</v>
      </c>
      <c r="B598" s="7">
        <v>4011</v>
      </c>
      <c r="C598" s="7">
        <v>401102</v>
      </c>
      <c r="D598" s="7">
        <v>40110201</v>
      </c>
      <c r="E598" s="170" t="s">
        <v>1011</v>
      </c>
      <c r="F598" s="7">
        <v>1</v>
      </c>
      <c r="G598" s="8" t="s">
        <v>633</v>
      </c>
      <c r="H598" s="8" t="s">
        <v>24</v>
      </c>
      <c r="I598" s="8" t="s">
        <v>29</v>
      </c>
      <c r="J598" s="8" t="s">
        <v>683</v>
      </c>
      <c r="K598" s="8" t="s">
        <v>48</v>
      </c>
      <c r="L598" s="8" t="s">
        <v>27</v>
      </c>
      <c r="M598" s="6">
        <f>SUMIF(SaldoAnno1!A$12:A$4902,D598,SaldoAnno1!D$12:D$4902)</f>
        <v>74087.73</v>
      </c>
      <c r="N598" s="6">
        <f>SUMIF(SaldoAnno1!A$12:A$4902,D598,SaldoAnno1!E$12:E$4902)</f>
        <v>0</v>
      </c>
      <c r="O598" s="6">
        <f>SUMIF(SaldoAnno1!A$12:A$4902,D598,SaldoAnno1!G$12:G$4902)</f>
        <v>74087.73</v>
      </c>
      <c r="P598" s="6">
        <f>SUMIF(SaldoAnno2!A$12:A$5000,D598,SaldoAnno2!D$12:D$5000)</f>
        <v>94152.23</v>
      </c>
      <c r="Q598" s="6">
        <f>SUMIF(SaldoAnno2!A$12:A$5000,D598,SaldoAnno2!E$12:E$5000)</f>
        <v>0</v>
      </c>
      <c r="R598" s="6">
        <f>SUMIF(SaldoAnno2!A$12:A$5000,D598,SaldoAnno2!G$12:G$5000)</f>
        <v>94152.23</v>
      </c>
      <c r="S598" s="6">
        <f>SUMIF(SaldoAnno3!A$12:A$5000,D598,SaldoAnno3!D$12:G$5000)</f>
        <v>79011.179999999993</v>
      </c>
      <c r="T598" s="6">
        <f>SUMIF(SaldoAnno3!A$12:A$5000,D598,SaldoAnno3!E$12:H$5000)</f>
        <v>0</v>
      </c>
      <c r="U598" s="6">
        <f>SUMIF(SaldoAnno3!A$12:A$5000,D598,SaldoAnno3!G$12:G$5000)</f>
        <v>79011.179999999993</v>
      </c>
      <c r="V598" s="6">
        <f>SUMIF(SaldoAnno4!A$12:A$4602,$D598,SaldoAnno4!D$12:D$4602)</f>
        <v>0</v>
      </c>
      <c r="W598" s="6">
        <f>SUMIF(SaldoAnno4!A$12:A$4602,$D598,SaldoAnno4!E$12:E$4602)</f>
        <v>0</v>
      </c>
      <c r="X598" s="6">
        <f>SUMIF(SaldoAnno4!A$12:A$4602,$D598,SaldoAnno4!G$12:G$4602)</f>
        <v>0</v>
      </c>
      <c r="Y598" s="6">
        <f>SUMIF(SaldoAnno5!A$12:A$4602,$D598,SaldoAnno5!D$12:D$4602)</f>
        <v>75781.7</v>
      </c>
      <c r="Z598" s="6">
        <f>SUMIF(SaldoAnno5!A$12:A$4602,$D598,SaldoAnno5!E$12:E$4602)</f>
        <v>0</v>
      </c>
      <c r="AA598" s="6">
        <f>SUMIF(SaldoAnno5!A$12:A$4602,$D598,SaldoAnno5!G$12:G$4602)</f>
        <v>75781.7</v>
      </c>
      <c r="AB598" s="6">
        <f>SUMIF(SaldoAnno6!A$12:A$5000,$D598,SaldoAnno6!D$12:D$5000)</f>
        <v>61538.25</v>
      </c>
      <c r="AC598" s="6">
        <f>SUMIF(SaldoAnno6!A$12:A$5000,$D598,SaldoAnno6!E$12:E$5000)</f>
        <v>0</v>
      </c>
      <c r="AD598" s="6">
        <f>SUMIF(SaldoAnno6!A$12:A$5000,$D598,SaldoAnno6!G$12:G$5000)</f>
        <v>61538.25</v>
      </c>
    </row>
    <row r="599" spans="1:30" ht="12.75">
      <c r="A599" s="7">
        <v>40</v>
      </c>
      <c r="B599" s="7">
        <v>4011</v>
      </c>
      <c r="C599" s="7">
        <v>401102</v>
      </c>
      <c r="D599" s="7">
        <v>40110202</v>
      </c>
      <c r="E599" s="170" t="s">
        <v>1012</v>
      </c>
      <c r="F599" s="7">
        <v>1</v>
      </c>
      <c r="G599" s="8" t="s">
        <v>633</v>
      </c>
      <c r="H599" s="8" t="s">
        <v>24</v>
      </c>
      <c r="I599" s="8" t="s">
        <v>29</v>
      </c>
      <c r="J599" s="8" t="s">
        <v>683</v>
      </c>
      <c r="K599" s="8" t="s">
        <v>48</v>
      </c>
      <c r="L599" s="8" t="s">
        <v>27</v>
      </c>
      <c r="M599" s="6">
        <f>SUMIF(SaldoAnno1!A$12:A$4902,D599,SaldoAnno1!D$12:D$4902)</f>
        <v>0</v>
      </c>
      <c r="N599" s="6">
        <f>SUMIF(SaldoAnno1!A$12:A$4902,D599,SaldoAnno1!E$12:E$4902)</f>
        <v>94152.23</v>
      </c>
      <c r="O599" s="6">
        <f>SUMIF(SaldoAnno1!A$12:A$4902,D599,SaldoAnno1!G$12:G$4902)</f>
        <v>-94152.23</v>
      </c>
      <c r="P599" s="6">
        <f>SUMIF(SaldoAnno2!A$12:A$5000,D599,SaldoAnno2!D$12:D$5000)</f>
        <v>0</v>
      </c>
      <c r="Q599" s="6">
        <f>SUMIF(SaldoAnno2!A$12:A$5000,D599,SaldoAnno2!E$12:E$5000)</f>
        <v>79011.179999999993</v>
      </c>
      <c r="R599" s="6">
        <f>SUMIF(SaldoAnno2!A$12:A$5000,D599,SaldoAnno2!G$12:G$5000)</f>
        <v>-79011.179999999993</v>
      </c>
      <c r="S599" s="6">
        <f>SUMIF(SaldoAnno3!A$12:A$5000,D599,SaldoAnno3!D$12:G$5000)</f>
        <v>0</v>
      </c>
      <c r="T599" s="6">
        <f>SUMIF(SaldoAnno3!A$12:A$5000,D599,SaldoAnno3!E$12:H$5000)</f>
        <v>75781.7</v>
      </c>
      <c r="U599" s="6">
        <f>SUMIF(SaldoAnno3!A$12:A$5000,D599,SaldoAnno3!G$12:G$5000)</f>
        <v>-75781.7</v>
      </c>
      <c r="V599" s="6">
        <f>SUMIF(SaldoAnno4!A$12:A$4602,$D599,SaldoAnno4!D$12:D$4602)</f>
        <v>0</v>
      </c>
      <c r="W599" s="6">
        <f>SUMIF(SaldoAnno4!A$12:A$4602,$D599,SaldoAnno4!E$12:E$4602)</f>
        <v>0</v>
      </c>
      <c r="X599" s="6">
        <f>SUMIF(SaldoAnno4!A$12:A$4602,$D599,SaldoAnno4!G$12:G$4602)</f>
        <v>0</v>
      </c>
      <c r="Y599" s="6">
        <f>SUMIF(SaldoAnno5!A$12:A$4602,$D599,SaldoAnno5!D$12:D$4602)</f>
        <v>0</v>
      </c>
      <c r="Z599" s="6">
        <f>SUMIF(SaldoAnno5!A$12:A$4602,$D599,SaldoAnno5!E$12:E$4602)</f>
        <v>61538.25</v>
      </c>
      <c r="AA599" s="6">
        <f>SUMIF(SaldoAnno5!A$12:A$4602,$D599,SaldoAnno5!G$12:G$4602)</f>
        <v>-61538.25</v>
      </c>
      <c r="AB599" s="6">
        <f>SUMIF(SaldoAnno6!A$12:A$5000,$D599,SaldoAnno6!D$12:D$5000)</f>
        <v>0</v>
      </c>
      <c r="AC599" s="6">
        <f>SUMIF(SaldoAnno6!A$12:A$5000,$D599,SaldoAnno6!E$12:E$5000)</f>
        <v>0</v>
      </c>
      <c r="AD599" s="6">
        <f>SUMIF(SaldoAnno6!A$12:A$5000,$D599,SaldoAnno6!G$12:G$5000)</f>
        <v>0</v>
      </c>
    </row>
    <row r="600" spans="1:30" ht="12.75">
      <c r="A600" s="7">
        <v>40</v>
      </c>
      <c r="B600" s="7">
        <v>4011</v>
      </c>
      <c r="C600" s="7">
        <v>401102</v>
      </c>
      <c r="D600" s="7">
        <v>40110290</v>
      </c>
      <c r="E600" s="170" t="s">
        <v>956</v>
      </c>
      <c r="F600" s="7">
        <v>1</v>
      </c>
      <c r="G600" s="8" t="s">
        <v>633</v>
      </c>
      <c r="H600" s="8" t="s">
        <v>24</v>
      </c>
      <c r="I600" s="8" t="s">
        <v>29</v>
      </c>
      <c r="J600" s="8" t="s">
        <v>683</v>
      </c>
      <c r="K600" s="8" t="s">
        <v>48</v>
      </c>
      <c r="L600" s="8" t="s">
        <v>27</v>
      </c>
      <c r="M600" s="6">
        <f>SUMIF(SaldoAnno1!A$12:A$4902,D600,SaldoAnno1!D$12:D$4902)</f>
        <v>0</v>
      </c>
      <c r="N600" s="6">
        <f>SUMIF(SaldoAnno1!A$12:A$4902,D600,SaldoAnno1!E$12:E$4902)</f>
        <v>0</v>
      </c>
      <c r="O600" s="6">
        <f>SUMIF(SaldoAnno1!A$12:A$4902,D600,SaldoAnno1!G$12:G$4902)</f>
        <v>0</v>
      </c>
      <c r="P600" s="6">
        <f>SUMIF(SaldoAnno2!A$12:A$5000,D600,SaldoAnno2!D$12:D$5000)</f>
        <v>0</v>
      </c>
      <c r="Q600" s="6">
        <f>SUMIF(SaldoAnno2!A$12:A$5000,D600,SaldoAnno2!E$12:E$5000)</f>
        <v>0</v>
      </c>
      <c r="R600" s="6">
        <f>SUMIF(SaldoAnno2!A$12:A$5000,D600,SaldoAnno2!G$12:G$5000)</f>
        <v>0</v>
      </c>
      <c r="S600" s="6">
        <f>SUMIF(SaldoAnno3!A$12:A$5000,D600,SaldoAnno3!D$12:G$5000)</f>
        <v>0</v>
      </c>
      <c r="T600" s="6">
        <f>SUMIF(SaldoAnno3!A$12:A$5000,D600,SaldoAnno3!E$12:H$5000)</f>
        <v>0</v>
      </c>
      <c r="U600" s="6">
        <f>SUMIF(SaldoAnno3!A$12:A$5000,D600,SaldoAnno3!G$12:G$5000)</f>
        <v>0</v>
      </c>
      <c r="V600" s="6">
        <f>SUMIF(SaldoAnno4!A$12:A$4602,$D600,SaldoAnno4!D$12:D$4602)</f>
        <v>0</v>
      </c>
      <c r="W600" s="6">
        <f>SUMIF(SaldoAnno4!A$12:A$4602,$D600,SaldoAnno4!E$12:E$4602)</f>
        <v>0</v>
      </c>
      <c r="X600" s="6">
        <f>SUMIF(SaldoAnno4!A$12:A$4602,$D600,SaldoAnno4!G$12:G$4602)</f>
        <v>0</v>
      </c>
      <c r="Y600" s="6">
        <f>SUMIF(SaldoAnno5!A$12:A$4602,$D600,SaldoAnno5!D$12:D$4602)</f>
        <v>0</v>
      </c>
      <c r="Z600" s="6">
        <f>SUMIF(SaldoAnno5!A$12:A$4602,$D600,SaldoAnno5!E$12:E$4602)</f>
        <v>0</v>
      </c>
      <c r="AA600" s="6">
        <f>SUMIF(SaldoAnno5!A$12:A$4602,$D600,SaldoAnno5!G$12:G$4602)</f>
        <v>0</v>
      </c>
      <c r="AB600" s="6">
        <f>SUMIF(SaldoAnno6!A$12:A$5000,$D600,SaldoAnno6!D$12:D$5000)</f>
        <v>0</v>
      </c>
      <c r="AC600" s="6">
        <f>SUMIF(SaldoAnno6!A$12:A$5000,$D600,SaldoAnno6!E$12:E$5000)</f>
        <v>0</v>
      </c>
      <c r="AD600" s="6">
        <f>SUMIF(SaldoAnno6!A$12:A$5000,$D600,SaldoAnno6!G$12:G$5000)</f>
        <v>0</v>
      </c>
    </row>
    <row r="601" spans="1:30" ht="12.75">
      <c r="A601" s="7">
        <v>40</v>
      </c>
      <c r="B601" s="7">
        <v>4011</v>
      </c>
      <c r="C601" s="7">
        <v>401102</v>
      </c>
      <c r="D601" s="7">
        <v>40110291</v>
      </c>
      <c r="E601" s="170" t="s">
        <v>1666</v>
      </c>
      <c r="F601" s="7">
        <v>1</v>
      </c>
      <c r="G601" s="8" t="s">
        <v>633</v>
      </c>
      <c r="H601" s="8" t="s">
        <v>24</v>
      </c>
      <c r="I601" s="8" t="s">
        <v>29</v>
      </c>
      <c r="J601" s="8" t="s">
        <v>683</v>
      </c>
      <c r="K601" s="8" t="s">
        <v>48</v>
      </c>
      <c r="L601" s="8" t="s">
        <v>27</v>
      </c>
      <c r="M601" s="6">
        <f>SUMIF(SaldoAnno1!A$12:A$4902,D601,SaldoAnno1!D$12:D$4902)</f>
        <v>0</v>
      </c>
      <c r="N601" s="6">
        <f>SUMIF(SaldoAnno1!A$12:A$4902,D601,SaldoAnno1!E$12:E$4902)</f>
        <v>0</v>
      </c>
      <c r="O601" s="6">
        <f>SUMIF(SaldoAnno1!A$12:A$4902,D601,SaldoAnno1!G$12:G$4902)</f>
        <v>0</v>
      </c>
      <c r="P601" s="6">
        <f>SUMIF(SaldoAnno2!A$12:A$5000,D601,SaldoAnno2!D$12:D$5000)</f>
        <v>0</v>
      </c>
      <c r="Q601" s="6">
        <f>SUMIF(SaldoAnno2!A$12:A$5000,D601,SaldoAnno2!E$12:E$5000)</f>
        <v>0</v>
      </c>
      <c r="R601" s="6">
        <f>SUMIF(SaldoAnno2!A$12:A$5000,D601,SaldoAnno2!G$12:G$5000)</f>
        <v>0</v>
      </c>
      <c r="S601" s="6">
        <f>SUMIF(SaldoAnno3!A$12:A$5000,D601,SaldoAnno3!D$12:G$5000)</f>
        <v>0</v>
      </c>
      <c r="T601" s="6">
        <f>SUMIF(SaldoAnno3!A$12:A$5000,D601,SaldoAnno3!E$12:H$5000)</f>
        <v>0</v>
      </c>
      <c r="U601" s="6">
        <f>SUMIF(SaldoAnno3!A$12:A$5000,D601,SaldoAnno3!G$12:G$5000)</f>
        <v>0</v>
      </c>
      <c r="V601" s="6">
        <f>SUMIF(SaldoAnno4!A$12:A$4602,$D601,SaldoAnno4!D$12:D$4602)</f>
        <v>0</v>
      </c>
      <c r="W601" s="6">
        <f>SUMIF(SaldoAnno4!A$12:A$4602,$D601,SaldoAnno4!E$12:E$4602)</f>
        <v>0</v>
      </c>
      <c r="X601" s="6">
        <f>SUMIF(SaldoAnno4!A$12:A$4602,$D601,SaldoAnno4!G$12:G$4602)</f>
        <v>0</v>
      </c>
      <c r="Y601" s="6">
        <f>SUMIF(SaldoAnno5!A$12:A$4602,$D601,SaldoAnno5!D$12:D$4602)</f>
        <v>0</v>
      </c>
      <c r="Z601" s="6">
        <f>SUMIF(SaldoAnno5!A$12:A$4602,$D601,SaldoAnno5!E$12:E$4602)</f>
        <v>0</v>
      </c>
      <c r="AA601" s="6">
        <f>SUMIF(SaldoAnno5!A$12:A$4602,$D601,SaldoAnno5!G$12:G$4602)</f>
        <v>0</v>
      </c>
      <c r="AB601" s="6">
        <f>SUMIF(SaldoAnno6!A$12:A$5000,$D601,SaldoAnno6!D$12:D$5000)</f>
        <v>0</v>
      </c>
      <c r="AC601" s="6">
        <f>SUMIF(SaldoAnno6!A$12:A$5000,$D601,SaldoAnno6!E$12:E$5000)</f>
        <v>0</v>
      </c>
      <c r="AD601" s="6">
        <f>SUMIF(SaldoAnno6!A$12:A$5000,$D601,SaldoAnno6!G$12:G$5000)</f>
        <v>0</v>
      </c>
    </row>
    <row r="602" spans="1:30" ht="25.5">
      <c r="A602" s="7">
        <v>40</v>
      </c>
      <c r="B602" s="7">
        <v>4012</v>
      </c>
      <c r="C602" s="7">
        <v>401201</v>
      </c>
      <c r="D602" s="7">
        <v>40120111</v>
      </c>
      <c r="E602" s="170" t="s">
        <v>49</v>
      </c>
      <c r="F602" s="7">
        <v>1</v>
      </c>
      <c r="G602" s="8" t="s">
        <v>633</v>
      </c>
      <c r="H602" s="8" t="s">
        <v>50</v>
      </c>
      <c r="I602" s="8" t="s">
        <v>329</v>
      </c>
      <c r="J602" s="8" t="s">
        <v>683</v>
      </c>
      <c r="K602" s="8" t="s">
        <v>51</v>
      </c>
      <c r="L602" s="8" t="s">
        <v>51</v>
      </c>
      <c r="M602" s="6">
        <f>SUMIF(SaldoAnno1!A$12:A$4902,D602,SaldoAnno1!D$12:D$4902)</f>
        <v>0</v>
      </c>
      <c r="N602" s="6">
        <f>SUMIF(SaldoAnno1!A$12:A$4902,D602,SaldoAnno1!E$12:E$4902)</f>
        <v>0</v>
      </c>
      <c r="O602" s="6">
        <f>SUMIF(SaldoAnno1!A$12:A$4902,D602,SaldoAnno1!G$12:G$4902)</f>
        <v>0</v>
      </c>
      <c r="P602" s="6">
        <f>SUMIF(SaldoAnno2!A$12:A$5000,D602,SaldoAnno2!D$12:D$5000)</f>
        <v>0</v>
      </c>
      <c r="Q602" s="6">
        <f>SUMIF(SaldoAnno2!A$12:A$5000,D602,SaldoAnno2!E$12:E$5000)</f>
        <v>0</v>
      </c>
      <c r="R602" s="6">
        <f>SUMIF(SaldoAnno2!A$12:A$5000,D602,SaldoAnno2!G$12:G$5000)</f>
        <v>0</v>
      </c>
      <c r="S602" s="6">
        <f>SUMIF(SaldoAnno3!A$12:A$5000,D602,SaldoAnno3!D$12:G$5000)</f>
        <v>0</v>
      </c>
      <c r="T602" s="6">
        <f>SUMIF(SaldoAnno3!A$12:A$5000,D602,SaldoAnno3!E$12:H$5000)</f>
        <v>0</v>
      </c>
      <c r="U602" s="6">
        <f>SUMIF(SaldoAnno3!A$12:A$5000,D602,SaldoAnno3!G$12:G$5000)</f>
        <v>0</v>
      </c>
      <c r="V602" s="6">
        <f>SUMIF(SaldoAnno4!A$12:A$4602,$D602,SaldoAnno4!D$12:D$4602)</f>
        <v>0</v>
      </c>
      <c r="W602" s="6">
        <f>SUMIF(SaldoAnno4!A$12:A$4602,$D602,SaldoAnno4!E$12:E$4602)</f>
        <v>0</v>
      </c>
      <c r="X602" s="6">
        <f>SUMIF(SaldoAnno4!A$12:A$4602,$D602,SaldoAnno4!G$12:G$4602)</f>
        <v>0</v>
      </c>
      <c r="Y602" s="6">
        <f>SUMIF(SaldoAnno5!A$12:A$4602,$D602,SaldoAnno5!D$12:D$4602)</f>
        <v>0</v>
      </c>
      <c r="Z602" s="6">
        <f>SUMIF(SaldoAnno5!A$12:A$4602,$D602,SaldoAnno5!E$12:E$4602)</f>
        <v>0</v>
      </c>
      <c r="AA602" s="6">
        <f>SUMIF(SaldoAnno5!A$12:A$4602,$D602,SaldoAnno5!G$12:G$4602)</f>
        <v>0</v>
      </c>
      <c r="AB602" s="6">
        <f>SUMIF(SaldoAnno6!A$12:A$5000,$D602,SaldoAnno6!D$12:D$5000)</f>
        <v>0</v>
      </c>
      <c r="AC602" s="6">
        <f>SUMIF(SaldoAnno6!A$12:A$5000,$D602,SaldoAnno6!E$12:E$5000)</f>
        <v>0</v>
      </c>
      <c r="AD602" s="6">
        <f>SUMIF(SaldoAnno6!A$12:A$5000,$D602,SaldoAnno6!G$12:G$5000)</f>
        <v>0</v>
      </c>
    </row>
    <row r="603" spans="1:30" ht="12.75">
      <c r="A603" s="7">
        <v>40</v>
      </c>
      <c r="B603" s="7">
        <v>4012</v>
      </c>
      <c r="C603" s="7">
        <v>401201</v>
      </c>
      <c r="D603" s="7">
        <v>40120112</v>
      </c>
      <c r="E603" s="170" t="s">
        <v>52</v>
      </c>
      <c r="F603" s="7">
        <v>1</v>
      </c>
      <c r="G603" s="8" t="s">
        <v>633</v>
      </c>
      <c r="H603" s="8" t="s">
        <v>50</v>
      </c>
      <c r="I603" s="8" t="s">
        <v>329</v>
      </c>
      <c r="J603" s="8" t="s">
        <v>683</v>
      </c>
      <c r="K603" s="8" t="s">
        <v>51</v>
      </c>
      <c r="L603" s="8" t="s">
        <v>51</v>
      </c>
      <c r="M603" s="6">
        <f>SUMIF(SaldoAnno1!A$12:A$4902,D603,SaldoAnno1!D$12:D$4902)</f>
        <v>0</v>
      </c>
      <c r="N603" s="6">
        <f>SUMIF(SaldoAnno1!A$12:A$4902,D603,SaldoAnno1!E$12:E$4902)</f>
        <v>0</v>
      </c>
      <c r="O603" s="6">
        <f>SUMIF(SaldoAnno1!A$12:A$4902,D603,SaldoAnno1!G$12:G$4902)</f>
        <v>0</v>
      </c>
      <c r="P603" s="6">
        <f>SUMIF(SaldoAnno2!A$12:A$5000,D603,SaldoAnno2!D$12:D$5000)</f>
        <v>0</v>
      </c>
      <c r="Q603" s="6">
        <f>SUMIF(SaldoAnno2!A$12:A$5000,D603,SaldoAnno2!E$12:E$5000)</f>
        <v>0</v>
      </c>
      <c r="R603" s="6">
        <f>SUMIF(SaldoAnno2!A$12:A$5000,D603,SaldoAnno2!G$12:G$5000)</f>
        <v>0</v>
      </c>
      <c r="S603" s="6">
        <f>SUMIF(SaldoAnno3!A$12:A$5000,D603,SaldoAnno3!D$12:G$5000)</f>
        <v>0</v>
      </c>
      <c r="T603" s="6">
        <f>SUMIF(SaldoAnno3!A$12:A$5000,D603,SaldoAnno3!E$12:H$5000)</f>
        <v>0</v>
      </c>
      <c r="U603" s="6">
        <f>SUMIF(SaldoAnno3!A$12:A$5000,D603,SaldoAnno3!G$12:G$5000)</f>
        <v>0</v>
      </c>
      <c r="V603" s="6">
        <f>SUMIF(SaldoAnno4!A$12:A$4602,$D603,SaldoAnno4!D$12:D$4602)</f>
        <v>0</v>
      </c>
      <c r="W603" s="6">
        <f>SUMIF(SaldoAnno4!A$12:A$4602,$D603,SaldoAnno4!E$12:E$4602)</f>
        <v>0</v>
      </c>
      <c r="X603" s="6">
        <f>SUMIF(SaldoAnno4!A$12:A$4602,$D603,SaldoAnno4!G$12:G$4602)</f>
        <v>0</v>
      </c>
      <c r="Y603" s="6">
        <f>SUMIF(SaldoAnno5!A$12:A$4602,$D603,SaldoAnno5!D$12:D$4602)</f>
        <v>0</v>
      </c>
      <c r="Z603" s="6">
        <f>SUMIF(SaldoAnno5!A$12:A$4602,$D603,SaldoAnno5!E$12:E$4602)</f>
        <v>0</v>
      </c>
      <c r="AA603" s="6">
        <f>SUMIF(SaldoAnno5!A$12:A$4602,$D603,SaldoAnno5!G$12:G$4602)</f>
        <v>0</v>
      </c>
      <c r="AB603" s="6">
        <f>SUMIF(SaldoAnno6!A$12:A$5000,$D603,SaldoAnno6!D$12:D$5000)</f>
        <v>0</v>
      </c>
      <c r="AC603" s="6">
        <f>SUMIF(SaldoAnno6!A$12:A$5000,$D603,SaldoAnno6!E$12:E$5000)</f>
        <v>0</v>
      </c>
      <c r="AD603" s="6">
        <f>SUMIF(SaldoAnno6!A$12:A$5000,$D603,SaldoAnno6!G$12:G$5000)</f>
        <v>0</v>
      </c>
    </row>
    <row r="604" spans="1:30" ht="25.5">
      <c r="A604" s="7">
        <v>40</v>
      </c>
      <c r="B604" s="7">
        <v>4012</v>
      </c>
      <c r="C604" s="7">
        <v>401201</v>
      </c>
      <c r="D604" s="7">
        <v>40120121</v>
      </c>
      <c r="E604" s="170" t="s">
        <v>95</v>
      </c>
      <c r="F604" s="7">
        <v>1</v>
      </c>
      <c r="G604" s="8" t="s">
        <v>633</v>
      </c>
      <c r="H604" s="8" t="s">
        <v>50</v>
      </c>
      <c r="I604" s="8" t="s">
        <v>329</v>
      </c>
      <c r="J604" s="8" t="s">
        <v>683</v>
      </c>
      <c r="K604" s="8" t="s">
        <v>51</v>
      </c>
      <c r="L604" s="8" t="s">
        <v>51</v>
      </c>
      <c r="M604" s="6">
        <f>SUMIF(SaldoAnno1!A$12:A$4902,D604,SaldoAnno1!D$12:D$4902)</f>
        <v>6281.11</v>
      </c>
      <c r="N604" s="6">
        <f>SUMIF(SaldoAnno1!A$12:A$4902,D604,SaldoAnno1!E$12:E$4902)</f>
        <v>0</v>
      </c>
      <c r="O604" s="6">
        <f>SUMIF(SaldoAnno1!A$12:A$4902,D604,SaldoAnno1!G$12:G$4902)</f>
        <v>6281.11</v>
      </c>
      <c r="P604" s="6">
        <f>SUMIF(SaldoAnno2!A$12:A$5000,D604,SaldoAnno2!D$12:D$5000)</f>
        <v>109629.02</v>
      </c>
      <c r="Q604" s="6">
        <f>SUMIF(SaldoAnno2!A$12:A$5000,D604,SaldoAnno2!E$12:E$5000)</f>
        <v>0</v>
      </c>
      <c r="R604" s="6">
        <f>SUMIF(SaldoAnno2!A$12:A$5000,D604,SaldoAnno2!G$12:G$5000)</f>
        <v>109629.02</v>
      </c>
      <c r="S604" s="6">
        <f>SUMIF(SaldoAnno3!A$12:A$5000,D604,SaldoAnno3!D$12:G$5000)</f>
        <v>581.04999999999995</v>
      </c>
      <c r="T604" s="6">
        <f>SUMIF(SaldoAnno3!A$12:A$5000,D604,SaldoAnno3!E$12:H$5000)</f>
        <v>0</v>
      </c>
      <c r="U604" s="6">
        <f>SUMIF(SaldoAnno3!A$12:A$5000,D604,SaldoAnno3!G$12:G$5000)</f>
        <v>581.04999999999995</v>
      </c>
      <c r="V604" s="6">
        <f>SUMIF(SaldoAnno4!A$12:A$4602,$D604,SaldoAnno4!D$12:D$4602)</f>
        <v>0</v>
      </c>
      <c r="W604" s="6">
        <f>SUMIF(SaldoAnno4!A$12:A$4602,$D604,SaldoAnno4!E$12:E$4602)</f>
        <v>0</v>
      </c>
      <c r="X604" s="6">
        <f>SUMIF(SaldoAnno4!A$12:A$4602,$D604,SaldoAnno4!G$12:G$4602)</f>
        <v>0</v>
      </c>
      <c r="Y604" s="6">
        <f>SUMIF(SaldoAnno5!A$12:A$4602,$D604,SaldoAnno5!D$12:D$4602)</f>
        <v>0</v>
      </c>
      <c r="Z604" s="6">
        <f>SUMIF(SaldoAnno5!A$12:A$4602,$D604,SaldoAnno5!E$12:E$4602)</f>
        <v>0</v>
      </c>
      <c r="AA604" s="6">
        <f>SUMIF(SaldoAnno5!A$12:A$4602,$D604,SaldoAnno5!G$12:G$4602)</f>
        <v>0</v>
      </c>
      <c r="AB604" s="6">
        <f>SUMIF(SaldoAnno6!A$12:A$5000,$D604,SaldoAnno6!D$12:D$5000)</f>
        <v>0</v>
      </c>
      <c r="AC604" s="6">
        <f>SUMIF(SaldoAnno6!A$12:A$5000,$D604,SaldoAnno6!E$12:E$5000)</f>
        <v>0</v>
      </c>
      <c r="AD604" s="6">
        <f>SUMIF(SaldoAnno6!A$12:A$5000,$D604,SaldoAnno6!G$12:G$5000)</f>
        <v>0</v>
      </c>
    </row>
    <row r="605" spans="1:30" ht="25.5">
      <c r="A605" s="7">
        <v>40</v>
      </c>
      <c r="B605" s="7">
        <v>4012</v>
      </c>
      <c r="C605" s="7">
        <v>401201</v>
      </c>
      <c r="D605" s="7">
        <v>40120122</v>
      </c>
      <c r="E605" s="170" t="s">
        <v>53</v>
      </c>
      <c r="F605" s="7">
        <v>1</v>
      </c>
      <c r="G605" s="8" t="s">
        <v>633</v>
      </c>
      <c r="H605" s="8" t="s">
        <v>50</v>
      </c>
      <c r="I605" s="8" t="s">
        <v>329</v>
      </c>
      <c r="J605" s="8" t="s">
        <v>683</v>
      </c>
      <c r="K605" s="8" t="s">
        <v>51</v>
      </c>
      <c r="L605" s="8" t="s">
        <v>51</v>
      </c>
      <c r="M605" s="6">
        <f>SUMIF(SaldoAnno1!A$12:A$4902,D605,SaldoAnno1!D$12:D$4902)</f>
        <v>400</v>
      </c>
      <c r="N605" s="6">
        <f>SUMIF(SaldoAnno1!A$12:A$4902,D605,SaldoAnno1!E$12:E$4902)</f>
        <v>0</v>
      </c>
      <c r="O605" s="6">
        <f>SUMIF(SaldoAnno1!A$12:A$4902,D605,SaldoAnno1!G$12:G$4902)</f>
        <v>400</v>
      </c>
      <c r="P605" s="6">
        <f>SUMIF(SaldoAnno2!A$12:A$5000,D605,SaldoAnno2!D$12:D$5000)</f>
        <v>1000</v>
      </c>
      <c r="Q605" s="6">
        <f>SUMIF(SaldoAnno2!A$12:A$5000,D605,SaldoAnno2!E$12:E$5000)</f>
        <v>0</v>
      </c>
      <c r="R605" s="6">
        <f>SUMIF(SaldoAnno2!A$12:A$5000,D605,SaldoAnno2!G$12:G$5000)</f>
        <v>1000</v>
      </c>
      <c r="S605" s="6">
        <f>SUMIF(SaldoAnno3!A$12:A$5000,D605,SaldoAnno3!D$12:G$5000)</f>
        <v>0</v>
      </c>
      <c r="T605" s="6">
        <f>SUMIF(SaldoAnno3!A$12:A$5000,D605,SaldoAnno3!E$12:H$5000)</f>
        <v>0</v>
      </c>
      <c r="U605" s="6">
        <f>SUMIF(SaldoAnno3!A$12:A$5000,D605,SaldoAnno3!G$12:G$5000)</f>
        <v>0</v>
      </c>
      <c r="V605" s="6">
        <f>SUMIF(SaldoAnno4!A$12:A$4602,$D605,SaldoAnno4!D$12:D$4602)</f>
        <v>0</v>
      </c>
      <c r="W605" s="6">
        <f>SUMIF(SaldoAnno4!A$12:A$4602,$D605,SaldoAnno4!E$12:E$4602)</f>
        <v>0</v>
      </c>
      <c r="X605" s="6">
        <f>SUMIF(SaldoAnno4!A$12:A$4602,$D605,SaldoAnno4!G$12:G$4602)</f>
        <v>0</v>
      </c>
      <c r="Y605" s="6">
        <f>SUMIF(SaldoAnno5!A$12:A$4602,$D605,SaldoAnno5!D$12:D$4602)</f>
        <v>571.99</v>
      </c>
      <c r="Z605" s="6">
        <f>SUMIF(SaldoAnno5!A$12:A$4602,$D605,SaldoAnno5!E$12:E$4602)</f>
        <v>0</v>
      </c>
      <c r="AA605" s="6">
        <f>SUMIF(SaldoAnno5!A$12:A$4602,$D605,SaldoAnno5!G$12:G$4602)</f>
        <v>571.99</v>
      </c>
      <c r="AB605" s="6">
        <f>SUMIF(SaldoAnno6!A$12:A$5000,$D605,SaldoAnno6!D$12:D$5000)</f>
        <v>0</v>
      </c>
      <c r="AC605" s="6">
        <f>SUMIF(SaldoAnno6!A$12:A$5000,$D605,SaldoAnno6!E$12:E$5000)</f>
        <v>0</v>
      </c>
      <c r="AD605" s="6">
        <f>SUMIF(SaldoAnno6!A$12:A$5000,$D605,SaldoAnno6!G$12:G$5000)</f>
        <v>0</v>
      </c>
    </row>
    <row r="606" spans="1:30" ht="12.75">
      <c r="A606" s="7">
        <v>40</v>
      </c>
      <c r="B606" s="7">
        <v>4012</v>
      </c>
      <c r="C606" s="7">
        <v>401201</v>
      </c>
      <c r="D606" s="7">
        <v>40120123</v>
      </c>
      <c r="E606" s="170" t="s">
        <v>54</v>
      </c>
      <c r="F606" s="7">
        <v>1</v>
      </c>
      <c r="G606" s="8" t="s">
        <v>633</v>
      </c>
      <c r="H606" s="8" t="s">
        <v>50</v>
      </c>
      <c r="I606" s="8" t="s">
        <v>329</v>
      </c>
      <c r="J606" s="8" t="s">
        <v>683</v>
      </c>
      <c r="K606" s="8" t="s">
        <v>51</v>
      </c>
      <c r="L606" s="8" t="s">
        <v>51</v>
      </c>
      <c r="M606" s="6">
        <f>SUMIF(SaldoAnno1!A$12:A$4902,D606,SaldoAnno1!D$12:D$4902)</f>
        <v>0</v>
      </c>
      <c r="N606" s="6">
        <f>SUMIF(SaldoAnno1!A$12:A$4902,D606,SaldoAnno1!E$12:E$4902)</f>
        <v>0</v>
      </c>
      <c r="O606" s="6">
        <f>SUMIF(SaldoAnno1!A$12:A$4902,D606,SaldoAnno1!G$12:G$4902)</f>
        <v>0</v>
      </c>
      <c r="P606" s="6">
        <f>SUMIF(SaldoAnno2!A$12:A$5000,D606,SaldoAnno2!D$12:D$5000)</f>
        <v>0</v>
      </c>
      <c r="Q606" s="6">
        <f>SUMIF(SaldoAnno2!A$12:A$5000,D606,SaldoAnno2!E$12:E$5000)</f>
        <v>0</v>
      </c>
      <c r="R606" s="6">
        <f>SUMIF(SaldoAnno2!A$12:A$5000,D606,SaldoAnno2!G$12:G$5000)</f>
        <v>0</v>
      </c>
      <c r="S606" s="6">
        <f>SUMIF(SaldoAnno3!A$12:A$5000,D606,SaldoAnno3!D$12:G$5000)</f>
        <v>0</v>
      </c>
      <c r="T606" s="6">
        <f>SUMIF(SaldoAnno3!A$12:A$5000,D606,SaldoAnno3!E$12:H$5000)</f>
        <v>0</v>
      </c>
      <c r="U606" s="6">
        <f>SUMIF(SaldoAnno3!A$12:A$5000,D606,SaldoAnno3!G$12:G$5000)</f>
        <v>0</v>
      </c>
      <c r="V606" s="6">
        <f>SUMIF(SaldoAnno4!A$12:A$4602,$D606,SaldoAnno4!D$12:D$4602)</f>
        <v>0</v>
      </c>
      <c r="W606" s="6">
        <f>SUMIF(SaldoAnno4!A$12:A$4602,$D606,SaldoAnno4!E$12:E$4602)</f>
        <v>0</v>
      </c>
      <c r="X606" s="6">
        <f>SUMIF(SaldoAnno4!A$12:A$4602,$D606,SaldoAnno4!G$12:G$4602)</f>
        <v>0</v>
      </c>
      <c r="Y606" s="6">
        <f>SUMIF(SaldoAnno5!A$12:A$4602,$D606,SaldoAnno5!D$12:D$4602)</f>
        <v>0</v>
      </c>
      <c r="Z606" s="6">
        <f>SUMIF(SaldoAnno5!A$12:A$4602,$D606,SaldoAnno5!E$12:E$4602)</f>
        <v>0</v>
      </c>
      <c r="AA606" s="6">
        <f>SUMIF(SaldoAnno5!A$12:A$4602,$D606,SaldoAnno5!G$12:G$4602)</f>
        <v>0</v>
      </c>
      <c r="AB606" s="6">
        <f>SUMIF(SaldoAnno6!A$12:A$5000,$D606,SaldoAnno6!D$12:D$5000)</f>
        <v>0</v>
      </c>
      <c r="AC606" s="6">
        <f>SUMIF(SaldoAnno6!A$12:A$5000,$D606,SaldoAnno6!E$12:E$5000)</f>
        <v>0</v>
      </c>
      <c r="AD606" s="6">
        <f>SUMIF(SaldoAnno6!A$12:A$5000,$D606,SaldoAnno6!G$12:G$5000)</f>
        <v>0</v>
      </c>
    </row>
    <row r="607" spans="1:30" ht="25.5">
      <c r="A607" s="7">
        <v>40</v>
      </c>
      <c r="B607" s="7">
        <v>4012</v>
      </c>
      <c r="C607" s="7">
        <v>401201</v>
      </c>
      <c r="D607" s="7">
        <v>40120124</v>
      </c>
      <c r="E607" s="170" t="s">
        <v>55</v>
      </c>
      <c r="F607" s="7">
        <v>1</v>
      </c>
      <c r="G607" s="8" t="s">
        <v>633</v>
      </c>
      <c r="H607" s="8" t="s">
        <v>50</v>
      </c>
      <c r="I607" s="8" t="s">
        <v>329</v>
      </c>
      <c r="J607" s="8" t="s">
        <v>683</v>
      </c>
      <c r="K607" s="8" t="s">
        <v>51</v>
      </c>
      <c r="L607" s="8" t="s">
        <v>51</v>
      </c>
      <c r="M607" s="6">
        <f>SUMIF(SaldoAnno1!A$12:A$4902,D607,SaldoAnno1!D$12:D$4902)</f>
        <v>0</v>
      </c>
      <c r="N607" s="6">
        <f>SUMIF(SaldoAnno1!A$12:A$4902,D607,SaldoAnno1!E$12:E$4902)</f>
        <v>0</v>
      </c>
      <c r="O607" s="6">
        <f>SUMIF(SaldoAnno1!A$12:A$4902,D607,SaldoAnno1!G$12:G$4902)</f>
        <v>0</v>
      </c>
      <c r="P607" s="6">
        <f>SUMIF(SaldoAnno2!A$12:A$5000,D607,SaldoAnno2!D$12:D$5000)</f>
        <v>0</v>
      </c>
      <c r="Q607" s="6">
        <f>SUMIF(SaldoAnno2!A$12:A$5000,D607,SaldoAnno2!E$12:E$5000)</f>
        <v>0</v>
      </c>
      <c r="R607" s="6">
        <f>SUMIF(SaldoAnno2!A$12:A$5000,D607,SaldoAnno2!G$12:G$5000)</f>
        <v>0</v>
      </c>
      <c r="S607" s="6">
        <f>SUMIF(SaldoAnno3!A$12:A$5000,D607,SaldoAnno3!D$12:G$5000)</f>
        <v>0</v>
      </c>
      <c r="T607" s="6">
        <f>SUMIF(SaldoAnno3!A$12:A$5000,D607,SaldoAnno3!E$12:H$5000)</f>
        <v>0</v>
      </c>
      <c r="U607" s="6">
        <f>SUMIF(SaldoAnno3!A$12:A$5000,D607,SaldoAnno3!G$12:G$5000)</f>
        <v>0</v>
      </c>
      <c r="V607" s="6">
        <f>SUMIF(SaldoAnno4!A$12:A$4602,$D607,SaldoAnno4!D$12:D$4602)</f>
        <v>0</v>
      </c>
      <c r="W607" s="6">
        <f>SUMIF(SaldoAnno4!A$12:A$4602,$D607,SaldoAnno4!E$12:E$4602)</f>
        <v>0</v>
      </c>
      <c r="X607" s="6">
        <f>SUMIF(SaldoAnno4!A$12:A$4602,$D607,SaldoAnno4!G$12:G$4602)</f>
        <v>0</v>
      </c>
      <c r="Y607" s="6">
        <f>SUMIF(SaldoAnno5!A$12:A$4602,$D607,SaldoAnno5!D$12:D$4602)</f>
        <v>0</v>
      </c>
      <c r="Z607" s="6">
        <f>SUMIF(SaldoAnno5!A$12:A$4602,$D607,SaldoAnno5!E$12:E$4602)</f>
        <v>0</v>
      </c>
      <c r="AA607" s="6">
        <f>SUMIF(SaldoAnno5!A$12:A$4602,$D607,SaldoAnno5!G$12:G$4602)</f>
        <v>0</v>
      </c>
      <c r="AB607" s="6">
        <f>SUMIF(SaldoAnno6!A$12:A$5000,$D607,SaldoAnno6!D$12:D$5000)</f>
        <v>0</v>
      </c>
      <c r="AC607" s="6">
        <f>SUMIF(SaldoAnno6!A$12:A$5000,$D607,SaldoAnno6!E$12:E$5000)</f>
        <v>0</v>
      </c>
      <c r="AD607" s="6">
        <f>SUMIF(SaldoAnno6!A$12:A$5000,$D607,SaldoAnno6!G$12:G$5000)</f>
        <v>0</v>
      </c>
    </row>
    <row r="608" spans="1:30" ht="12.75">
      <c r="A608" s="7">
        <v>40</v>
      </c>
      <c r="B608" s="7">
        <v>4012</v>
      </c>
      <c r="C608" s="7">
        <v>401201</v>
      </c>
      <c r="D608" s="7">
        <v>40120125</v>
      </c>
      <c r="E608" s="170" t="s">
        <v>1667</v>
      </c>
      <c r="F608" s="7">
        <v>1</v>
      </c>
      <c r="G608" s="8" t="s">
        <v>633</v>
      </c>
      <c r="H608" s="8" t="s">
        <v>50</v>
      </c>
      <c r="I608" s="8" t="s">
        <v>329</v>
      </c>
      <c r="J608" s="8" t="s">
        <v>683</v>
      </c>
      <c r="K608" s="8" t="s">
        <v>51</v>
      </c>
      <c r="L608" s="8" t="s">
        <v>51</v>
      </c>
      <c r="M608" s="6">
        <f>SUMIF(SaldoAnno1!A$12:A$4902,D608,SaldoAnno1!D$12:D$4902)</f>
        <v>0</v>
      </c>
      <c r="N608" s="6">
        <f>SUMIF(SaldoAnno1!A$12:A$4902,D608,SaldoAnno1!E$12:E$4902)</f>
        <v>0</v>
      </c>
      <c r="O608" s="6">
        <f>SUMIF(SaldoAnno1!A$12:A$4902,D608,SaldoAnno1!G$12:G$4902)</f>
        <v>0</v>
      </c>
      <c r="P608" s="6">
        <f>SUMIF(SaldoAnno2!A$12:A$5000,D608,SaldoAnno2!D$12:D$5000)</f>
        <v>0</v>
      </c>
      <c r="Q608" s="6">
        <f>SUMIF(SaldoAnno2!A$12:A$5000,D608,SaldoAnno2!E$12:E$5000)</f>
        <v>0</v>
      </c>
      <c r="R608" s="6">
        <f>SUMIF(SaldoAnno2!A$12:A$5000,D608,SaldoAnno2!G$12:G$5000)</f>
        <v>0</v>
      </c>
      <c r="S608" s="6">
        <f>SUMIF(SaldoAnno3!A$12:A$5000,D608,SaldoAnno3!D$12:G$5000)</f>
        <v>0</v>
      </c>
      <c r="T608" s="6">
        <f>SUMIF(SaldoAnno3!A$12:A$5000,D608,SaldoAnno3!E$12:H$5000)</f>
        <v>0</v>
      </c>
      <c r="U608" s="6">
        <f>SUMIF(SaldoAnno3!A$12:A$5000,D608,SaldoAnno3!G$12:G$5000)</f>
        <v>0</v>
      </c>
      <c r="V608" s="6">
        <f>SUMIF(SaldoAnno4!A$12:A$4602,$D608,SaldoAnno4!D$12:D$4602)</f>
        <v>0</v>
      </c>
      <c r="W608" s="6">
        <f>SUMIF(SaldoAnno4!A$12:A$4602,$D608,SaldoAnno4!E$12:E$4602)</f>
        <v>0</v>
      </c>
      <c r="X608" s="6">
        <f>SUMIF(SaldoAnno4!A$12:A$4602,$D608,SaldoAnno4!G$12:G$4602)</f>
        <v>0</v>
      </c>
      <c r="Y608" s="6">
        <f>SUMIF(SaldoAnno5!A$12:A$4602,$D608,SaldoAnno5!D$12:D$4602)</f>
        <v>0</v>
      </c>
      <c r="Z608" s="6">
        <f>SUMIF(SaldoAnno5!A$12:A$4602,$D608,SaldoAnno5!E$12:E$4602)</f>
        <v>0</v>
      </c>
      <c r="AA608" s="6">
        <f>SUMIF(SaldoAnno5!A$12:A$4602,$D608,SaldoAnno5!G$12:G$4602)</f>
        <v>0</v>
      </c>
      <c r="AB608" s="6">
        <f>SUMIF(SaldoAnno6!A$12:A$5000,$D608,SaldoAnno6!D$12:D$5000)</f>
        <v>0</v>
      </c>
      <c r="AC608" s="6">
        <f>SUMIF(SaldoAnno6!A$12:A$5000,$D608,SaldoAnno6!E$12:E$5000)</f>
        <v>0</v>
      </c>
      <c r="AD608" s="6">
        <f>SUMIF(SaldoAnno6!A$12:A$5000,$D608,SaldoAnno6!G$12:G$5000)</f>
        <v>0</v>
      </c>
    </row>
    <row r="609" spans="1:30" ht="12.75">
      <c r="A609" s="7">
        <v>40</v>
      </c>
      <c r="B609" s="7">
        <v>4012</v>
      </c>
      <c r="C609" s="7">
        <v>401201</v>
      </c>
      <c r="D609" s="7">
        <v>40120126</v>
      </c>
      <c r="E609" s="170" t="s">
        <v>1016</v>
      </c>
      <c r="F609" s="7">
        <v>1</v>
      </c>
      <c r="G609" s="8" t="s">
        <v>633</v>
      </c>
      <c r="H609" s="8" t="s">
        <v>50</v>
      </c>
      <c r="I609" s="8" t="s">
        <v>329</v>
      </c>
      <c r="J609" s="8" t="s">
        <v>683</v>
      </c>
      <c r="K609" s="8" t="s">
        <v>51</v>
      </c>
      <c r="L609" s="8" t="s">
        <v>51</v>
      </c>
      <c r="M609" s="6">
        <f>SUMIF(SaldoAnno1!A$12:A$4902,D609,SaldoAnno1!D$12:D$4902)</f>
        <v>0</v>
      </c>
      <c r="N609" s="6">
        <f>SUMIF(SaldoAnno1!A$12:A$4902,D609,SaldoAnno1!E$12:E$4902)</f>
        <v>0</v>
      </c>
      <c r="O609" s="6">
        <f>SUMIF(SaldoAnno1!A$12:A$4902,D609,SaldoAnno1!G$12:G$4902)</f>
        <v>0</v>
      </c>
      <c r="P609" s="6">
        <f>SUMIF(SaldoAnno2!A$12:A$5000,D609,SaldoAnno2!D$12:D$5000)</f>
        <v>0</v>
      </c>
      <c r="Q609" s="6">
        <f>SUMIF(SaldoAnno2!A$12:A$5000,D609,SaldoAnno2!E$12:E$5000)</f>
        <v>0</v>
      </c>
      <c r="R609" s="6">
        <f>SUMIF(SaldoAnno2!A$12:A$5000,D609,SaldoAnno2!G$12:G$5000)</f>
        <v>0</v>
      </c>
      <c r="S609" s="6">
        <f>SUMIF(SaldoAnno3!A$12:A$5000,D609,SaldoAnno3!D$12:G$5000)</f>
        <v>0</v>
      </c>
      <c r="T609" s="6">
        <f>SUMIF(SaldoAnno3!A$12:A$5000,D609,SaldoAnno3!E$12:H$5000)</f>
        <v>0</v>
      </c>
      <c r="U609" s="6">
        <f>SUMIF(SaldoAnno3!A$12:A$5000,D609,SaldoAnno3!G$12:G$5000)</f>
        <v>0</v>
      </c>
      <c r="V609" s="6">
        <f>SUMIF(SaldoAnno4!A$12:A$4602,$D609,SaldoAnno4!D$12:D$4602)</f>
        <v>0</v>
      </c>
      <c r="W609" s="6">
        <f>SUMIF(SaldoAnno4!A$12:A$4602,$D609,SaldoAnno4!E$12:E$4602)</f>
        <v>0</v>
      </c>
      <c r="X609" s="6">
        <f>SUMIF(SaldoAnno4!A$12:A$4602,$D609,SaldoAnno4!G$12:G$4602)</f>
        <v>0</v>
      </c>
      <c r="Y609" s="6">
        <f>SUMIF(SaldoAnno5!A$12:A$4602,$D609,SaldoAnno5!D$12:D$4602)</f>
        <v>0</v>
      </c>
      <c r="Z609" s="6">
        <f>SUMIF(SaldoAnno5!A$12:A$4602,$D609,SaldoAnno5!E$12:E$4602)</f>
        <v>0</v>
      </c>
      <c r="AA609" s="6">
        <f>SUMIF(SaldoAnno5!A$12:A$4602,$D609,SaldoAnno5!G$12:G$4602)</f>
        <v>0</v>
      </c>
      <c r="AB609" s="6">
        <f>SUMIF(SaldoAnno6!A$12:A$5000,$D609,SaldoAnno6!D$12:D$5000)</f>
        <v>0</v>
      </c>
      <c r="AC609" s="6">
        <f>SUMIF(SaldoAnno6!A$12:A$5000,$D609,SaldoAnno6!E$12:E$5000)</f>
        <v>0</v>
      </c>
      <c r="AD609" s="6">
        <f>SUMIF(SaldoAnno6!A$12:A$5000,$D609,SaldoAnno6!G$12:G$5000)</f>
        <v>0</v>
      </c>
    </row>
    <row r="610" spans="1:30" ht="25.5">
      <c r="A610" s="7">
        <v>40</v>
      </c>
      <c r="B610" s="7">
        <v>4012</v>
      </c>
      <c r="C610" s="7">
        <v>401201</v>
      </c>
      <c r="D610" s="7">
        <v>40120127</v>
      </c>
      <c r="E610" s="170" t="s">
        <v>1017</v>
      </c>
      <c r="F610" s="7">
        <v>1</v>
      </c>
      <c r="G610" s="8" t="s">
        <v>633</v>
      </c>
      <c r="H610" s="8" t="s">
        <v>50</v>
      </c>
      <c r="I610" s="8" t="s">
        <v>329</v>
      </c>
      <c r="J610" s="8" t="s">
        <v>683</v>
      </c>
      <c r="K610" s="8" t="s">
        <v>51</v>
      </c>
      <c r="L610" s="8" t="s">
        <v>51</v>
      </c>
      <c r="M610" s="6">
        <f>SUMIF(SaldoAnno1!A$12:A$4902,D610,SaldoAnno1!D$12:D$4902)</f>
        <v>0</v>
      </c>
      <c r="N610" s="6">
        <f>SUMIF(SaldoAnno1!A$12:A$4902,D610,SaldoAnno1!E$12:E$4902)</f>
        <v>0</v>
      </c>
      <c r="O610" s="6">
        <f>SUMIF(SaldoAnno1!A$12:A$4902,D610,SaldoAnno1!G$12:G$4902)</f>
        <v>0</v>
      </c>
      <c r="P610" s="6">
        <f>SUMIF(SaldoAnno2!A$12:A$5000,D610,SaldoAnno2!D$12:D$5000)</f>
        <v>0</v>
      </c>
      <c r="Q610" s="6">
        <f>SUMIF(SaldoAnno2!A$12:A$5000,D610,SaldoAnno2!E$12:E$5000)</f>
        <v>0</v>
      </c>
      <c r="R610" s="6">
        <f>SUMIF(SaldoAnno2!A$12:A$5000,D610,SaldoAnno2!G$12:G$5000)</f>
        <v>0</v>
      </c>
      <c r="S610" s="6">
        <f>SUMIF(SaldoAnno3!A$12:A$5000,D610,SaldoAnno3!D$12:G$5000)</f>
        <v>0</v>
      </c>
      <c r="T610" s="6">
        <f>SUMIF(SaldoAnno3!A$12:A$5000,D610,SaldoAnno3!E$12:H$5000)</f>
        <v>0</v>
      </c>
      <c r="U610" s="6">
        <f>SUMIF(SaldoAnno3!A$12:A$5000,D610,SaldoAnno3!G$12:G$5000)</f>
        <v>0</v>
      </c>
      <c r="V610" s="6">
        <f>SUMIF(SaldoAnno4!A$12:A$4602,$D610,SaldoAnno4!D$12:D$4602)</f>
        <v>0</v>
      </c>
      <c r="W610" s="6">
        <f>SUMIF(SaldoAnno4!A$12:A$4602,$D610,SaldoAnno4!E$12:E$4602)</f>
        <v>0</v>
      </c>
      <c r="X610" s="6">
        <f>SUMIF(SaldoAnno4!A$12:A$4602,$D610,SaldoAnno4!G$12:G$4602)</f>
        <v>0</v>
      </c>
      <c r="Y610" s="6">
        <f>SUMIF(SaldoAnno5!A$12:A$4602,$D610,SaldoAnno5!D$12:D$4602)</f>
        <v>0</v>
      </c>
      <c r="Z610" s="6">
        <f>SUMIF(SaldoAnno5!A$12:A$4602,$D610,SaldoAnno5!E$12:E$4602)</f>
        <v>0</v>
      </c>
      <c r="AA610" s="6">
        <f>SUMIF(SaldoAnno5!A$12:A$4602,$D610,SaldoAnno5!G$12:G$4602)</f>
        <v>0</v>
      </c>
      <c r="AB610" s="6">
        <f>SUMIF(SaldoAnno6!A$12:A$5000,$D610,SaldoAnno6!D$12:D$5000)</f>
        <v>0</v>
      </c>
      <c r="AC610" s="6">
        <f>SUMIF(SaldoAnno6!A$12:A$5000,$D610,SaldoAnno6!E$12:E$5000)</f>
        <v>0</v>
      </c>
      <c r="AD610" s="6">
        <f>SUMIF(SaldoAnno6!A$12:A$5000,$D610,SaldoAnno6!G$12:G$5000)</f>
        <v>0</v>
      </c>
    </row>
    <row r="611" spans="1:30" ht="25.5">
      <c r="A611" s="7">
        <v>40</v>
      </c>
      <c r="B611" s="7">
        <v>4013</v>
      </c>
      <c r="C611" s="7">
        <v>401301</v>
      </c>
      <c r="D611" s="7">
        <v>40130103</v>
      </c>
      <c r="E611" s="170" t="s">
        <v>56</v>
      </c>
      <c r="F611" s="7">
        <v>1</v>
      </c>
      <c r="G611" s="8" t="s">
        <v>633</v>
      </c>
      <c r="H611" s="8" t="s">
        <v>57</v>
      </c>
      <c r="I611" s="8" t="s">
        <v>329</v>
      </c>
      <c r="J611" s="8" t="s">
        <v>683</v>
      </c>
      <c r="K611" s="8" t="s">
        <v>58</v>
      </c>
      <c r="L611" s="8" t="s">
        <v>58</v>
      </c>
      <c r="M611" s="6">
        <f>SUMIF(SaldoAnno1!A$12:A$4902,D611,SaldoAnno1!D$12:D$4902)</f>
        <v>0</v>
      </c>
      <c r="N611" s="6">
        <f>SUMIF(SaldoAnno1!A$12:A$4902,D611,SaldoAnno1!E$12:E$4902)</f>
        <v>0</v>
      </c>
      <c r="O611" s="6">
        <f>SUMIF(SaldoAnno1!A$12:A$4902,D611,SaldoAnno1!G$12:G$4902)</f>
        <v>0</v>
      </c>
      <c r="P611" s="6">
        <f>SUMIF(SaldoAnno2!A$12:A$5000,D611,SaldoAnno2!D$12:D$5000)</f>
        <v>0</v>
      </c>
      <c r="Q611" s="6">
        <f>SUMIF(SaldoAnno2!A$12:A$5000,D611,SaldoAnno2!E$12:E$5000)</f>
        <v>0</v>
      </c>
      <c r="R611" s="6">
        <f>SUMIF(SaldoAnno2!A$12:A$5000,D611,SaldoAnno2!G$12:G$5000)</f>
        <v>0</v>
      </c>
      <c r="S611" s="6">
        <f>SUMIF(SaldoAnno3!A$12:A$5000,D611,SaldoAnno3!D$12:G$5000)</f>
        <v>0</v>
      </c>
      <c r="T611" s="6">
        <f>SUMIF(SaldoAnno3!A$12:A$5000,D611,SaldoAnno3!E$12:H$5000)</f>
        <v>0</v>
      </c>
      <c r="U611" s="6">
        <f>SUMIF(SaldoAnno3!A$12:A$5000,D611,SaldoAnno3!G$12:G$5000)</f>
        <v>0</v>
      </c>
      <c r="V611" s="6">
        <f>SUMIF(SaldoAnno4!A$12:A$4602,$D611,SaldoAnno4!D$12:D$4602)</f>
        <v>0</v>
      </c>
      <c r="W611" s="6">
        <f>SUMIF(SaldoAnno4!A$12:A$4602,$D611,SaldoAnno4!E$12:E$4602)</f>
        <v>0</v>
      </c>
      <c r="X611" s="6">
        <f>SUMIF(SaldoAnno4!A$12:A$4602,$D611,SaldoAnno4!G$12:G$4602)</f>
        <v>0</v>
      </c>
      <c r="Y611" s="6">
        <f>SUMIF(SaldoAnno5!A$12:A$4602,$D611,SaldoAnno5!D$12:D$4602)</f>
        <v>0</v>
      </c>
      <c r="Z611" s="6">
        <f>SUMIF(SaldoAnno5!A$12:A$4602,$D611,SaldoAnno5!E$12:E$4602)</f>
        <v>0</v>
      </c>
      <c r="AA611" s="6">
        <f>SUMIF(SaldoAnno5!A$12:A$4602,$D611,SaldoAnno5!G$12:G$4602)</f>
        <v>0</v>
      </c>
      <c r="AB611" s="6">
        <f>SUMIF(SaldoAnno6!A$12:A$5000,$D611,SaldoAnno6!D$12:D$5000)</f>
        <v>0</v>
      </c>
      <c r="AC611" s="6">
        <f>SUMIF(SaldoAnno6!A$12:A$5000,$D611,SaldoAnno6!E$12:E$5000)</f>
        <v>0</v>
      </c>
      <c r="AD611" s="6">
        <f>SUMIF(SaldoAnno6!A$12:A$5000,$D611,SaldoAnno6!G$12:G$5000)</f>
        <v>0</v>
      </c>
    </row>
    <row r="612" spans="1:30" ht="12.75">
      <c r="A612" s="7">
        <v>40</v>
      </c>
      <c r="B612" s="7">
        <v>4013</v>
      </c>
      <c r="C612" s="7">
        <v>401301</v>
      </c>
      <c r="D612" s="7">
        <v>40130109</v>
      </c>
      <c r="E612" s="170" t="s">
        <v>265</v>
      </c>
      <c r="F612" s="7">
        <v>1</v>
      </c>
      <c r="G612" s="8" t="s">
        <v>633</v>
      </c>
      <c r="H612" s="8" t="s">
        <v>57</v>
      </c>
      <c r="I612" s="8" t="s">
        <v>329</v>
      </c>
      <c r="J612" s="8" t="s">
        <v>683</v>
      </c>
      <c r="K612" s="8" t="s">
        <v>58</v>
      </c>
      <c r="L612" s="8" t="s">
        <v>58</v>
      </c>
      <c r="M612" s="6">
        <f>SUMIF(SaldoAnno1!A$12:A$4902,D612,SaldoAnno1!D$12:D$4902)</f>
        <v>48193.97</v>
      </c>
      <c r="N612" s="6">
        <f>SUMIF(SaldoAnno1!A$12:A$4902,D612,SaldoAnno1!E$12:E$4902)</f>
        <v>0</v>
      </c>
      <c r="O612" s="6">
        <f>SUMIF(SaldoAnno1!A$12:A$4902,D612,SaldoAnno1!G$12:G$4902)</f>
        <v>48193.97</v>
      </c>
      <c r="P612" s="6">
        <f>SUMIF(SaldoAnno2!A$12:A$5000,D612,SaldoAnno2!D$12:D$5000)</f>
        <v>98935.34</v>
      </c>
      <c r="Q612" s="6">
        <f>SUMIF(SaldoAnno2!A$12:A$5000,D612,SaldoAnno2!E$12:E$5000)</f>
        <v>0</v>
      </c>
      <c r="R612" s="6">
        <f>SUMIF(SaldoAnno2!A$12:A$5000,D612,SaldoAnno2!G$12:G$5000)</f>
        <v>98935.34</v>
      </c>
      <c r="S612" s="6">
        <f>SUMIF(SaldoAnno3!A$12:A$5000,D612,SaldoAnno3!D$12:G$5000)</f>
        <v>46607.02</v>
      </c>
      <c r="T612" s="6">
        <f>SUMIF(SaldoAnno3!A$12:A$5000,D612,SaldoAnno3!E$12:H$5000)</f>
        <v>0</v>
      </c>
      <c r="U612" s="6">
        <f>SUMIF(SaldoAnno3!A$12:A$5000,D612,SaldoAnno3!G$12:G$5000)</f>
        <v>46607.02</v>
      </c>
      <c r="V612" s="6">
        <f>SUMIF(SaldoAnno4!A$12:A$4602,$D612,SaldoAnno4!D$12:D$4602)</f>
        <v>0</v>
      </c>
      <c r="W612" s="6">
        <f>SUMIF(SaldoAnno4!A$12:A$4602,$D612,SaldoAnno4!E$12:E$4602)</f>
        <v>0</v>
      </c>
      <c r="X612" s="6">
        <f>SUMIF(SaldoAnno4!A$12:A$4602,$D612,SaldoAnno4!G$12:G$4602)</f>
        <v>39999.999599999996</v>
      </c>
      <c r="Y612" s="6">
        <f>SUMIF(SaldoAnno5!A$12:A$4602,$D612,SaldoAnno5!D$12:D$4602)</f>
        <v>39142.17</v>
      </c>
      <c r="Z612" s="6">
        <f>SUMIF(SaldoAnno5!A$12:A$4602,$D612,SaldoAnno5!E$12:E$4602)</f>
        <v>0</v>
      </c>
      <c r="AA612" s="6">
        <f>SUMIF(SaldoAnno5!A$12:A$4602,$D612,SaldoAnno5!G$12:G$4602)</f>
        <v>39142.17</v>
      </c>
      <c r="AB612" s="6">
        <f>SUMIF(SaldoAnno6!A$12:A$5000,$D612,SaldoAnno6!D$12:D$5000)</f>
        <v>0</v>
      </c>
      <c r="AC612" s="6">
        <f>SUMIF(SaldoAnno6!A$12:A$5000,$D612,SaldoAnno6!E$12:E$5000)</f>
        <v>0</v>
      </c>
      <c r="AD612" s="6">
        <f>SUMIF(SaldoAnno6!A$12:A$5000,$D612,SaldoAnno6!G$12:G$5000)</f>
        <v>0</v>
      </c>
    </row>
    <row r="613" spans="1:30" ht="25.5">
      <c r="A613" s="7">
        <v>40</v>
      </c>
      <c r="B613" s="7">
        <v>4013</v>
      </c>
      <c r="C613" s="7">
        <v>401301</v>
      </c>
      <c r="D613" s="7">
        <v>40130111</v>
      </c>
      <c r="E613" s="170" t="s">
        <v>59</v>
      </c>
      <c r="F613" s="7">
        <v>1</v>
      </c>
      <c r="G613" s="8" t="s">
        <v>633</v>
      </c>
      <c r="H613" s="8" t="s">
        <v>57</v>
      </c>
      <c r="I613" s="8" t="s">
        <v>329</v>
      </c>
      <c r="J613" s="8" t="s">
        <v>683</v>
      </c>
      <c r="K613" s="8" t="s">
        <v>58</v>
      </c>
      <c r="L613" s="8" t="s">
        <v>58</v>
      </c>
      <c r="M613" s="6">
        <f>SUMIF(SaldoAnno1!A$12:A$4902,D613,SaldoAnno1!D$12:D$4902)</f>
        <v>0</v>
      </c>
      <c r="N613" s="6">
        <f>SUMIF(SaldoAnno1!A$12:A$4902,D613,SaldoAnno1!E$12:E$4902)</f>
        <v>0</v>
      </c>
      <c r="O613" s="6">
        <f>SUMIF(SaldoAnno1!A$12:A$4902,D613,SaldoAnno1!G$12:G$4902)</f>
        <v>0</v>
      </c>
      <c r="P613" s="6">
        <f>SUMIF(SaldoAnno2!A$12:A$5000,D613,SaldoAnno2!D$12:D$5000)</f>
        <v>157000</v>
      </c>
      <c r="Q613" s="6">
        <f>SUMIF(SaldoAnno2!A$12:A$5000,D613,SaldoAnno2!E$12:E$5000)</f>
        <v>0</v>
      </c>
      <c r="R613" s="6">
        <f>SUMIF(SaldoAnno2!A$12:A$5000,D613,SaldoAnno2!G$12:G$5000)</f>
        <v>157000</v>
      </c>
      <c r="S613" s="6">
        <f>SUMIF(SaldoAnno3!A$12:A$5000,D613,SaldoAnno3!D$12:G$5000)</f>
        <v>80000</v>
      </c>
      <c r="T613" s="6">
        <f>SUMIF(SaldoAnno3!A$12:A$5000,D613,SaldoAnno3!E$12:H$5000)</f>
        <v>0</v>
      </c>
      <c r="U613" s="6">
        <f>SUMIF(SaldoAnno3!A$12:A$5000,D613,SaldoAnno3!G$12:G$5000)</f>
        <v>80000</v>
      </c>
      <c r="V613" s="6">
        <f>SUMIF(SaldoAnno4!A$12:A$4602,$D613,SaldoAnno4!D$12:D$4602)</f>
        <v>0</v>
      </c>
      <c r="W613" s="6">
        <f>SUMIF(SaldoAnno4!A$12:A$4602,$D613,SaldoAnno4!E$12:E$4602)</f>
        <v>0</v>
      </c>
      <c r="X613" s="6">
        <f>SUMIF(SaldoAnno4!A$12:A$4602,$D613,SaldoAnno4!G$12:G$4602)</f>
        <v>107574.4152</v>
      </c>
      <c r="Y613" s="6">
        <f>SUMIF(SaldoAnno5!A$12:A$4602,$D613,SaldoAnno5!D$12:D$4602)</f>
        <v>145000</v>
      </c>
      <c r="Z613" s="6">
        <f>SUMIF(SaldoAnno5!A$12:A$4602,$D613,SaldoAnno5!E$12:E$4602)</f>
        <v>0</v>
      </c>
      <c r="AA613" s="6">
        <f>SUMIF(SaldoAnno5!A$12:A$4602,$D613,SaldoAnno5!G$12:G$4602)</f>
        <v>145000</v>
      </c>
      <c r="AB613" s="6">
        <f>SUMIF(SaldoAnno6!A$12:A$5000,$D613,SaldoAnno6!D$12:D$5000)</f>
        <v>0</v>
      </c>
      <c r="AC613" s="6">
        <f>SUMIF(SaldoAnno6!A$12:A$5000,$D613,SaldoAnno6!E$12:E$5000)</f>
        <v>0</v>
      </c>
      <c r="AD613" s="6">
        <f>SUMIF(SaldoAnno6!A$12:A$5000,$D613,SaldoAnno6!G$12:G$5000)</f>
        <v>0</v>
      </c>
    </row>
    <row r="614" spans="1:30" ht="25.5">
      <c r="A614" s="7">
        <v>40</v>
      </c>
      <c r="B614" s="7">
        <v>4013</v>
      </c>
      <c r="C614" s="7">
        <v>401301</v>
      </c>
      <c r="D614" s="7">
        <v>40130112</v>
      </c>
      <c r="E614" s="170" t="s">
        <v>60</v>
      </c>
      <c r="F614" s="7">
        <v>1</v>
      </c>
      <c r="G614" s="8" t="s">
        <v>633</v>
      </c>
      <c r="H614" s="8" t="s">
        <v>57</v>
      </c>
      <c r="I614" s="8" t="s">
        <v>329</v>
      </c>
      <c r="J614" s="8" t="s">
        <v>683</v>
      </c>
      <c r="K614" s="8" t="s">
        <v>58</v>
      </c>
      <c r="L614" s="8" t="s">
        <v>58</v>
      </c>
      <c r="M614" s="6">
        <f>SUMIF(SaldoAnno1!A$12:A$4902,D614,SaldoAnno1!D$12:D$4902)</f>
        <v>0</v>
      </c>
      <c r="N614" s="6">
        <f>SUMIF(SaldoAnno1!A$12:A$4902,D614,SaldoAnno1!E$12:E$4902)</f>
        <v>0</v>
      </c>
      <c r="O614" s="6">
        <f>SUMIF(SaldoAnno1!A$12:A$4902,D614,SaldoAnno1!G$12:G$4902)</f>
        <v>0</v>
      </c>
      <c r="P614" s="6">
        <f>SUMIF(SaldoAnno2!A$12:A$5000,D614,SaldoAnno2!D$12:D$5000)</f>
        <v>160500</v>
      </c>
      <c r="Q614" s="6">
        <f>SUMIF(SaldoAnno2!A$12:A$5000,D614,SaldoAnno2!E$12:E$5000)</f>
        <v>0</v>
      </c>
      <c r="R614" s="6">
        <f>SUMIF(SaldoAnno2!A$12:A$5000,D614,SaldoAnno2!G$12:G$5000)</f>
        <v>160500</v>
      </c>
      <c r="S614" s="6">
        <f>SUMIF(SaldoAnno3!A$12:A$5000,D614,SaldoAnno3!D$12:G$5000)</f>
        <v>60000</v>
      </c>
      <c r="T614" s="6">
        <f>SUMIF(SaldoAnno3!A$12:A$5000,D614,SaldoAnno3!E$12:H$5000)</f>
        <v>0</v>
      </c>
      <c r="U614" s="6">
        <f>SUMIF(SaldoAnno3!A$12:A$5000,D614,SaldoAnno3!G$12:G$5000)</f>
        <v>60000</v>
      </c>
      <c r="V614" s="6">
        <f>SUMIF(SaldoAnno4!A$12:A$4602,$D614,SaldoAnno4!D$12:D$4602)</f>
        <v>0</v>
      </c>
      <c r="W614" s="6">
        <f>SUMIF(SaldoAnno4!A$12:A$4602,$D614,SaldoAnno4!E$12:E$4602)</f>
        <v>0</v>
      </c>
      <c r="X614" s="6">
        <f>SUMIF(SaldoAnno4!A$12:A$4602,$D614,SaldoAnno4!G$12:G$4602)</f>
        <v>70500</v>
      </c>
      <c r="Y614" s="6">
        <f>SUMIF(SaldoAnno5!A$12:A$4602,$D614,SaldoAnno5!D$12:D$4602)</f>
        <v>105000</v>
      </c>
      <c r="Z614" s="6">
        <f>SUMIF(SaldoAnno5!A$12:A$4602,$D614,SaldoAnno5!E$12:E$4602)</f>
        <v>0</v>
      </c>
      <c r="AA614" s="6">
        <f>SUMIF(SaldoAnno5!A$12:A$4602,$D614,SaldoAnno5!G$12:G$4602)</f>
        <v>105000</v>
      </c>
      <c r="AB614" s="6">
        <f>SUMIF(SaldoAnno6!A$12:A$5000,$D614,SaldoAnno6!D$12:D$5000)</f>
        <v>0</v>
      </c>
      <c r="AC614" s="6">
        <f>SUMIF(SaldoAnno6!A$12:A$5000,$D614,SaldoAnno6!E$12:E$5000)</f>
        <v>0</v>
      </c>
      <c r="AD614" s="6">
        <f>SUMIF(SaldoAnno6!A$12:A$5000,$D614,SaldoAnno6!G$12:G$5000)</f>
        <v>0</v>
      </c>
    </row>
    <row r="615" spans="1:30" ht="12.75">
      <c r="A615" s="7">
        <v>40</v>
      </c>
      <c r="B615" s="7">
        <v>4013</v>
      </c>
      <c r="C615" s="7">
        <v>401301</v>
      </c>
      <c r="D615" s="7">
        <v>40130113</v>
      </c>
      <c r="E615" s="170" t="s">
        <v>61</v>
      </c>
      <c r="F615" s="7">
        <v>1</v>
      </c>
      <c r="G615" s="8" t="s">
        <v>633</v>
      </c>
      <c r="H615" s="8" t="s">
        <v>57</v>
      </c>
      <c r="I615" s="8" t="s">
        <v>329</v>
      </c>
      <c r="J615" s="8" t="s">
        <v>683</v>
      </c>
      <c r="K615" s="8" t="s">
        <v>58</v>
      </c>
      <c r="L615" s="8" t="s">
        <v>58</v>
      </c>
      <c r="M615" s="6">
        <f>SUMIF(SaldoAnno1!A$12:A$4902,D615,SaldoAnno1!D$12:D$4902)</f>
        <v>0</v>
      </c>
      <c r="N615" s="6">
        <f>SUMIF(SaldoAnno1!A$12:A$4902,D615,SaldoAnno1!E$12:E$4902)</f>
        <v>0</v>
      </c>
      <c r="O615" s="6">
        <f>SUMIF(SaldoAnno1!A$12:A$4902,D615,SaldoAnno1!G$12:G$4902)</f>
        <v>0</v>
      </c>
      <c r="P615" s="6">
        <f>SUMIF(SaldoAnno2!A$12:A$5000,D615,SaldoAnno2!D$12:D$5000)</f>
        <v>0</v>
      </c>
      <c r="Q615" s="6">
        <f>SUMIF(SaldoAnno2!A$12:A$5000,D615,SaldoAnno2!E$12:E$5000)</f>
        <v>0</v>
      </c>
      <c r="R615" s="6">
        <f>SUMIF(SaldoAnno2!A$12:A$5000,D615,SaldoAnno2!G$12:G$5000)</f>
        <v>0</v>
      </c>
      <c r="S615" s="6">
        <f>SUMIF(SaldoAnno3!A$12:A$5000,D615,SaldoAnno3!D$12:G$5000)</f>
        <v>0</v>
      </c>
      <c r="T615" s="6">
        <f>SUMIF(SaldoAnno3!A$12:A$5000,D615,SaldoAnno3!E$12:H$5000)</f>
        <v>0</v>
      </c>
      <c r="U615" s="6">
        <f>SUMIF(SaldoAnno3!A$12:A$5000,D615,SaldoAnno3!G$12:G$5000)</f>
        <v>0</v>
      </c>
      <c r="V615" s="6">
        <f>SUMIF(SaldoAnno4!A$12:A$4602,$D615,SaldoAnno4!D$12:D$4602)</f>
        <v>0</v>
      </c>
      <c r="W615" s="6">
        <f>SUMIF(SaldoAnno4!A$12:A$4602,$D615,SaldoAnno4!E$12:E$4602)</f>
        <v>0</v>
      </c>
      <c r="X615" s="6">
        <f>SUMIF(SaldoAnno4!A$12:A$4602,$D615,SaldoAnno4!G$12:G$4602)</f>
        <v>0</v>
      </c>
      <c r="Y615" s="6">
        <f>SUMIF(SaldoAnno5!A$12:A$4602,$D615,SaldoAnno5!D$12:D$4602)</f>
        <v>0</v>
      </c>
      <c r="Z615" s="6">
        <f>SUMIF(SaldoAnno5!A$12:A$4602,$D615,SaldoAnno5!E$12:E$4602)</f>
        <v>0</v>
      </c>
      <c r="AA615" s="6">
        <f>SUMIF(SaldoAnno5!A$12:A$4602,$D615,SaldoAnno5!G$12:G$4602)</f>
        <v>0</v>
      </c>
      <c r="AB615" s="6">
        <f>SUMIF(SaldoAnno6!A$12:A$5000,$D615,SaldoAnno6!D$12:D$5000)</f>
        <v>0</v>
      </c>
      <c r="AC615" s="6">
        <f>SUMIF(SaldoAnno6!A$12:A$5000,$D615,SaldoAnno6!E$12:E$5000)</f>
        <v>0</v>
      </c>
      <c r="AD615" s="6">
        <f>SUMIF(SaldoAnno6!A$12:A$5000,$D615,SaldoAnno6!G$12:G$5000)</f>
        <v>0</v>
      </c>
    </row>
    <row r="616" spans="1:30" ht="25.5">
      <c r="A616" s="7">
        <v>40</v>
      </c>
      <c r="B616" s="7">
        <v>4013</v>
      </c>
      <c r="C616" s="7">
        <v>401301</v>
      </c>
      <c r="D616" s="7">
        <v>40130114</v>
      </c>
      <c r="E616" s="170" t="s">
        <v>44</v>
      </c>
      <c r="F616" s="7">
        <v>1</v>
      </c>
      <c r="G616" s="8" t="s">
        <v>633</v>
      </c>
      <c r="H616" s="8" t="s">
        <v>57</v>
      </c>
      <c r="I616" s="8" t="s">
        <v>329</v>
      </c>
      <c r="J616" s="8" t="s">
        <v>683</v>
      </c>
      <c r="K616" s="8" t="s">
        <v>58</v>
      </c>
      <c r="L616" s="8" t="s">
        <v>58</v>
      </c>
      <c r="M616" s="6">
        <f>SUMIF(SaldoAnno1!A$12:A$4902,D616,SaldoAnno1!D$12:D$4902)</f>
        <v>0</v>
      </c>
      <c r="N616" s="6">
        <f>SUMIF(SaldoAnno1!A$12:A$4902,D616,SaldoAnno1!E$12:E$4902)</f>
        <v>0</v>
      </c>
      <c r="O616" s="6">
        <f>SUMIF(SaldoAnno1!A$12:A$4902,D616,SaldoAnno1!G$12:G$4902)</f>
        <v>0</v>
      </c>
      <c r="P616" s="6">
        <f>SUMIF(SaldoAnno2!A$12:A$5000,D616,SaldoAnno2!D$12:D$5000)</f>
        <v>14000</v>
      </c>
      <c r="Q616" s="6">
        <f>SUMIF(SaldoAnno2!A$12:A$5000,D616,SaldoAnno2!E$12:E$5000)</f>
        <v>0</v>
      </c>
      <c r="R616" s="6">
        <f>SUMIF(SaldoAnno2!A$12:A$5000,D616,SaldoAnno2!G$12:G$5000)</f>
        <v>14000</v>
      </c>
      <c r="S616" s="6">
        <f>SUMIF(SaldoAnno3!A$12:A$5000,D616,SaldoAnno3!D$12:G$5000)</f>
        <v>20000</v>
      </c>
      <c r="T616" s="6">
        <f>SUMIF(SaldoAnno3!A$12:A$5000,D616,SaldoAnno3!E$12:H$5000)</f>
        <v>0</v>
      </c>
      <c r="U616" s="6">
        <f>SUMIF(SaldoAnno3!A$12:A$5000,D616,SaldoAnno3!G$12:G$5000)</f>
        <v>20000</v>
      </c>
      <c r="V616" s="6">
        <f>SUMIF(SaldoAnno4!A$12:A$4602,$D616,SaldoAnno4!D$12:D$4602)</f>
        <v>0</v>
      </c>
      <c r="W616" s="6">
        <f>SUMIF(SaldoAnno4!A$12:A$4602,$D616,SaldoAnno4!E$12:E$4602)</f>
        <v>0</v>
      </c>
      <c r="X616" s="6">
        <f>SUMIF(SaldoAnno4!A$12:A$4602,$D616,SaldoAnno4!G$12:G$4602)</f>
        <v>14241.0756</v>
      </c>
      <c r="Y616" s="6">
        <f>SUMIF(SaldoAnno5!A$12:A$4602,$D616,SaldoAnno5!D$12:D$4602)</f>
        <v>100000</v>
      </c>
      <c r="Z616" s="6">
        <f>SUMIF(SaldoAnno5!A$12:A$4602,$D616,SaldoAnno5!E$12:E$4602)</f>
        <v>0</v>
      </c>
      <c r="AA616" s="6">
        <f>SUMIF(SaldoAnno5!A$12:A$4602,$D616,SaldoAnno5!G$12:G$4602)</f>
        <v>100000</v>
      </c>
      <c r="AB616" s="6">
        <f>SUMIF(SaldoAnno6!A$12:A$5000,$D616,SaldoAnno6!D$12:D$5000)</f>
        <v>0</v>
      </c>
      <c r="AC616" s="6">
        <f>SUMIF(SaldoAnno6!A$12:A$5000,$D616,SaldoAnno6!E$12:E$5000)</f>
        <v>0</v>
      </c>
      <c r="AD616" s="6">
        <f>SUMIF(SaldoAnno6!A$12:A$5000,$D616,SaldoAnno6!G$12:G$5000)</f>
        <v>0</v>
      </c>
    </row>
    <row r="617" spans="1:30" ht="12.75">
      <c r="A617" s="7">
        <v>40</v>
      </c>
      <c r="B617" s="7">
        <v>4013</v>
      </c>
      <c r="C617" s="7">
        <v>401301</v>
      </c>
      <c r="D617" s="7">
        <v>40130115</v>
      </c>
      <c r="E617" s="170" t="s">
        <v>1668</v>
      </c>
      <c r="F617" s="7">
        <v>1</v>
      </c>
      <c r="G617" s="8" t="s">
        <v>633</v>
      </c>
      <c r="H617" s="8" t="s">
        <v>57</v>
      </c>
      <c r="I617" s="8" t="s">
        <v>329</v>
      </c>
      <c r="J617" s="8" t="s">
        <v>683</v>
      </c>
      <c r="K617" s="8" t="s">
        <v>58</v>
      </c>
      <c r="L617" s="8" t="s">
        <v>58</v>
      </c>
      <c r="M617" s="6">
        <f>SUMIF(SaldoAnno1!A$12:A$4902,D617,SaldoAnno1!D$12:D$4902)</f>
        <v>0</v>
      </c>
      <c r="N617" s="6">
        <f>SUMIF(SaldoAnno1!A$12:A$4902,D617,SaldoAnno1!E$12:E$4902)</f>
        <v>0</v>
      </c>
      <c r="O617" s="6">
        <f>SUMIF(SaldoAnno1!A$12:A$4902,D617,SaldoAnno1!G$12:G$4902)</f>
        <v>0</v>
      </c>
      <c r="P617" s="6">
        <f>SUMIF(SaldoAnno2!A$12:A$5000,D617,SaldoAnno2!D$12:D$5000)</f>
        <v>0</v>
      </c>
      <c r="Q617" s="6">
        <f>SUMIF(SaldoAnno2!A$12:A$5000,D617,SaldoAnno2!E$12:E$5000)</f>
        <v>0</v>
      </c>
      <c r="R617" s="6">
        <f>SUMIF(SaldoAnno2!A$12:A$5000,D617,SaldoAnno2!G$12:G$5000)</f>
        <v>0</v>
      </c>
      <c r="S617" s="6">
        <f>SUMIF(SaldoAnno3!A$12:A$5000,D617,SaldoAnno3!D$12:G$5000)</f>
        <v>0</v>
      </c>
      <c r="T617" s="6">
        <f>SUMIF(SaldoAnno3!A$12:A$5000,D617,SaldoAnno3!E$12:H$5000)</f>
        <v>0</v>
      </c>
      <c r="U617" s="6">
        <f>SUMIF(SaldoAnno3!A$12:A$5000,D617,SaldoAnno3!G$12:G$5000)</f>
        <v>0</v>
      </c>
      <c r="V617" s="6">
        <f>SUMIF(SaldoAnno4!A$12:A$4602,$D617,SaldoAnno4!D$12:D$4602)</f>
        <v>0</v>
      </c>
      <c r="W617" s="6">
        <f>SUMIF(SaldoAnno4!A$12:A$4602,$D617,SaldoAnno4!E$12:E$4602)</f>
        <v>0</v>
      </c>
      <c r="X617" s="6">
        <f>SUMIF(SaldoAnno4!A$12:A$4602,$D617,SaldoAnno4!G$12:G$4602)</f>
        <v>0</v>
      </c>
      <c r="Y617" s="6">
        <f>SUMIF(SaldoAnno5!A$12:A$4602,$D617,SaldoAnno5!D$12:D$4602)</f>
        <v>0</v>
      </c>
      <c r="Z617" s="6">
        <f>SUMIF(SaldoAnno5!A$12:A$4602,$D617,SaldoAnno5!E$12:E$4602)</f>
        <v>0</v>
      </c>
      <c r="AA617" s="6">
        <f>SUMIF(SaldoAnno5!A$12:A$4602,$D617,SaldoAnno5!G$12:G$4602)</f>
        <v>0</v>
      </c>
      <c r="AB617" s="6">
        <f>SUMIF(SaldoAnno6!A$12:A$5000,$D617,SaldoAnno6!D$12:D$5000)</f>
        <v>0</v>
      </c>
      <c r="AC617" s="6">
        <f>SUMIF(SaldoAnno6!A$12:A$5000,$D617,SaldoAnno6!E$12:E$5000)</f>
        <v>0</v>
      </c>
      <c r="AD617" s="6">
        <f>SUMIF(SaldoAnno6!A$12:A$5000,$D617,SaldoAnno6!G$12:G$5000)</f>
        <v>0</v>
      </c>
    </row>
    <row r="618" spans="1:30" ht="12.75">
      <c r="A618" s="7">
        <v>40</v>
      </c>
      <c r="B618" s="7">
        <v>4013</v>
      </c>
      <c r="C618" s="7">
        <v>401301</v>
      </c>
      <c r="D618" s="7">
        <v>40130116</v>
      </c>
      <c r="E618" s="170" t="s">
        <v>1669</v>
      </c>
      <c r="F618" s="7">
        <v>1</v>
      </c>
      <c r="G618" s="8" t="s">
        <v>633</v>
      </c>
      <c r="H618" s="8" t="s">
        <v>57</v>
      </c>
      <c r="I618" s="8" t="s">
        <v>329</v>
      </c>
      <c r="J618" s="8" t="s">
        <v>683</v>
      </c>
      <c r="K618" s="8" t="s">
        <v>58</v>
      </c>
      <c r="L618" s="8" t="s">
        <v>58</v>
      </c>
      <c r="M618" s="6">
        <f>SUMIF(SaldoAnno1!A$12:A$4902,D618,SaldoAnno1!D$12:D$4902)</f>
        <v>0</v>
      </c>
      <c r="N618" s="6">
        <f>SUMIF(SaldoAnno1!A$12:A$4902,D618,SaldoAnno1!E$12:E$4902)</f>
        <v>0</v>
      </c>
      <c r="O618" s="6">
        <f>SUMIF(SaldoAnno1!A$12:A$4902,D618,SaldoAnno1!G$12:G$4902)</f>
        <v>0</v>
      </c>
      <c r="P618" s="6">
        <f>SUMIF(SaldoAnno2!A$12:A$5000,D618,SaldoAnno2!D$12:D$5000)</f>
        <v>0</v>
      </c>
      <c r="Q618" s="6">
        <f>SUMIF(SaldoAnno2!A$12:A$5000,D618,SaldoAnno2!E$12:E$5000)</f>
        <v>0</v>
      </c>
      <c r="R618" s="6">
        <f>SUMIF(SaldoAnno2!A$12:A$5000,D618,SaldoAnno2!G$12:G$5000)</f>
        <v>0</v>
      </c>
      <c r="S618" s="6">
        <f>SUMIF(SaldoAnno3!A$12:A$5000,D618,SaldoAnno3!D$12:G$5000)</f>
        <v>0</v>
      </c>
      <c r="T618" s="6">
        <f>SUMIF(SaldoAnno3!A$12:A$5000,D618,SaldoAnno3!E$12:H$5000)</f>
        <v>0</v>
      </c>
      <c r="U618" s="6">
        <f>SUMIF(SaldoAnno3!A$12:A$5000,D618,SaldoAnno3!G$12:G$5000)</f>
        <v>0</v>
      </c>
      <c r="V618" s="6">
        <f>SUMIF(SaldoAnno4!A$12:A$4602,$D618,SaldoAnno4!D$12:D$4602)</f>
        <v>0</v>
      </c>
      <c r="W618" s="6">
        <f>SUMIF(SaldoAnno4!A$12:A$4602,$D618,SaldoAnno4!E$12:E$4602)</f>
        <v>0</v>
      </c>
      <c r="X618" s="6">
        <f>SUMIF(SaldoAnno4!A$12:A$4602,$D618,SaldoAnno4!G$12:G$4602)</f>
        <v>0</v>
      </c>
      <c r="Y618" s="6">
        <f>SUMIF(SaldoAnno5!A$12:A$4602,$D618,SaldoAnno5!D$12:D$4602)</f>
        <v>0</v>
      </c>
      <c r="Z618" s="6">
        <f>SUMIF(SaldoAnno5!A$12:A$4602,$D618,SaldoAnno5!E$12:E$4602)</f>
        <v>0</v>
      </c>
      <c r="AA618" s="6">
        <f>SUMIF(SaldoAnno5!A$12:A$4602,$D618,SaldoAnno5!G$12:G$4602)</f>
        <v>0</v>
      </c>
      <c r="AB618" s="6">
        <f>SUMIF(SaldoAnno6!A$12:A$5000,$D618,SaldoAnno6!D$12:D$5000)</f>
        <v>0</v>
      </c>
      <c r="AC618" s="6">
        <f>SUMIF(SaldoAnno6!A$12:A$5000,$D618,SaldoAnno6!E$12:E$5000)</f>
        <v>0</v>
      </c>
      <c r="AD618" s="6">
        <f>SUMIF(SaldoAnno6!A$12:A$5000,$D618,SaldoAnno6!G$12:G$5000)</f>
        <v>0</v>
      </c>
    </row>
    <row r="619" spans="1:30" ht="12.75">
      <c r="A619" s="7">
        <v>40</v>
      </c>
      <c r="B619" s="7">
        <v>4014</v>
      </c>
      <c r="C619" s="7">
        <v>401401</v>
      </c>
      <c r="D619" s="7">
        <v>40140101</v>
      </c>
      <c r="E619" s="170" t="s">
        <v>1018</v>
      </c>
      <c r="F619" s="7">
        <v>1</v>
      </c>
      <c r="G619" s="8" t="s">
        <v>633</v>
      </c>
      <c r="H619" s="8" t="s">
        <v>62</v>
      </c>
      <c r="I619" s="8" t="s">
        <v>63</v>
      </c>
      <c r="J619" s="8" t="s">
        <v>683</v>
      </c>
      <c r="K619" s="8" t="s">
        <v>64</v>
      </c>
      <c r="L619" s="8" t="s">
        <v>65</v>
      </c>
      <c r="M619" s="6">
        <f>SUMIF(SaldoAnno1!A$12:A$4902,D619,SaldoAnno1!D$12:D$4902)</f>
        <v>10456.31</v>
      </c>
      <c r="N619" s="6">
        <f>SUMIF(SaldoAnno1!A$12:A$4902,D619,SaldoAnno1!E$12:E$4902)</f>
        <v>0</v>
      </c>
      <c r="O619" s="6">
        <f>SUMIF(SaldoAnno1!A$12:A$4902,D619,SaldoAnno1!G$12:G$4902)</f>
        <v>10456.31</v>
      </c>
      <c r="P619" s="6">
        <f>SUMIF(SaldoAnno2!A$12:A$5000,D619,SaldoAnno2!D$12:D$5000)</f>
        <v>14908.22</v>
      </c>
      <c r="Q619" s="6">
        <f>SUMIF(SaldoAnno2!A$12:A$5000,D619,SaldoAnno2!E$12:E$5000)</f>
        <v>4.3</v>
      </c>
      <c r="R619" s="6">
        <f>SUMIF(SaldoAnno2!A$12:A$5000,D619,SaldoAnno2!G$12:G$5000)</f>
        <v>14903.92</v>
      </c>
      <c r="S619" s="6">
        <f>SUMIF(SaldoAnno3!A$12:A$5000,D619,SaldoAnno3!D$12:G$5000)</f>
        <v>14566.53</v>
      </c>
      <c r="T619" s="6">
        <f>SUMIF(SaldoAnno3!A$12:A$5000,D619,SaldoAnno3!E$12:H$5000)</f>
        <v>19.78</v>
      </c>
      <c r="U619" s="6">
        <f>SUMIF(SaldoAnno3!A$12:A$5000,D619,SaldoAnno3!G$12:G$5000)</f>
        <v>14546.75</v>
      </c>
      <c r="V619" s="6">
        <f>SUMIF(SaldoAnno4!A$12:A$4602,$D619,SaldoAnno4!D$12:D$4602)</f>
        <v>0</v>
      </c>
      <c r="W619" s="6">
        <f>SUMIF(SaldoAnno4!A$12:A$4602,$D619,SaldoAnno4!E$12:E$4602)</f>
        <v>0</v>
      </c>
      <c r="X619" s="6">
        <f>SUMIF(SaldoAnno4!A$12:A$4602,$D619,SaldoAnno4!G$12:G$4602)</f>
        <v>15000</v>
      </c>
      <c r="Y619" s="6">
        <f>SUMIF(SaldoAnno5!A$12:A$4602,$D619,SaldoAnno5!D$12:D$4602)</f>
        <v>8308.76</v>
      </c>
      <c r="Z619" s="6">
        <f>SUMIF(SaldoAnno5!A$12:A$4602,$D619,SaldoAnno5!E$12:E$4602)</f>
        <v>0</v>
      </c>
      <c r="AA619" s="6">
        <f>SUMIF(SaldoAnno5!A$12:A$4602,$D619,SaldoAnno5!G$12:G$4602)</f>
        <v>8308.76</v>
      </c>
      <c r="AB619" s="6">
        <f>SUMIF(SaldoAnno6!A$12:A$5000,$D619,SaldoAnno6!D$12:D$5000)</f>
        <v>1190.8699999999999</v>
      </c>
      <c r="AC619" s="6">
        <f>SUMIF(SaldoAnno6!A$12:A$5000,$D619,SaldoAnno6!E$12:E$5000)</f>
        <v>0</v>
      </c>
      <c r="AD619" s="6">
        <f>SUMIF(SaldoAnno6!A$12:A$5000,$D619,SaldoAnno6!G$12:G$5000)</f>
        <v>1190.8699999999999</v>
      </c>
    </row>
    <row r="620" spans="1:30" ht="12.75">
      <c r="A620" s="7">
        <v>40</v>
      </c>
      <c r="B620" s="7">
        <v>4014</v>
      </c>
      <c r="C620" s="7">
        <v>401401</v>
      </c>
      <c r="D620" s="7">
        <v>40140102</v>
      </c>
      <c r="E620" s="170" t="s">
        <v>66</v>
      </c>
      <c r="F620" s="7">
        <v>1</v>
      </c>
      <c r="G620" s="8" t="s">
        <v>633</v>
      </c>
      <c r="H620" s="8" t="s">
        <v>62</v>
      </c>
      <c r="I620" s="8" t="s">
        <v>63</v>
      </c>
      <c r="J620" s="8" t="s">
        <v>683</v>
      </c>
      <c r="K620" s="8" t="s">
        <v>64</v>
      </c>
      <c r="L620" s="8" t="s">
        <v>65</v>
      </c>
      <c r="M620" s="6">
        <f>SUMIF(SaldoAnno1!A$12:A$4902,D620,SaldoAnno1!D$12:D$4902)</f>
        <v>7612.62</v>
      </c>
      <c r="N620" s="6">
        <f>SUMIF(SaldoAnno1!A$12:A$4902,D620,SaldoAnno1!E$12:E$4902)</f>
        <v>0</v>
      </c>
      <c r="O620" s="6">
        <f>SUMIF(SaldoAnno1!A$12:A$4902,D620,SaldoAnno1!G$12:G$4902)</f>
        <v>7612.62</v>
      </c>
      <c r="P620" s="6">
        <f>SUMIF(SaldoAnno2!A$12:A$5000,D620,SaldoAnno2!D$12:D$5000)</f>
        <v>76.2</v>
      </c>
      <c r="Q620" s="6">
        <f>SUMIF(SaldoAnno2!A$12:A$5000,D620,SaldoAnno2!E$12:E$5000)</f>
        <v>0</v>
      </c>
      <c r="R620" s="6">
        <f>SUMIF(SaldoAnno2!A$12:A$5000,D620,SaldoAnno2!G$12:G$5000)</f>
        <v>76.2</v>
      </c>
      <c r="S620" s="6">
        <f>SUMIF(SaldoAnno3!A$12:A$5000,D620,SaldoAnno3!D$12:G$5000)</f>
        <v>1559.91</v>
      </c>
      <c r="T620" s="6">
        <f>SUMIF(SaldoAnno3!A$12:A$5000,D620,SaldoAnno3!E$12:H$5000)</f>
        <v>0</v>
      </c>
      <c r="U620" s="6">
        <f>SUMIF(SaldoAnno3!A$12:A$5000,D620,SaldoAnno3!G$12:G$5000)</f>
        <v>1559.91</v>
      </c>
      <c r="V620" s="6">
        <f>SUMIF(SaldoAnno4!A$12:A$4602,$D620,SaldoAnno4!D$12:D$4602)</f>
        <v>0</v>
      </c>
      <c r="W620" s="6">
        <f>SUMIF(SaldoAnno4!A$12:A$4602,$D620,SaldoAnno4!E$12:E$4602)</f>
        <v>0</v>
      </c>
      <c r="X620" s="6">
        <f>SUMIF(SaldoAnno4!A$12:A$4602,$D620,SaldoAnno4!G$12:G$4602)</f>
        <v>500.00040000000001</v>
      </c>
      <c r="Y620" s="6">
        <f>SUMIF(SaldoAnno5!A$12:A$4602,$D620,SaldoAnno5!D$12:D$4602)</f>
        <v>6203.88</v>
      </c>
      <c r="Z620" s="6">
        <f>SUMIF(SaldoAnno5!A$12:A$4602,$D620,SaldoAnno5!E$12:E$4602)</f>
        <v>0</v>
      </c>
      <c r="AA620" s="6">
        <f>SUMIF(SaldoAnno5!A$12:A$4602,$D620,SaldoAnno5!G$12:G$4602)</f>
        <v>6203.88</v>
      </c>
      <c r="AB620" s="6">
        <f>SUMIF(SaldoAnno6!A$12:A$5000,$D620,SaldoAnno6!D$12:D$5000)</f>
        <v>1072.9000000000001</v>
      </c>
      <c r="AC620" s="6">
        <f>SUMIF(SaldoAnno6!A$12:A$5000,$D620,SaldoAnno6!E$12:E$5000)</f>
        <v>0</v>
      </c>
      <c r="AD620" s="6">
        <f>SUMIF(SaldoAnno6!A$12:A$5000,$D620,SaldoAnno6!G$12:G$5000)</f>
        <v>1072.9000000000001</v>
      </c>
    </row>
    <row r="621" spans="1:30" ht="12.75">
      <c r="A621" s="7">
        <v>40</v>
      </c>
      <c r="B621" s="7">
        <v>4014</v>
      </c>
      <c r="C621" s="7">
        <v>401401</v>
      </c>
      <c r="D621" s="7">
        <v>40140103</v>
      </c>
      <c r="E621" s="170" t="s">
        <v>67</v>
      </c>
      <c r="F621" s="7">
        <v>1</v>
      </c>
      <c r="G621" s="8" t="s">
        <v>633</v>
      </c>
      <c r="H621" s="8" t="s">
        <v>62</v>
      </c>
      <c r="I621" s="8" t="s">
        <v>63</v>
      </c>
      <c r="J621" s="8" t="s">
        <v>683</v>
      </c>
      <c r="K621" s="8" t="s">
        <v>64</v>
      </c>
      <c r="L621" s="8" t="s">
        <v>65</v>
      </c>
      <c r="M621" s="6">
        <f>SUMIF(SaldoAnno1!A$12:A$4902,D621,SaldoAnno1!D$12:D$4902)</f>
        <v>346209.44</v>
      </c>
      <c r="N621" s="6">
        <f>SUMIF(SaldoAnno1!A$12:A$4902,D621,SaldoAnno1!E$12:E$4902)</f>
        <v>70408.61</v>
      </c>
      <c r="O621" s="6">
        <f>SUMIF(SaldoAnno1!A$12:A$4902,D621,SaldoAnno1!G$12:G$4902)</f>
        <v>275800.83</v>
      </c>
      <c r="P621" s="6">
        <f>SUMIF(SaldoAnno2!A$12:A$5000,D621,SaldoAnno2!D$12:D$5000)</f>
        <v>423108.12</v>
      </c>
      <c r="Q621" s="6">
        <f>SUMIF(SaldoAnno2!A$12:A$5000,D621,SaldoAnno2!E$12:E$5000)</f>
        <v>91810.97</v>
      </c>
      <c r="R621" s="6">
        <f>SUMIF(SaldoAnno2!A$12:A$5000,D621,SaldoAnno2!G$12:G$5000)</f>
        <v>331297.15000000002</v>
      </c>
      <c r="S621" s="6">
        <f>SUMIF(SaldoAnno3!A$12:A$5000,D621,SaldoAnno3!D$12:G$5000)</f>
        <v>472449.16</v>
      </c>
      <c r="T621" s="6">
        <f>SUMIF(SaldoAnno3!A$12:A$5000,D621,SaldoAnno3!E$12:H$5000)</f>
        <v>109433.87</v>
      </c>
      <c r="U621" s="6">
        <f>SUMIF(SaldoAnno3!A$12:A$5000,D621,SaldoAnno3!G$12:G$5000)</f>
        <v>363015.29</v>
      </c>
      <c r="V621" s="6">
        <f>SUMIF(SaldoAnno4!A$12:A$4602,$D621,SaldoAnno4!D$12:D$4602)</f>
        <v>0</v>
      </c>
      <c r="W621" s="6">
        <f>SUMIF(SaldoAnno4!A$12:A$4602,$D621,SaldoAnno4!E$12:E$4602)</f>
        <v>0</v>
      </c>
      <c r="X621" s="6">
        <f>SUMIF(SaldoAnno4!A$12:A$4602,$D621,SaldoAnno4!G$12:G$4602)</f>
        <v>346249.93200000009</v>
      </c>
      <c r="Y621" s="6">
        <f>SUMIF(SaldoAnno5!A$12:A$4602,$D621,SaldoAnno5!D$12:D$4602)</f>
        <v>499379.34</v>
      </c>
      <c r="Z621" s="6">
        <f>SUMIF(SaldoAnno5!A$12:A$4602,$D621,SaldoAnno5!E$12:E$4602)</f>
        <v>87177.91</v>
      </c>
      <c r="AA621" s="6">
        <f>SUMIF(SaldoAnno5!A$12:A$4602,$D621,SaldoAnno5!G$12:G$4602)</f>
        <v>412201.43000000005</v>
      </c>
      <c r="AB621" s="6">
        <f>SUMIF(SaldoAnno6!A$12:A$5000,$D621,SaldoAnno6!D$12:D$5000)</f>
        <v>181198.86</v>
      </c>
      <c r="AC621" s="6">
        <f>SUMIF(SaldoAnno6!A$12:A$5000,$D621,SaldoAnno6!E$12:E$5000)</f>
        <v>597.79</v>
      </c>
      <c r="AD621" s="6">
        <f>SUMIF(SaldoAnno6!A$12:A$5000,$D621,SaldoAnno6!G$12:G$5000)</f>
        <v>180601.06999999998</v>
      </c>
    </row>
    <row r="622" spans="1:30" ht="12.75">
      <c r="A622" s="7">
        <v>40</v>
      </c>
      <c r="B622" s="7">
        <v>4014</v>
      </c>
      <c r="C622" s="7">
        <v>401401</v>
      </c>
      <c r="D622" s="7">
        <v>40140104</v>
      </c>
      <c r="E622" s="170" t="s">
        <v>68</v>
      </c>
      <c r="F622" s="7">
        <v>1</v>
      </c>
      <c r="G622" s="8" t="s">
        <v>633</v>
      </c>
      <c r="H622" s="8" t="s">
        <v>62</v>
      </c>
      <c r="I622" s="8" t="s">
        <v>63</v>
      </c>
      <c r="J622" s="8" t="s">
        <v>683</v>
      </c>
      <c r="K622" s="8" t="s">
        <v>64</v>
      </c>
      <c r="L622" s="8" t="s">
        <v>65</v>
      </c>
      <c r="M622" s="6">
        <f>SUMIF(SaldoAnno1!A$12:A$4902,D622,SaldoAnno1!D$12:D$4902)</f>
        <v>4440</v>
      </c>
      <c r="N622" s="6">
        <f>SUMIF(SaldoAnno1!A$12:A$4902,D622,SaldoAnno1!E$12:E$4902)</f>
        <v>0</v>
      </c>
      <c r="O622" s="6">
        <f>SUMIF(SaldoAnno1!A$12:A$4902,D622,SaldoAnno1!G$12:G$4902)</f>
        <v>4440</v>
      </c>
      <c r="P622" s="6">
        <f>SUMIF(SaldoAnno2!A$12:A$5000,D622,SaldoAnno2!D$12:D$5000)</f>
        <v>4440</v>
      </c>
      <c r="Q622" s="6">
        <f>SUMIF(SaldoAnno2!A$12:A$5000,D622,SaldoAnno2!E$12:E$5000)</f>
        <v>0</v>
      </c>
      <c r="R622" s="6">
        <f>SUMIF(SaldoAnno2!A$12:A$5000,D622,SaldoAnno2!G$12:G$5000)</f>
        <v>4440</v>
      </c>
      <c r="S622" s="6">
        <f>SUMIF(SaldoAnno3!A$12:A$5000,D622,SaldoAnno3!D$12:G$5000)</f>
        <v>30030</v>
      </c>
      <c r="T622" s="6">
        <f>SUMIF(SaldoAnno3!A$12:A$5000,D622,SaldoAnno3!E$12:H$5000)</f>
        <v>0</v>
      </c>
      <c r="U622" s="6">
        <f>SUMIF(SaldoAnno3!A$12:A$5000,D622,SaldoAnno3!G$12:G$5000)</f>
        <v>30030</v>
      </c>
      <c r="V622" s="6">
        <f>SUMIF(SaldoAnno4!A$12:A$4602,$D622,SaldoAnno4!D$12:D$4602)</f>
        <v>0</v>
      </c>
      <c r="W622" s="6">
        <f>SUMIF(SaldoAnno4!A$12:A$4602,$D622,SaldoAnno4!E$12:E$4602)</f>
        <v>0</v>
      </c>
      <c r="X622" s="6">
        <f>SUMIF(SaldoAnno4!A$12:A$4602,$D622,SaldoAnno4!G$12:G$4602)</f>
        <v>30000</v>
      </c>
      <c r="Y622" s="6">
        <f>SUMIF(SaldoAnno5!A$12:A$4602,$D622,SaldoAnno5!D$12:D$4602)</f>
        <v>30052.34</v>
      </c>
      <c r="Z622" s="6">
        <f>SUMIF(SaldoAnno5!A$12:A$4602,$D622,SaldoAnno5!E$12:E$4602)</f>
        <v>0</v>
      </c>
      <c r="AA622" s="6">
        <f>SUMIF(SaldoAnno5!A$12:A$4602,$D622,SaldoAnno5!G$12:G$4602)</f>
        <v>30052.34</v>
      </c>
      <c r="AB622" s="6">
        <f>SUMIF(SaldoAnno6!A$12:A$5000,$D622,SaldoAnno6!D$12:D$5000)</f>
        <v>50802.29</v>
      </c>
      <c r="AC622" s="6">
        <f>SUMIF(SaldoAnno6!A$12:A$5000,$D622,SaldoAnno6!E$12:E$5000)</f>
        <v>0</v>
      </c>
      <c r="AD622" s="6">
        <f>SUMIF(SaldoAnno6!A$12:A$5000,$D622,SaldoAnno6!G$12:G$5000)</f>
        <v>50802.29</v>
      </c>
    </row>
    <row r="623" spans="1:30" ht="12.75">
      <c r="A623" s="7">
        <v>40</v>
      </c>
      <c r="B623" s="7">
        <v>4014</v>
      </c>
      <c r="C623" s="7">
        <v>401401</v>
      </c>
      <c r="D623" s="7">
        <v>40140105</v>
      </c>
      <c r="E623" s="170" t="s">
        <v>69</v>
      </c>
      <c r="F623" s="7">
        <v>1</v>
      </c>
      <c r="G623" s="8" t="s">
        <v>633</v>
      </c>
      <c r="H623" s="8" t="s">
        <v>62</v>
      </c>
      <c r="I623" s="8" t="s">
        <v>63</v>
      </c>
      <c r="J623" s="8" t="s">
        <v>683</v>
      </c>
      <c r="K623" s="8" t="s">
        <v>64</v>
      </c>
      <c r="L623" s="8" t="s">
        <v>65</v>
      </c>
      <c r="M623" s="6">
        <f>SUMIF(SaldoAnno1!A$12:A$4902,D623,SaldoAnno1!D$12:D$4902)</f>
        <v>42684.99</v>
      </c>
      <c r="N623" s="6">
        <f>SUMIF(SaldoAnno1!A$12:A$4902,D623,SaldoAnno1!E$12:E$4902)</f>
        <v>10.54</v>
      </c>
      <c r="O623" s="6">
        <f>SUMIF(SaldoAnno1!A$12:A$4902,D623,SaldoAnno1!G$12:G$4902)</f>
        <v>42674.45</v>
      </c>
      <c r="P623" s="6">
        <f>SUMIF(SaldoAnno2!A$12:A$5000,D623,SaldoAnno2!D$12:D$5000)</f>
        <v>44733.07</v>
      </c>
      <c r="Q623" s="6">
        <f>SUMIF(SaldoAnno2!A$12:A$5000,D623,SaldoAnno2!E$12:E$5000)</f>
        <v>0</v>
      </c>
      <c r="R623" s="6">
        <f>SUMIF(SaldoAnno2!A$12:A$5000,D623,SaldoAnno2!G$12:G$5000)</f>
        <v>44733.07</v>
      </c>
      <c r="S623" s="6">
        <f>SUMIF(SaldoAnno3!A$12:A$5000,D623,SaldoAnno3!D$12:G$5000)</f>
        <v>48674.559999999998</v>
      </c>
      <c r="T623" s="6">
        <f>SUMIF(SaldoAnno3!A$12:A$5000,D623,SaldoAnno3!E$12:H$5000)</f>
        <v>0</v>
      </c>
      <c r="U623" s="6">
        <f>SUMIF(SaldoAnno3!A$12:A$5000,D623,SaldoAnno3!G$12:G$5000)</f>
        <v>48674.559999999998</v>
      </c>
      <c r="V623" s="6">
        <f>SUMIF(SaldoAnno4!A$12:A$4602,$D623,SaldoAnno4!D$12:D$4602)</f>
        <v>0</v>
      </c>
      <c r="W623" s="6">
        <f>SUMIF(SaldoAnno4!A$12:A$4602,$D623,SaldoAnno4!E$12:E$4602)</f>
        <v>0</v>
      </c>
      <c r="X623" s="6">
        <f>SUMIF(SaldoAnno4!A$12:A$4602,$D623,SaldoAnno4!G$12:G$4602)</f>
        <v>45000</v>
      </c>
      <c r="Y623" s="6">
        <f>SUMIF(SaldoAnno5!A$12:A$4602,$D623,SaldoAnno5!D$12:D$4602)</f>
        <v>43372.54</v>
      </c>
      <c r="Z623" s="6">
        <f>SUMIF(SaldoAnno5!A$12:A$4602,$D623,SaldoAnno5!E$12:E$4602)</f>
        <v>0</v>
      </c>
      <c r="AA623" s="6">
        <f>SUMIF(SaldoAnno5!A$12:A$4602,$D623,SaldoAnno5!G$12:G$4602)</f>
        <v>43372.54</v>
      </c>
      <c r="AB623" s="6">
        <f>SUMIF(SaldoAnno6!A$12:A$5000,$D623,SaldoAnno6!D$12:D$5000)</f>
        <v>7495.25</v>
      </c>
      <c r="AC623" s="6">
        <f>SUMIF(SaldoAnno6!A$12:A$5000,$D623,SaldoAnno6!E$12:E$5000)</f>
        <v>0</v>
      </c>
      <c r="AD623" s="6">
        <f>SUMIF(SaldoAnno6!A$12:A$5000,$D623,SaldoAnno6!G$12:G$5000)</f>
        <v>7495.25</v>
      </c>
    </row>
    <row r="624" spans="1:30" ht="12.75">
      <c r="A624" s="7">
        <v>40</v>
      </c>
      <c r="B624" s="7">
        <v>4014</v>
      </c>
      <c r="C624" s="7">
        <v>401401</v>
      </c>
      <c r="D624" s="7">
        <v>40140106</v>
      </c>
      <c r="E624" s="170" t="s">
        <v>1670</v>
      </c>
      <c r="F624" s="7">
        <v>1</v>
      </c>
      <c r="G624" s="8" t="s">
        <v>633</v>
      </c>
      <c r="H624" s="8" t="s">
        <v>62</v>
      </c>
      <c r="I624" s="8" t="s">
        <v>63</v>
      </c>
      <c r="J624" s="8" t="s">
        <v>683</v>
      </c>
      <c r="K624" s="8" t="s">
        <v>64</v>
      </c>
      <c r="L624" s="8" t="s">
        <v>65</v>
      </c>
      <c r="M624" s="6">
        <f>SUMIF(SaldoAnno1!A$12:A$4902,D624,SaldoAnno1!D$12:D$4902)</f>
        <v>10536.39</v>
      </c>
      <c r="N624" s="6">
        <f>SUMIF(SaldoAnno1!A$12:A$4902,D624,SaldoAnno1!E$12:E$4902)</f>
        <v>240</v>
      </c>
      <c r="O624" s="6">
        <f>SUMIF(SaldoAnno1!A$12:A$4902,D624,SaldoAnno1!G$12:G$4902)</f>
        <v>10296.39</v>
      </c>
      <c r="P624" s="6">
        <f>SUMIF(SaldoAnno2!A$12:A$5000,D624,SaldoAnno2!D$12:D$5000)</f>
        <v>17955.04</v>
      </c>
      <c r="Q624" s="6">
        <f>SUMIF(SaldoAnno2!A$12:A$5000,D624,SaldoAnno2!E$12:E$5000)</f>
        <v>7182</v>
      </c>
      <c r="R624" s="6">
        <f>SUMIF(SaldoAnno2!A$12:A$5000,D624,SaldoAnno2!G$12:G$5000)</f>
        <v>10773.04</v>
      </c>
      <c r="S624" s="6">
        <f>SUMIF(SaldoAnno3!A$12:A$5000,D624,SaldoAnno3!D$12:G$5000)</f>
        <v>14994.74</v>
      </c>
      <c r="T624" s="6">
        <f>SUMIF(SaldoAnno3!A$12:A$5000,D624,SaldoAnno3!E$12:H$5000)</f>
        <v>0</v>
      </c>
      <c r="U624" s="6">
        <f>SUMIF(SaldoAnno3!A$12:A$5000,D624,SaldoAnno3!G$12:G$5000)</f>
        <v>14994.74</v>
      </c>
      <c r="V624" s="6">
        <f>SUMIF(SaldoAnno4!A$12:A$4602,$D624,SaldoAnno4!D$12:D$4602)</f>
        <v>0</v>
      </c>
      <c r="W624" s="6">
        <f>SUMIF(SaldoAnno4!A$12:A$4602,$D624,SaldoAnno4!E$12:E$4602)</f>
        <v>0</v>
      </c>
      <c r="X624" s="6">
        <f>SUMIF(SaldoAnno4!A$12:A$4602,$D624,SaldoAnno4!G$12:G$4602)</f>
        <v>18377.488799999999</v>
      </c>
      <c r="Y624" s="6">
        <f>SUMIF(SaldoAnno5!A$12:A$4602,$D624,SaldoAnno5!D$12:D$4602)</f>
        <v>13770.33</v>
      </c>
      <c r="Z624" s="6">
        <f>SUMIF(SaldoAnno5!A$12:A$4602,$D624,SaldoAnno5!E$12:E$4602)</f>
        <v>0</v>
      </c>
      <c r="AA624" s="6">
        <f>SUMIF(SaldoAnno5!A$12:A$4602,$D624,SaldoAnno5!G$12:G$4602)</f>
        <v>13770.33</v>
      </c>
      <c r="AB624" s="6">
        <f>SUMIF(SaldoAnno6!A$12:A$5000,$D624,SaldoAnno6!D$12:D$5000)</f>
        <v>11535.27</v>
      </c>
      <c r="AC624" s="6">
        <f>SUMIF(SaldoAnno6!A$12:A$5000,$D624,SaldoAnno6!E$12:E$5000)</f>
        <v>4005.44</v>
      </c>
      <c r="AD624" s="6">
        <f>SUMIF(SaldoAnno6!A$12:A$5000,$D624,SaldoAnno6!G$12:G$5000)</f>
        <v>7529.83</v>
      </c>
    </row>
    <row r="625" spans="1:30" ht="12.75">
      <c r="A625" s="7">
        <v>40</v>
      </c>
      <c r="B625" s="7">
        <v>4014</v>
      </c>
      <c r="C625" s="7">
        <v>401401</v>
      </c>
      <c r="D625" s="7">
        <v>40140188</v>
      </c>
      <c r="E625" s="170" t="s">
        <v>70</v>
      </c>
      <c r="F625" s="7">
        <v>1</v>
      </c>
      <c r="G625" s="8" t="s">
        <v>633</v>
      </c>
      <c r="H625" s="8" t="s">
        <v>62</v>
      </c>
      <c r="I625" s="8" t="s">
        <v>63</v>
      </c>
      <c r="J625" s="8" t="s">
        <v>683</v>
      </c>
      <c r="K625" s="8" t="s">
        <v>64</v>
      </c>
      <c r="L625" s="8" t="s">
        <v>65</v>
      </c>
      <c r="M625" s="6">
        <f>SUMIF(SaldoAnno1!A$12:A$4902,D625,SaldoAnno1!D$12:D$4902)</f>
        <v>56941.94</v>
      </c>
      <c r="N625" s="6">
        <f>SUMIF(SaldoAnno1!A$12:A$4902,D625,SaldoAnno1!E$12:E$4902)</f>
        <v>30.27</v>
      </c>
      <c r="O625" s="6">
        <f>SUMIF(SaldoAnno1!A$12:A$4902,D625,SaldoAnno1!G$12:G$4902)</f>
        <v>56911.670000000006</v>
      </c>
      <c r="P625" s="6">
        <f>SUMIF(SaldoAnno2!A$12:A$5000,D625,SaldoAnno2!D$12:D$5000)</f>
        <v>45299.97</v>
      </c>
      <c r="Q625" s="6">
        <f>SUMIF(SaldoAnno2!A$12:A$5000,D625,SaldoAnno2!E$12:E$5000)</f>
        <v>2388.4499999999998</v>
      </c>
      <c r="R625" s="6">
        <f>SUMIF(SaldoAnno2!A$12:A$5000,D625,SaldoAnno2!G$12:G$5000)</f>
        <v>42911.520000000004</v>
      </c>
      <c r="S625" s="6">
        <f>SUMIF(SaldoAnno3!A$12:A$5000,D625,SaldoAnno3!D$12:G$5000)</f>
        <v>45607.76</v>
      </c>
      <c r="T625" s="6">
        <f>SUMIF(SaldoAnno3!A$12:A$5000,D625,SaldoAnno3!E$12:H$5000)</f>
        <v>356.25</v>
      </c>
      <c r="U625" s="6">
        <f>SUMIF(SaldoAnno3!A$12:A$5000,D625,SaldoAnno3!G$12:G$5000)</f>
        <v>45251.51</v>
      </c>
      <c r="V625" s="6">
        <f>SUMIF(SaldoAnno4!A$12:A$4602,$D625,SaldoAnno4!D$12:D$4602)</f>
        <v>0</v>
      </c>
      <c r="W625" s="6">
        <f>SUMIF(SaldoAnno4!A$12:A$4602,$D625,SaldoAnno4!E$12:E$4602)</f>
        <v>0</v>
      </c>
      <c r="X625" s="6">
        <f>SUMIF(SaldoAnno4!A$12:A$4602,$D625,SaldoAnno4!G$12:G$4602)</f>
        <v>55086.259199999993</v>
      </c>
      <c r="Y625" s="6">
        <f>SUMIF(SaldoAnno5!A$12:A$4602,$D625,SaldoAnno5!D$12:D$4602)</f>
        <v>51657.04</v>
      </c>
      <c r="Z625" s="6">
        <f>SUMIF(SaldoAnno5!A$12:A$4602,$D625,SaldoAnno5!E$12:E$4602)</f>
        <v>23.24</v>
      </c>
      <c r="AA625" s="6">
        <f>SUMIF(SaldoAnno5!A$12:A$4602,$D625,SaldoAnno5!G$12:G$4602)</f>
        <v>51633.8</v>
      </c>
      <c r="AB625" s="6">
        <f>SUMIF(SaldoAnno6!A$12:A$5000,$D625,SaldoAnno6!D$12:D$5000)</f>
        <v>6249.28</v>
      </c>
      <c r="AC625" s="6">
        <f>SUMIF(SaldoAnno6!A$12:A$5000,$D625,SaldoAnno6!E$12:E$5000)</f>
        <v>0</v>
      </c>
      <c r="AD625" s="6">
        <f>SUMIF(SaldoAnno6!A$12:A$5000,$D625,SaldoAnno6!G$12:G$5000)</f>
        <v>6249.28</v>
      </c>
    </row>
    <row r="626" spans="1:30" ht="12.75">
      <c r="A626" s="7">
        <v>40</v>
      </c>
      <c r="B626" s="7">
        <v>4014</v>
      </c>
      <c r="C626" s="7">
        <v>401402</v>
      </c>
      <c r="D626" s="7">
        <v>40140201</v>
      </c>
      <c r="E626" s="170" t="s">
        <v>951</v>
      </c>
      <c r="F626" s="7">
        <v>1</v>
      </c>
      <c r="G626" s="8" t="s">
        <v>633</v>
      </c>
      <c r="H626" s="8" t="s">
        <v>62</v>
      </c>
      <c r="I626" s="8" t="s">
        <v>71</v>
      </c>
      <c r="J626" s="8" t="s">
        <v>683</v>
      </c>
      <c r="K626" s="8" t="s">
        <v>72</v>
      </c>
      <c r="L626" s="8" t="s">
        <v>65</v>
      </c>
      <c r="M626" s="6">
        <f>SUMIF(SaldoAnno1!A$12:A$4902,D626,SaldoAnno1!D$12:D$4902)</f>
        <v>1567255</v>
      </c>
      <c r="N626" s="6">
        <f>SUMIF(SaldoAnno1!A$12:A$4902,D626,SaldoAnno1!E$12:E$4902)</f>
        <v>0</v>
      </c>
      <c r="O626" s="6">
        <f>SUMIF(SaldoAnno1!A$12:A$4902,D626,SaldoAnno1!G$12:G$4902)</f>
        <v>1567255</v>
      </c>
      <c r="P626" s="6">
        <f>SUMIF(SaldoAnno2!A$12:A$5000,D626,SaldoAnno2!D$12:D$5000)</f>
        <v>1565981</v>
      </c>
      <c r="Q626" s="6">
        <f>SUMIF(SaldoAnno2!A$12:A$5000,D626,SaldoAnno2!E$12:E$5000)</f>
        <v>0</v>
      </c>
      <c r="R626" s="6">
        <f>SUMIF(SaldoAnno2!A$12:A$5000,D626,SaldoAnno2!G$12:G$5000)</f>
        <v>1565981</v>
      </c>
      <c r="S626" s="6">
        <f>SUMIF(SaldoAnno3!A$12:A$5000,D626,SaldoAnno3!D$12:G$5000)</f>
        <v>1579779</v>
      </c>
      <c r="T626" s="6">
        <f>SUMIF(SaldoAnno3!A$12:A$5000,D626,SaldoAnno3!E$12:H$5000)</f>
        <v>0</v>
      </c>
      <c r="U626" s="6">
        <f>SUMIF(SaldoAnno3!A$12:A$5000,D626,SaldoAnno3!G$12:G$5000)</f>
        <v>1579779</v>
      </c>
      <c r="V626" s="6">
        <f>SUMIF(SaldoAnno4!A$12:A$4602,$D626,SaldoAnno4!D$12:D$4602)</f>
        <v>0</v>
      </c>
      <c r="W626" s="6">
        <f>SUMIF(SaldoAnno4!A$12:A$4602,$D626,SaldoAnno4!E$12:E$4602)</f>
        <v>0</v>
      </c>
      <c r="X626" s="6">
        <f>SUMIF(SaldoAnno4!A$12:A$4602,$D626,SaldoAnno4!G$12:G$4602)</f>
        <v>1660699.9992000004</v>
      </c>
      <c r="Y626" s="6">
        <f>SUMIF(SaldoAnno5!A$12:A$4602,$D626,SaldoAnno5!D$12:D$4602)</f>
        <v>1842437</v>
      </c>
      <c r="Z626" s="6">
        <f>SUMIF(SaldoAnno5!A$12:A$4602,$D626,SaldoAnno5!E$12:E$4602)</f>
        <v>172</v>
      </c>
      <c r="AA626" s="6">
        <f>SUMIF(SaldoAnno5!A$12:A$4602,$D626,SaldoAnno5!G$12:G$4602)</f>
        <v>1842265</v>
      </c>
      <c r="AB626" s="6">
        <f>SUMIF(SaldoAnno6!A$12:A$5000,$D626,SaldoAnno6!D$12:D$5000)</f>
        <v>0</v>
      </c>
      <c r="AC626" s="6">
        <f>SUMIF(SaldoAnno6!A$12:A$5000,$D626,SaldoAnno6!E$12:E$5000)</f>
        <v>0</v>
      </c>
      <c r="AD626" s="6">
        <f>SUMIF(SaldoAnno6!A$12:A$5000,$D626,SaldoAnno6!G$12:G$5000)</f>
        <v>0</v>
      </c>
    </row>
    <row r="627" spans="1:30" ht="12.75">
      <c r="A627" s="7">
        <v>40</v>
      </c>
      <c r="B627" s="7">
        <v>4014</v>
      </c>
      <c r="C627" s="7">
        <v>401402</v>
      </c>
      <c r="D627" s="7">
        <v>40140203</v>
      </c>
      <c r="E627" s="170" t="s">
        <v>74</v>
      </c>
      <c r="F627" s="7">
        <v>1</v>
      </c>
      <c r="G627" s="8" t="s">
        <v>633</v>
      </c>
      <c r="H627" s="8" t="s">
        <v>62</v>
      </c>
      <c r="I627" s="8" t="s">
        <v>71</v>
      </c>
      <c r="J627" s="8" t="s">
        <v>683</v>
      </c>
      <c r="K627" s="8" t="s">
        <v>72</v>
      </c>
      <c r="L627" s="8" t="s">
        <v>65</v>
      </c>
      <c r="M627" s="6">
        <f>SUMIF(SaldoAnno1!A$12:A$4902,D627,SaldoAnno1!D$12:D$4902)</f>
        <v>197126.35</v>
      </c>
      <c r="N627" s="6">
        <f>SUMIF(SaldoAnno1!A$12:A$4902,D627,SaldoAnno1!E$12:E$4902)</f>
        <v>65814.48</v>
      </c>
      <c r="O627" s="6">
        <f>SUMIF(SaldoAnno1!A$12:A$4902,D627,SaldoAnno1!G$12:G$4902)</f>
        <v>131311.87</v>
      </c>
      <c r="P627" s="6">
        <f>SUMIF(SaldoAnno2!A$12:A$5000,D627,SaldoAnno2!D$12:D$5000)</f>
        <v>188912.22</v>
      </c>
      <c r="Q627" s="6">
        <f>SUMIF(SaldoAnno2!A$12:A$5000,D627,SaldoAnno2!E$12:E$5000)</f>
        <v>51615.53</v>
      </c>
      <c r="R627" s="6">
        <f>SUMIF(SaldoAnno2!A$12:A$5000,D627,SaldoAnno2!G$12:G$5000)</f>
        <v>137296.69</v>
      </c>
      <c r="S627" s="6">
        <f>SUMIF(SaldoAnno3!A$12:A$5000,D627,SaldoAnno3!D$12:G$5000)</f>
        <v>185084.29</v>
      </c>
      <c r="T627" s="6">
        <f>SUMIF(SaldoAnno3!A$12:A$5000,D627,SaldoAnno3!E$12:H$5000)</f>
        <v>54756.2</v>
      </c>
      <c r="U627" s="6">
        <f>SUMIF(SaldoAnno3!A$12:A$5000,D627,SaldoAnno3!G$12:G$5000)</f>
        <v>130328.09000000001</v>
      </c>
      <c r="V627" s="6">
        <f>SUMIF(SaldoAnno4!A$12:A$4602,$D627,SaldoAnno4!D$12:D$4602)</f>
        <v>0</v>
      </c>
      <c r="W627" s="6">
        <f>SUMIF(SaldoAnno4!A$12:A$4602,$D627,SaldoAnno4!E$12:E$4602)</f>
        <v>0</v>
      </c>
      <c r="X627" s="6">
        <f>SUMIF(SaldoAnno4!A$12:A$4602,$D627,SaldoAnno4!G$12:G$4602)</f>
        <v>145000.03919999994</v>
      </c>
      <c r="Y627" s="6">
        <f>SUMIF(SaldoAnno5!A$12:A$4602,$D627,SaldoAnno5!D$12:D$4602)</f>
        <v>190006.44</v>
      </c>
      <c r="Z627" s="6">
        <f>SUMIF(SaldoAnno5!A$12:A$4602,$D627,SaldoAnno5!E$12:E$4602)</f>
        <v>55547.69</v>
      </c>
      <c r="AA627" s="6">
        <f>SUMIF(SaldoAnno5!A$12:A$4602,$D627,SaldoAnno5!G$12:G$4602)</f>
        <v>134458.75</v>
      </c>
      <c r="AB627" s="6">
        <f>SUMIF(SaldoAnno6!A$12:A$5000,$D627,SaldoAnno6!D$12:D$5000)</f>
        <v>115982.75</v>
      </c>
      <c r="AC627" s="6">
        <f>SUMIF(SaldoAnno6!A$12:A$5000,$D627,SaldoAnno6!E$12:E$5000)</f>
        <v>0</v>
      </c>
      <c r="AD627" s="6">
        <f>SUMIF(SaldoAnno6!A$12:A$5000,$D627,SaldoAnno6!G$12:G$5000)</f>
        <v>115982.75</v>
      </c>
    </row>
    <row r="628" spans="1:30" ht="12.75">
      <c r="A628" s="7">
        <v>40</v>
      </c>
      <c r="B628" s="7">
        <v>4014</v>
      </c>
      <c r="C628" s="7">
        <v>401402</v>
      </c>
      <c r="D628" s="7">
        <v>40140204</v>
      </c>
      <c r="E628" s="170" t="s">
        <v>75</v>
      </c>
      <c r="F628" s="7">
        <v>1</v>
      </c>
      <c r="G628" s="8" t="s">
        <v>633</v>
      </c>
      <c r="H628" s="8" t="s">
        <v>62</v>
      </c>
      <c r="I628" s="8" t="s">
        <v>71</v>
      </c>
      <c r="J628" s="8" t="s">
        <v>683</v>
      </c>
      <c r="K628" s="8" t="s">
        <v>72</v>
      </c>
      <c r="L628" s="8" t="s">
        <v>65</v>
      </c>
      <c r="M628" s="6">
        <f>SUMIF(SaldoAnno1!A$12:A$4902,D628,SaldoAnno1!D$12:D$4902)</f>
        <v>17192.71</v>
      </c>
      <c r="N628" s="6">
        <f>SUMIF(SaldoAnno1!A$12:A$4902,D628,SaldoAnno1!E$12:E$4902)</f>
        <v>0</v>
      </c>
      <c r="O628" s="6">
        <f>SUMIF(SaldoAnno1!A$12:A$4902,D628,SaldoAnno1!G$12:G$4902)</f>
        <v>17192.71</v>
      </c>
      <c r="P628" s="6">
        <f>SUMIF(SaldoAnno2!A$12:A$5000,D628,SaldoAnno2!D$12:D$5000)</f>
        <v>12345.42</v>
      </c>
      <c r="Q628" s="6">
        <f>SUMIF(SaldoAnno2!A$12:A$5000,D628,SaldoAnno2!E$12:E$5000)</f>
        <v>0</v>
      </c>
      <c r="R628" s="6">
        <f>SUMIF(SaldoAnno2!A$12:A$5000,D628,SaldoAnno2!G$12:G$5000)</f>
        <v>12345.42</v>
      </c>
      <c r="S628" s="6">
        <f>SUMIF(SaldoAnno3!A$12:A$5000,D628,SaldoAnno3!D$12:G$5000)</f>
        <v>10275.879999999999</v>
      </c>
      <c r="T628" s="6">
        <f>SUMIF(SaldoAnno3!A$12:A$5000,D628,SaldoAnno3!E$12:H$5000)</f>
        <v>0</v>
      </c>
      <c r="U628" s="6">
        <f>SUMIF(SaldoAnno3!A$12:A$5000,D628,SaldoAnno3!G$12:G$5000)</f>
        <v>10275.879999999999</v>
      </c>
      <c r="V628" s="6">
        <f>SUMIF(SaldoAnno4!A$12:A$4602,$D628,SaldoAnno4!D$12:D$4602)</f>
        <v>0</v>
      </c>
      <c r="W628" s="6">
        <f>SUMIF(SaldoAnno4!A$12:A$4602,$D628,SaldoAnno4!E$12:E$4602)</f>
        <v>0</v>
      </c>
      <c r="X628" s="6">
        <f>SUMIF(SaldoAnno4!A$12:A$4602,$D628,SaldoAnno4!G$12:G$4602)</f>
        <v>15000</v>
      </c>
      <c r="Y628" s="6">
        <f>SUMIF(SaldoAnno5!A$12:A$4602,$D628,SaldoAnno5!D$12:D$4602)</f>
        <v>4160.58</v>
      </c>
      <c r="Z628" s="6">
        <f>SUMIF(SaldoAnno5!A$12:A$4602,$D628,SaldoAnno5!E$12:E$4602)</f>
        <v>0</v>
      </c>
      <c r="AA628" s="6">
        <f>SUMIF(SaldoAnno5!A$12:A$4602,$D628,SaldoAnno5!G$12:G$4602)</f>
        <v>4160.58</v>
      </c>
      <c r="AB628" s="6">
        <f>SUMIF(SaldoAnno6!A$12:A$5000,$D628,SaldoAnno6!D$12:D$5000)</f>
        <v>969.88</v>
      </c>
      <c r="AC628" s="6">
        <f>SUMIF(SaldoAnno6!A$12:A$5000,$D628,SaldoAnno6!E$12:E$5000)</f>
        <v>0</v>
      </c>
      <c r="AD628" s="6">
        <f>SUMIF(SaldoAnno6!A$12:A$5000,$D628,SaldoAnno6!G$12:G$5000)</f>
        <v>969.88</v>
      </c>
    </row>
    <row r="629" spans="1:30" ht="12.75">
      <c r="A629" s="7">
        <v>40</v>
      </c>
      <c r="B629" s="7">
        <v>4014</v>
      </c>
      <c r="C629" s="7">
        <v>401402</v>
      </c>
      <c r="D629" s="7">
        <v>40140288</v>
      </c>
      <c r="E629" s="170" t="s">
        <v>76</v>
      </c>
      <c r="F629" s="7">
        <v>1</v>
      </c>
      <c r="G629" s="8" t="s">
        <v>633</v>
      </c>
      <c r="H629" s="8" t="s">
        <v>62</v>
      </c>
      <c r="I629" s="8" t="s">
        <v>71</v>
      </c>
      <c r="J629" s="8" t="s">
        <v>683</v>
      </c>
      <c r="K629" s="8" t="s">
        <v>72</v>
      </c>
      <c r="L629" s="8" t="s">
        <v>65</v>
      </c>
      <c r="M629" s="6">
        <f>SUMIF(SaldoAnno1!A$12:A$4902,D629,SaldoAnno1!D$12:D$4902)</f>
        <v>0</v>
      </c>
      <c r="N629" s="6">
        <f>SUMIF(SaldoAnno1!A$12:A$4902,D629,SaldoAnno1!E$12:E$4902)</f>
        <v>0</v>
      </c>
      <c r="O629" s="6">
        <f>SUMIF(SaldoAnno1!A$12:A$4902,D629,SaldoAnno1!G$12:G$4902)</f>
        <v>0</v>
      </c>
      <c r="P629" s="6">
        <f>SUMIF(SaldoAnno2!A$12:A$5000,D629,SaldoAnno2!D$12:D$5000)</f>
        <v>0</v>
      </c>
      <c r="Q629" s="6">
        <f>SUMIF(SaldoAnno2!A$12:A$5000,D629,SaldoAnno2!E$12:E$5000)</f>
        <v>0</v>
      </c>
      <c r="R629" s="6">
        <f>SUMIF(SaldoAnno2!A$12:A$5000,D629,SaldoAnno2!G$12:G$5000)</f>
        <v>0</v>
      </c>
      <c r="S629" s="6">
        <f>SUMIF(SaldoAnno3!A$12:A$5000,D629,SaldoAnno3!D$12:G$5000)</f>
        <v>0</v>
      </c>
      <c r="T629" s="6">
        <f>SUMIF(SaldoAnno3!A$12:A$5000,D629,SaldoAnno3!E$12:H$5000)</f>
        <v>0</v>
      </c>
      <c r="U629" s="6">
        <f>SUMIF(SaldoAnno3!A$12:A$5000,D629,SaldoAnno3!G$12:G$5000)</f>
        <v>0</v>
      </c>
      <c r="V629" s="6">
        <f>SUMIF(SaldoAnno4!A$12:A$4602,$D629,SaldoAnno4!D$12:D$4602)</f>
        <v>0</v>
      </c>
      <c r="W629" s="6">
        <f>SUMIF(SaldoAnno4!A$12:A$4602,$D629,SaldoAnno4!E$12:E$4602)</f>
        <v>0</v>
      </c>
      <c r="X629" s="6">
        <f>SUMIF(SaldoAnno4!A$12:A$4602,$D629,SaldoAnno4!G$12:G$4602)</f>
        <v>0</v>
      </c>
      <c r="Y629" s="6">
        <f>SUMIF(SaldoAnno5!A$12:A$4602,$D629,SaldoAnno5!D$12:D$4602)</f>
        <v>0</v>
      </c>
      <c r="Z629" s="6">
        <f>SUMIF(SaldoAnno5!A$12:A$4602,$D629,SaldoAnno5!E$12:E$4602)</f>
        <v>0</v>
      </c>
      <c r="AA629" s="6">
        <f>SUMIF(SaldoAnno5!A$12:A$4602,$D629,SaldoAnno5!G$12:G$4602)</f>
        <v>0</v>
      </c>
      <c r="AB629" s="6">
        <f>SUMIF(SaldoAnno6!A$12:A$5000,$D629,SaldoAnno6!D$12:D$5000)</f>
        <v>5880</v>
      </c>
      <c r="AC629" s="6">
        <f>SUMIF(SaldoAnno6!A$12:A$5000,$D629,SaldoAnno6!E$12:E$5000)</f>
        <v>0</v>
      </c>
      <c r="AD629" s="6">
        <f>SUMIF(SaldoAnno6!A$12:A$5000,$D629,SaldoAnno6!G$12:G$5000)</f>
        <v>5880</v>
      </c>
    </row>
    <row r="630" spans="1:30" ht="12.75">
      <c r="A630" s="7">
        <v>40</v>
      </c>
      <c r="B630" s="7">
        <v>4014</v>
      </c>
      <c r="C630" s="7">
        <v>401403</v>
      </c>
      <c r="D630" s="7">
        <v>40140301</v>
      </c>
      <c r="E630" s="170" t="s">
        <v>77</v>
      </c>
      <c r="F630" s="7">
        <v>1</v>
      </c>
      <c r="G630" s="8" t="s">
        <v>633</v>
      </c>
      <c r="H630" s="8" t="s">
        <v>62</v>
      </c>
      <c r="I630" s="8" t="s">
        <v>78</v>
      </c>
      <c r="J630" s="8" t="s">
        <v>683</v>
      </c>
      <c r="K630" s="8" t="s">
        <v>79</v>
      </c>
      <c r="L630" s="8" t="s">
        <v>65</v>
      </c>
      <c r="M630" s="6">
        <f>SUMIF(SaldoAnno1!A$12:A$4902,D630,SaldoAnno1!D$12:D$4902)</f>
        <v>247600</v>
      </c>
      <c r="N630" s="6">
        <f>SUMIF(SaldoAnno1!A$12:A$4902,D630,SaldoAnno1!E$12:E$4902)</f>
        <v>0</v>
      </c>
      <c r="O630" s="6">
        <f>SUMIF(SaldoAnno1!A$12:A$4902,D630,SaldoAnno1!G$12:G$4902)</f>
        <v>247600</v>
      </c>
      <c r="P630" s="6">
        <f>SUMIF(SaldoAnno2!A$12:A$5000,D630,SaldoAnno2!D$12:D$5000)</f>
        <v>239423</v>
      </c>
      <c r="Q630" s="6">
        <f>SUMIF(SaldoAnno2!A$12:A$5000,D630,SaldoAnno2!E$12:E$5000)</f>
        <v>0</v>
      </c>
      <c r="R630" s="6">
        <f>SUMIF(SaldoAnno2!A$12:A$5000,D630,SaldoAnno2!G$12:G$5000)</f>
        <v>239423</v>
      </c>
      <c r="S630" s="6">
        <f>SUMIF(SaldoAnno3!A$12:A$5000,D630,SaldoAnno3!D$12:G$5000)</f>
        <v>245343.87</v>
      </c>
      <c r="T630" s="6">
        <f>SUMIF(SaldoAnno3!A$12:A$5000,D630,SaldoAnno3!E$12:H$5000)</f>
        <v>3071.24</v>
      </c>
      <c r="U630" s="6">
        <f>SUMIF(SaldoAnno3!A$12:A$5000,D630,SaldoAnno3!G$12:G$5000)</f>
        <v>242272.63</v>
      </c>
      <c r="V630" s="6">
        <f>SUMIF(SaldoAnno4!A$12:A$4602,$D630,SaldoAnno4!D$12:D$4602)</f>
        <v>0</v>
      </c>
      <c r="W630" s="6">
        <f>SUMIF(SaldoAnno4!A$12:A$4602,$D630,SaldoAnno4!E$12:E$4602)</f>
        <v>0</v>
      </c>
      <c r="X630" s="6">
        <f>SUMIF(SaldoAnno4!A$12:A$4602,$D630,SaldoAnno4!G$12:G$4602)</f>
        <v>253217.00040000002</v>
      </c>
      <c r="Y630" s="6">
        <f>SUMIF(SaldoAnno5!A$12:A$4602,$D630,SaldoAnno5!D$12:D$4602)</f>
        <v>239429</v>
      </c>
      <c r="Z630" s="6">
        <f>SUMIF(SaldoAnno5!A$12:A$4602,$D630,SaldoAnno5!E$12:E$4602)</f>
        <v>0</v>
      </c>
      <c r="AA630" s="6">
        <f>SUMIF(SaldoAnno5!A$12:A$4602,$D630,SaldoAnno5!G$12:G$4602)</f>
        <v>239429</v>
      </c>
      <c r="AB630" s="6">
        <f>SUMIF(SaldoAnno6!A$12:A$5000,$D630,SaldoAnno6!D$12:D$5000)</f>
        <v>0</v>
      </c>
      <c r="AC630" s="6">
        <f>SUMIF(SaldoAnno6!A$12:A$5000,$D630,SaldoAnno6!E$12:E$5000)</f>
        <v>0</v>
      </c>
      <c r="AD630" s="6">
        <f>SUMIF(SaldoAnno6!A$12:A$5000,$D630,SaldoAnno6!G$12:G$5000)</f>
        <v>0</v>
      </c>
    </row>
    <row r="631" spans="1:30" ht="12.75">
      <c r="A631" s="7">
        <v>40</v>
      </c>
      <c r="B631" s="7">
        <v>4014</v>
      </c>
      <c r="C631" s="7">
        <v>401403</v>
      </c>
      <c r="D631" s="7">
        <v>40140302</v>
      </c>
      <c r="E631" s="170" t="s">
        <v>80</v>
      </c>
      <c r="F631" s="7">
        <v>1</v>
      </c>
      <c r="G631" s="8" t="s">
        <v>633</v>
      </c>
      <c r="H631" s="8" t="s">
        <v>62</v>
      </c>
      <c r="I631" s="8" t="s">
        <v>78</v>
      </c>
      <c r="J631" s="8" t="s">
        <v>683</v>
      </c>
      <c r="K631" s="8" t="s">
        <v>79</v>
      </c>
      <c r="L631" s="8" t="s">
        <v>65</v>
      </c>
      <c r="M631" s="6">
        <f>SUMIF(SaldoAnno1!A$12:A$4902,D631,SaldoAnno1!D$12:D$4902)</f>
        <v>4408.6899999999996</v>
      </c>
      <c r="N631" s="6">
        <f>SUMIF(SaldoAnno1!A$12:A$4902,D631,SaldoAnno1!E$12:E$4902)</f>
        <v>1058.68</v>
      </c>
      <c r="O631" s="6">
        <f>SUMIF(SaldoAnno1!A$12:A$4902,D631,SaldoAnno1!G$12:G$4902)</f>
        <v>3350.0099999999993</v>
      </c>
      <c r="P631" s="6">
        <f>SUMIF(SaldoAnno2!A$12:A$5000,D631,SaldoAnno2!D$12:D$5000)</f>
        <v>6119.01</v>
      </c>
      <c r="Q631" s="6">
        <f>SUMIF(SaldoAnno2!A$12:A$5000,D631,SaldoAnno2!E$12:E$5000)</f>
        <v>905.6</v>
      </c>
      <c r="R631" s="6">
        <f>SUMIF(SaldoAnno2!A$12:A$5000,D631,SaldoAnno2!G$12:G$5000)</f>
        <v>5213.41</v>
      </c>
      <c r="S631" s="6">
        <f>SUMIF(SaldoAnno3!A$12:A$5000,D631,SaldoAnno3!D$12:G$5000)</f>
        <v>5407.99</v>
      </c>
      <c r="T631" s="6">
        <f>SUMIF(SaldoAnno3!A$12:A$5000,D631,SaldoAnno3!E$12:H$5000)</f>
        <v>829.07</v>
      </c>
      <c r="U631" s="6">
        <f>SUMIF(SaldoAnno3!A$12:A$5000,D631,SaldoAnno3!G$12:G$5000)</f>
        <v>4578.92</v>
      </c>
      <c r="V631" s="6">
        <f>SUMIF(SaldoAnno4!A$12:A$4602,$D631,SaldoAnno4!D$12:D$4602)</f>
        <v>0</v>
      </c>
      <c r="W631" s="6">
        <f>SUMIF(SaldoAnno4!A$12:A$4602,$D631,SaldoAnno4!E$12:E$4602)</f>
        <v>0</v>
      </c>
      <c r="X631" s="6">
        <f>SUMIF(SaldoAnno4!A$12:A$4602,$D631,SaldoAnno4!G$12:G$4602)</f>
        <v>6999.9996000000001</v>
      </c>
      <c r="Y631" s="6">
        <f>SUMIF(SaldoAnno5!A$12:A$4602,$D631,SaldoAnno5!D$12:D$4602)</f>
        <v>5392.63</v>
      </c>
      <c r="Z631" s="6">
        <f>SUMIF(SaldoAnno5!A$12:A$4602,$D631,SaldoAnno5!E$12:E$4602)</f>
        <v>853.2</v>
      </c>
      <c r="AA631" s="6">
        <f>SUMIF(SaldoAnno5!A$12:A$4602,$D631,SaldoAnno5!G$12:G$4602)</f>
        <v>4539.43</v>
      </c>
      <c r="AB631" s="6">
        <f>SUMIF(SaldoAnno6!A$12:A$5000,$D631,SaldoAnno6!D$12:D$5000)</f>
        <v>2932.07</v>
      </c>
      <c r="AC631" s="6">
        <f>SUMIF(SaldoAnno6!A$12:A$5000,$D631,SaldoAnno6!E$12:E$5000)</f>
        <v>0</v>
      </c>
      <c r="AD631" s="6">
        <f>SUMIF(SaldoAnno6!A$12:A$5000,$D631,SaldoAnno6!G$12:G$5000)</f>
        <v>2932.07</v>
      </c>
    </row>
    <row r="632" spans="1:30" ht="12.75">
      <c r="A632" s="7">
        <v>40</v>
      </c>
      <c r="B632" s="7">
        <v>4014</v>
      </c>
      <c r="C632" s="7">
        <v>401403</v>
      </c>
      <c r="D632" s="7">
        <v>40140303</v>
      </c>
      <c r="E632" s="170" t="s">
        <v>73</v>
      </c>
      <c r="F632" s="7">
        <v>1</v>
      </c>
      <c r="G632" s="8" t="s">
        <v>633</v>
      </c>
      <c r="H632" s="8" t="s">
        <v>62</v>
      </c>
      <c r="I632" s="8" t="s">
        <v>78</v>
      </c>
      <c r="J632" s="8" t="s">
        <v>683</v>
      </c>
      <c r="K632" s="8" t="s">
        <v>79</v>
      </c>
      <c r="L632" s="8" t="s">
        <v>65</v>
      </c>
      <c r="M632" s="6">
        <f>SUMIF(SaldoAnno1!A$12:A$4902,D632,SaldoAnno1!D$12:D$4902)</f>
        <v>116038.56</v>
      </c>
      <c r="N632" s="6">
        <f>SUMIF(SaldoAnno1!A$12:A$4902,D632,SaldoAnno1!E$12:E$4902)</f>
        <v>0</v>
      </c>
      <c r="O632" s="6">
        <f>SUMIF(SaldoAnno1!A$12:A$4902,D632,SaldoAnno1!G$12:G$4902)</f>
        <v>116038.56</v>
      </c>
      <c r="P632" s="6">
        <f>SUMIF(SaldoAnno2!A$12:A$5000,D632,SaldoAnno2!D$12:D$5000)</f>
        <v>114883.53</v>
      </c>
      <c r="Q632" s="6">
        <f>SUMIF(SaldoAnno2!A$12:A$5000,D632,SaldoAnno2!E$12:E$5000)</f>
        <v>0</v>
      </c>
      <c r="R632" s="6">
        <f>SUMIF(SaldoAnno2!A$12:A$5000,D632,SaldoAnno2!G$12:G$5000)</f>
        <v>114883.53</v>
      </c>
      <c r="S632" s="6">
        <f>SUMIF(SaldoAnno3!A$12:A$5000,D632,SaldoAnno3!D$12:G$5000)</f>
        <v>129846.21</v>
      </c>
      <c r="T632" s="6">
        <f>SUMIF(SaldoAnno3!A$12:A$5000,D632,SaldoAnno3!E$12:H$5000)</f>
        <v>477.22</v>
      </c>
      <c r="U632" s="6">
        <f>SUMIF(SaldoAnno3!A$12:A$5000,D632,SaldoAnno3!G$12:G$5000)</f>
        <v>129368.99</v>
      </c>
      <c r="V632" s="6">
        <f>SUMIF(SaldoAnno4!A$12:A$4602,$D632,SaldoAnno4!D$12:D$4602)</f>
        <v>0</v>
      </c>
      <c r="W632" s="6">
        <f>SUMIF(SaldoAnno4!A$12:A$4602,$D632,SaldoAnno4!E$12:E$4602)</f>
        <v>0</v>
      </c>
      <c r="X632" s="6">
        <f>SUMIF(SaldoAnno4!A$12:A$4602,$D632,SaldoAnno4!G$12:G$4602)</f>
        <v>129999.99959999997</v>
      </c>
      <c r="Y632" s="6">
        <f>SUMIF(SaldoAnno5!A$12:A$4602,$D632,SaldoAnno5!D$12:D$4602)</f>
        <v>133663.82</v>
      </c>
      <c r="Z632" s="6">
        <f>SUMIF(SaldoAnno5!A$12:A$4602,$D632,SaldoAnno5!E$12:E$4602)</f>
        <v>0</v>
      </c>
      <c r="AA632" s="6">
        <f>SUMIF(SaldoAnno5!A$12:A$4602,$D632,SaldoAnno5!G$12:G$4602)</f>
        <v>133663.82</v>
      </c>
      <c r="AB632" s="6">
        <f>SUMIF(SaldoAnno6!A$12:A$5000,$D632,SaldoAnno6!D$12:D$5000)</f>
        <v>123517.01</v>
      </c>
      <c r="AC632" s="6">
        <f>SUMIF(SaldoAnno6!A$12:A$5000,$D632,SaldoAnno6!E$12:E$5000)</f>
        <v>0</v>
      </c>
      <c r="AD632" s="6">
        <f>SUMIF(SaldoAnno6!A$12:A$5000,$D632,SaldoAnno6!G$12:G$5000)</f>
        <v>123517.01</v>
      </c>
    </row>
    <row r="633" spans="1:30" ht="12.75">
      <c r="A633" s="7">
        <v>40</v>
      </c>
      <c r="B633" s="7">
        <v>4014</v>
      </c>
      <c r="C633" s="7">
        <v>401403</v>
      </c>
      <c r="D633" s="7">
        <v>40140388</v>
      </c>
      <c r="E633" s="170" t="s">
        <v>81</v>
      </c>
      <c r="F633" s="7">
        <v>1</v>
      </c>
      <c r="G633" s="8" t="s">
        <v>633</v>
      </c>
      <c r="H633" s="8" t="s">
        <v>62</v>
      </c>
      <c r="I633" s="8" t="s">
        <v>78</v>
      </c>
      <c r="J633" s="8" t="s">
        <v>683</v>
      </c>
      <c r="K633" s="8" t="s">
        <v>79</v>
      </c>
      <c r="L633" s="8" t="s">
        <v>65</v>
      </c>
      <c r="M633" s="6">
        <f>SUMIF(SaldoAnno1!A$12:A$4902,D633,SaldoAnno1!D$12:D$4902)</f>
        <v>6050.64</v>
      </c>
      <c r="N633" s="6">
        <f>SUMIF(SaldoAnno1!A$12:A$4902,D633,SaldoAnno1!E$12:E$4902)</f>
        <v>0</v>
      </c>
      <c r="O633" s="6">
        <f>SUMIF(SaldoAnno1!A$12:A$4902,D633,SaldoAnno1!G$12:G$4902)</f>
        <v>6050.64</v>
      </c>
      <c r="P633" s="6">
        <f>SUMIF(SaldoAnno2!A$12:A$5000,D633,SaldoAnno2!D$12:D$5000)</f>
        <v>5334.96</v>
      </c>
      <c r="Q633" s="6">
        <f>SUMIF(SaldoAnno2!A$12:A$5000,D633,SaldoAnno2!E$12:E$5000)</f>
        <v>0</v>
      </c>
      <c r="R633" s="6">
        <f>SUMIF(SaldoAnno2!A$12:A$5000,D633,SaldoAnno2!G$12:G$5000)</f>
        <v>5334.96</v>
      </c>
      <c r="S633" s="6">
        <f>SUMIF(SaldoAnno3!A$12:A$5000,D633,SaldoAnno3!D$12:G$5000)</f>
        <v>5350.03</v>
      </c>
      <c r="T633" s="6">
        <f>SUMIF(SaldoAnno3!A$12:A$5000,D633,SaldoAnno3!E$12:H$5000)</f>
        <v>0</v>
      </c>
      <c r="U633" s="6">
        <f>SUMIF(SaldoAnno3!A$12:A$5000,D633,SaldoAnno3!G$12:G$5000)</f>
        <v>5350.03</v>
      </c>
      <c r="V633" s="6">
        <f>SUMIF(SaldoAnno4!A$12:A$4602,$D633,SaldoAnno4!D$12:D$4602)</f>
        <v>0</v>
      </c>
      <c r="W633" s="6">
        <f>SUMIF(SaldoAnno4!A$12:A$4602,$D633,SaldoAnno4!E$12:E$4602)</f>
        <v>0</v>
      </c>
      <c r="X633" s="6">
        <f>SUMIF(SaldoAnno4!A$12:A$4602,$D633,SaldoAnno4!G$12:G$4602)</f>
        <v>6607.760400000001</v>
      </c>
      <c r="Y633" s="6">
        <f>SUMIF(SaldoAnno5!A$12:A$4602,$D633,SaldoAnno5!D$12:D$4602)</f>
        <v>31413.01</v>
      </c>
      <c r="Z633" s="6">
        <f>SUMIF(SaldoAnno5!A$12:A$4602,$D633,SaldoAnno5!E$12:E$4602)</f>
        <v>9640.35</v>
      </c>
      <c r="AA633" s="6">
        <f>SUMIF(SaldoAnno5!A$12:A$4602,$D633,SaldoAnno5!G$12:G$4602)</f>
        <v>21772.659999999996</v>
      </c>
      <c r="AB633" s="6">
        <f>SUMIF(SaldoAnno6!A$12:A$5000,$D633,SaldoAnno6!D$12:D$5000)</f>
        <v>4307.3500000000004</v>
      </c>
      <c r="AC633" s="6">
        <f>SUMIF(SaldoAnno6!A$12:A$5000,$D633,SaldoAnno6!E$12:E$5000)</f>
        <v>0</v>
      </c>
      <c r="AD633" s="6">
        <f>SUMIF(SaldoAnno6!A$12:A$5000,$D633,SaldoAnno6!G$12:G$5000)</f>
        <v>4307.3500000000004</v>
      </c>
    </row>
    <row r="634" spans="1:30" ht="12.75">
      <c r="A634" s="7">
        <v>40</v>
      </c>
      <c r="B634" s="7">
        <v>4014</v>
      </c>
      <c r="C634" s="7">
        <v>401404</v>
      </c>
      <c r="D634" s="7">
        <v>40140401</v>
      </c>
      <c r="E634" s="170" t="s">
        <v>82</v>
      </c>
      <c r="F634" s="7">
        <v>1</v>
      </c>
      <c r="G634" s="8" t="s">
        <v>633</v>
      </c>
      <c r="H634" s="8" t="s">
        <v>62</v>
      </c>
      <c r="I634" s="8" t="s">
        <v>83</v>
      </c>
      <c r="J634" s="8" t="s">
        <v>683</v>
      </c>
      <c r="K634" s="8" t="s">
        <v>84</v>
      </c>
      <c r="L634" s="8" t="s">
        <v>65</v>
      </c>
      <c r="M634" s="6">
        <f>SUMIF(SaldoAnno1!A$12:A$4902,D634,SaldoAnno1!D$12:D$4902)</f>
        <v>0</v>
      </c>
      <c r="N634" s="6">
        <f>SUMIF(SaldoAnno1!A$12:A$4902,D634,SaldoAnno1!E$12:E$4902)</f>
        <v>0</v>
      </c>
      <c r="O634" s="6">
        <f>SUMIF(SaldoAnno1!A$12:A$4902,D634,SaldoAnno1!G$12:G$4902)</f>
        <v>0</v>
      </c>
      <c r="P634" s="6">
        <f>SUMIF(SaldoAnno2!A$12:A$5000,D634,SaldoAnno2!D$12:D$5000)</f>
        <v>0</v>
      </c>
      <c r="Q634" s="6">
        <f>SUMIF(SaldoAnno2!A$12:A$5000,D634,SaldoAnno2!E$12:E$5000)</f>
        <v>0</v>
      </c>
      <c r="R634" s="6">
        <f>SUMIF(SaldoAnno2!A$12:A$5000,D634,SaldoAnno2!G$12:G$5000)</f>
        <v>0</v>
      </c>
      <c r="S634" s="6">
        <f>SUMIF(SaldoAnno3!A$12:A$5000,D634,SaldoAnno3!D$12:G$5000)</f>
        <v>0</v>
      </c>
      <c r="T634" s="6">
        <f>SUMIF(SaldoAnno3!A$12:A$5000,D634,SaldoAnno3!E$12:H$5000)</f>
        <v>0</v>
      </c>
      <c r="U634" s="6">
        <f>SUMIF(SaldoAnno3!A$12:A$5000,D634,SaldoAnno3!G$12:G$5000)</f>
        <v>0</v>
      </c>
      <c r="V634" s="6">
        <f>SUMIF(SaldoAnno4!A$12:A$4602,$D634,SaldoAnno4!D$12:D$4602)</f>
        <v>0</v>
      </c>
      <c r="W634" s="6">
        <f>SUMIF(SaldoAnno4!A$12:A$4602,$D634,SaldoAnno4!E$12:E$4602)</f>
        <v>0</v>
      </c>
      <c r="X634" s="6">
        <f>SUMIF(SaldoAnno4!A$12:A$4602,$D634,SaldoAnno4!G$12:G$4602)</f>
        <v>0</v>
      </c>
      <c r="Y634" s="6">
        <f>SUMIF(SaldoAnno5!A$12:A$4602,$D634,SaldoAnno5!D$12:D$4602)</f>
        <v>8640.1299999999992</v>
      </c>
      <c r="Z634" s="6">
        <f>SUMIF(SaldoAnno5!A$12:A$4602,$D634,SaldoAnno5!E$12:E$4602)</f>
        <v>0</v>
      </c>
      <c r="AA634" s="6">
        <f>SUMIF(SaldoAnno5!A$12:A$4602,$D634,SaldoAnno5!G$12:G$4602)</f>
        <v>8640.1299999999992</v>
      </c>
      <c r="AB634" s="6">
        <f>SUMIF(SaldoAnno6!A$12:A$5000,$D634,SaldoAnno6!D$12:D$5000)</f>
        <v>0</v>
      </c>
      <c r="AC634" s="6">
        <f>SUMIF(SaldoAnno6!A$12:A$5000,$D634,SaldoAnno6!E$12:E$5000)</f>
        <v>0</v>
      </c>
      <c r="AD634" s="6">
        <f>SUMIF(SaldoAnno6!A$12:A$5000,$D634,SaldoAnno6!G$12:G$5000)</f>
        <v>0</v>
      </c>
    </row>
    <row r="635" spans="1:30" ht="12.75">
      <c r="A635" s="7">
        <v>40</v>
      </c>
      <c r="B635" s="7">
        <v>4014</v>
      </c>
      <c r="C635" s="7">
        <v>401404</v>
      </c>
      <c r="D635" s="7">
        <v>40140402</v>
      </c>
      <c r="E635" s="170" t="s">
        <v>85</v>
      </c>
      <c r="F635" s="7">
        <v>1</v>
      </c>
      <c r="G635" s="8" t="s">
        <v>633</v>
      </c>
      <c r="H635" s="8" t="s">
        <v>62</v>
      </c>
      <c r="I635" s="8" t="s">
        <v>83</v>
      </c>
      <c r="J635" s="8" t="s">
        <v>683</v>
      </c>
      <c r="K635" s="8" t="s">
        <v>84</v>
      </c>
      <c r="L635" s="8" t="s">
        <v>65</v>
      </c>
      <c r="M635" s="6">
        <f>SUMIF(SaldoAnno1!A$12:A$4902,D635,SaldoAnno1!D$12:D$4902)</f>
        <v>5.04</v>
      </c>
      <c r="N635" s="6">
        <f>SUMIF(SaldoAnno1!A$12:A$4902,D635,SaldoAnno1!E$12:E$4902)</f>
        <v>0</v>
      </c>
      <c r="O635" s="6">
        <f>SUMIF(SaldoAnno1!A$12:A$4902,D635,SaldoAnno1!G$12:G$4902)</f>
        <v>5.04</v>
      </c>
      <c r="P635" s="6">
        <f>SUMIF(SaldoAnno2!A$12:A$5000,D635,SaldoAnno2!D$12:D$5000)</f>
        <v>9.86</v>
      </c>
      <c r="Q635" s="6">
        <f>SUMIF(SaldoAnno2!A$12:A$5000,D635,SaldoAnno2!E$12:E$5000)</f>
        <v>1.1599999999999999</v>
      </c>
      <c r="R635" s="6">
        <f>SUMIF(SaldoAnno2!A$12:A$5000,D635,SaldoAnno2!G$12:G$5000)</f>
        <v>8.6999999999999993</v>
      </c>
      <c r="S635" s="6">
        <f>SUMIF(SaldoAnno3!A$12:A$5000,D635,SaldoAnno3!D$12:G$5000)</f>
        <v>3.8</v>
      </c>
      <c r="T635" s="6">
        <f>SUMIF(SaldoAnno3!A$12:A$5000,D635,SaldoAnno3!E$12:H$5000)</f>
        <v>0.01</v>
      </c>
      <c r="U635" s="6">
        <f>SUMIF(SaldoAnno3!A$12:A$5000,D635,SaldoAnno3!G$12:G$5000)</f>
        <v>3.79</v>
      </c>
      <c r="V635" s="6">
        <f>SUMIF(SaldoAnno4!A$12:A$4602,$D635,SaldoAnno4!D$12:D$4602)</f>
        <v>0</v>
      </c>
      <c r="W635" s="6">
        <f>SUMIF(SaldoAnno4!A$12:A$4602,$D635,SaldoAnno4!E$12:E$4602)</f>
        <v>0</v>
      </c>
      <c r="X635" s="6">
        <f>SUMIF(SaldoAnno4!A$12:A$4602,$D635,SaldoAnno4!G$12:G$4602)</f>
        <v>0</v>
      </c>
      <c r="Y635" s="6">
        <f>SUMIF(SaldoAnno5!A$12:A$4602,$D635,SaldoAnno5!D$12:D$4602)</f>
        <v>0.19</v>
      </c>
      <c r="Z635" s="6">
        <f>SUMIF(SaldoAnno5!A$12:A$4602,$D635,SaldoAnno5!E$12:E$4602)</f>
        <v>0</v>
      </c>
      <c r="AA635" s="6">
        <f>SUMIF(SaldoAnno5!A$12:A$4602,$D635,SaldoAnno5!G$12:G$4602)</f>
        <v>0.19</v>
      </c>
      <c r="AB635" s="6">
        <f>SUMIF(SaldoAnno6!A$12:A$5000,$D635,SaldoAnno6!D$12:D$5000)</f>
        <v>0.03</v>
      </c>
      <c r="AC635" s="6">
        <f>SUMIF(SaldoAnno6!A$12:A$5000,$D635,SaldoAnno6!E$12:E$5000)</f>
        <v>0</v>
      </c>
      <c r="AD635" s="6">
        <f>SUMIF(SaldoAnno6!A$12:A$5000,$D635,SaldoAnno6!G$12:G$5000)</f>
        <v>0.03</v>
      </c>
    </row>
    <row r="636" spans="1:30" ht="12.75">
      <c r="A636" s="7">
        <v>40</v>
      </c>
      <c r="B636" s="7">
        <v>4014</v>
      </c>
      <c r="C636" s="7">
        <v>401404</v>
      </c>
      <c r="D636" s="7">
        <v>40140403</v>
      </c>
      <c r="E636" s="170" t="s">
        <v>84</v>
      </c>
      <c r="F636" s="7">
        <v>1</v>
      </c>
      <c r="G636" s="8" t="s">
        <v>633</v>
      </c>
      <c r="H636" s="8" t="s">
        <v>62</v>
      </c>
      <c r="I636" s="8" t="s">
        <v>83</v>
      </c>
      <c r="J636" s="8" t="s">
        <v>683</v>
      </c>
      <c r="K636" s="8" t="s">
        <v>84</v>
      </c>
      <c r="L636" s="8" t="s">
        <v>65</v>
      </c>
      <c r="M636" s="6">
        <f>SUMIF(SaldoAnno1!A$12:A$4902,D636,SaldoAnno1!D$12:D$4902)</f>
        <v>0</v>
      </c>
      <c r="N636" s="6">
        <f>SUMIF(SaldoAnno1!A$12:A$4902,D636,SaldoAnno1!E$12:E$4902)</f>
        <v>0</v>
      </c>
      <c r="O636" s="6">
        <f>SUMIF(SaldoAnno1!A$12:A$4902,D636,SaldoAnno1!G$12:G$4902)</f>
        <v>0</v>
      </c>
      <c r="P636" s="6">
        <f>SUMIF(SaldoAnno2!A$12:A$5000,D636,SaldoAnno2!D$12:D$5000)</f>
        <v>0</v>
      </c>
      <c r="Q636" s="6">
        <f>SUMIF(SaldoAnno2!A$12:A$5000,D636,SaldoAnno2!E$12:E$5000)</f>
        <v>0</v>
      </c>
      <c r="R636" s="6">
        <f>SUMIF(SaldoAnno2!A$12:A$5000,D636,SaldoAnno2!G$12:G$5000)</f>
        <v>0</v>
      </c>
      <c r="S636" s="6">
        <f>SUMIF(SaldoAnno3!A$12:A$5000,D636,SaldoAnno3!D$12:G$5000)</f>
        <v>0</v>
      </c>
      <c r="T636" s="6">
        <f>SUMIF(SaldoAnno3!A$12:A$5000,D636,SaldoAnno3!E$12:H$5000)</f>
        <v>0</v>
      </c>
      <c r="U636" s="6">
        <f>SUMIF(SaldoAnno3!A$12:A$5000,D636,SaldoAnno3!G$12:G$5000)</f>
        <v>0</v>
      </c>
      <c r="V636" s="6">
        <f>SUMIF(SaldoAnno4!A$12:A$4602,$D636,SaldoAnno4!D$12:D$4602)</f>
        <v>0</v>
      </c>
      <c r="W636" s="6">
        <f>SUMIF(SaldoAnno4!A$12:A$4602,$D636,SaldoAnno4!E$12:E$4602)</f>
        <v>0</v>
      </c>
      <c r="X636" s="6">
        <f>SUMIF(SaldoAnno4!A$12:A$4602,$D636,SaldoAnno4!G$12:G$4602)</f>
        <v>0</v>
      </c>
      <c r="Y636" s="6">
        <f>SUMIF(SaldoAnno5!A$12:A$4602,$D636,SaldoAnno5!D$12:D$4602)</f>
        <v>0</v>
      </c>
      <c r="Z636" s="6">
        <f>SUMIF(SaldoAnno5!A$12:A$4602,$D636,SaldoAnno5!E$12:E$4602)</f>
        <v>0</v>
      </c>
      <c r="AA636" s="6">
        <f>SUMIF(SaldoAnno5!A$12:A$4602,$D636,SaldoAnno5!G$12:G$4602)</f>
        <v>0</v>
      </c>
      <c r="AB636" s="6">
        <f>SUMIF(SaldoAnno6!A$12:A$5000,$D636,SaldoAnno6!D$12:D$5000)</f>
        <v>0</v>
      </c>
      <c r="AC636" s="6">
        <f>SUMIF(SaldoAnno6!A$12:A$5000,$D636,SaldoAnno6!E$12:E$5000)</f>
        <v>0</v>
      </c>
      <c r="AD636" s="6">
        <f>SUMIF(SaldoAnno6!A$12:A$5000,$D636,SaldoAnno6!G$12:G$5000)</f>
        <v>0</v>
      </c>
    </row>
    <row r="637" spans="1:30" ht="12.75">
      <c r="A637" s="7">
        <v>40</v>
      </c>
      <c r="B637" s="7">
        <v>4014</v>
      </c>
      <c r="C637" s="7">
        <v>401404</v>
      </c>
      <c r="D637" s="7">
        <v>40140404</v>
      </c>
      <c r="E637" s="170" t="s">
        <v>952</v>
      </c>
      <c r="F637" s="7">
        <v>1</v>
      </c>
      <c r="G637" s="8" t="s">
        <v>633</v>
      </c>
      <c r="H637" s="8" t="s">
        <v>62</v>
      </c>
      <c r="I637" s="8" t="s">
        <v>83</v>
      </c>
      <c r="J637" s="8" t="s">
        <v>683</v>
      </c>
      <c r="K637" s="8" t="s">
        <v>84</v>
      </c>
      <c r="L637" s="8" t="s">
        <v>65</v>
      </c>
      <c r="M637" s="6">
        <f>SUMIF(SaldoAnno1!A$12:A$4902,D637,SaldoAnno1!D$12:D$4902)</f>
        <v>14745.69</v>
      </c>
      <c r="N637" s="6">
        <f>SUMIF(SaldoAnno1!A$12:A$4902,D637,SaldoAnno1!E$12:E$4902)</f>
        <v>0</v>
      </c>
      <c r="O637" s="6">
        <f>SUMIF(SaldoAnno1!A$12:A$4902,D637,SaldoAnno1!G$12:G$4902)</f>
        <v>14745.69</v>
      </c>
      <c r="P637" s="6">
        <f>SUMIF(SaldoAnno2!A$12:A$5000,D637,SaldoAnno2!D$12:D$5000)</f>
        <v>7465.86</v>
      </c>
      <c r="Q637" s="6">
        <f>SUMIF(SaldoAnno2!A$12:A$5000,D637,SaldoAnno2!E$12:E$5000)</f>
        <v>0</v>
      </c>
      <c r="R637" s="6">
        <f>SUMIF(SaldoAnno2!A$12:A$5000,D637,SaldoAnno2!G$12:G$5000)</f>
        <v>7465.86</v>
      </c>
      <c r="S637" s="6">
        <f>SUMIF(SaldoAnno3!A$12:A$5000,D637,SaldoAnno3!D$12:G$5000)</f>
        <v>938.82</v>
      </c>
      <c r="T637" s="6">
        <f>SUMIF(SaldoAnno3!A$12:A$5000,D637,SaldoAnno3!E$12:H$5000)</f>
        <v>0</v>
      </c>
      <c r="U637" s="6">
        <f>SUMIF(SaldoAnno3!A$12:A$5000,D637,SaldoAnno3!G$12:G$5000)</f>
        <v>938.82</v>
      </c>
      <c r="V637" s="6">
        <f>SUMIF(SaldoAnno4!A$12:A$4602,$D637,SaldoAnno4!D$12:D$4602)</f>
        <v>0</v>
      </c>
      <c r="W637" s="6">
        <f>SUMIF(SaldoAnno4!A$12:A$4602,$D637,SaldoAnno4!E$12:E$4602)</f>
        <v>0</v>
      </c>
      <c r="X637" s="6">
        <f>SUMIF(SaldoAnno4!A$12:A$4602,$D637,SaldoAnno4!G$12:G$4602)</f>
        <v>999.99959999999999</v>
      </c>
      <c r="Y637" s="6">
        <f>SUMIF(SaldoAnno5!A$12:A$4602,$D637,SaldoAnno5!D$12:D$4602)</f>
        <v>1604.23</v>
      </c>
      <c r="Z637" s="6">
        <f>SUMIF(SaldoAnno5!A$12:A$4602,$D637,SaldoAnno5!E$12:E$4602)</f>
        <v>0</v>
      </c>
      <c r="AA637" s="6">
        <f>SUMIF(SaldoAnno5!A$12:A$4602,$D637,SaldoAnno5!G$12:G$4602)</f>
        <v>1604.23</v>
      </c>
      <c r="AB637" s="6">
        <f>SUMIF(SaldoAnno6!A$12:A$5000,$D637,SaldoAnno6!D$12:D$5000)</f>
        <v>209.76</v>
      </c>
      <c r="AC637" s="6">
        <f>SUMIF(SaldoAnno6!A$12:A$5000,$D637,SaldoAnno6!E$12:E$5000)</f>
        <v>0</v>
      </c>
      <c r="AD637" s="6">
        <f>SUMIF(SaldoAnno6!A$12:A$5000,$D637,SaldoAnno6!G$12:G$5000)</f>
        <v>209.76</v>
      </c>
    </row>
    <row r="638" spans="1:30" ht="12.75">
      <c r="A638" s="7">
        <v>40</v>
      </c>
      <c r="B638" s="7">
        <v>4014</v>
      </c>
      <c r="C638" s="7">
        <v>401404</v>
      </c>
      <c r="D638" s="7">
        <v>40140405</v>
      </c>
      <c r="E638" s="170" t="s">
        <v>1524</v>
      </c>
      <c r="F638" s="7">
        <v>1</v>
      </c>
      <c r="G638" s="8" t="s">
        <v>633</v>
      </c>
      <c r="H638" s="8" t="s">
        <v>62</v>
      </c>
      <c r="I638" s="8" t="s">
        <v>83</v>
      </c>
      <c r="J638" s="8" t="s">
        <v>683</v>
      </c>
      <c r="K638" s="8" t="s">
        <v>84</v>
      </c>
      <c r="L638" s="8" t="s">
        <v>65</v>
      </c>
      <c r="M638" s="6">
        <f>SUMIF(SaldoAnno1!A$12:A$4902,D638,SaldoAnno1!D$12:D$4902)</f>
        <v>5840.49</v>
      </c>
      <c r="N638" s="6">
        <f>SUMIF(SaldoAnno1!A$12:A$4902,D638,SaldoAnno1!E$12:E$4902)</f>
        <v>0</v>
      </c>
      <c r="O638" s="6">
        <f>SUMIF(SaldoAnno1!A$12:A$4902,D638,SaldoAnno1!G$12:G$4902)</f>
        <v>5840.49</v>
      </c>
      <c r="P638" s="6">
        <f>SUMIF(SaldoAnno2!A$12:A$5000,D638,SaldoAnno2!D$12:D$5000)</f>
        <v>6926.05</v>
      </c>
      <c r="Q638" s="6">
        <f>SUMIF(SaldoAnno2!A$12:A$5000,D638,SaldoAnno2!E$12:E$5000)</f>
        <v>1.4</v>
      </c>
      <c r="R638" s="6">
        <f>SUMIF(SaldoAnno2!A$12:A$5000,D638,SaldoAnno2!G$12:G$5000)</f>
        <v>6924.6500000000005</v>
      </c>
      <c r="S638" s="6">
        <f>SUMIF(SaldoAnno3!A$12:A$5000,D638,SaldoAnno3!D$12:G$5000)</f>
        <v>2699.19</v>
      </c>
      <c r="T638" s="6">
        <f>SUMIF(SaldoAnno3!A$12:A$5000,D638,SaldoAnno3!E$12:H$5000)</f>
        <v>0</v>
      </c>
      <c r="U638" s="6">
        <f>SUMIF(SaldoAnno3!A$12:A$5000,D638,SaldoAnno3!G$12:G$5000)</f>
        <v>2699.19</v>
      </c>
      <c r="V638" s="6">
        <f>SUMIF(SaldoAnno4!A$12:A$4602,$D638,SaldoAnno4!D$12:D$4602)</f>
        <v>0</v>
      </c>
      <c r="W638" s="6">
        <f>SUMIF(SaldoAnno4!A$12:A$4602,$D638,SaldoAnno4!E$12:E$4602)</f>
        <v>0</v>
      </c>
      <c r="X638" s="6">
        <f>SUMIF(SaldoAnno4!A$12:A$4602,$D638,SaldoAnno4!G$12:G$4602)</f>
        <v>0</v>
      </c>
      <c r="Y638" s="6">
        <f>SUMIF(SaldoAnno5!A$12:A$4602,$D638,SaldoAnno5!D$12:D$4602)</f>
        <v>189858.34</v>
      </c>
      <c r="Z638" s="6">
        <f>SUMIF(SaldoAnno5!A$12:A$4602,$D638,SaldoAnno5!E$12:E$4602)</f>
        <v>0</v>
      </c>
      <c r="AA638" s="6">
        <f>SUMIF(SaldoAnno5!A$12:A$4602,$D638,SaldoAnno5!G$12:G$4602)</f>
        <v>189858.34</v>
      </c>
      <c r="AB638" s="6">
        <f>SUMIF(SaldoAnno6!A$12:A$5000,$D638,SaldoAnno6!D$12:D$5000)</f>
        <v>835.52</v>
      </c>
      <c r="AC638" s="6">
        <f>SUMIF(SaldoAnno6!A$12:A$5000,$D638,SaldoAnno6!E$12:E$5000)</f>
        <v>0</v>
      </c>
      <c r="AD638" s="6">
        <f>SUMIF(SaldoAnno6!A$12:A$5000,$D638,SaldoAnno6!G$12:G$5000)</f>
        <v>835.52</v>
      </c>
    </row>
    <row r="639" spans="1:30" ht="12.75">
      <c r="A639" s="7">
        <v>40</v>
      </c>
      <c r="B639" s="7">
        <v>4014</v>
      </c>
      <c r="C639" s="7">
        <v>401404</v>
      </c>
      <c r="D639" s="7">
        <v>40140406</v>
      </c>
      <c r="E639" s="170" t="s">
        <v>1671</v>
      </c>
      <c r="F639" s="7">
        <v>1</v>
      </c>
      <c r="G639" s="8" t="s">
        <v>633</v>
      </c>
      <c r="H639" s="8" t="s">
        <v>62</v>
      </c>
      <c r="I639" s="8" t="s">
        <v>83</v>
      </c>
      <c r="J639" s="8" t="s">
        <v>683</v>
      </c>
      <c r="K639" s="8" t="s">
        <v>84</v>
      </c>
      <c r="L639" s="8" t="s">
        <v>65</v>
      </c>
      <c r="M639" s="6">
        <f>SUMIF(SaldoAnno1!A$12:A$4902,D639,SaldoAnno1!D$12:D$4902)</f>
        <v>49095.9</v>
      </c>
      <c r="N639" s="6">
        <f>SUMIF(SaldoAnno1!A$12:A$4902,D639,SaldoAnno1!E$12:E$4902)</f>
        <v>0</v>
      </c>
      <c r="O639" s="6">
        <f>SUMIF(SaldoAnno1!A$12:A$4902,D639,SaldoAnno1!G$12:G$4902)</f>
        <v>49095.9</v>
      </c>
      <c r="P639" s="6">
        <f>SUMIF(SaldoAnno2!A$12:A$5000,D639,SaldoAnno2!D$12:D$5000)</f>
        <v>49811.9</v>
      </c>
      <c r="Q639" s="6">
        <f>SUMIF(SaldoAnno2!A$12:A$5000,D639,SaldoAnno2!E$12:E$5000)</f>
        <v>0</v>
      </c>
      <c r="R639" s="6">
        <f>SUMIF(SaldoAnno2!A$12:A$5000,D639,SaldoAnno2!G$12:G$5000)</f>
        <v>49811.9</v>
      </c>
      <c r="S639" s="6">
        <f>SUMIF(SaldoAnno3!A$12:A$5000,D639,SaldoAnno3!D$12:G$5000)</f>
        <v>0</v>
      </c>
      <c r="T639" s="6">
        <f>SUMIF(SaldoAnno3!A$12:A$5000,D639,SaldoAnno3!E$12:H$5000)</f>
        <v>0</v>
      </c>
      <c r="U639" s="6">
        <f>SUMIF(SaldoAnno3!A$12:A$5000,D639,SaldoAnno3!G$12:G$5000)</f>
        <v>0</v>
      </c>
      <c r="V639" s="6">
        <f>SUMIF(SaldoAnno4!A$12:A$4602,$D639,SaldoAnno4!D$12:D$4602)</f>
        <v>0</v>
      </c>
      <c r="W639" s="6">
        <f>SUMIF(SaldoAnno4!A$12:A$4602,$D639,SaldoAnno4!E$12:E$4602)</f>
        <v>0</v>
      </c>
      <c r="X639" s="6">
        <f>SUMIF(SaldoAnno4!A$12:A$4602,$D639,SaldoAnno4!G$12:G$4602)</f>
        <v>500.00040000000001</v>
      </c>
      <c r="Y639" s="6">
        <f>SUMIF(SaldoAnno5!A$12:A$4602,$D639,SaldoAnno5!D$12:D$4602)</f>
        <v>1000</v>
      </c>
      <c r="Z639" s="6">
        <f>SUMIF(SaldoAnno5!A$12:A$4602,$D639,SaldoAnno5!E$12:E$4602)</f>
        <v>0</v>
      </c>
      <c r="AA639" s="6">
        <f>SUMIF(SaldoAnno5!A$12:A$4602,$D639,SaldoAnno5!G$12:G$4602)</f>
        <v>1000</v>
      </c>
      <c r="AB639" s="6">
        <f>SUMIF(SaldoAnno6!A$12:A$5000,$D639,SaldoAnno6!D$12:D$5000)</f>
        <v>0</v>
      </c>
      <c r="AC639" s="6">
        <f>SUMIF(SaldoAnno6!A$12:A$5000,$D639,SaldoAnno6!E$12:E$5000)</f>
        <v>0</v>
      </c>
      <c r="AD639" s="6">
        <f>SUMIF(SaldoAnno6!A$12:A$5000,$D639,SaldoAnno6!G$12:G$5000)</f>
        <v>0</v>
      </c>
    </row>
    <row r="640" spans="1:30" ht="12.75">
      <c r="A640" s="7">
        <v>40</v>
      </c>
      <c r="B640" s="7">
        <v>4014</v>
      </c>
      <c r="C640" s="7">
        <v>401405</v>
      </c>
      <c r="D640" s="7">
        <v>40140501</v>
      </c>
      <c r="E640" s="170" t="s">
        <v>86</v>
      </c>
      <c r="F640" s="7">
        <v>1</v>
      </c>
      <c r="G640" s="8" t="s">
        <v>633</v>
      </c>
      <c r="H640" s="8" t="s">
        <v>62</v>
      </c>
      <c r="I640" s="8" t="s">
        <v>87</v>
      </c>
      <c r="J640" s="8" t="s">
        <v>683</v>
      </c>
      <c r="K640" s="8" t="s">
        <v>86</v>
      </c>
      <c r="L640" s="8" t="s">
        <v>65</v>
      </c>
      <c r="M640" s="6">
        <f>SUMIF(SaldoAnno1!A$12:A$4902,D640,SaldoAnno1!D$12:D$4902)</f>
        <v>380.16</v>
      </c>
      <c r="N640" s="6">
        <f>SUMIF(SaldoAnno1!A$12:A$4902,D640,SaldoAnno1!E$12:E$4902)</f>
        <v>0</v>
      </c>
      <c r="O640" s="6">
        <f>SUMIF(SaldoAnno1!A$12:A$4902,D640,SaldoAnno1!G$12:G$4902)</f>
        <v>380.16</v>
      </c>
      <c r="P640" s="6">
        <f>SUMIF(SaldoAnno2!A$12:A$5000,D640,SaldoAnno2!D$12:D$5000)</f>
        <v>167.15</v>
      </c>
      <c r="Q640" s="6">
        <f>SUMIF(SaldoAnno2!A$12:A$5000,D640,SaldoAnno2!E$12:E$5000)</f>
        <v>0</v>
      </c>
      <c r="R640" s="6">
        <f>SUMIF(SaldoAnno2!A$12:A$5000,D640,SaldoAnno2!G$12:G$5000)</f>
        <v>167.15</v>
      </c>
      <c r="S640" s="6">
        <f>SUMIF(SaldoAnno3!A$12:A$5000,D640,SaldoAnno3!D$12:G$5000)</f>
        <v>0</v>
      </c>
      <c r="T640" s="6">
        <f>SUMIF(SaldoAnno3!A$12:A$5000,D640,SaldoAnno3!E$12:H$5000)</f>
        <v>0</v>
      </c>
      <c r="U640" s="6">
        <f>SUMIF(SaldoAnno3!A$12:A$5000,D640,SaldoAnno3!G$12:G$5000)</f>
        <v>0</v>
      </c>
      <c r="V640" s="6">
        <f>SUMIF(SaldoAnno4!A$12:A$4602,$D640,SaldoAnno4!D$12:D$4602)</f>
        <v>0</v>
      </c>
      <c r="W640" s="6">
        <f>SUMIF(SaldoAnno4!A$12:A$4602,$D640,SaldoAnno4!E$12:E$4602)</f>
        <v>0</v>
      </c>
      <c r="X640" s="6">
        <f>SUMIF(SaldoAnno4!A$12:A$4602,$D640,SaldoAnno4!G$12:G$4602)</f>
        <v>0</v>
      </c>
      <c r="Y640" s="6">
        <f>SUMIF(SaldoAnno5!A$12:A$4602,$D640,SaldoAnno5!D$12:D$4602)</f>
        <v>132.62</v>
      </c>
      <c r="Z640" s="6">
        <f>SUMIF(SaldoAnno5!A$12:A$4602,$D640,SaldoAnno5!E$12:E$4602)</f>
        <v>0</v>
      </c>
      <c r="AA640" s="6">
        <f>SUMIF(SaldoAnno5!A$12:A$4602,$D640,SaldoAnno5!G$12:G$4602)</f>
        <v>132.62</v>
      </c>
      <c r="AB640" s="6">
        <f>SUMIF(SaldoAnno6!A$12:A$5000,$D640,SaldoAnno6!D$12:D$5000)</f>
        <v>0</v>
      </c>
      <c r="AC640" s="6">
        <f>SUMIF(SaldoAnno6!A$12:A$5000,$D640,SaldoAnno6!E$12:E$5000)</f>
        <v>0</v>
      </c>
      <c r="AD640" s="6">
        <f>SUMIF(SaldoAnno6!A$12:A$5000,$D640,SaldoAnno6!G$12:G$5000)</f>
        <v>0</v>
      </c>
    </row>
    <row r="641" spans="1:30" ht="12.75">
      <c r="A641" s="7">
        <v>40</v>
      </c>
      <c r="B641" s="7">
        <v>4014</v>
      </c>
      <c r="C641" s="7">
        <v>401406</v>
      </c>
      <c r="D641" s="7">
        <v>40140601</v>
      </c>
      <c r="E641" s="170" t="s">
        <v>88</v>
      </c>
      <c r="F641" s="7">
        <v>1</v>
      </c>
      <c r="G641" s="8" t="s">
        <v>633</v>
      </c>
      <c r="H641" s="8" t="s">
        <v>62</v>
      </c>
      <c r="I641" s="8" t="s">
        <v>89</v>
      </c>
      <c r="J641" s="8" t="s">
        <v>683</v>
      </c>
      <c r="K641" s="8" t="s">
        <v>90</v>
      </c>
      <c r="L641" s="8" t="s">
        <v>65</v>
      </c>
      <c r="M641" s="6">
        <f>SUMIF(SaldoAnno1!A$12:A$4902,D641,SaldoAnno1!D$12:D$4902)</f>
        <v>65778.05</v>
      </c>
      <c r="N641" s="6">
        <f>SUMIF(SaldoAnno1!A$12:A$4902,D641,SaldoAnno1!E$12:E$4902)</f>
        <v>2468.67</v>
      </c>
      <c r="O641" s="6">
        <f>SUMIF(SaldoAnno1!A$12:A$4902,D641,SaldoAnno1!G$12:G$4902)</f>
        <v>63309.380000000005</v>
      </c>
      <c r="P641" s="6">
        <f>SUMIF(SaldoAnno2!A$12:A$5000,D641,SaldoAnno2!D$12:D$5000)</f>
        <v>74611.77</v>
      </c>
      <c r="Q641" s="6">
        <f>SUMIF(SaldoAnno2!A$12:A$5000,D641,SaldoAnno2!E$12:E$5000)</f>
        <v>0</v>
      </c>
      <c r="R641" s="6">
        <f>SUMIF(SaldoAnno2!A$12:A$5000,D641,SaldoAnno2!G$12:G$5000)</f>
        <v>74611.77</v>
      </c>
      <c r="S641" s="6">
        <f>SUMIF(SaldoAnno3!A$12:A$5000,D641,SaldoAnno3!D$12:G$5000)</f>
        <v>10449.67</v>
      </c>
      <c r="T641" s="6">
        <f>SUMIF(SaldoAnno3!A$12:A$5000,D641,SaldoAnno3!E$12:H$5000)</f>
        <v>0</v>
      </c>
      <c r="U641" s="6">
        <f>SUMIF(SaldoAnno3!A$12:A$5000,D641,SaldoAnno3!G$12:G$5000)</f>
        <v>10449.67</v>
      </c>
      <c r="V641" s="6">
        <f>SUMIF(SaldoAnno4!A$12:A$4602,$D641,SaldoAnno4!D$12:D$4602)</f>
        <v>0</v>
      </c>
      <c r="W641" s="6">
        <f>SUMIF(SaldoAnno4!A$12:A$4602,$D641,SaldoAnno4!E$12:E$4602)</f>
        <v>0</v>
      </c>
      <c r="X641" s="6">
        <f>SUMIF(SaldoAnno4!A$12:A$4602,$D641,SaldoAnno4!G$12:G$4602)</f>
        <v>0</v>
      </c>
      <c r="Y641" s="6">
        <f>SUMIF(SaldoAnno5!A$12:A$4602,$D641,SaldoAnno5!D$12:D$4602)</f>
        <v>18880.330000000002</v>
      </c>
      <c r="Z641" s="6">
        <f>SUMIF(SaldoAnno5!A$12:A$4602,$D641,SaldoAnno5!E$12:E$4602)</f>
        <v>0</v>
      </c>
      <c r="AA641" s="6">
        <f>SUMIF(SaldoAnno5!A$12:A$4602,$D641,SaldoAnno5!G$12:G$4602)</f>
        <v>18880.330000000002</v>
      </c>
      <c r="AB641" s="6">
        <f>SUMIF(SaldoAnno6!A$12:A$5000,$D641,SaldoAnno6!D$12:D$5000)</f>
        <v>6374.02</v>
      </c>
      <c r="AC641" s="6">
        <f>SUMIF(SaldoAnno6!A$12:A$5000,$D641,SaldoAnno6!E$12:E$5000)</f>
        <v>0</v>
      </c>
      <c r="AD641" s="6">
        <f>SUMIF(SaldoAnno6!A$12:A$5000,$D641,SaldoAnno6!G$12:G$5000)</f>
        <v>6374.02</v>
      </c>
    </row>
    <row r="642" spans="1:30" ht="12.75">
      <c r="A642" s="7">
        <v>40</v>
      </c>
      <c r="B642" s="7">
        <v>4014</v>
      </c>
      <c r="C642" s="7">
        <v>401406</v>
      </c>
      <c r="D642" s="7">
        <v>40140602</v>
      </c>
      <c r="E642" s="170" t="s">
        <v>91</v>
      </c>
      <c r="F642" s="7">
        <v>1</v>
      </c>
      <c r="G642" s="8" t="s">
        <v>633</v>
      </c>
      <c r="H642" s="8" t="s">
        <v>62</v>
      </c>
      <c r="I642" s="8" t="s">
        <v>89</v>
      </c>
      <c r="J642" s="8" t="s">
        <v>683</v>
      </c>
      <c r="K642" s="8" t="s">
        <v>90</v>
      </c>
      <c r="L642" s="8" t="s">
        <v>65</v>
      </c>
      <c r="M642" s="6">
        <f>SUMIF(SaldoAnno1!A$12:A$4902,D642,SaldoAnno1!D$12:D$4902)</f>
        <v>18103.52</v>
      </c>
      <c r="N642" s="6">
        <f>SUMIF(SaldoAnno1!A$12:A$4902,D642,SaldoAnno1!E$12:E$4902)</f>
        <v>0</v>
      </c>
      <c r="O642" s="6">
        <f>SUMIF(SaldoAnno1!A$12:A$4902,D642,SaldoAnno1!G$12:G$4902)</f>
        <v>18103.52</v>
      </c>
      <c r="P642" s="6">
        <f>SUMIF(SaldoAnno2!A$12:A$5000,D642,SaldoAnno2!D$12:D$5000)</f>
        <v>65826.53</v>
      </c>
      <c r="Q642" s="6">
        <f>SUMIF(SaldoAnno2!A$12:A$5000,D642,SaldoAnno2!E$12:E$5000)</f>
        <v>0</v>
      </c>
      <c r="R642" s="6">
        <f>SUMIF(SaldoAnno2!A$12:A$5000,D642,SaldoAnno2!G$12:G$5000)</f>
        <v>65826.53</v>
      </c>
      <c r="S642" s="6">
        <f>SUMIF(SaldoAnno3!A$12:A$5000,D642,SaldoAnno3!D$12:G$5000)</f>
        <v>215228.87</v>
      </c>
      <c r="T642" s="6">
        <f>SUMIF(SaldoAnno3!A$12:A$5000,D642,SaldoAnno3!E$12:H$5000)</f>
        <v>0</v>
      </c>
      <c r="U642" s="6">
        <f>SUMIF(SaldoAnno3!A$12:A$5000,D642,SaldoAnno3!G$12:G$5000)</f>
        <v>215228.87</v>
      </c>
      <c r="V642" s="6">
        <f>SUMIF(SaldoAnno4!A$12:A$4602,$D642,SaldoAnno4!D$12:D$4602)</f>
        <v>0</v>
      </c>
      <c r="W642" s="6">
        <f>SUMIF(SaldoAnno4!A$12:A$4602,$D642,SaldoAnno4!E$12:E$4602)</f>
        <v>0</v>
      </c>
      <c r="X642" s="6">
        <f>SUMIF(SaldoAnno4!A$12:A$4602,$D642,SaldoAnno4!G$12:G$4602)</f>
        <v>0</v>
      </c>
      <c r="Y642" s="6">
        <f>SUMIF(SaldoAnno5!A$12:A$4602,$D642,SaldoAnno5!D$12:D$4602)</f>
        <v>1597236.06</v>
      </c>
      <c r="Z642" s="6">
        <f>SUMIF(SaldoAnno5!A$12:A$4602,$D642,SaldoAnno5!E$12:E$4602)</f>
        <v>0</v>
      </c>
      <c r="AA642" s="6">
        <f>SUMIF(SaldoAnno5!A$12:A$4602,$D642,SaldoAnno5!G$12:G$4602)</f>
        <v>1597236.06</v>
      </c>
      <c r="AB642" s="6">
        <f>SUMIF(SaldoAnno6!A$12:A$5000,$D642,SaldoAnno6!D$12:D$5000)</f>
        <v>6147.25</v>
      </c>
      <c r="AC642" s="6">
        <f>SUMIF(SaldoAnno6!A$12:A$5000,$D642,SaldoAnno6!E$12:E$5000)</f>
        <v>34.950000000000003</v>
      </c>
      <c r="AD642" s="6">
        <f>SUMIF(SaldoAnno6!A$12:A$5000,$D642,SaldoAnno6!G$12:G$5000)</f>
        <v>6112.3</v>
      </c>
    </row>
    <row r="643" spans="1:30" ht="25.5">
      <c r="A643" s="7">
        <v>40</v>
      </c>
      <c r="B643" s="7">
        <v>4014</v>
      </c>
      <c r="C643" s="7">
        <v>401406</v>
      </c>
      <c r="D643" s="7">
        <v>40140603</v>
      </c>
      <c r="E643" s="170" t="s">
        <v>1551</v>
      </c>
      <c r="F643" s="7">
        <v>1</v>
      </c>
      <c r="G643" s="8" t="s">
        <v>633</v>
      </c>
      <c r="H643" s="8" t="s">
        <v>62</v>
      </c>
      <c r="I643" s="8" t="s">
        <v>89</v>
      </c>
      <c r="J643" s="8" t="s">
        <v>683</v>
      </c>
      <c r="K643" s="8" t="s">
        <v>90</v>
      </c>
      <c r="L643" s="8" t="s">
        <v>65</v>
      </c>
      <c r="M643" s="6">
        <f>SUMIF(SaldoAnno1!A$12:A$4902,D643,SaldoAnno1!D$12:D$4902)</f>
        <v>55974.76</v>
      </c>
      <c r="N643" s="6">
        <f>SUMIF(SaldoAnno1!A$12:A$4902,D643,SaldoAnno1!E$12:E$4902)</f>
        <v>0</v>
      </c>
      <c r="O643" s="6">
        <f>SUMIF(SaldoAnno1!A$12:A$4902,D643,SaldoAnno1!G$12:G$4902)</f>
        <v>55974.76</v>
      </c>
      <c r="P643" s="6">
        <f>SUMIF(SaldoAnno2!A$12:A$5000,D643,SaldoAnno2!D$12:D$5000)</f>
        <v>719177.45</v>
      </c>
      <c r="Q643" s="6">
        <f>SUMIF(SaldoAnno2!A$12:A$5000,D643,SaldoAnno2!E$12:E$5000)</f>
        <v>0</v>
      </c>
      <c r="R643" s="6">
        <f>SUMIF(SaldoAnno2!A$12:A$5000,D643,SaldoAnno2!G$12:G$5000)</f>
        <v>719177.45</v>
      </c>
      <c r="S643" s="6">
        <f>SUMIF(SaldoAnno3!A$12:A$5000,D643,SaldoAnno3!D$12:G$5000)</f>
        <v>105757.52</v>
      </c>
      <c r="T643" s="6">
        <f>SUMIF(SaldoAnno3!A$12:A$5000,D643,SaldoAnno3!E$12:H$5000)</f>
        <v>0</v>
      </c>
      <c r="U643" s="6">
        <f>SUMIF(SaldoAnno3!A$12:A$5000,D643,SaldoAnno3!G$12:G$5000)</f>
        <v>105757.52</v>
      </c>
      <c r="V643" s="6">
        <f>SUMIF(SaldoAnno4!A$12:A$4602,$D643,SaldoAnno4!D$12:D$4602)</f>
        <v>0</v>
      </c>
      <c r="W643" s="6">
        <f>SUMIF(SaldoAnno4!A$12:A$4602,$D643,SaldoAnno4!E$12:E$4602)</f>
        <v>0</v>
      </c>
      <c r="X643" s="6">
        <f>SUMIF(SaldoAnno4!A$12:A$4602,$D643,SaldoAnno4!G$12:G$4602)</f>
        <v>0</v>
      </c>
      <c r="Y643" s="6">
        <f>SUMIF(SaldoAnno5!A$12:A$4602,$D643,SaldoAnno5!D$12:D$4602)</f>
        <v>95651.01</v>
      </c>
      <c r="Z643" s="6">
        <f>SUMIF(SaldoAnno5!A$12:A$4602,$D643,SaldoAnno5!E$12:E$4602)</f>
        <v>0</v>
      </c>
      <c r="AA643" s="6">
        <f>SUMIF(SaldoAnno5!A$12:A$4602,$D643,SaldoAnno5!G$12:G$4602)</f>
        <v>95651.01</v>
      </c>
      <c r="AB643" s="6">
        <f>SUMIF(SaldoAnno6!A$12:A$5000,$D643,SaldoAnno6!D$12:D$5000)</f>
        <v>0</v>
      </c>
      <c r="AC643" s="6">
        <f>SUMIF(SaldoAnno6!A$12:A$5000,$D643,SaldoAnno6!E$12:E$5000)</f>
        <v>0</v>
      </c>
      <c r="AD643" s="6">
        <f>SUMIF(SaldoAnno6!A$12:A$5000,$D643,SaldoAnno6!G$12:G$5000)</f>
        <v>0</v>
      </c>
    </row>
    <row r="644" spans="1:30" ht="12.75">
      <c r="A644" s="7">
        <v>40</v>
      </c>
      <c r="B644" s="7">
        <v>4014</v>
      </c>
      <c r="C644" s="7">
        <v>401406</v>
      </c>
      <c r="D644" s="7">
        <v>40140604</v>
      </c>
      <c r="E644" s="170" t="s">
        <v>96</v>
      </c>
      <c r="F644" s="7">
        <v>1</v>
      </c>
      <c r="G644" s="8" t="s">
        <v>633</v>
      </c>
      <c r="H644" s="8" t="s">
        <v>62</v>
      </c>
      <c r="I644" s="8" t="s">
        <v>89</v>
      </c>
      <c r="J644" s="8" t="s">
        <v>683</v>
      </c>
      <c r="K644" s="8" t="s">
        <v>90</v>
      </c>
      <c r="L644" s="8" t="s">
        <v>65</v>
      </c>
      <c r="M644" s="6">
        <f>SUMIF(SaldoAnno1!A$12:A$4902,D644,SaldoAnno1!D$12:D$4902)</f>
        <v>5942.9</v>
      </c>
      <c r="N644" s="6">
        <f>SUMIF(SaldoAnno1!A$12:A$4902,D644,SaldoAnno1!E$12:E$4902)</f>
        <v>0</v>
      </c>
      <c r="O644" s="6">
        <f>SUMIF(SaldoAnno1!A$12:A$4902,D644,SaldoAnno1!G$12:G$4902)</f>
        <v>5942.9</v>
      </c>
      <c r="P644" s="6">
        <f>SUMIF(SaldoAnno2!A$12:A$5000,D644,SaldoAnno2!D$12:D$5000)</f>
        <v>248623.48</v>
      </c>
      <c r="Q644" s="6">
        <f>SUMIF(SaldoAnno2!A$12:A$5000,D644,SaldoAnno2!E$12:E$5000)</f>
        <v>0</v>
      </c>
      <c r="R644" s="6">
        <f>SUMIF(SaldoAnno2!A$12:A$5000,D644,SaldoAnno2!G$12:G$5000)</f>
        <v>248623.48</v>
      </c>
      <c r="S644" s="6">
        <f>SUMIF(SaldoAnno3!A$12:A$5000,D644,SaldoAnno3!D$12:G$5000)</f>
        <v>17367.89</v>
      </c>
      <c r="T644" s="6">
        <f>SUMIF(SaldoAnno3!A$12:A$5000,D644,SaldoAnno3!E$12:H$5000)</f>
        <v>0</v>
      </c>
      <c r="U644" s="6">
        <f>SUMIF(SaldoAnno3!A$12:A$5000,D644,SaldoAnno3!G$12:G$5000)</f>
        <v>17367.89</v>
      </c>
      <c r="V644" s="6">
        <f>SUMIF(SaldoAnno4!A$12:A$4602,$D644,SaldoAnno4!D$12:D$4602)</f>
        <v>0</v>
      </c>
      <c r="W644" s="6">
        <f>SUMIF(SaldoAnno4!A$12:A$4602,$D644,SaldoAnno4!E$12:E$4602)</f>
        <v>0</v>
      </c>
      <c r="X644" s="6">
        <f>SUMIF(SaldoAnno4!A$12:A$4602,$D644,SaldoAnno4!G$12:G$4602)</f>
        <v>0</v>
      </c>
      <c r="Y644" s="6">
        <f>SUMIF(SaldoAnno5!A$12:A$4602,$D644,SaldoAnno5!D$12:D$4602)</f>
        <v>13744.42</v>
      </c>
      <c r="Z644" s="6">
        <f>SUMIF(SaldoAnno5!A$12:A$4602,$D644,SaldoAnno5!E$12:E$4602)</f>
        <v>0</v>
      </c>
      <c r="AA644" s="6">
        <f>SUMIF(SaldoAnno5!A$12:A$4602,$D644,SaldoAnno5!G$12:G$4602)</f>
        <v>13744.42</v>
      </c>
      <c r="AB644" s="6">
        <f>SUMIF(SaldoAnno6!A$12:A$5000,$D644,SaldoAnno6!D$12:D$5000)</f>
        <v>5874.9</v>
      </c>
      <c r="AC644" s="6">
        <f>SUMIF(SaldoAnno6!A$12:A$5000,$D644,SaldoAnno6!E$12:E$5000)</f>
        <v>0</v>
      </c>
      <c r="AD644" s="6">
        <f>SUMIF(SaldoAnno6!A$12:A$5000,$D644,SaldoAnno6!G$12:G$5000)</f>
        <v>5874.9</v>
      </c>
    </row>
    <row r="645" spans="1:30" ht="12.75">
      <c r="A645" s="7">
        <v>40</v>
      </c>
      <c r="B645" s="7">
        <v>4014</v>
      </c>
      <c r="C645" s="7">
        <v>401406</v>
      </c>
      <c r="D645" s="7">
        <v>40140605</v>
      </c>
      <c r="E645" s="170" t="s">
        <v>97</v>
      </c>
      <c r="F645" s="7">
        <v>1</v>
      </c>
      <c r="G645" s="8" t="s">
        <v>633</v>
      </c>
      <c r="H645" s="8" t="s">
        <v>62</v>
      </c>
      <c r="I645" s="8" t="s">
        <v>89</v>
      </c>
      <c r="J645" s="8" t="s">
        <v>683</v>
      </c>
      <c r="K645" s="8" t="s">
        <v>90</v>
      </c>
      <c r="L645" s="8" t="s">
        <v>65</v>
      </c>
      <c r="M645" s="6">
        <f>SUMIF(SaldoAnno1!A$12:A$4902,D645,SaldoAnno1!D$12:D$4902)</f>
        <v>239227.37</v>
      </c>
      <c r="N645" s="6">
        <f>SUMIF(SaldoAnno1!A$12:A$4902,D645,SaldoAnno1!E$12:E$4902)</f>
        <v>0</v>
      </c>
      <c r="O645" s="6">
        <f>SUMIF(SaldoAnno1!A$12:A$4902,D645,SaldoAnno1!G$12:G$4902)</f>
        <v>239227.37</v>
      </c>
      <c r="P645" s="6">
        <f>SUMIF(SaldoAnno2!A$12:A$5000,D645,SaldoAnno2!D$12:D$5000)</f>
        <v>80924.460000000006</v>
      </c>
      <c r="Q645" s="6">
        <f>SUMIF(SaldoAnno2!A$12:A$5000,D645,SaldoAnno2!E$12:E$5000)</f>
        <v>0</v>
      </c>
      <c r="R645" s="6">
        <f>SUMIF(SaldoAnno2!A$12:A$5000,D645,SaldoAnno2!G$12:G$5000)</f>
        <v>80924.460000000006</v>
      </c>
      <c r="S645" s="6">
        <f>SUMIF(SaldoAnno3!A$12:A$5000,D645,SaldoAnno3!D$12:G$5000)</f>
        <v>204338.44</v>
      </c>
      <c r="T645" s="6">
        <f>SUMIF(SaldoAnno3!A$12:A$5000,D645,SaldoAnno3!E$12:H$5000)</f>
        <v>263.35000000000002</v>
      </c>
      <c r="U645" s="6">
        <f>SUMIF(SaldoAnno3!A$12:A$5000,D645,SaldoAnno3!G$12:G$5000)</f>
        <v>204075.09</v>
      </c>
      <c r="V645" s="6">
        <f>SUMIF(SaldoAnno4!A$12:A$4602,$D645,SaldoAnno4!D$12:D$4602)</f>
        <v>0</v>
      </c>
      <c r="W645" s="6">
        <f>SUMIF(SaldoAnno4!A$12:A$4602,$D645,SaldoAnno4!E$12:E$4602)</f>
        <v>0</v>
      </c>
      <c r="X645" s="6">
        <f>SUMIF(SaldoAnno4!A$12:A$4602,$D645,SaldoAnno4!G$12:G$4602)</f>
        <v>0</v>
      </c>
      <c r="Y645" s="6">
        <f>SUMIF(SaldoAnno5!A$12:A$4602,$D645,SaldoAnno5!D$12:D$4602)</f>
        <v>343614.83</v>
      </c>
      <c r="Z645" s="6">
        <f>SUMIF(SaldoAnno5!A$12:A$4602,$D645,SaldoAnno5!E$12:E$4602)</f>
        <v>0</v>
      </c>
      <c r="AA645" s="6">
        <f>SUMIF(SaldoAnno5!A$12:A$4602,$D645,SaldoAnno5!G$12:G$4602)</f>
        <v>343614.83</v>
      </c>
      <c r="AB645" s="6">
        <f>SUMIF(SaldoAnno6!A$12:A$5000,$D645,SaldoAnno6!D$12:D$5000)</f>
        <v>27838.84</v>
      </c>
      <c r="AC645" s="6">
        <f>SUMIF(SaldoAnno6!A$12:A$5000,$D645,SaldoAnno6!E$12:E$5000)</f>
        <v>0</v>
      </c>
      <c r="AD645" s="6">
        <f>SUMIF(SaldoAnno6!A$12:A$5000,$D645,SaldoAnno6!G$12:G$5000)</f>
        <v>27838.84</v>
      </c>
    </row>
    <row r="646" spans="1:30" ht="25.5">
      <c r="A646" s="7">
        <v>40</v>
      </c>
      <c r="B646" s="7">
        <v>4014</v>
      </c>
      <c r="C646" s="7">
        <v>401406</v>
      </c>
      <c r="D646" s="7">
        <v>40140606</v>
      </c>
      <c r="E646" s="170" t="s">
        <v>1552</v>
      </c>
      <c r="F646" s="7">
        <v>1</v>
      </c>
      <c r="G646" s="8" t="s">
        <v>633</v>
      </c>
      <c r="H646" s="8" t="s">
        <v>62</v>
      </c>
      <c r="I646" s="8" t="s">
        <v>89</v>
      </c>
      <c r="J646" s="8" t="s">
        <v>683</v>
      </c>
      <c r="K646" s="8" t="s">
        <v>90</v>
      </c>
      <c r="L646" s="8" t="s">
        <v>65</v>
      </c>
      <c r="M646" s="6">
        <f>SUMIF(SaldoAnno1!A$12:A$4902,D646,SaldoAnno1!D$12:D$4902)</f>
        <v>0</v>
      </c>
      <c r="N646" s="6">
        <f>SUMIF(SaldoAnno1!A$12:A$4902,D646,SaldoAnno1!E$12:E$4902)</f>
        <v>0</v>
      </c>
      <c r="O646" s="6">
        <f>SUMIF(SaldoAnno1!A$12:A$4902,D646,SaldoAnno1!G$12:G$4902)</f>
        <v>0</v>
      </c>
      <c r="P646" s="6">
        <f>SUMIF(SaldoAnno2!A$12:A$5000,D646,SaldoAnno2!D$12:D$5000)</f>
        <v>37465.97</v>
      </c>
      <c r="Q646" s="6">
        <f>SUMIF(SaldoAnno2!A$12:A$5000,D646,SaldoAnno2!E$12:E$5000)</f>
        <v>0</v>
      </c>
      <c r="R646" s="6">
        <f>SUMIF(SaldoAnno2!A$12:A$5000,D646,SaldoAnno2!G$12:G$5000)</f>
        <v>37465.97</v>
      </c>
      <c r="S646" s="6">
        <f>SUMIF(SaldoAnno3!A$12:A$5000,D646,SaldoAnno3!D$12:G$5000)</f>
        <v>162.87</v>
      </c>
      <c r="T646" s="6">
        <f>SUMIF(SaldoAnno3!A$12:A$5000,D646,SaldoAnno3!E$12:H$5000)</f>
        <v>0</v>
      </c>
      <c r="U646" s="6">
        <f>SUMIF(SaldoAnno3!A$12:A$5000,D646,SaldoAnno3!G$12:G$5000)</f>
        <v>162.87</v>
      </c>
      <c r="V646" s="6">
        <f>SUMIF(SaldoAnno4!A$12:A$4602,$D646,SaldoAnno4!D$12:D$4602)</f>
        <v>0</v>
      </c>
      <c r="W646" s="6">
        <f>SUMIF(SaldoAnno4!A$12:A$4602,$D646,SaldoAnno4!E$12:E$4602)</f>
        <v>0</v>
      </c>
      <c r="X646" s="6">
        <f>SUMIF(SaldoAnno4!A$12:A$4602,$D646,SaldoAnno4!G$12:G$4602)</f>
        <v>0</v>
      </c>
      <c r="Y646" s="6">
        <f>SUMIF(SaldoAnno5!A$12:A$4602,$D646,SaldoAnno5!D$12:D$4602)</f>
        <v>2386.65</v>
      </c>
      <c r="Z646" s="6">
        <f>SUMIF(SaldoAnno5!A$12:A$4602,$D646,SaldoAnno5!E$12:E$4602)</f>
        <v>0</v>
      </c>
      <c r="AA646" s="6">
        <f>SUMIF(SaldoAnno5!A$12:A$4602,$D646,SaldoAnno5!G$12:G$4602)</f>
        <v>2386.65</v>
      </c>
      <c r="AB646" s="6">
        <f>SUMIF(SaldoAnno6!A$12:A$5000,$D646,SaldoAnno6!D$12:D$5000)</f>
        <v>0</v>
      </c>
      <c r="AC646" s="6">
        <f>SUMIF(SaldoAnno6!A$12:A$5000,$D646,SaldoAnno6!E$12:E$5000)</f>
        <v>0</v>
      </c>
      <c r="AD646" s="6">
        <f>SUMIF(SaldoAnno6!A$12:A$5000,$D646,SaldoAnno6!G$12:G$5000)</f>
        <v>0</v>
      </c>
    </row>
    <row r="647" spans="1:30" ht="12.75">
      <c r="A647" s="7">
        <v>40</v>
      </c>
      <c r="B647" s="7">
        <v>4014</v>
      </c>
      <c r="C647" s="7">
        <v>401407</v>
      </c>
      <c r="D647" s="7">
        <v>40140701</v>
      </c>
      <c r="E647" s="170" t="s">
        <v>98</v>
      </c>
      <c r="F647" s="7">
        <v>1</v>
      </c>
      <c r="G647" s="8" t="s">
        <v>633</v>
      </c>
      <c r="H647" s="8" t="s">
        <v>62</v>
      </c>
      <c r="I647" s="8" t="s">
        <v>99</v>
      </c>
      <c r="J647" s="8" t="s">
        <v>683</v>
      </c>
      <c r="K647" s="8" t="s">
        <v>100</v>
      </c>
      <c r="L647" s="8" t="s">
        <v>65</v>
      </c>
      <c r="M647" s="6">
        <f>SUMIF(SaldoAnno1!A$12:A$4902,D647,SaldoAnno1!D$12:D$4902)</f>
        <v>195560.89</v>
      </c>
      <c r="N647" s="6">
        <f>SUMIF(SaldoAnno1!A$12:A$4902,D647,SaldoAnno1!E$12:E$4902)</f>
        <v>0</v>
      </c>
      <c r="O647" s="6">
        <f>SUMIF(SaldoAnno1!A$12:A$4902,D647,SaldoAnno1!G$12:G$4902)</f>
        <v>195560.89</v>
      </c>
      <c r="P647" s="6">
        <f>SUMIF(SaldoAnno2!A$12:A$5000,D647,SaldoAnno2!D$12:D$5000)</f>
        <v>171879.66</v>
      </c>
      <c r="Q647" s="6">
        <f>SUMIF(SaldoAnno2!A$12:A$5000,D647,SaldoAnno2!E$12:E$5000)</f>
        <v>0</v>
      </c>
      <c r="R647" s="6">
        <f>SUMIF(SaldoAnno2!A$12:A$5000,D647,SaldoAnno2!G$12:G$5000)</f>
        <v>171879.66</v>
      </c>
      <c r="S647" s="6">
        <f>SUMIF(SaldoAnno3!A$12:A$5000,D647,SaldoAnno3!D$12:G$5000)</f>
        <v>16293.5</v>
      </c>
      <c r="T647" s="6">
        <f>SUMIF(SaldoAnno3!A$12:A$5000,D647,SaldoAnno3!E$12:H$5000)</f>
        <v>0</v>
      </c>
      <c r="U647" s="6">
        <f>SUMIF(SaldoAnno3!A$12:A$5000,D647,SaldoAnno3!G$12:G$5000)</f>
        <v>16293.5</v>
      </c>
      <c r="V647" s="6">
        <f>SUMIF(SaldoAnno4!A$12:A$4602,$D647,SaldoAnno4!D$12:D$4602)</f>
        <v>0</v>
      </c>
      <c r="W647" s="6">
        <f>SUMIF(SaldoAnno4!A$12:A$4602,$D647,SaldoAnno4!E$12:E$4602)</f>
        <v>0</v>
      </c>
      <c r="X647" s="6">
        <f>SUMIF(SaldoAnno4!A$12:A$4602,$D647,SaldoAnno4!G$12:G$4602)</f>
        <v>37280.000400000004</v>
      </c>
      <c r="Y647" s="6">
        <f>SUMIF(SaldoAnno5!A$12:A$4602,$D647,SaldoAnno5!D$12:D$4602)</f>
        <v>204683.2</v>
      </c>
      <c r="Z647" s="6">
        <f>SUMIF(SaldoAnno5!A$12:A$4602,$D647,SaldoAnno5!E$12:E$4602)</f>
        <v>95</v>
      </c>
      <c r="AA647" s="6">
        <f>SUMIF(SaldoAnno5!A$12:A$4602,$D647,SaldoAnno5!G$12:G$4602)</f>
        <v>204588.2</v>
      </c>
      <c r="AB647" s="6">
        <f>SUMIF(SaldoAnno6!A$12:A$5000,$D647,SaldoAnno6!D$12:D$5000)</f>
        <v>189432.93</v>
      </c>
      <c r="AC647" s="6">
        <f>SUMIF(SaldoAnno6!A$12:A$5000,$D647,SaldoAnno6!E$12:E$5000)</f>
        <v>0</v>
      </c>
      <c r="AD647" s="6">
        <f>SUMIF(SaldoAnno6!A$12:A$5000,$D647,SaldoAnno6!G$12:G$5000)</f>
        <v>189432.93</v>
      </c>
    </row>
    <row r="648" spans="1:30" ht="12.75">
      <c r="A648" s="7">
        <v>40</v>
      </c>
      <c r="B648" s="7">
        <v>4014</v>
      </c>
      <c r="C648" s="7">
        <v>401407</v>
      </c>
      <c r="D648" s="7">
        <v>40140798</v>
      </c>
      <c r="E648" s="170" t="s">
        <v>1557</v>
      </c>
      <c r="F648" s="7">
        <v>1</v>
      </c>
      <c r="G648" s="8" t="s">
        <v>633</v>
      </c>
      <c r="H648" s="8" t="s">
        <v>62</v>
      </c>
      <c r="I648" s="8" t="s">
        <v>99</v>
      </c>
      <c r="J648" s="8" t="s">
        <v>683</v>
      </c>
      <c r="K648" s="8" t="s">
        <v>100</v>
      </c>
      <c r="L648" s="8" t="s">
        <v>65</v>
      </c>
      <c r="M648" s="6">
        <f>SUMIF(SaldoAnno1!A$12:A$4902,D648,SaldoAnno1!D$12:D$4902)</f>
        <v>0</v>
      </c>
      <c r="N648" s="6">
        <f>SUMIF(SaldoAnno1!A$12:A$4902,D648,SaldoAnno1!E$12:E$4902)</f>
        <v>0</v>
      </c>
      <c r="O648" s="6">
        <f>SUMIF(SaldoAnno1!A$12:A$4902,D648,SaldoAnno1!G$12:G$4902)</f>
        <v>0</v>
      </c>
      <c r="P648" s="6">
        <f>SUMIF(SaldoAnno2!A$12:A$5000,D648,SaldoAnno2!D$12:D$5000)</f>
        <v>0</v>
      </c>
      <c r="Q648" s="6">
        <f>SUMIF(SaldoAnno2!A$12:A$5000,D648,SaldoAnno2!E$12:E$5000)</f>
        <v>0</v>
      </c>
      <c r="R648" s="6">
        <f>SUMIF(SaldoAnno2!A$12:A$5000,D648,SaldoAnno2!G$12:G$5000)</f>
        <v>0</v>
      </c>
      <c r="S648" s="6">
        <f>SUMIF(SaldoAnno3!A$12:A$5000,D648,SaldoAnno3!D$12:G$5000)</f>
        <v>0</v>
      </c>
      <c r="T648" s="6">
        <f>SUMIF(SaldoAnno3!A$12:A$5000,D648,SaldoAnno3!E$12:H$5000)</f>
        <v>0</v>
      </c>
      <c r="U648" s="6">
        <f>SUMIF(SaldoAnno3!A$12:A$5000,D648,SaldoAnno3!G$12:G$5000)</f>
        <v>0</v>
      </c>
      <c r="V648" s="6">
        <f>SUMIF(SaldoAnno4!A$12:A$4602,$D648,SaldoAnno4!D$12:D$4602)</f>
        <v>0</v>
      </c>
      <c r="W648" s="6">
        <f>SUMIF(SaldoAnno4!A$12:A$4602,$D648,SaldoAnno4!E$12:E$4602)</f>
        <v>0</v>
      </c>
      <c r="X648" s="6">
        <f>SUMIF(SaldoAnno4!A$12:A$4602,$D648,SaldoAnno4!G$12:G$4602)</f>
        <v>0</v>
      </c>
      <c r="Y648" s="6">
        <f>SUMIF(SaldoAnno5!A$12:A$4602,$D648,SaldoAnno5!D$12:D$4602)</f>
        <v>0</v>
      </c>
      <c r="Z648" s="6">
        <f>SUMIF(SaldoAnno5!A$12:A$4602,$D648,SaldoAnno5!E$12:E$4602)</f>
        <v>0</v>
      </c>
      <c r="AA648" s="6">
        <f>SUMIF(SaldoAnno5!A$12:A$4602,$D648,SaldoAnno5!G$12:G$4602)</f>
        <v>0</v>
      </c>
      <c r="AB648" s="6">
        <f>SUMIF(SaldoAnno6!A$12:A$5000,$D648,SaldoAnno6!D$12:D$5000)</f>
        <v>0</v>
      </c>
      <c r="AC648" s="6">
        <f>SUMIF(SaldoAnno6!A$12:A$5000,$D648,SaldoAnno6!E$12:E$5000)</f>
        <v>0</v>
      </c>
      <c r="AD648" s="6">
        <f>SUMIF(SaldoAnno6!A$12:A$5000,$D648,SaldoAnno6!G$12:G$5000)</f>
        <v>0</v>
      </c>
    </row>
    <row r="649" spans="1:30" ht="12.75">
      <c r="A649" s="7">
        <v>40</v>
      </c>
      <c r="B649" s="7">
        <v>4014</v>
      </c>
      <c r="C649" s="7">
        <v>401407</v>
      </c>
      <c r="D649" s="7">
        <v>40140799</v>
      </c>
      <c r="E649" s="170" t="s">
        <v>1558</v>
      </c>
      <c r="F649" s="7">
        <v>1</v>
      </c>
      <c r="G649" s="8" t="s">
        <v>633</v>
      </c>
      <c r="H649" s="8" t="s">
        <v>62</v>
      </c>
      <c r="I649" s="8" t="s">
        <v>99</v>
      </c>
      <c r="J649" s="8" t="s">
        <v>683</v>
      </c>
      <c r="K649" s="8" t="s">
        <v>100</v>
      </c>
      <c r="L649" s="8" t="s">
        <v>65</v>
      </c>
      <c r="M649" s="6">
        <f>SUMIF(SaldoAnno1!A$12:A$4902,D649,SaldoAnno1!D$12:D$4902)</f>
        <v>0</v>
      </c>
      <c r="N649" s="6">
        <f>SUMIF(SaldoAnno1!A$12:A$4902,D649,SaldoAnno1!E$12:E$4902)</f>
        <v>0</v>
      </c>
      <c r="O649" s="6">
        <f>SUMIF(SaldoAnno1!A$12:A$4902,D649,SaldoAnno1!G$12:G$4902)</f>
        <v>0</v>
      </c>
      <c r="P649" s="6">
        <f>SUMIF(SaldoAnno2!A$12:A$5000,D649,SaldoAnno2!D$12:D$5000)</f>
        <v>0</v>
      </c>
      <c r="Q649" s="6">
        <f>SUMIF(SaldoAnno2!A$12:A$5000,D649,SaldoAnno2!E$12:E$5000)</f>
        <v>0</v>
      </c>
      <c r="R649" s="6">
        <f>SUMIF(SaldoAnno2!A$12:A$5000,D649,SaldoAnno2!G$12:G$5000)</f>
        <v>0</v>
      </c>
      <c r="S649" s="6">
        <f>SUMIF(SaldoAnno3!A$12:A$5000,D649,SaldoAnno3!D$12:G$5000)</f>
        <v>0</v>
      </c>
      <c r="T649" s="6">
        <f>SUMIF(SaldoAnno3!A$12:A$5000,D649,SaldoAnno3!E$12:H$5000)</f>
        <v>0</v>
      </c>
      <c r="U649" s="6">
        <f>SUMIF(SaldoAnno3!A$12:A$5000,D649,SaldoAnno3!G$12:G$5000)</f>
        <v>0</v>
      </c>
      <c r="V649" s="6">
        <f>SUMIF(SaldoAnno4!A$12:A$4602,$D649,SaldoAnno4!D$12:D$4602)</f>
        <v>0</v>
      </c>
      <c r="W649" s="6">
        <f>SUMIF(SaldoAnno4!A$12:A$4602,$D649,SaldoAnno4!E$12:E$4602)</f>
        <v>0</v>
      </c>
      <c r="X649" s="6">
        <f>SUMIF(SaldoAnno4!A$12:A$4602,$D649,SaldoAnno4!G$12:G$4602)</f>
        <v>0</v>
      </c>
      <c r="Y649" s="6">
        <f>SUMIF(SaldoAnno5!A$12:A$4602,$D649,SaldoAnno5!D$12:D$4602)</f>
        <v>0</v>
      </c>
      <c r="Z649" s="6">
        <f>SUMIF(SaldoAnno5!A$12:A$4602,$D649,SaldoAnno5!E$12:E$4602)</f>
        <v>0</v>
      </c>
      <c r="AA649" s="6">
        <f>SUMIF(SaldoAnno5!A$12:A$4602,$D649,SaldoAnno5!G$12:G$4602)</f>
        <v>0</v>
      </c>
      <c r="AB649" s="6">
        <f>SUMIF(SaldoAnno6!A$12:A$5000,$D649,SaldoAnno6!D$12:D$5000)</f>
        <v>0</v>
      </c>
      <c r="AC649" s="6">
        <f>SUMIF(SaldoAnno6!A$12:A$5000,$D649,SaldoAnno6!E$12:E$5000)</f>
        <v>0</v>
      </c>
      <c r="AD649" s="6">
        <f>SUMIF(SaldoAnno6!A$12:A$5000,$D649,SaldoAnno6!G$12:G$5000)</f>
        <v>0</v>
      </c>
    </row>
    <row r="650" spans="1:30" ht="12.75">
      <c r="A650" s="7">
        <v>50</v>
      </c>
      <c r="B650" s="7">
        <v>5015</v>
      </c>
      <c r="C650" s="7">
        <v>501501</v>
      </c>
      <c r="D650" s="7">
        <v>50150101</v>
      </c>
      <c r="E650" s="170" t="s">
        <v>101</v>
      </c>
      <c r="F650" s="7">
        <v>2</v>
      </c>
      <c r="G650" s="8" t="s">
        <v>551</v>
      </c>
      <c r="H650" s="8" t="s">
        <v>102</v>
      </c>
      <c r="I650" s="8" t="s">
        <v>103</v>
      </c>
      <c r="J650" s="8" t="s">
        <v>684</v>
      </c>
      <c r="K650" s="8" t="s">
        <v>101</v>
      </c>
      <c r="L650" s="8" t="s">
        <v>104</v>
      </c>
      <c r="M650" s="6">
        <f>SUMIF(SaldoAnno1!A$12:A$4902,D650,SaldoAnno1!D$12:D$4902)</f>
        <v>0</v>
      </c>
      <c r="N650" s="6">
        <f>SUMIF(SaldoAnno1!A$12:A$4902,D650,SaldoAnno1!E$12:E$4902)</f>
        <v>0</v>
      </c>
      <c r="O650" s="6">
        <f>SUMIF(SaldoAnno1!A$12:A$4902,D650,SaldoAnno1!G$12:G$4902)</f>
        <v>0</v>
      </c>
      <c r="P650" s="6">
        <f>SUMIF(SaldoAnno2!A$12:A$5000,D650,SaldoAnno2!D$12:D$5000)</f>
        <v>0</v>
      </c>
      <c r="Q650" s="6">
        <f>SUMIF(SaldoAnno2!A$12:A$5000,D650,SaldoAnno2!E$12:E$5000)</f>
        <v>0</v>
      </c>
      <c r="R650" s="6">
        <f>SUMIF(SaldoAnno2!A$12:A$5000,D650,SaldoAnno2!G$12:G$5000)</f>
        <v>0</v>
      </c>
      <c r="S650" s="6">
        <f>SUMIF(SaldoAnno3!A$12:A$5000,D650,SaldoAnno3!D$12:G$5000)</f>
        <v>0</v>
      </c>
      <c r="T650" s="6">
        <f>SUMIF(SaldoAnno3!A$12:A$5000,D650,SaldoAnno3!E$12:H$5000)</f>
        <v>0</v>
      </c>
      <c r="U650" s="6">
        <f>SUMIF(SaldoAnno3!A$12:A$5000,D650,SaldoAnno3!G$12:G$5000)</f>
        <v>0</v>
      </c>
      <c r="V650" s="6">
        <f>SUMIF(SaldoAnno4!A$12:A$4602,$D650,SaldoAnno4!D$12:D$4602)</f>
        <v>0</v>
      </c>
      <c r="W650" s="6">
        <f>SUMIF(SaldoAnno4!A$12:A$4602,$D650,SaldoAnno4!E$12:E$4602)</f>
        <v>0</v>
      </c>
      <c r="X650" s="6">
        <f>SUMIF(SaldoAnno4!A$12:A$4602,$D650,SaldoAnno4!G$12:G$4602)</f>
        <v>0</v>
      </c>
      <c r="Y650" s="6">
        <f>SUMIF(SaldoAnno5!A$12:A$4602,$D650,SaldoAnno5!D$12:D$4602)</f>
        <v>0</v>
      </c>
      <c r="Z650" s="6">
        <f>SUMIF(SaldoAnno5!A$12:A$4602,$D650,SaldoAnno5!E$12:E$4602)</f>
        <v>0</v>
      </c>
      <c r="AA650" s="6">
        <f>SUMIF(SaldoAnno5!A$12:A$4602,$D650,SaldoAnno5!G$12:G$4602)</f>
        <v>0</v>
      </c>
      <c r="AB650" s="6">
        <f>SUMIF(SaldoAnno6!A$12:A$5000,$D650,SaldoAnno6!D$12:D$5000)</f>
        <v>0</v>
      </c>
      <c r="AC650" s="6">
        <f>SUMIF(SaldoAnno6!A$12:A$5000,$D650,SaldoAnno6!E$12:E$5000)</f>
        <v>0</v>
      </c>
      <c r="AD650" s="6">
        <f>SUMIF(SaldoAnno6!A$12:A$5000,$D650,SaldoAnno6!G$12:G$5000)</f>
        <v>0</v>
      </c>
    </row>
    <row r="651" spans="1:30" ht="12.75">
      <c r="A651" s="7">
        <v>50</v>
      </c>
      <c r="B651" s="7">
        <v>5015</v>
      </c>
      <c r="C651" s="7">
        <v>501502</v>
      </c>
      <c r="D651" s="7">
        <v>50150201</v>
      </c>
      <c r="E651" s="170" t="s">
        <v>105</v>
      </c>
      <c r="F651" s="7">
        <v>2</v>
      </c>
      <c r="G651" s="8" t="s">
        <v>551</v>
      </c>
      <c r="H651" s="8" t="s">
        <v>102</v>
      </c>
      <c r="I651" s="8" t="s">
        <v>106</v>
      </c>
      <c r="J651" s="8" t="s">
        <v>684</v>
      </c>
      <c r="K651" s="8" t="s">
        <v>105</v>
      </c>
      <c r="L651" s="8" t="s">
        <v>104</v>
      </c>
      <c r="M651" s="6">
        <f>SUMIF(SaldoAnno1!A$12:A$4902,D651,SaldoAnno1!D$12:D$4902)</f>
        <v>0</v>
      </c>
      <c r="N651" s="6">
        <f>SUMIF(SaldoAnno1!A$12:A$4902,D651,SaldoAnno1!E$12:E$4902)</f>
        <v>0</v>
      </c>
      <c r="O651" s="6">
        <f>SUMIF(SaldoAnno1!A$12:A$4902,D651,SaldoAnno1!G$12:G$4902)</f>
        <v>0</v>
      </c>
      <c r="P651" s="6">
        <f>SUMIF(SaldoAnno2!A$12:A$5000,D651,SaldoAnno2!D$12:D$5000)</f>
        <v>0</v>
      </c>
      <c r="Q651" s="6">
        <f>SUMIF(SaldoAnno2!A$12:A$5000,D651,SaldoAnno2!E$12:E$5000)</f>
        <v>0</v>
      </c>
      <c r="R651" s="6">
        <f>SUMIF(SaldoAnno2!A$12:A$5000,D651,SaldoAnno2!G$12:G$5000)</f>
        <v>0</v>
      </c>
      <c r="S651" s="6">
        <f>SUMIF(SaldoAnno3!A$12:A$5000,D651,SaldoAnno3!D$12:G$5000)</f>
        <v>0</v>
      </c>
      <c r="T651" s="6">
        <f>SUMIF(SaldoAnno3!A$12:A$5000,D651,SaldoAnno3!E$12:H$5000)</f>
        <v>0</v>
      </c>
      <c r="U651" s="6">
        <f>SUMIF(SaldoAnno3!A$12:A$5000,D651,SaldoAnno3!G$12:G$5000)</f>
        <v>0</v>
      </c>
      <c r="V651" s="6">
        <f>SUMIF(SaldoAnno4!A$12:A$4602,$D651,SaldoAnno4!D$12:D$4602)</f>
        <v>0</v>
      </c>
      <c r="W651" s="6">
        <f>SUMIF(SaldoAnno4!A$12:A$4602,$D651,SaldoAnno4!E$12:E$4602)</f>
        <v>0</v>
      </c>
      <c r="X651" s="6">
        <f>SUMIF(SaldoAnno4!A$12:A$4602,$D651,SaldoAnno4!G$12:G$4602)</f>
        <v>0</v>
      </c>
      <c r="Y651" s="6">
        <f>SUMIF(SaldoAnno5!A$12:A$4602,$D651,SaldoAnno5!D$12:D$4602)</f>
        <v>0</v>
      </c>
      <c r="Z651" s="6">
        <f>SUMIF(SaldoAnno5!A$12:A$4602,$D651,SaldoAnno5!E$12:E$4602)</f>
        <v>0</v>
      </c>
      <c r="AA651" s="6">
        <f>SUMIF(SaldoAnno5!A$12:A$4602,$D651,SaldoAnno5!G$12:G$4602)</f>
        <v>0</v>
      </c>
      <c r="AB651" s="6">
        <f>SUMIF(SaldoAnno6!A$12:A$5000,$D651,SaldoAnno6!D$12:D$5000)</f>
        <v>0</v>
      </c>
      <c r="AC651" s="6">
        <f>SUMIF(SaldoAnno6!A$12:A$5000,$D651,SaldoAnno6!E$12:E$5000)</f>
        <v>0</v>
      </c>
      <c r="AD651" s="6">
        <f>SUMIF(SaldoAnno6!A$12:A$5000,$D651,SaldoAnno6!G$12:G$5000)</f>
        <v>0</v>
      </c>
    </row>
    <row r="652" spans="1:30" ht="12.75">
      <c r="A652" s="7">
        <v>50</v>
      </c>
      <c r="B652" s="7">
        <v>5016</v>
      </c>
      <c r="C652" s="7">
        <v>501601</v>
      </c>
      <c r="D652" s="7">
        <v>50160101</v>
      </c>
      <c r="E652" s="170" t="s">
        <v>107</v>
      </c>
      <c r="F652" s="7">
        <v>2</v>
      </c>
      <c r="G652" s="8" t="s">
        <v>551</v>
      </c>
      <c r="H652" s="8" t="s">
        <v>108</v>
      </c>
      <c r="I652" s="8" t="s">
        <v>109</v>
      </c>
      <c r="J652" s="8" t="s">
        <v>684</v>
      </c>
      <c r="K652" s="8" t="s">
        <v>107</v>
      </c>
      <c r="L652" s="8" t="s">
        <v>110</v>
      </c>
      <c r="M652" s="6">
        <f>SUMIF(SaldoAnno1!A$12:A$4902,D652,SaldoAnno1!D$12:D$4902)</f>
        <v>0</v>
      </c>
      <c r="N652" s="6">
        <f>SUMIF(SaldoAnno1!A$12:A$4902,D652,SaldoAnno1!E$12:E$4902)</f>
        <v>75567.179999999993</v>
      </c>
      <c r="O652" s="6">
        <f>SUMIF(SaldoAnno1!A$12:A$4902,D652,SaldoAnno1!G$12:G$4902)</f>
        <v>-75567.179999999993</v>
      </c>
      <c r="P652" s="6">
        <f>SUMIF(SaldoAnno2!A$12:A$5000,D652,SaldoAnno2!D$12:D$5000)</f>
        <v>0</v>
      </c>
      <c r="Q652" s="6">
        <f>SUMIF(SaldoAnno2!A$12:A$5000,D652,SaldoAnno2!E$12:E$5000)</f>
        <v>75567.179999999993</v>
      </c>
      <c r="R652" s="6">
        <f>SUMIF(SaldoAnno2!A$12:A$5000,D652,SaldoAnno2!G$12:G$5000)</f>
        <v>-75567.179999999993</v>
      </c>
      <c r="S652" s="6">
        <f>SUMIF(SaldoAnno3!A$12:A$5000,D652,SaldoAnno3!D$12:G$5000)</f>
        <v>0</v>
      </c>
      <c r="T652" s="6">
        <f>SUMIF(SaldoAnno3!A$12:A$5000,D652,SaldoAnno3!E$12:H$5000)</f>
        <v>75567.179999999993</v>
      </c>
      <c r="U652" s="6">
        <f>SUMIF(SaldoAnno3!A$12:A$5000,D652,SaldoAnno3!G$12:G$5000)</f>
        <v>-75567.179999999993</v>
      </c>
      <c r="V652" s="6">
        <f>SUMIF(SaldoAnno4!A$12:A$4602,$D652,SaldoAnno4!D$12:D$4602)</f>
        <v>0</v>
      </c>
      <c r="W652" s="6">
        <f>SUMIF(SaldoAnno4!A$12:A$4602,$D652,SaldoAnno4!E$12:E$4602)</f>
        <v>0</v>
      </c>
      <c r="X652" s="6">
        <f>SUMIF(SaldoAnno4!A$12:A$4602,$D652,SaldoAnno4!G$12:G$4602)</f>
        <v>-75567.240000000005</v>
      </c>
      <c r="Y652" s="6">
        <f>SUMIF(SaldoAnno5!A$12:A$4602,$D652,SaldoAnno5!D$12:D$4602)</f>
        <v>0</v>
      </c>
      <c r="Z652" s="6">
        <f>SUMIF(SaldoAnno5!A$12:A$4602,$D652,SaldoAnno5!E$12:E$4602)</f>
        <v>16608.169999999998</v>
      </c>
      <c r="AA652" s="6">
        <f>SUMIF(SaldoAnno5!A$12:A$4602,$D652,SaldoAnno5!G$12:G$4602)</f>
        <v>-16608.169999999998</v>
      </c>
      <c r="AB652" s="6">
        <f>SUMIF(SaldoAnno6!A$12:A$5000,$D652,SaldoAnno6!D$12:D$5000)</f>
        <v>0</v>
      </c>
      <c r="AC652" s="6">
        <f>SUMIF(SaldoAnno6!A$12:A$5000,$D652,SaldoAnno6!E$12:E$5000)</f>
        <v>0</v>
      </c>
      <c r="AD652" s="6">
        <f>SUMIF(SaldoAnno6!A$12:A$5000,$D652,SaldoAnno6!G$12:G$5000)</f>
        <v>0</v>
      </c>
    </row>
    <row r="653" spans="1:30" ht="12.75">
      <c r="A653" s="7">
        <v>50</v>
      </c>
      <c r="B653" s="7">
        <v>5016</v>
      </c>
      <c r="C653" s="7">
        <v>501602</v>
      </c>
      <c r="D653" s="7">
        <v>50160201</v>
      </c>
      <c r="E653" s="170" t="s">
        <v>111</v>
      </c>
      <c r="F653" s="7">
        <v>2</v>
      </c>
      <c r="G653" s="8" t="s">
        <v>551</v>
      </c>
      <c r="H653" s="8" t="s">
        <v>108</v>
      </c>
      <c r="I653" s="8" t="s">
        <v>112</v>
      </c>
      <c r="J653" s="8" t="s">
        <v>684</v>
      </c>
      <c r="K653" s="8" t="s">
        <v>111</v>
      </c>
      <c r="L653" s="8" t="s">
        <v>110</v>
      </c>
      <c r="M653" s="6">
        <f>SUMIF(SaldoAnno1!A$12:A$4902,D653,SaldoAnno1!D$12:D$4902)</f>
        <v>0</v>
      </c>
      <c r="N653" s="6">
        <f>SUMIF(SaldoAnno1!A$12:A$4902,D653,SaldoAnno1!E$12:E$4902)</f>
        <v>31.16</v>
      </c>
      <c r="O653" s="6">
        <f>SUMIF(SaldoAnno1!A$12:A$4902,D653,SaldoAnno1!G$12:G$4902)</f>
        <v>-31.16</v>
      </c>
      <c r="P653" s="6">
        <f>SUMIF(SaldoAnno2!A$12:A$5000,D653,SaldoAnno2!D$12:D$5000)</f>
        <v>0</v>
      </c>
      <c r="Q653" s="6">
        <f>SUMIF(SaldoAnno2!A$12:A$5000,D653,SaldoAnno2!E$12:E$5000)</f>
        <v>7148.92</v>
      </c>
      <c r="R653" s="6">
        <f>SUMIF(SaldoAnno2!A$12:A$5000,D653,SaldoAnno2!G$12:G$5000)</f>
        <v>-7148.92</v>
      </c>
      <c r="S653" s="6">
        <f>SUMIF(SaldoAnno3!A$12:A$5000,D653,SaldoAnno3!D$12:G$5000)</f>
        <v>0</v>
      </c>
      <c r="T653" s="6">
        <f>SUMIF(SaldoAnno3!A$12:A$5000,D653,SaldoAnno3!E$12:H$5000)</f>
        <v>64090</v>
      </c>
      <c r="U653" s="6">
        <f>SUMIF(SaldoAnno3!A$12:A$5000,D653,SaldoAnno3!G$12:G$5000)</f>
        <v>-64090</v>
      </c>
      <c r="V653" s="6">
        <f>SUMIF(SaldoAnno4!A$12:A$4602,$D653,SaldoAnno4!D$12:D$4602)</f>
        <v>0</v>
      </c>
      <c r="W653" s="6">
        <f>SUMIF(SaldoAnno4!A$12:A$4602,$D653,SaldoAnno4!E$12:E$4602)</f>
        <v>0</v>
      </c>
      <c r="X653" s="6">
        <f>SUMIF(SaldoAnno4!A$12:A$4602,$D653,SaldoAnno4!G$12:G$4602)</f>
        <v>-66000</v>
      </c>
      <c r="Y653" s="6">
        <f>SUMIF(SaldoAnno5!A$12:A$4602,$D653,SaldoAnno5!D$12:D$4602)</f>
        <v>0</v>
      </c>
      <c r="Z653" s="6">
        <f>SUMIF(SaldoAnno5!A$12:A$4602,$D653,SaldoAnno5!E$12:E$4602)</f>
        <v>13634.72</v>
      </c>
      <c r="AA653" s="6">
        <f>SUMIF(SaldoAnno5!A$12:A$4602,$D653,SaldoAnno5!G$12:G$4602)</f>
        <v>-13634.72</v>
      </c>
      <c r="AB653" s="6">
        <f>SUMIF(SaldoAnno6!A$12:A$5000,$D653,SaldoAnno6!D$12:D$5000)</f>
        <v>0</v>
      </c>
      <c r="AC653" s="6">
        <f>SUMIF(SaldoAnno6!A$12:A$5000,$D653,SaldoAnno6!E$12:E$5000)</f>
        <v>212.83</v>
      </c>
      <c r="AD653" s="6">
        <f>SUMIF(SaldoAnno6!A$12:A$5000,$D653,SaldoAnno6!G$12:G$5000)</f>
        <v>-212.83</v>
      </c>
    </row>
    <row r="654" spans="1:30" ht="12.75">
      <c r="A654" s="7">
        <v>50</v>
      </c>
      <c r="B654" s="7">
        <v>5016</v>
      </c>
      <c r="C654" s="7">
        <v>501603</v>
      </c>
      <c r="D654" s="7">
        <v>50160301</v>
      </c>
      <c r="E654" s="170" t="s">
        <v>1022</v>
      </c>
      <c r="F654" s="7">
        <v>2</v>
      </c>
      <c r="G654" s="8" t="s">
        <v>551</v>
      </c>
      <c r="H654" s="8" t="s">
        <v>108</v>
      </c>
      <c r="I654" s="8" t="s">
        <v>113</v>
      </c>
      <c r="J654" s="8" t="s">
        <v>684</v>
      </c>
      <c r="K654" s="8" t="s">
        <v>114</v>
      </c>
      <c r="L654" s="8" t="s">
        <v>110</v>
      </c>
      <c r="M654" s="6">
        <f>SUMIF(SaldoAnno1!A$12:A$4902,D654,SaldoAnno1!D$12:D$4902)</f>
        <v>0</v>
      </c>
      <c r="N654" s="6">
        <f>SUMIF(SaldoAnno1!A$12:A$4902,D654,SaldoAnno1!E$12:E$4902)</f>
        <v>442.16</v>
      </c>
      <c r="O654" s="6">
        <f>SUMIF(SaldoAnno1!A$12:A$4902,D654,SaldoAnno1!G$12:G$4902)</f>
        <v>-442.16</v>
      </c>
      <c r="P654" s="6">
        <f>SUMIF(SaldoAnno2!A$12:A$5000,D654,SaldoAnno2!D$12:D$5000)</f>
        <v>0</v>
      </c>
      <c r="Q654" s="6">
        <f>SUMIF(SaldoAnno2!A$12:A$5000,D654,SaldoAnno2!E$12:E$5000)</f>
        <v>300.8</v>
      </c>
      <c r="R654" s="6">
        <f>SUMIF(SaldoAnno2!A$12:A$5000,D654,SaldoAnno2!G$12:G$5000)</f>
        <v>-300.8</v>
      </c>
      <c r="S654" s="6">
        <f>SUMIF(SaldoAnno3!A$12:A$5000,D654,SaldoAnno3!D$12:G$5000)</f>
        <v>0</v>
      </c>
      <c r="T654" s="6">
        <f>SUMIF(SaldoAnno3!A$12:A$5000,D654,SaldoAnno3!E$12:H$5000)</f>
        <v>225.45</v>
      </c>
      <c r="U654" s="6">
        <f>SUMIF(SaldoAnno3!A$12:A$5000,D654,SaldoAnno3!G$12:G$5000)</f>
        <v>-225.45</v>
      </c>
      <c r="V654" s="6">
        <f>SUMIF(SaldoAnno4!A$12:A$4602,$D654,SaldoAnno4!D$12:D$4602)</f>
        <v>0</v>
      </c>
      <c r="W654" s="6">
        <f>SUMIF(SaldoAnno4!A$12:A$4602,$D654,SaldoAnno4!E$12:E$4602)</f>
        <v>0</v>
      </c>
      <c r="X654" s="6">
        <f>SUMIF(SaldoAnno4!A$12:A$4602,$D654,SaldoAnno4!G$12:G$4602)</f>
        <v>0</v>
      </c>
      <c r="Y654" s="6">
        <f>SUMIF(SaldoAnno5!A$12:A$4602,$D654,SaldoAnno5!D$12:D$4602)</f>
        <v>0</v>
      </c>
      <c r="Z654" s="6">
        <f>SUMIF(SaldoAnno5!A$12:A$4602,$D654,SaldoAnno5!E$12:E$4602)</f>
        <v>3290.77</v>
      </c>
      <c r="AA654" s="6">
        <f>SUMIF(SaldoAnno5!A$12:A$4602,$D654,SaldoAnno5!G$12:G$4602)</f>
        <v>-3290.77</v>
      </c>
      <c r="AB654" s="6">
        <f>SUMIF(SaldoAnno6!A$12:A$5000,$D654,SaldoAnno6!D$12:D$5000)</f>
        <v>0</v>
      </c>
      <c r="AC654" s="6">
        <f>SUMIF(SaldoAnno6!A$12:A$5000,$D654,SaldoAnno6!E$12:E$5000)</f>
        <v>1302.97</v>
      </c>
      <c r="AD654" s="6">
        <f>SUMIF(SaldoAnno6!A$12:A$5000,$D654,SaldoAnno6!G$12:G$5000)</f>
        <v>-1302.97</v>
      </c>
    </row>
    <row r="655" spans="1:30" ht="12.75">
      <c r="A655" s="7">
        <v>50</v>
      </c>
      <c r="B655" s="7">
        <v>5016</v>
      </c>
      <c r="C655" s="7">
        <v>501603</v>
      </c>
      <c r="D655" s="7">
        <v>50160302</v>
      </c>
      <c r="E655" s="170" t="s">
        <v>110</v>
      </c>
      <c r="F655" s="7">
        <v>2</v>
      </c>
      <c r="G655" s="8" t="s">
        <v>551</v>
      </c>
      <c r="H655" s="8" t="s">
        <v>108</v>
      </c>
      <c r="I655" s="8" t="s">
        <v>113</v>
      </c>
      <c r="J655" s="8" t="s">
        <v>684</v>
      </c>
      <c r="K655" s="8" t="s">
        <v>114</v>
      </c>
      <c r="L655" s="8" t="s">
        <v>110</v>
      </c>
      <c r="M655" s="6">
        <f>SUMIF(SaldoAnno1!A$12:A$4902,D655,SaldoAnno1!D$12:D$4902)</f>
        <v>0</v>
      </c>
      <c r="N655" s="6">
        <f>SUMIF(SaldoAnno1!A$12:A$4902,D655,SaldoAnno1!E$12:E$4902)</f>
        <v>0</v>
      </c>
      <c r="O655" s="6">
        <f>SUMIF(SaldoAnno1!A$12:A$4902,D655,SaldoAnno1!G$12:G$4902)</f>
        <v>0</v>
      </c>
      <c r="P655" s="6">
        <f>SUMIF(SaldoAnno2!A$12:A$5000,D655,SaldoAnno2!D$12:D$5000)</f>
        <v>0</v>
      </c>
      <c r="Q655" s="6">
        <f>SUMIF(SaldoAnno2!A$12:A$5000,D655,SaldoAnno2!E$12:E$5000)</f>
        <v>0</v>
      </c>
      <c r="R655" s="6">
        <f>SUMIF(SaldoAnno2!A$12:A$5000,D655,SaldoAnno2!G$12:G$5000)</f>
        <v>0</v>
      </c>
      <c r="S655" s="6">
        <f>SUMIF(SaldoAnno3!A$12:A$5000,D655,SaldoAnno3!D$12:G$5000)</f>
        <v>0</v>
      </c>
      <c r="T655" s="6">
        <f>SUMIF(SaldoAnno3!A$12:A$5000,D655,SaldoAnno3!E$12:H$5000)</f>
        <v>0</v>
      </c>
      <c r="U655" s="6">
        <f>SUMIF(SaldoAnno3!A$12:A$5000,D655,SaldoAnno3!G$12:G$5000)</f>
        <v>0</v>
      </c>
      <c r="V655" s="6">
        <f>SUMIF(SaldoAnno4!A$12:A$4602,$D655,SaldoAnno4!D$12:D$4602)</f>
        <v>0</v>
      </c>
      <c r="W655" s="6">
        <f>SUMIF(SaldoAnno4!A$12:A$4602,$D655,SaldoAnno4!E$12:E$4602)</f>
        <v>0</v>
      </c>
      <c r="X655" s="6">
        <f>SUMIF(SaldoAnno4!A$12:A$4602,$D655,SaldoAnno4!G$12:G$4602)</f>
        <v>0</v>
      </c>
      <c r="Y655" s="6">
        <f>SUMIF(SaldoAnno5!A$12:A$4602,$D655,SaldoAnno5!D$12:D$4602)</f>
        <v>0</v>
      </c>
      <c r="Z655" s="6">
        <f>SUMIF(SaldoAnno5!A$12:A$4602,$D655,SaldoAnno5!E$12:E$4602)</f>
        <v>2</v>
      </c>
      <c r="AA655" s="6">
        <f>SUMIF(SaldoAnno5!A$12:A$4602,$D655,SaldoAnno5!G$12:G$4602)</f>
        <v>-2</v>
      </c>
      <c r="AB655" s="6">
        <f>SUMIF(SaldoAnno6!A$12:A$5000,$D655,SaldoAnno6!D$12:D$5000)</f>
        <v>0</v>
      </c>
      <c r="AC655" s="6">
        <f>SUMIF(SaldoAnno6!A$12:A$5000,$D655,SaldoAnno6!E$12:E$5000)</f>
        <v>0</v>
      </c>
      <c r="AD655" s="6">
        <f>SUMIF(SaldoAnno6!A$12:A$5000,$D655,SaldoAnno6!G$12:G$5000)</f>
        <v>0</v>
      </c>
    </row>
    <row r="656" spans="1:30" ht="12.75">
      <c r="A656" s="7">
        <v>50</v>
      </c>
      <c r="B656" s="7">
        <v>5017</v>
      </c>
      <c r="C656" s="7">
        <v>501701</v>
      </c>
      <c r="D656" s="7">
        <v>50170101</v>
      </c>
      <c r="E656" s="170" t="s">
        <v>115</v>
      </c>
      <c r="F656" s="7">
        <v>1</v>
      </c>
      <c r="G656" s="8" t="s">
        <v>633</v>
      </c>
      <c r="H656" s="8" t="s">
        <v>116</v>
      </c>
      <c r="I656" s="8" t="s">
        <v>117</v>
      </c>
      <c r="J656" s="8" t="s">
        <v>684</v>
      </c>
      <c r="K656" s="8" t="s">
        <v>115</v>
      </c>
      <c r="L656" s="8" t="s">
        <v>118</v>
      </c>
      <c r="M656" s="6">
        <f>SUMIF(SaldoAnno1!A$12:A$4902,D656,SaldoAnno1!D$12:D$4902)</f>
        <v>12025.02</v>
      </c>
      <c r="N656" s="6">
        <f>SUMIF(SaldoAnno1!A$12:A$4902,D656,SaldoAnno1!E$12:E$4902)</f>
        <v>0</v>
      </c>
      <c r="O656" s="6">
        <f>SUMIF(SaldoAnno1!A$12:A$4902,D656,SaldoAnno1!G$12:G$4902)</f>
        <v>12025.02</v>
      </c>
      <c r="P656" s="6">
        <f>SUMIF(SaldoAnno2!A$12:A$5000,D656,SaldoAnno2!D$12:D$5000)</f>
        <v>20347.41</v>
      </c>
      <c r="Q656" s="6">
        <f>SUMIF(SaldoAnno2!A$12:A$5000,D656,SaldoAnno2!E$12:E$5000)</f>
        <v>0</v>
      </c>
      <c r="R656" s="6">
        <f>SUMIF(SaldoAnno2!A$12:A$5000,D656,SaldoAnno2!G$12:G$5000)</f>
        <v>20347.41</v>
      </c>
      <c r="S656" s="6">
        <f>SUMIF(SaldoAnno3!A$12:A$5000,D656,SaldoAnno3!D$12:G$5000)</f>
        <v>82252.37</v>
      </c>
      <c r="T656" s="6">
        <f>SUMIF(SaldoAnno3!A$12:A$5000,D656,SaldoAnno3!E$12:H$5000)</f>
        <v>0</v>
      </c>
      <c r="U656" s="6">
        <f>SUMIF(SaldoAnno3!A$12:A$5000,D656,SaldoAnno3!G$12:G$5000)</f>
        <v>82252.37</v>
      </c>
      <c r="V656" s="6">
        <f>SUMIF(SaldoAnno4!A$12:A$4602,$D656,SaldoAnno4!D$12:D$4602)</f>
        <v>0</v>
      </c>
      <c r="W656" s="6">
        <f>SUMIF(SaldoAnno4!A$12:A$4602,$D656,SaldoAnno4!E$12:E$4602)</f>
        <v>0</v>
      </c>
      <c r="X656" s="6">
        <f>SUMIF(SaldoAnno4!A$12:A$4602,$D656,SaldoAnno4!G$12:G$4602)</f>
        <v>85000.000799999994</v>
      </c>
      <c r="Y656" s="6">
        <f>SUMIF(SaldoAnno5!A$12:A$4602,$D656,SaldoAnno5!D$12:D$4602)</f>
        <v>79699.98</v>
      </c>
      <c r="Z656" s="6">
        <f>SUMIF(SaldoAnno5!A$12:A$4602,$D656,SaldoAnno5!E$12:E$4602)</f>
        <v>0</v>
      </c>
      <c r="AA656" s="6">
        <f>SUMIF(SaldoAnno5!A$12:A$4602,$D656,SaldoAnno5!G$12:G$4602)</f>
        <v>79699.98</v>
      </c>
      <c r="AB656" s="6">
        <f>SUMIF(SaldoAnno6!A$12:A$5000,$D656,SaldoAnno6!D$12:D$5000)</f>
        <v>19295.03</v>
      </c>
      <c r="AC656" s="6">
        <f>SUMIF(SaldoAnno6!A$12:A$5000,$D656,SaldoAnno6!E$12:E$5000)</f>
        <v>0</v>
      </c>
      <c r="AD656" s="6">
        <f>SUMIF(SaldoAnno6!A$12:A$5000,$D656,SaldoAnno6!G$12:G$5000)</f>
        <v>19295.03</v>
      </c>
    </row>
    <row r="657" spans="1:30" ht="12.75">
      <c r="A657" s="7">
        <v>50</v>
      </c>
      <c r="B657" s="7">
        <v>5017</v>
      </c>
      <c r="C657" s="7">
        <v>501702</v>
      </c>
      <c r="D657" s="7">
        <v>50170201</v>
      </c>
      <c r="E657" s="170" t="s">
        <v>119</v>
      </c>
      <c r="F657" s="7">
        <v>1</v>
      </c>
      <c r="G657" s="8" t="s">
        <v>633</v>
      </c>
      <c r="H657" s="8" t="s">
        <v>116</v>
      </c>
      <c r="I657" s="8" t="s">
        <v>120</v>
      </c>
      <c r="J657" s="8" t="s">
        <v>684</v>
      </c>
      <c r="K657" s="8" t="s">
        <v>119</v>
      </c>
      <c r="L657" s="8" t="s">
        <v>118</v>
      </c>
      <c r="M657" s="6">
        <f>SUMIF(SaldoAnno1!A$12:A$4902,D657,SaldoAnno1!D$12:D$4902)</f>
        <v>0</v>
      </c>
      <c r="N657" s="6">
        <f>SUMIF(SaldoAnno1!A$12:A$4902,D657,SaldoAnno1!E$12:E$4902)</f>
        <v>0</v>
      </c>
      <c r="O657" s="6">
        <f>SUMIF(SaldoAnno1!A$12:A$4902,D657,SaldoAnno1!G$12:G$4902)</f>
        <v>0</v>
      </c>
      <c r="P657" s="6">
        <f>SUMIF(SaldoAnno2!A$12:A$5000,D657,SaldoAnno2!D$12:D$5000)</f>
        <v>3054.36</v>
      </c>
      <c r="Q657" s="6">
        <f>SUMIF(SaldoAnno2!A$12:A$5000,D657,SaldoAnno2!E$12:E$5000)</f>
        <v>0</v>
      </c>
      <c r="R657" s="6">
        <f>SUMIF(SaldoAnno2!A$12:A$5000,D657,SaldoAnno2!G$12:G$5000)</f>
        <v>3054.36</v>
      </c>
      <c r="S657" s="6">
        <f>SUMIF(SaldoAnno3!A$12:A$5000,D657,SaldoAnno3!D$12:G$5000)</f>
        <v>9206.02</v>
      </c>
      <c r="T657" s="6">
        <f>SUMIF(SaldoAnno3!A$12:A$5000,D657,SaldoAnno3!E$12:H$5000)</f>
        <v>0</v>
      </c>
      <c r="U657" s="6">
        <f>SUMIF(SaldoAnno3!A$12:A$5000,D657,SaldoAnno3!G$12:G$5000)</f>
        <v>9206.02</v>
      </c>
      <c r="V657" s="6">
        <f>SUMIF(SaldoAnno4!A$12:A$4602,$D657,SaldoAnno4!D$12:D$4602)</f>
        <v>0</v>
      </c>
      <c r="W657" s="6">
        <f>SUMIF(SaldoAnno4!A$12:A$4602,$D657,SaldoAnno4!E$12:E$4602)</f>
        <v>0</v>
      </c>
      <c r="X657" s="6">
        <f>SUMIF(SaldoAnno4!A$12:A$4602,$D657,SaldoAnno4!G$12:G$4602)</f>
        <v>15000</v>
      </c>
      <c r="Y657" s="6">
        <f>SUMIF(SaldoAnno5!A$12:A$4602,$D657,SaldoAnno5!D$12:D$4602)</f>
        <v>72921.56</v>
      </c>
      <c r="Z657" s="6">
        <f>SUMIF(SaldoAnno5!A$12:A$4602,$D657,SaldoAnno5!E$12:E$4602)</f>
        <v>0</v>
      </c>
      <c r="AA657" s="6">
        <f>SUMIF(SaldoAnno5!A$12:A$4602,$D657,SaldoAnno5!G$12:G$4602)</f>
        <v>72921.56</v>
      </c>
      <c r="AB657" s="6">
        <f>SUMIF(SaldoAnno6!A$12:A$5000,$D657,SaldoAnno6!D$12:D$5000)</f>
        <v>0.92</v>
      </c>
      <c r="AC657" s="6">
        <f>SUMIF(SaldoAnno6!A$12:A$5000,$D657,SaldoAnno6!E$12:E$5000)</f>
        <v>0</v>
      </c>
      <c r="AD657" s="6">
        <f>SUMIF(SaldoAnno6!A$12:A$5000,$D657,SaldoAnno6!G$12:G$5000)</f>
        <v>0.92</v>
      </c>
    </row>
    <row r="658" spans="1:30" ht="12.75">
      <c r="A658" s="7">
        <v>50</v>
      </c>
      <c r="B658" s="7">
        <v>5017</v>
      </c>
      <c r="C658" s="7">
        <v>501703</v>
      </c>
      <c r="D658" s="7">
        <v>50170301</v>
      </c>
      <c r="E658" s="170" t="s">
        <v>121</v>
      </c>
      <c r="F658" s="7">
        <v>1</v>
      </c>
      <c r="G658" s="8" t="s">
        <v>633</v>
      </c>
      <c r="H658" s="8" t="s">
        <v>116</v>
      </c>
      <c r="I658" s="8" t="s">
        <v>122</v>
      </c>
      <c r="J658" s="8" t="s">
        <v>684</v>
      </c>
      <c r="K658" s="8" t="s">
        <v>123</v>
      </c>
      <c r="L658" s="8" t="s">
        <v>118</v>
      </c>
      <c r="M658" s="6">
        <f>SUMIF(SaldoAnno1!A$12:A$4902,D658,SaldoAnno1!D$12:D$4902)</f>
        <v>19447.669999999998</v>
      </c>
      <c r="N658" s="6">
        <f>SUMIF(SaldoAnno1!A$12:A$4902,D658,SaldoAnno1!E$12:E$4902)</f>
        <v>0.09</v>
      </c>
      <c r="O658" s="6">
        <f>SUMIF(SaldoAnno1!A$12:A$4902,D658,SaldoAnno1!G$12:G$4902)</f>
        <v>19447.579999999998</v>
      </c>
      <c r="P658" s="6">
        <f>SUMIF(SaldoAnno2!A$12:A$5000,D658,SaldoAnno2!D$12:D$5000)</f>
        <v>26023.29</v>
      </c>
      <c r="Q658" s="6">
        <f>SUMIF(SaldoAnno2!A$12:A$5000,D658,SaldoAnno2!E$12:E$5000)</f>
        <v>17959.14</v>
      </c>
      <c r="R658" s="6">
        <f>SUMIF(SaldoAnno2!A$12:A$5000,D658,SaldoAnno2!G$12:G$5000)</f>
        <v>8064.1500000000015</v>
      </c>
      <c r="S658" s="6">
        <f>SUMIF(SaldoAnno3!A$12:A$5000,D658,SaldoAnno3!D$12:G$5000)</f>
        <v>11928.38</v>
      </c>
      <c r="T658" s="6">
        <f>SUMIF(SaldoAnno3!A$12:A$5000,D658,SaldoAnno3!E$12:H$5000)</f>
        <v>7729.58</v>
      </c>
      <c r="U658" s="6">
        <f>SUMIF(SaldoAnno3!A$12:A$5000,D658,SaldoAnno3!G$12:G$5000)</f>
        <v>4198.7999999999993</v>
      </c>
      <c r="V658" s="6">
        <f>SUMIF(SaldoAnno4!A$12:A$4602,$D658,SaldoAnno4!D$12:D$4602)</f>
        <v>0</v>
      </c>
      <c r="W658" s="6">
        <f>SUMIF(SaldoAnno4!A$12:A$4602,$D658,SaldoAnno4!E$12:E$4602)</f>
        <v>0</v>
      </c>
      <c r="X658" s="6">
        <f>SUMIF(SaldoAnno4!A$12:A$4602,$D658,SaldoAnno4!G$12:G$4602)</f>
        <v>0</v>
      </c>
      <c r="Y658" s="6">
        <f>SUMIF(SaldoAnno5!A$12:A$4602,$D658,SaldoAnno5!D$12:D$4602)</f>
        <v>26019.02</v>
      </c>
      <c r="Z658" s="6">
        <f>SUMIF(SaldoAnno5!A$12:A$4602,$D658,SaldoAnno5!E$12:E$4602)</f>
        <v>18002.14</v>
      </c>
      <c r="AA658" s="6">
        <f>SUMIF(SaldoAnno5!A$12:A$4602,$D658,SaldoAnno5!G$12:G$4602)</f>
        <v>8016.880000000001</v>
      </c>
      <c r="AB658" s="6">
        <f>SUMIF(SaldoAnno6!A$12:A$5000,$D658,SaldoAnno6!D$12:D$5000)</f>
        <v>0</v>
      </c>
      <c r="AC658" s="6">
        <f>SUMIF(SaldoAnno6!A$12:A$5000,$D658,SaldoAnno6!E$12:E$5000)</f>
        <v>0</v>
      </c>
      <c r="AD658" s="6">
        <f>SUMIF(SaldoAnno6!A$12:A$5000,$D658,SaldoAnno6!G$12:G$5000)</f>
        <v>0</v>
      </c>
    </row>
    <row r="659" spans="1:30" ht="12.75">
      <c r="A659" s="7">
        <v>50</v>
      </c>
      <c r="B659" s="7">
        <v>5017</v>
      </c>
      <c r="C659" s="7">
        <v>501703</v>
      </c>
      <c r="D659" s="7">
        <v>50170302</v>
      </c>
      <c r="E659" s="170" t="s">
        <v>124</v>
      </c>
      <c r="F659" s="7">
        <v>1</v>
      </c>
      <c r="G659" s="8" t="s">
        <v>633</v>
      </c>
      <c r="H659" s="8" t="s">
        <v>116</v>
      </c>
      <c r="I659" s="8" t="s">
        <v>122</v>
      </c>
      <c r="J659" s="8" t="s">
        <v>684</v>
      </c>
      <c r="K659" s="8" t="s">
        <v>123</v>
      </c>
      <c r="L659" s="8" t="s">
        <v>118</v>
      </c>
      <c r="M659" s="6">
        <f>SUMIF(SaldoAnno1!A$12:A$4902,D659,SaldoAnno1!D$12:D$4902)</f>
        <v>1.02</v>
      </c>
      <c r="N659" s="6">
        <f>SUMIF(SaldoAnno1!A$12:A$4902,D659,SaldoAnno1!E$12:E$4902)</f>
        <v>0</v>
      </c>
      <c r="O659" s="6">
        <f>SUMIF(SaldoAnno1!A$12:A$4902,D659,SaldoAnno1!G$12:G$4902)</f>
        <v>1.02</v>
      </c>
      <c r="P659" s="6">
        <f>SUMIF(SaldoAnno2!A$12:A$5000,D659,SaldoAnno2!D$12:D$5000)</f>
        <v>218.06</v>
      </c>
      <c r="Q659" s="6">
        <f>SUMIF(SaldoAnno2!A$12:A$5000,D659,SaldoAnno2!E$12:E$5000)</f>
        <v>0</v>
      </c>
      <c r="R659" s="6">
        <f>SUMIF(SaldoAnno2!A$12:A$5000,D659,SaldoAnno2!G$12:G$5000)</f>
        <v>218.06</v>
      </c>
      <c r="S659" s="6">
        <f>SUMIF(SaldoAnno3!A$12:A$5000,D659,SaldoAnno3!D$12:G$5000)</f>
        <v>0</v>
      </c>
      <c r="T659" s="6">
        <f>SUMIF(SaldoAnno3!A$12:A$5000,D659,SaldoAnno3!E$12:H$5000)</f>
        <v>0</v>
      </c>
      <c r="U659" s="6">
        <f>SUMIF(SaldoAnno3!A$12:A$5000,D659,SaldoAnno3!G$12:G$5000)</f>
        <v>0</v>
      </c>
      <c r="V659" s="6">
        <f>SUMIF(SaldoAnno4!A$12:A$4602,$D659,SaldoAnno4!D$12:D$4602)</f>
        <v>0</v>
      </c>
      <c r="W659" s="6">
        <f>SUMIF(SaldoAnno4!A$12:A$4602,$D659,SaldoAnno4!E$12:E$4602)</f>
        <v>0</v>
      </c>
      <c r="X659" s="6">
        <f>SUMIF(SaldoAnno4!A$12:A$4602,$D659,SaldoAnno4!G$12:G$4602)</f>
        <v>1599.9996000000001</v>
      </c>
      <c r="Y659" s="6">
        <f>SUMIF(SaldoAnno5!A$12:A$4602,$D659,SaldoAnno5!D$12:D$4602)</f>
        <v>68.7</v>
      </c>
      <c r="Z659" s="6">
        <f>SUMIF(SaldoAnno5!A$12:A$4602,$D659,SaldoAnno5!E$12:E$4602)</f>
        <v>0</v>
      </c>
      <c r="AA659" s="6">
        <f>SUMIF(SaldoAnno5!A$12:A$4602,$D659,SaldoAnno5!G$12:G$4602)</f>
        <v>68.7</v>
      </c>
      <c r="AB659" s="6">
        <f>SUMIF(SaldoAnno6!A$12:A$5000,$D659,SaldoAnno6!D$12:D$5000)</f>
        <v>0</v>
      </c>
      <c r="AC659" s="6">
        <f>SUMIF(SaldoAnno6!A$12:A$5000,$D659,SaldoAnno6!E$12:E$5000)</f>
        <v>0</v>
      </c>
      <c r="AD659" s="6">
        <f>SUMIF(SaldoAnno6!A$12:A$5000,$D659,SaldoAnno6!G$12:G$5000)</f>
        <v>0</v>
      </c>
    </row>
    <row r="660" spans="1:30" ht="12.75">
      <c r="A660" s="7">
        <v>50</v>
      </c>
      <c r="B660" s="7">
        <v>5017</v>
      </c>
      <c r="C660" s="7">
        <v>501703</v>
      </c>
      <c r="D660" s="7">
        <v>50170388</v>
      </c>
      <c r="E660" s="170" t="s">
        <v>125</v>
      </c>
      <c r="F660" s="7">
        <v>1</v>
      </c>
      <c r="G660" s="8" t="s">
        <v>633</v>
      </c>
      <c r="H660" s="8" t="s">
        <v>116</v>
      </c>
      <c r="I660" s="8" t="s">
        <v>122</v>
      </c>
      <c r="J660" s="8" t="s">
        <v>684</v>
      </c>
      <c r="K660" s="8" t="s">
        <v>123</v>
      </c>
      <c r="L660" s="8" t="s">
        <v>118</v>
      </c>
      <c r="M660" s="6">
        <f>SUMIF(SaldoAnno1!A$12:A$4902,D660,SaldoAnno1!D$12:D$4902)</f>
        <v>0</v>
      </c>
      <c r="N660" s="6">
        <f>SUMIF(SaldoAnno1!A$12:A$4902,D660,SaldoAnno1!E$12:E$4902)</f>
        <v>0</v>
      </c>
      <c r="O660" s="6">
        <f>SUMIF(SaldoAnno1!A$12:A$4902,D660,SaldoAnno1!G$12:G$4902)</f>
        <v>0</v>
      </c>
      <c r="P660" s="6">
        <f>SUMIF(SaldoAnno2!A$12:A$5000,D660,SaldoAnno2!D$12:D$5000)</f>
        <v>0</v>
      </c>
      <c r="Q660" s="6">
        <f>SUMIF(SaldoAnno2!A$12:A$5000,D660,SaldoAnno2!E$12:E$5000)</f>
        <v>0</v>
      </c>
      <c r="R660" s="6">
        <f>SUMIF(SaldoAnno2!A$12:A$5000,D660,SaldoAnno2!G$12:G$5000)</f>
        <v>0</v>
      </c>
      <c r="S660" s="6">
        <f>SUMIF(SaldoAnno3!A$12:A$5000,D660,SaldoAnno3!D$12:G$5000)</f>
        <v>0</v>
      </c>
      <c r="T660" s="6">
        <f>SUMIF(SaldoAnno3!A$12:A$5000,D660,SaldoAnno3!E$12:H$5000)</f>
        <v>0</v>
      </c>
      <c r="U660" s="6">
        <f>SUMIF(SaldoAnno3!A$12:A$5000,D660,SaldoAnno3!G$12:G$5000)</f>
        <v>0</v>
      </c>
      <c r="V660" s="6">
        <f>SUMIF(SaldoAnno4!A$12:A$4602,$D660,SaldoAnno4!D$12:D$4602)</f>
        <v>0</v>
      </c>
      <c r="W660" s="6">
        <f>SUMIF(SaldoAnno4!A$12:A$4602,$D660,SaldoAnno4!E$12:E$4602)</f>
        <v>0</v>
      </c>
      <c r="X660" s="6">
        <f>SUMIF(SaldoAnno4!A$12:A$4602,$D660,SaldoAnno4!G$12:G$4602)</f>
        <v>0</v>
      </c>
      <c r="Y660" s="6">
        <f>SUMIF(SaldoAnno5!A$12:A$4602,$D660,SaldoAnno5!D$12:D$4602)</f>
        <v>0</v>
      </c>
      <c r="Z660" s="6">
        <f>SUMIF(SaldoAnno5!A$12:A$4602,$D660,SaldoAnno5!E$12:E$4602)</f>
        <v>0</v>
      </c>
      <c r="AA660" s="6">
        <f>SUMIF(SaldoAnno5!A$12:A$4602,$D660,SaldoAnno5!G$12:G$4602)</f>
        <v>0</v>
      </c>
      <c r="AB660" s="6">
        <f>SUMIF(SaldoAnno6!A$12:A$5000,$D660,SaldoAnno6!D$12:D$5000)</f>
        <v>0</v>
      </c>
      <c r="AC660" s="6">
        <f>SUMIF(SaldoAnno6!A$12:A$5000,$D660,SaldoAnno6!E$12:E$5000)</f>
        <v>0</v>
      </c>
      <c r="AD660" s="6">
        <f>SUMIF(SaldoAnno6!A$12:A$5000,$D660,SaldoAnno6!G$12:G$5000)</f>
        <v>0</v>
      </c>
    </row>
    <row r="661" spans="1:30" ht="12.75">
      <c r="A661" s="7">
        <v>60</v>
      </c>
      <c r="B661" s="7">
        <v>6018</v>
      </c>
      <c r="C661" s="7">
        <v>601801</v>
      </c>
      <c r="D661" s="7">
        <v>60180101</v>
      </c>
      <c r="E661" s="170" t="s">
        <v>126</v>
      </c>
      <c r="F661" s="7">
        <v>2</v>
      </c>
      <c r="G661" s="8" t="s">
        <v>551</v>
      </c>
      <c r="H661" s="8" t="s">
        <v>127</v>
      </c>
      <c r="I661" s="8" t="s">
        <v>128</v>
      </c>
      <c r="J661" s="8" t="s">
        <v>129</v>
      </c>
      <c r="K661" s="8" t="s">
        <v>126</v>
      </c>
      <c r="L661" s="8" t="s">
        <v>130</v>
      </c>
      <c r="M661" s="6">
        <f>SUMIF(SaldoAnno1!A$12:A$4902,D661,SaldoAnno1!D$12:D$4902)</f>
        <v>0</v>
      </c>
      <c r="N661" s="6">
        <f>SUMIF(SaldoAnno1!A$12:A$4902,D661,SaldoAnno1!E$12:E$4902)</f>
        <v>0</v>
      </c>
      <c r="O661" s="6">
        <f>SUMIF(SaldoAnno1!A$12:A$4902,D661,SaldoAnno1!G$12:G$4902)</f>
        <v>0</v>
      </c>
      <c r="P661" s="6">
        <f>SUMIF(SaldoAnno2!A$12:A$5000,D661,SaldoAnno2!D$12:D$5000)</f>
        <v>0</v>
      </c>
      <c r="Q661" s="6">
        <f>SUMIF(SaldoAnno2!A$12:A$5000,D661,SaldoAnno2!E$12:E$5000)</f>
        <v>0</v>
      </c>
      <c r="R661" s="6">
        <f>SUMIF(SaldoAnno2!A$12:A$5000,D661,SaldoAnno2!G$12:G$5000)</f>
        <v>0</v>
      </c>
      <c r="S661" s="6">
        <f>SUMIF(SaldoAnno3!A$12:A$5000,D661,SaldoAnno3!D$12:G$5000)</f>
        <v>0</v>
      </c>
      <c r="T661" s="6">
        <f>SUMIF(SaldoAnno3!A$12:A$5000,D661,SaldoAnno3!E$12:H$5000)</f>
        <v>0</v>
      </c>
      <c r="U661" s="6">
        <f>SUMIF(SaldoAnno3!A$12:A$5000,D661,SaldoAnno3!G$12:G$5000)</f>
        <v>0</v>
      </c>
      <c r="V661" s="6">
        <f>SUMIF(SaldoAnno4!A$12:A$4602,$D661,SaldoAnno4!D$12:D$4602)</f>
        <v>0</v>
      </c>
      <c r="W661" s="6">
        <f>SUMIF(SaldoAnno4!A$12:A$4602,$D661,SaldoAnno4!E$12:E$4602)</f>
        <v>0</v>
      </c>
      <c r="X661" s="6">
        <f>SUMIF(SaldoAnno4!A$12:A$4602,$D661,SaldoAnno4!G$12:G$4602)</f>
        <v>0</v>
      </c>
      <c r="Y661" s="6">
        <f>SUMIF(SaldoAnno5!A$12:A$4602,$D661,SaldoAnno5!D$12:D$4602)</f>
        <v>0</v>
      </c>
      <c r="Z661" s="6">
        <f>SUMIF(SaldoAnno5!A$12:A$4602,$D661,SaldoAnno5!E$12:E$4602)</f>
        <v>0</v>
      </c>
      <c r="AA661" s="6">
        <f>SUMIF(SaldoAnno5!A$12:A$4602,$D661,SaldoAnno5!G$12:G$4602)</f>
        <v>0</v>
      </c>
      <c r="AB661" s="6">
        <f>SUMIF(SaldoAnno6!A$12:A$5000,$D661,SaldoAnno6!D$12:D$5000)</f>
        <v>0</v>
      </c>
      <c r="AC661" s="6">
        <f>SUMIF(SaldoAnno6!A$12:A$5000,$D661,SaldoAnno6!E$12:E$5000)</f>
        <v>0</v>
      </c>
      <c r="AD661" s="6">
        <f>SUMIF(SaldoAnno6!A$12:A$5000,$D661,SaldoAnno6!G$12:G$5000)</f>
        <v>0</v>
      </c>
    </row>
    <row r="662" spans="1:30" ht="12.75">
      <c r="A662" s="7">
        <v>60</v>
      </c>
      <c r="B662" s="7">
        <v>6018</v>
      </c>
      <c r="C662" s="7">
        <v>601802</v>
      </c>
      <c r="D662" s="7">
        <v>60180201</v>
      </c>
      <c r="E662" s="170" t="s">
        <v>131</v>
      </c>
      <c r="F662" s="7">
        <v>2</v>
      </c>
      <c r="G662" s="8" t="s">
        <v>551</v>
      </c>
      <c r="H662" s="8" t="s">
        <v>127</v>
      </c>
      <c r="I662" s="8" t="s">
        <v>132</v>
      </c>
      <c r="J662" s="8" t="s">
        <v>129</v>
      </c>
      <c r="K662" s="8" t="s">
        <v>131</v>
      </c>
      <c r="L662" s="8" t="s">
        <v>130</v>
      </c>
      <c r="M662" s="6">
        <f>SUMIF(SaldoAnno1!A$12:A$4902,D662,SaldoAnno1!D$12:D$4902)</f>
        <v>0</v>
      </c>
      <c r="N662" s="6">
        <f>SUMIF(SaldoAnno1!A$12:A$4902,D662,SaldoAnno1!E$12:E$4902)</f>
        <v>0</v>
      </c>
      <c r="O662" s="6">
        <f>SUMIF(SaldoAnno1!A$12:A$4902,D662,SaldoAnno1!G$12:G$4902)</f>
        <v>0</v>
      </c>
      <c r="P662" s="6">
        <f>SUMIF(SaldoAnno2!A$12:A$5000,D662,SaldoAnno2!D$12:D$5000)</f>
        <v>0</v>
      </c>
      <c r="Q662" s="6">
        <f>SUMIF(SaldoAnno2!A$12:A$5000,D662,SaldoAnno2!E$12:E$5000)</f>
        <v>0</v>
      </c>
      <c r="R662" s="6">
        <f>SUMIF(SaldoAnno2!A$12:A$5000,D662,SaldoAnno2!G$12:G$5000)</f>
        <v>0</v>
      </c>
      <c r="S662" s="6">
        <f>SUMIF(SaldoAnno3!A$12:A$5000,D662,SaldoAnno3!D$12:G$5000)</f>
        <v>0</v>
      </c>
      <c r="T662" s="6">
        <f>SUMIF(SaldoAnno3!A$12:A$5000,D662,SaldoAnno3!E$12:H$5000)</f>
        <v>0</v>
      </c>
      <c r="U662" s="6">
        <f>SUMIF(SaldoAnno3!A$12:A$5000,D662,SaldoAnno3!G$12:G$5000)</f>
        <v>0</v>
      </c>
      <c r="V662" s="6">
        <f>SUMIF(SaldoAnno4!A$12:A$4602,$D662,SaldoAnno4!D$12:D$4602)</f>
        <v>0</v>
      </c>
      <c r="W662" s="6">
        <f>SUMIF(SaldoAnno4!A$12:A$4602,$D662,SaldoAnno4!E$12:E$4602)</f>
        <v>0</v>
      </c>
      <c r="X662" s="6">
        <f>SUMIF(SaldoAnno4!A$12:A$4602,$D662,SaldoAnno4!G$12:G$4602)</f>
        <v>0</v>
      </c>
      <c r="Y662" s="6">
        <f>SUMIF(SaldoAnno5!A$12:A$4602,$D662,SaldoAnno5!D$12:D$4602)</f>
        <v>0</v>
      </c>
      <c r="Z662" s="6">
        <f>SUMIF(SaldoAnno5!A$12:A$4602,$D662,SaldoAnno5!E$12:E$4602)</f>
        <v>0</v>
      </c>
      <c r="AA662" s="6">
        <f>SUMIF(SaldoAnno5!A$12:A$4602,$D662,SaldoAnno5!G$12:G$4602)</f>
        <v>0</v>
      </c>
      <c r="AB662" s="6">
        <f>SUMIF(SaldoAnno6!A$12:A$5000,$D662,SaldoAnno6!D$12:D$5000)</f>
        <v>0</v>
      </c>
      <c r="AC662" s="6">
        <f>SUMIF(SaldoAnno6!A$12:A$5000,$D662,SaldoAnno6!E$12:E$5000)</f>
        <v>0</v>
      </c>
      <c r="AD662" s="6">
        <f>SUMIF(SaldoAnno6!A$12:A$5000,$D662,SaldoAnno6!G$12:G$5000)</f>
        <v>0</v>
      </c>
    </row>
    <row r="663" spans="1:30" ht="12.75">
      <c r="A663" s="7">
        <v>60</v>
      </c>
      <c r="B663" s="7">
        <v>6019</v>
      </c>
      <c r="C663" s="7">
        <v>601901</v>
      </c>
      <c r="D663" s="7">
        <v>60190101</v>
      </c>
      <c r="E663" s="170" t="s">
        <v>133</v>
      </c>
      <c r="F663" s="7">
        <v>1</v>
      </c>
      <c r="G663" s="8" t="s">
        <v>633</v>
      </c>
      <c r="H663" s="8" t="s">
        <v>134</v>
      </c>
      <c r="I663" s="8" t="s">
        <v>135</v>
      </c>
      <c r="J663" s="8" t="s">
        <v>129</v>
      </c>
      <c r="K663" s="8" t="s">
        <v>133</v>
      </c>
      <c r="L663" s="8" t="s">
        <v>136</v>
      </c>
      <c r="M663" s="6">
        <f>SUMIF(SaldoAnno1!A$12:A$4902,D663,SaldoAnno1!D$12:D$4902)</f>
        <v>0</v>
      </c>
      <c r="N663" s="6">
        <f>SUMIF(SaldoAnno1!A$12:A$4902,D663,SaldoAnno1!E$12:E$4902)</f>
        <v>0</v>
      </c>
      <c r="O663" s="6">
        <f>SUMIF(SaldoAnno1!A$12:A$4902,D663,SaldoAnno1!G$12:G$4902)</f>
        <v>0</v>
      </c>
      <c r="P663" s="6">
        <f>SUMIF(SaldoAnno2!A$12:A$5000,D663,SaldoAnno2!D$12:D$5000)</f>
        <v>0</v>
      </c>
      <c r="Q663" s="6">
        <f>SUMIF(SaldoAnno2!A$12:A$5000,D663,SaldoAnno2!E$12:E$5000)</f>
        <v>0</v>
      </c>
      <c r="R663" s="6">
        <f>SUMIF(SaldoAnno2!A$12:A$5000,D663,SaldoAnno2!G$12:G$5000)</f>
        <v>0</v>
      </c>
      <c r="S663" s="6">
        <f>SUMIF(SaldoAnno3!A$12:A$5000,D663,SaldoAnno3!D$12:G$5000)</f>
        <v>0</v>
      </c>
      <c r="T663" s="6">
        <f>SUMIF(SaldoAnno3!A$12:A$5000,D663,SaldoAnno3!E$12:H$5000)</f>
        <v>0</v>
      </c>
      <c r="U663" s="6">
        <f>SUMIF(SaldoAnno3!A$12:A$5000,D663,SaldoAnno3!G$12:G$5000)</f>
        <v>0</v>
      </c>
      <c r="V663" s="6">
        <f>SUMIF(SaldoAnno4!A$12:A$4602,$D663,SaldoAnno4!D$12:D$4602)</f>
        <v>0</v>
      </c>
      <c r="W663" s="6">
        <f>SUMIF(SaldoAnno4!A$12:A$4602,$D663,SaldoAnno4!E$12:E$4602)</f>
        <v>0</v>
      </c>
      <c r="X663" s="6">
        <f>SUMIF(SaldoAnno4!A$12:A$4602,$D663,SaldoAnno4!G$12:G$4602)</f>
        <v>0</v>
      </c>
      <c r="Y663" s="6">
        <f>SUMIF(SaldoAnno5!A$12:A$4602,$D663,SaldoAnno5!D$12:D$4602)</f>
        <v>0</v>
      </c>
      <c r="Z663" s="6">
        <f>SUMIF(SaldoAnno5!A$12:A$4602,$D663,SaldoAnno5!E$12:E$4602)</f>
        <v>0</v>
      </c>
      <c r="AA663" s="6">
        <f>SUMIF(SaldoAnno5!A$12:A$4602,$D663,SaldoAnno5!G$12:G$4602)</f>
        <v>0</v>
      </c>
      <c r="AB663" s="6">
        <f>SUMIF(SaldoAnno6!A$12:A$5000,$D663,SaldoAnno6!D$12:D$5000)</f>
        <v>0</v>
      </c>
      <c r="AC663" s="6">
        <f>SUMIF(SaldoAnno6!A$12:A$5000,$D663,SaldoAnno6!E$12:E$5000)</f>
        <v>0</v>
      </c>
      <c r="AD663" s="6">
        <f>SUMIF(SaldoAnno6!A$12:A$5000,$D663,SaldoAnno6!G$12:G$5000)</f>
        <v>0</v>
      </c>
    </row>
    <row r="664" spans="1:30" ht="12.75">
      <c r="A664" s="7">
        <v>60</v>
      </c>
      <c r="B664" s="7">
        <v>6019</v>
      </c>
      <c r="C664" s="7">
        <v>601902</v>
      </c>
      <c r="D664" s="7">
        <v>60190201</v>
      </c>
      <c r="E664" s="170" t="s">
        <v>137</v>
      </c>
      <c r="F664" s="7">
        <v>1</v>
      </c>
      <c r="G664" s="8" t="s">
        <v>633</v>
      </c>
      <c r="H664" s="8" t="s">
        <v>134</v>
      </c>
      <c r="I664" s="8" t="s">
        <v>329</v>
      </c>
      <c r="J664" s="8" t="s">
        <v>129</v>
      </c>
      <c r="K664" s="8" t="s">
        <v>329</v>
      </c>
      <c r="L664" s="8" t="s">
        <v>136</v>
      </c>
      <c r="M664" s="6">
        <f>SUMIF(SaldoAnno1!A$12:A$4902,D664,SaldoAnno1!D$12:D$4902)</f>
        <v>0</v>
      </c>
      <c r="N664" s="6">
        <f>SUMIF(SaldoAnno1!A$12:A$4902,D664,SaldoAnno1!E$12:E$4902)</f>
        <v>0</v>
      </c>
      <c r="O664" s="6">
        <f>SUMIF(SaldoAnno1!A$12:A$4902,D664,SaldoAnno1!G$12:G$4902)</f>
        <v>0</v>
      </c>
      <c r="P664" s="6">
        <f>SUMIF(SaldoAnno2!A$12:A$5000,D664,SaldoAnno2!D$12:D$5000)</f>
        <v>0</v>
      </c>
      <c r="Q664" s="6">
        <f>SUMIF(SaldoAnno2!A$12:A$5000,D664,SaldoAnno2!E$12:E$5000)</f>
        <v>0</v>
      </c>
      <c r="R664" s="6">
        <f>SUMIF(SaldoAnno2!A$12:A$5000,D664,SaldoAnno2!G$12:G$5000)</f>
        <v>0</v>
      </c>
      <c r="S664" s="6">
        <f>SUMIF(SaldoAnno3!A$12:A$5000,D664,SaldoAnno3!D$12:G$5000)</f>
        <v>0</v>
      </c>
      <c r="T664" s="6">
        <f>SUMIF(SaldoAnno3!A$12:A$5000,D664,SaldoAnno3!E$12:H$5000)</f>
        <v>0</v>
      </c>
      <c r="U664" s="6">
        <f>SUMIF(SaldoAnno3!A$12:A$5000,D664,SaldoAnno3!G$12:G$5000)</f>
        <v>0</v>
      </c>
      <c r="V664" s="6">
        <f>SUMIF(SaldoAnno4!A$12:A$4602,$D664,SaldoAnno4!D$12:D$4602)</f>
        <v>0</v>
      </c>
      <c r="W664" s="6">
        <f>SUMIF(SaldoAnno4!A$12:A$4602,$D664,SaldoAnno4!E$12:E$4602)</f>
        <v>0</v>
      </c>
      <c r="X664" s="6">
        <f>SUMIF(SaldoAnno4!A$12:A$4602,$D664,SaldoAnno4!G$12:G$4602)</f>
        <v>0</v>
      </c>
      <c r="Y664" s="6">
        <f>SUMIF(SaldoAnno5!A$12:A$4602,$D664,SaldoAnno5!D$12:D$4602)</f>
        <v>0</v>
      </c>
      <c r="Z664" s="6">
        <f>SUMIF(SaldoAnno5!A$12:A$4602,$D664,SaldoAnno5!E$12:E$4602)</f>
        <v>0</v>
      </c>
      <c r="AA664" s="6">
        <f>SUMIF(SaldoAnno5!A$12:A$4602,$D664,SaldoAnno5!G$12:G$4602)</f>
        <v>0</v>
      </c>
      <c r="AB664" s="6">
        <f>SUMIF(SaldoAnno6!A$12:A$5000,$D664,SaldoAnno6!D$12:D$5000)</f>
        <v>0</v>
      </c>
      <c r="AC664" s="6">
        <f>SUMIF(SaldoAnno6!A$12:A$5000,$D664,SaldoAnno6!E$12:E$5000)</f>
        <v>0</v>
      </c>
      <c r="AD664" s="6">
        <f>SUMIF(SaldoAnno6!A$12:A$5000,$D664,SaldoAnno6!G$12:G$5000)</f>
        <v>0</v>
      </c>
    </row>
    <row r="665" spans="1:30" ht="12.75">
      <c r="A665" s="7">
        <v>70</v>
      </c>
      <c r="B665" s="7">
        <v>7020</v>
      </c>
      <c r="C665" s="7">
        <v>702001</v>
      </c>
      <c r="D665" s="7">
        <v>70200101</v>
      </c>
      <c r="E665" s="170" t="s">
        <v>138</v>
      </c>
      <c r="F665" s="7">
        <v>2</v>
      </c>
      <c r="G665" s="8" t="s">
        <v>551</v>
      </c>
      <c r="H665" s="8" t="s">
        <v>139</v>
      </c>
      <c r="I665" s="8" t="s">
        <v>140</v>
      </c>
      <c r="J665" s="8" t="s">
        <v>708</v>
      </c>
      <c r="K665" s="8" t="s">
        <v>138</v>
      </c>
      <c r="L665" s="8" t="s">
        <v>141</v>
      </c>
      <c r="M665" s="6">
        <f>SUMIF(SaldoAnno1!A$12:A$4902,D665,SaldoAnno1!D$12:D$4902)</f>
        <v>0</v>
      </c>
      <c r="N665" s="6">
        <f>SUMIF(SaldoAnno1!A$12:A$4902,D665,SaldoAnno1!E$12:E$4902)</f>
        <v>646.20000000000005</v>
      </c>
      <c r="O665" s="6">
        <f>SUMIF(SaldoAnno1!A$12:A$4902,D665,SaldoAnno1!G$12:G$4902)</f>
        <v>-646.20000000000005</v>
      </c>
      <c r="P665" s="6">
        <f>SUMIF(SaldoAnno2!A$12:A$5000,D665,SaldoAnno2!D$12:D$5000)</f>
        <v>0</v>
      </c>
      <c r="Q665" s="6">
        <f>SUMIF(SaldoAnno2!A$12:A$5000,D665,SaldoAnno2!E$12:E$5000)</f>
        <v>2341.42</v>
      </c>
      <c r="R665" s="6">
        <f>SUMIF(SaldoAnno2!A$12:A$5000,D665,SaldoAnno2!G$12:G$5000)</f>
        <v>-2341.42</v>
      </c>
      <c r="S665" s="6">
        <f>SUMIF(SaldoAnno3!A$12:A$5000,D665,SaldoAnno3!D$12:G$5000)</f>
        <v>0</v>
      </c>
      <c r="T665" s="6">
        <f>SUMIF(SaldoAnno3!A$12:A$5000,D665,SaldoAnno3!E$12:H$5000)</f>
        <v>1937.53</v>
      </c>
      <c r="U665" s="6">
        <f>SUMIF(SaldoAnno3!A$12:A$5000,D665,SaldoAnno3!G$12:G$5000)</f>
        <v>-1937.53</v>
      </c>
      <c r="V665" s="6">
        <f>SUMIF(SaldoAnno4!A$12:A$4602,$D665,SaldoAnno4!D$12:D$4602)</f>
        <v>0</v>
      </c>
      <c r="W665" s="6">
        <f>SUMIF(SaldoAnno4!A$12:A$4602,$D665,SaldoAnno4!E$12:E$4602)</f>
        <v>0</v>
      </c>
      <c r="X665" s="6">
        <f>SUMIF(SaldoAnno4!A$12:A$4602,$D665,SaldoAnno4!G$12:G$4602)</f>
        <v>0</v>
      </c>
      <c r="Y665" s="6">
        <f>SUMIF(SaldoAnno5!A$12:A$4602,$D665,SaldoAnno5!D$12:D$4602)</f>
        <v>0</v>
      </c>
      <c r="Z665" s="6">
        <f>SUMIF(SaldoAnno5!A$12:A$4602,$D665,SaldoAnno5!E$12:E$4602)</f>
        <v>1482.25</v>
      </c>
      <c r="AA665" s="6">
        <f>SUMIF(SaldoAnno5!A$12:A$4602,$D665,SaldoAnno5!G$12:G$4602)</f>
        <v>-1482.25</v>
      </c>
      <c r="AB665" s="6">
        <f>SUMIF(SaldoAnno6!A$12:A$5000,$D665,SaldoAnno6!D$12:D$5000)</f>
        <v>0</v>
      </c>
      <c r="AC665" s="6">
        <f>SUMIF(SaldoAnno6!A$12:A$5000,$D665,SaldoAnno6!E$12:E$5000)</f>
        <v>1251</v>
      </c>
      <c r="AD665" s="6">
        <f>SUMIF(SaldoAnno6!A$12:A$5000,$D665,SaldoAnno6!G$12:G$5000)</f>
        <v>-1251</v>
      </c>
    </row>
    <row r="666" spans="1:30" ht="12.75">
      <c r="A666" s="7">
        <v>70</v>
      </c>
      <c r="B666" s="7">
        <v>7020</v>
      </c>
      <c r="C666" s="7">
        <v>702001</v>
      </c>
      <c r="D666" s="7">
        <v>70200102</v>
      </c>
      <c r="E666" s="170" t="s">
        <v>1672</v>
      </c>
      <c r="F666" s="7">
        <v>2</v>
      </c>
      <c r="G666" s="8" t="s">
        <v>551</v>
      </c>
      <c r="H666" s="8" t="s">
        <v>139</v>
      </c>
      <c r="I666" s="8" t="s">
        <v>140</v>
      </c>
      <c r="J666" s="8" t="s">
        <v>708</v>
      </c>
      <c r="K666" s="8" t="s">
        <v>138</v>
      </c>
      <c r="L666" s="8" t="s">
        <v>141</v>
      </c>
      <c r="M666" s="6">
        <f>SUMIF(SaldoAnno1!A$12:A$4902,D666,SaldoAnno1!D$12:D$4902)</f>
        <v>350</v>
      </c>
      <c r="N666" s="6">
        <f>SUMIF(SaldoAnno1!A$12:A$4902,D666,SaldoAnno1!E$12:E$4902)</f>
        <v>2950</v>
      </c>
      <c r="O666" s="6">
        <f>SUMIF(SaldoAnno1!A$12:A$4902,D666,SaldoAnno1!G$12:G$4902)</f>
        <v>-2600</v>
      </c>
      <c r="P666" s="6">
        <f>SUMIF(SaldoAnno2!A$12:A$5000,D666,SaldoAnno2!D$12:D$5000)</f>
        <v>2000</v>
      </c>
      <c r="Q666" s="6">
        <f>SUMIF(SaldoAnno2!A$12:A$5000,D666,SaldoAnno2!E$12:E$5000)</f>
        <v>2600</v>
      </c>
      <c r="R666" s="6">
        <f>SUMIF(SaldoAnno2!A$12:A$5000,D666,SaldoAnno2!G$12:G$5000)</f>
        <v>-600</v>
      </c>
      <c r="S666" s="6">
        <f>SUMIF(SaldoAnno3!A$12:A$5000,D666,SaldoAnno3!D$12:G$5000)</f>
        <v>0</v>
      </c>
      <c r="T666" s="6">
        <f>SUMIF(SaldoAnno3!A$12:A$5000,D666,SaldoAnno3!E$12:H$5000)</f>
        <v>12795</v>
      </c>
      <c r="U666" s="6">
        <f>SUMIF(SaldoAnno3!A$12:A$5000,D666,SaldoAnno3!G$12:G$5000)</f>
        <v>-12795</v>
      </c>
      <c r="V666" s="6">
        <f>SUMIF(SaldoAnno4!A$12:A$4602,$D666,SaldoAnno4!D$12:D$4602)</f>
        <v>0</v>
      </c>
      <c r="W666" s="6">
        <f>SUMIF(SaldoAnno4!A$12:A$4602,$D666,SaldoAnno4!E$12:E$4602)</f>
        <v>0</v>
      </c>
      <c r="X666" s="6">
        <f>SUMIF(SaldoAnno4!A$12:A$4602,$D666,SaldoAnno4!G$12:G$4602)</f>
        <v>-20000.000400000001</v>
      </c>
      <c r="Y666" s="6">
        <f>SUMIF(SaldoAnno5!A$12:A$4602,$D666,SaldoAnno5!D$12:D$4602)</f>
        <v>0</v>
      </c>
      <c r="Z666" s="6">
        <f>SUMIF(SaldoAnno5!A$12:A$4602,$D666,SaldoAnno5!E$12:E$4602)</f>
        <v>1400</v>
      </c>
      <c r="AA666" s="6">
        <f>SUMIF(SaldoAnno5!A$12:A$4602,$D666,SaldoAnno5!G$12:G$4602)</f>
        <v>-1400</v>
      </c>
      <c r="AB666" s="6">
        <f>SUMIF(SaldoAnno6!A$12:A$5000,$D666,SaldoAnno6!D$12:D$5000)</f>
        <v>0</v>
      </c>
      <c r="AC666" s="6">
        <f>SUMIF(SaldoAnno6!A$12:A$5000,$D666,SaldoAnno6!E$12:E$5000)</f>
        <v>0</v>
      </c>
      <c r="AD666" s="6">
        <f>SUMIF(SaldoAnno6!A$12:A$5000,$D666,SaldoAnno6!G$12:G$5000)</f>
        <v>0</v>
      </c>
    </row>
    <row r="667" spans="1:30" ht="12.75">
      <c r="A667" s="7">
        <v>70</v>
      </c>
      <c r="B667" s="7">
        <v>7020</v>
      </c>
      <c r="C667" s="7">
        <v>702001</v>
      </c>
      <c r="D667" s="7">
        <v>70200103</v>
      </c>
      <c r="E667" s="170" t="s">
        <v>1347</v>
      </c>
      <c r="F667" s="7">
        <v>2</v>
      </c>
      <c r="G667" s="8" t="s">
        <v>551</v>
      </c>
      <c r="H667" s="8" t="s">
        <v>139</v>
      </c>
      <c r="I667" s="8" t="s">
        <v>140</v>
      </c>
      <c r="J667" s="8" t="s">
        <v>708</v>
      </c>
      <c r="K667" s="8" t="s">
        <v>138</v>
      </c>
      <c r="L667" s="8" t="s">
        <v>141</v>
      </c>
      <c r="M667" s="6">
        <f>SUMIF(SaldoAnno1!A$12:A$4902,D667,SaldoAnno1!D$12:D$4902)</f>
        <v>0</v>
      </c>
      <c r="N667" s="6">
        <f>SUMIF(SaldoAnno1!A$12:A$4902,D667,SaldoAnno1!E$12:E$4902)</f>
        <v>1690</v>
      </c>
      <c r="O667" s="6">
        <f>SUMIF(SaldoAnno1!A$12:A$4902,D667,SaldoAnno1!G$12:G$4902)</f>
        <v>-1690</v>
      </c>
      <c r="P667" s="6">
        <f>SUMIF(SaldoAnno2!A$12:A$5000,D667,SaldoAnno2!D$12:D$5000)</f>
        <v>0</v>
      </c>
      <c r="Q667" s="6">
        <f>SUMIF(SaldoAnno2!A$12:A$5000,D667,SaldoAnno2!E$12:E$5000)</f>
        <v>0</v>
      </c>
      <c r="R667" s="6">
        <f>SUMIF(SaldoAnno2!A$12:A$5000,D667,SaldoAnno2!G$12:G$5000)</f>
        <v>0</v>
      </c>
      <c r="S667" s="6">
        <f>SUMIF(SaldoAnno3!A$12:A$5000,D667,SaldoAnno3!D$12:G$5000)</f>
        <v>0</v>
      </c>
      <c r="T667" s="6">
        <f>SUMIF(SaldoAnno3!A$12:A$5000,D667,SaldoAnno3!E$12:H$5000)</f>
        <v>0</v>
      </c>
      <c r="U667" s="6">
        <f>SUMIF(SaldoAnno3!A$12:A$5000,D667,SaldoAnno3!G$12:G$5000)</f>
        <v>0</v>
      </c>
      <c r="V667" s="6">
        <f>SUMIF(SaldoAnno4!A$12:A$4602,$D667,SaldoAnno4!D$12:D$4602)</f>
        <v>0</v>
      </c>
      <c r="W667" s="6">
        <f>SUMIF(SaldoAnno4!A$12:A$4602,$D667,SaldoAnno4!E$12:E$4602)</f>
        <v>0</v>
      </c>
      <c r="X667" s="6">
        <f>SUMIF(SaldoAnno4!A$12:A$4602,$D667,SaldoAnno4!G$12:G$4602)</f>
        <v>0</v>
      </c>
      <c r="Y667" s="6">
        <f>SUMIF(SaldoAnno5!A$12:A$4602,$D667,SaldoAnno5!D$12:D$4602)</f>
        <v>0</v>
      </c>
      <c r="Z667" s="6">
        <f>SUMIF(SaldoAnno5!A$12:A$4602,$D667,SaldoAnno5!E$12:E$4602)</f>
        <v>0</v>
      </c>
      <c r="AA667" s="6">
        <f>SUMIF(SaldoAnno5!A$12:A$4602,$D667,SaldoAnno5!G$12:G$4602)</f>
        <v>0</v>
      </c>
      <c r="AB667" s="6">
        <f>SUMIF(SaldoAnno6!A$12:A$5000,$D667,SaldoAnno6!D$12:D$5000)</f>
        <v>0</v>
      </c>
      <c r="AC667" s="6">
        <f>SUMIF(SaldoAnno6!A$12:A$5000,$D667,SaldoAnno6!E$12:E$5000)</f>
        <v>0</v>
      </c>
      <c r="AD667" s="6">
        <f>SUMIF(SaldoAnno6!A$12:A$5000,$D667,SaldoAnno6!G$12:G$5000)</f>
        <v>0</v>
      </c>
    </row>
    <row r="668" spans="1:30" ht="12.75">
      <c r="A668" s="7">
        <v>70</v>
      </c>
      <c r="B668" s="7">
        <v>7020</v>
      </c>
      <c r="C668" s="7">
        <v>702002</v>
      </c>
      <c r="D668" s="7">
        <v>70200201</v>
      </c>
      <c r="E668" s="170" t="s">
        <v>142</v>
      </c>
      <c r="F668" s="7">
        <v>2</v>
      </c>
      <c r="G668" s="8" t="s">
        <v>551</v>
      </c>
      <c r="H668" s="8" t="s">
        <v>139</v>
      </c>
      <c r="I668" s="8" t="s">
        <v>143</v>
      </c>
      <c r="J668" s="8" t="s">
        <v>708</v>
      </c>
      <c r="K668" s="8" t="s">
        <v>142</v>
      </c>
      <c r="L668" s="8" t="s">
        <v>141</v>
      </c>
      <c r="M668" s="6">
        <f>SUMIF(SaldoAnno1!A$12:A$4902,D668,SaldoAnno1!D$12:D$4902)</f>
        <v>0</v>
      </c>
      <c r="N668" s="6">
        <f>SUMIF(SaldoAnno1!A$12:A$4902,D668,SaldoAnno1!E$12:E$4902)</f>
        <v>78.33</v>
      </c>
      <c r="O668" s="6">
        <f>SUMIF(SaldoAnno1!A$12:A$4902,D668,SaldoAnno1!G$12:G$4902)</f>
        <v>-78.33</v>
      </c>
      <c r="P668" s="6">
        <f>SUMIF(SaldoAnno2!A$12:A$5000,D668,SaldoAnno2!D$12:D$5000)</f>
        <v>0</v>
      </c>
      <c r="Q668" s="6">
        <f>SUMIF(SaldoAnno2!A$12:A$5000,D668,SaldoAnno2!E$12:E$5000)</f>
        <v>0</v>
      </c>
      <c r="R668" s="6">
        <f>SUMIF(SaldoAnno2!A$12:A$5000,D668,SaldoAnno2!G$12:G$5000)</f>
        <v>0</v>
      </c>
      <c r="S668" s="6">
        <f>SUMIF(SaldoAnno3!A$12:A$5000,D668,SaldoAnno3!D$12:G$5000)</f>
        <v>0</v>
      </c>
      <c r="T668" s="6">
        <f>SUMIF(SaldoAnno3!A$12:A$5000,D668,SaldoAnno3!E$12:H$5000)</f>
        <v>1972047.38</v>
      </c>
      <c r="U668" s="6">
        <f>SUMIF(SaldoAnno3!A$12:A$5000,D668,SaldoAnno3!G$12:G$5000)</f>
        <v>-1972047.38</v>
      </c>
      <c r="V668" s="6">
        <f>SUMIF(SaldoAnno4!A$12:A$4602,$D668,SaldoAnno4!D$12:D$4602)</f>
        <v>0</v>
      </c>
      <c r="W668" s="6">
        <f>SUMIF(SaldoAnno4!A$12:A$4602,$D668,SaldoAnno4!E$12:E$4602)</f>
        <v>0</v>
      </c>
      <c r="X668" s="6">
        <f>SUMIF(SaldoAnno4!A$12:A$4602,$D668,SaldoAnno4!G$12:G$4602)</f>
        <v>-1520000.0004</v>
      </c>
      <c r="Y668" s="6">
        <f>SUMIF(SaldoAnno5!A$12:A$4602,$D668,SaldoAnno5!D$12:D$4602)</f>
        <v>0</v>
      </c>
      <c r="Z668" s="6">
        <f>SUMIF(SaldoAnno5!A$12:A$4602,$D668,SaldoAnno5!E$12:E$4602)</f>
        <v>258899.86</v>
      </c>
      <c r="AA668" s="6">
        <f>SUMIF(SaldoAnno5!A$12:A$4602,$D668,SaldoAnno5!G$12:G$4602)</f>
        <v>-258899.86</v>
      </c>
      <c r="AB668" s="6">
        <f>SUMIF(SaldoAnno6!A$12:A$5000,$D668,SaldoAnno6!D$12:D$5000)</f>
        <v>0</v>
      </c>
      <c r="AC668" s="6">
        <f>SUMIF(SaldoAnno6!A$12:A$5000,$D668,SaldoAnno6!E$12:E$5000)</f>
        <v>0</v>
      </c>
      <c r="AD668" s="6">
        <f>SUMIF(SaldoAnno6!A$12:A$5000,$D668,SaldoAnno6!G$12:G$5000)</f>
        <v>0</v>
      </c>
    </row>
    <row r="669" spans="1:30" ht="12.75">
      <c r="A669" s="7">
        <v>70</v>
      </c>
      <c r="B669" s="7">
        <v>7020</v>
      </c>
      <c r="C669" s="7">
        <v>702003</v>
      </c>
      <c r="D669" s="7">
        <v>70200301</v>
      </c>
      <c r="E669" s="170" t="s">
        <v>1023</v>
      </c>
      <c r="F669" s="7">
        <v>2</v>
      </c>
      <c r="G669" s="8" t="s">
        <v>551</v>
      </c>
      <c r="H669" s="8" t="s">
        <v>139</v>
      </c>
      <c r="I669" s="8" t="s">
        <v>159</v>
      </c>
      <c r="J669" s="8" t="s">
        <v>708</v>
      </c>
      <c r="K669" s="8" t="s">
        <v>160</v>
      </c>
      <c r="L669" s="8" t="s">
        <v>141</v>
      </c>
      <c r="M669" s="6">
        <f>SUMIF(SaldoAnno1!A$12:A$4902,D669,SaldoAnno1!D$12:D$4902)</f>
        <v>0</v>
      </c>
      <c r="N669" s="6">
        <f>SUMIF(SaldoAnno1!A$12:A$4902,D669,SaldoAnno1!E$12:E$4902)</f>
        <v>0</v>
      </c>
      <c r="O669" s="6">
        <f>SUMIF(SaldoAnno1!A$12:A$4902,D669,SaldoAnno1!G$12:G$4902)</f>
        <v>0</v>
      </c>
      <c r="P669" s="6">
        <f>SUMIF(SaldoAnno2!A$12:A$5000,D669,SaldoAnno2!D$12:D$5000)</f>
        <v>0</v>
      </c>
      <c r="Q669" s="6">
        <f>SUMIF(SaldoAnno2!A$12:A$5000,D669,SaldoAnno2!E$12:E$5000)</f>
        <v>0</v>
      </c>
      <c r="R669" s="6">
        <f>SUMIF(SaldoAnno2!A$12:A$5000,D669,SaldoAnno2!G$12:G$5000)</f>
        <v>0</v>
      </c>
      <c r="S669" s="6">
        <f>SUMIF(SaldoAnno3!A$12:A$5000,D669,SaldoAnno3!D$12:G$5000)</f>
        <v>0</v>
      </c>
      <c r="T669" s="6">
        <f>SUMIF(SaldoAnno3!A$12:A$5000,D669,SaldoAnno3!E$12:H$5000)</f>
        <v>0</v>
      </c>
      <c r="U669" s="6">
        <f>SUMIF(SaldoAnno3!A$12:A$5000,D669,SaldoAnno3!G$12:G$5000)</f>
        <v>0</v>
      </c>
      <c r="V669" s="6">
        <f>SUMIF(SaldoAnno4!A$12:A$4602,$D669,SaldoAnno4!D$12:D$4602)</f>
        <v>0</v>
      </c>
      <c r="W669" s="6">
        <f>SUMIF(SaldoAnno4!A$12:A$4602,$D669,SaldoAnno4!E$12:E$4602)</f>
        <v>0</v>
      </c>
      <c r="X669" s="6">
        <f>SUMIF(SaldoAnno4!A$12:A$4602,$D669,SaldoAnno4!G$12:G$4602)</f>
        <v>0</v>
      </c>
      <c r="Y669" s="6">
        <f>SUMIF(SaldoAnno5!A$12:A$4602,$D669,SaldoAnno5!D$12:D$4602)</f>
        <v>0</v>
      </c>
      <c r="Z669" s="6">
        <f>SUMIF(SaldoAnno5!A$12:A$4602,$D669,SaldoAnno5!E$12:E$4602)</f>
        <v>0</v>
      </c>
      <c r="AA669" s="6">
        <f>SUMIF(SaldoAnno5!A$12:A$4602,$D669,SaldoAnno5!G$12:G$4602)</f>
        <v>0</v>
      </c>
      <c r="AB669" s="6">
        <f>SUMIF(SaldoAnno6!A$12:A$5000,$D669,SaldoAnno6!D$12:D$5000)</f>
        <v>0</v>
      </c>
      <c r="AC669" s="6">
        <f>SUMIF(SaldoAnno6!A$12:A$5000,$D669,SaldoAnno6!E$12:E$5000)</f>
        <v>0</v>
      </c>
      <c r="AD669" s="6">
        <f>SUMIF(SaldoAnno6!A$12:A$5000,$D669,SaldoAnno6!G$12:G$5000)</f>
        <v>0</v>
      </c>
    </row>
    <row r="670" spans="1:30" ht="12.75">
      <c r="A670" s="7">
        <v>70</v>
      </c>
      <c r="B670" s="7">
        <v>7020</v>
      </c>
      <c r="C670" s="7">
        <v>702003</v>
      </c>
      <c r="D670" s="7">
        <v>70200302</v>
      </c>
      <c r="E670" s="170" t="s">
        <v>1024</v>
      </c>
      <c r="F670" s="7">
        <v>2</v>
      </c>
      <c r="G670" s="8" t="s">
        <v>551</v>
      </c>
      <c r="H670" s="8" t="s">
        <v>139</v>
      </c>
      <c r="I670" s="8" t="s">
        <v>159</v>
      </c>
      <c r="J670" s="8" t="s">
        <v>708</v>
      </c>
      <c r="K670" s="8" t="s">
        <v>160</v>
      </c>
      <c r="L670" s="8" t="s">
        <v>141</v>
      </c>
      <c r="M670" s="6">
        <f>SUMIF(SaldoAnno1!A$12:A$4902,D670,SaldoAnno1!D$12:D$4902)</f>
        <v>0</v>
      </c>
      <c r="N670" s="6">
        <f>SUMIF(SaldoAnno1!A$12:A$4902,D670,SaldoAnno1!E$12:E$4902)</f>
        <v>0</v>
      </c>
      <c r="O670" s="6">
        <f>SUMIF(SaldoAnno1!A$12:A$4902,D670,SaldoAnno1!G$12:G$4902)</f>
        <v>0</v>
      </c>
      <c r="P670" s="6">
        <f>SUMIF(SaldoAnno2!A$12:A$5000,D670,SaldoAnno2!D$12:D$5000)</f>
        <v>0</v>
      </c>
      <c r="Q670" s="6">
        <f>SUMIF(SaldoAnno2!A$12:A$5000,D670,SaldoAnno2!E$12:E$5000)</f>
        <v>0</v>
      </c>
      <c r="R670" s="6">
        <f>SUMIF(SaldoAnno2!A$12:A$5000,D670,SaldoAnno2!G$12:G$5000)</f>
        <v>0</v>
      </c>
      <c r="S670" s="6">
        <f>SUMIF(SaldoAnno3!A$12:A$5000,D670,SaldoAnno3!D$12:G$5000)</f>
        <v>0</v>
      </c>
      <c r="T670" s="6">
        <f>SUMIF(SaldoAnno3!A$12:A$5000,D670,SaldoAnno3!E$12:H$5000)</f>
        <v>0</v>
      </c>
      <c r="U670" s="6">
        <f>SUMIF(SaldoAnno3!A$12:A$5000,D670,SaldoAnno3!G$12:G$5000)</f>
        <v>0</v>
      </c>
      <c r="V670" s="6">
        <f>SUMIF(SaldoAnno4!A$12:A$4602,$D670,SaldoAnno4!D$12:D$4602)</f>
        <v>0</v>
      </c>
      <c r="W670" s="6">
        <f>SUMIF(SaldoAnno4!A$12:A$4602,$D670,SaldoAnno4!E$12:E$4602)</f>
        <v>0</v>
      </c>
      <c r="X670" s="6">
        <f>SUMIF(SaldoAnno4!A$12:A$4602,$D670,SaldoAnno4!G$12:G$4602)</f>
        <v>0</v>
      </c>
      <c r="Y670" s="6">
        <f>SUMIF(SaldoAnno5!A$12:A$4602,$D670,SaldoAnno5!D$12:D$4602)</f>
        <v>0</v>
      </c>
      <c r="Z670" s="6">
        <f>SUMIF(SaldoAnno5!A$12:A$4602,$D670,SaldoAnno5!E$12:E$4602)</f>
        <v>0</v>
      </c>
      <c r="AA670" s="6">
        <f>SUMIF(SaldoAnno5!A$12:A$4602,$D670,SaldoAnno5!G$12:G$4602)</f>
        <v>0</v>
      </c>
      <c r="AB670" s="6">
        <f>SUMIF(SaldoAnno6!A$12:A$5000,$D670,SaldoAnno6!D$12:D$5000)</f>
        <v>0</v>
      </c>
      <c r="AC670" s="6">
        <f>SUMIF(SaldoAnno6!A$12:A$5000,$D670,SaldoAnno6!E$12:E$5000)</f>
        <v>0</v>
      </c>
      <c r="AD670" s="6">
        <f>SUMIF(SaldoAnno6!A$12:A$5000,$D670,SaldoAnno6!G$12:G$5000)</f>
        <v>0</v>
      </c>
    </row>
    <row r="671" spans="1:30" ht="12.75">
      <c r="A671" s="7">
        <v>70</v>
      </c>
      <c r="B671" s="7">
        <v>7020</v>
      </c>
      <c r="C671" s="7">
        <v>702003</v>
      </c>
      <c r="D671" s="7">
        <v>70200381</v>
      </c>
      <c r="E671" s="170" t="s">
        <v>161</v>
      </c>
      <c r="F671" s="7">
        <v>2</v>
      </c>
      <c r="G671" s="8" t="s">
        <v>551</v>
      </c>
      <c r="H671" s="8" t="s">
        <v>139</v>
      </c>
      <c r="I671" s="8" t="s">
        <v>159</v>
      </c>
      <c r="J671" s="8" t="s">
        <v>708</v>
      </c>
      <c r="K671" s="8" t="s">
        <v>160</v>
      </c>
      <c r="L671" s="8" t="s">
        <v>141</v>
      </c>
      <c r="M671" s="6">
        <f>SUMIF(SaldoAnno1!A$12:A$4902,D671,SaldoAnno1!D$12:D$4902)</f>
        <v>0</v>
      </c>
      <c r="N671" s="6">
        <f>SUMIF(SaldoAnno1!A$12:A$4902,D671,SaldoAnno1!E$12:E$4902)</f>
        <v>0</v>
      </c>
      <c r="O671" s="6">
        <f>SUMIF(SaldoAnno1!A$12:A$4902,D671,SaldoAnno1!G$12:G$4902)</f>
        <v>0</v>
      </c>
      <c r="P671" s="6">
        <f>SUMIF(SaldoAnno2!A$12:A$5000,D671,SaldoAnno2!D$12:D$5000)</f>
        <v>0</v>
      </c>
      <c r="Q671" s="6">
        <f>SUMIF(SaldoAnno2!A$12:A$5000,D671,SaldoAnno2!E$12:E$5000)</f>
        <v>0</v>
      </c>
      <c r="R671" s="6">
        <f>SUMIF(SaldoAnno2!A$12:A$5000,D671,SaldoAnno2!G$12:G$5000)</f>
        <v>0</v>
      </c>
      <c r="S671" s="6">
        <f>SUMIF(SaldoAnno3!A$12:A$5000,D671,SaldoAnno3!D$12:G$5000)</f>
        <v>0</v>
      </c>
      <c r="T671" s="6">
        <f>SUMIF(SaldoAnno3!A$12:A$5000,D671,SaldoAnno3!E$12:H$5000)</f>
        <v>0</v>
      </c>
      <c r="U671" s="6">
        <f>SUMIF(SaldoAnno3!A$12:A$5000,D671,SaldoAnno3!G$12:G$5000)</f>
        <v>0</v>
      </c>
      <c r="V671" s="6">
        <f>SUMIF(SaldoAnno4!A$12:A$4602,$D671,SaldoAnno4!D$12:D$4602)</f>
        <v>0</v>
      </c>
      <c r="W671" s="6">
        <f>SUMIF(SaldoAnno4!A$12:A$4602,$D671,SaldoAnno4!E$12:E$4602)</f>
        <v>0</v>
      </c>
      <c r="X671" s="6">
        <f>SUMIF(SaldoAnno4!A$12:A$4602,$D671,SaldoAnno4!G$12:G$4602)</f>
        <v>0</v>
      </c>
      <c r="Y671" s="6">
        <f>SUMIF(SaldoAnno5!A$12:A$4602,$D671,SaldoAnno5!D$12:D$4602)</f>
        <v>0</v>
      </c>
      <c r="Z671" s="6">
        <f>SUMIF(SaldoAnno5!A$12:A$4602,$D671,SaldoAnno5!E$12:E$4602)</f>
        <v>0</v>
      </c>
      <c r="AA671" s="6">
        <f>SUMIF(SaldoAnno5!A$12:A$4602,$D671,SaldoAnno5!G$12:G$4602)</f>
        <v>0</v>
      </c>
      <c r="AB671" s="6">
        <f>SUMIF(SaldoAnno6!A$12:A$5000,$D671,SaldoAnno6!D$12:D$5000)</f>
        <v>0</v>
      </c>
      <c r="AC671" s="6">
        <f>SUMIF(SaldoAnno6!A$12:A$5000,$D671,SaldoAnno6!E$12:E$5000)</f>
        <v>0</v>
      </c>
      <c r="AD671" s="6">
        <f>SUMIF(SaldoAnno6!A$12:A$5000,$D671,SaldoAnno6!G$12:G$5000)</f>
        <v>0</v>
      </c>
    </row>
    <row r="672" spans="1:30" ht="12.75">
      <c r="A672" s="7">
        <v>70</v>
      </c>
      <c r="B672" s="7">
        <v>7020</v>
      </c>
      <c r="C672" s="7">
        <v>702003</v>
      </c>
      <c r="D672" s="7">
        <v>70200382</v>
      </c>
      <c r="E672" s="170" t="s">
        <v>162</v>
      </c>
      <c r="F672" s="7">
        <v>2</v>
      </c>
      <c r="G672" s="8" t="s">
        <v>551</v>
      </c>
      <c r="H672" s="8" t="s">
        <v>139</v>
      </c>
      <c r="I672" s="8" t="s">
        <v>159</v>
      </c>
      <c r="J672" s="8" t="s">
        <v>708</v>
      </c>
      <c r="K672" s="8" t="s">
        <v>160</v>
      </c>
      <c r="L672" s="8" t="s">
        <v>141</v>
      </c>
      <c r="M672" s="6">
        <f>SUMIF(SaldoAnno1!A$12:A$4902,D672,SaldoAnno1!D$12:D$4902)</f>
        <v>0</v>
      </c>
      <c r="N672" s="6">
        <f>SUMIF(SaldoAnno1!A$12:A$4902,D672,SaldoAnno1!E$12:E$4902)</f>
        <v>0</v>
      </c>
      <c r="O672" s="6">
        <f>SUMIF(SaldoAnno1!A$12:A$4902,D672,SaldoAnno1!G$12:G$4902)</f>
        <v>0</v>
      </c>
      <c r="P672" s="6">
        <f>SUMIF(SaldoAnno2!A$12:A$5000,D672,SaldoAnno2!D$12:D$5000)</f>
        <v>0</v>
      </c>
      <c r="Q672" s="6">
        <f>SUMIF(SaldoAnno2!A$12:A$5000,D672,SaldoAnno2!E$12:E$5000)</f>
        <v>0</v>
      </c>
      <c r="R672" s="6">
        <f>SUMIF(SaldoAnno2!A$12:A$5000,D672,SaldoAnno2!G$12:G$5000)</f>
        <v>0</v>
      </c>
      <c r="S672" s="6">
        <f>SUMIF(SaldoAnno3!A$12:A$5000,D672,SaldoAnno3!D$12:G$5000)</f>
        <v>0</v>
      </c>
      <c r="T672" s="6">
        <f>SUMIF(SaldoAnno3!A$12:A$5000,D672,SaldoAnno3!E$12:H$5000)</f>
        <v>0</v>
      </c>
      <c r="U672" s="6">
        <f>SUMIF(SaldoAnno3!A$12:A$5000,D672,SaldoAnno3!G$12:G$5000)</f>
        <v>0</v>
      </c>
      <c r="V672" s="6">
        <f>SUMIF(SaldoAnno4!A$12:A$4602,$D672,SaldoAnno4!D$12:D$4602)</f>
        <v>0</v>
      </c>
      <c r="W672" s="6">
        <f>SUMIF(SaldoAnno4!A$12:A$4602,$D672,SaldoAnno4!E$12:E$4602)</f>
        <v>0</v>
      </c>
      <c r="X672" s="6">
        <f>SUMIF(SaldoAnno4!A$12:A$4602,$D672,SaldoAnno4!G$12:G$4602)</f>
        <v>0</v>
      </c>
      <c r="Y672" s="6">
        <f>SUMIF(SaldoAnno5!A$12:A$4602,$D672,SaldoAnno5!D$12:D$4602)</f>
        <v>0</v>
      </c>
      <c r="Z672" s="6">
        <f>SUMIF(SaldoAnno5!A$12:A$4602,$D672,SaldoAnno5!E$12:E$4602)</f>
        <v>0</v>
      </c>
      <c r="AA672" s="6">
        <f>SUMIF(SaldoAnno5!A$12:A$4602,$D672,SaldoAnno5!G$12:G$4602)</f>
        <v>0</v>
      </c>
      <c r="AB672" s="6">
        <f>SUMIF(SaldoAnno6!A$12:A$5000,$D672,SaldoAnno6!D$12:D$5000)</f>
        <v>0</v>
      </c>
      <c r="AC672" s="6">
        <f>SUMIF(SaldoAnno6!A$12:A$5000,$D672,SaldoAnno6!E$12:E$5000)</f>
        <v>0</v>
      </c>
      <c r="AD672" s="6">
        <f>SUMIF(SaldoAnno6!A$12:A$5000,$D672,SaldoAnno6!G$12:G$5000)</f>
        <v>0</v>
      </c>
    </row>
    <row r="673" spans="1:30" ht="12.75">
      <c r="A673" s="7">
        <v>70</v>
      </c>
      <c r="B673" s="7">
        <v>7021</v>
      </c>
      <c r="C673" s="7">
        <v>702101</v>
      </c>
      <c r="D673" s="7">
        <v>70210101</v>
      </c>
      <c r="E673" s="170" t="s">
        <v>163</v>
      </c>
      <c r="F673" s="7">
        <v>1</v>
      </c>
      <c r="G673" s="8" t="s">
        <v>633</v>
      </c>
      <c r="H673" s="8" t="s">
        <v>164</v>
      </c>
      <c r="I673" s="8" t="s">
        <v>165</v>
      </c>
      <c r="J673" s="8" t="s">
        <v>708</v>
      </c>
      <c r="K673" s="8" t="s">
        <v>163</v>
      </c>
      <c r="L673" s="8" t="s">
        <v>166</v>
      </c>
      <c r="M673" s="6">
        <f>SUMIF(SaldoAnno1!A$12:A$4902,D673,SaldoAnno1!D$12:D$4902)</f>
        <v>0</v>
      </c>
      <c r="N673" s="6">
        <f>SUMIF(SaldoAnno1!A$12:A$4902,D673,SaldoAnno1!E$12:E$4902)</f>
        <v>0</v>
      </c>
      <c r="O673" s="6">
        <f>SUMIF(SaldoAnno1!A$12:A$4902,D673,SaldoAnno1!G$12:G$4902)</f>
        <v>0</v>
      </c>
      <c r="P673" s="6">
        <f>SUMIF(SaldoAnno2!A$12:A$5000,D673,SaldoAnno2!D$12:D$5000)</f>
        <v>0</v>
      </c>
      <c r="Q673" s="6">
        <f>SUMIF(SaldoAnno2!A$12:A$5000,D673,SaldoAnno2!E$12:E$5000)</f>
        <v>0</v>
      </c>
      <c r="R673" s="6">
        <f>SUMIF(SaldoAnno2!A$12:A$5000,D673,SaldoAnno2!G$12:G$5000)</f>
        <v>0</v>
      </c>
      <c r="S673" s="6">
        <f>SUMIF(SaldoAnno3!A$12:A$5000,D673,SaldoAnno3!D$12:G$5000)</f>
        <v>0</v>
      </c>
      <c r="T673" s="6">
        <f>SUMIF(SaldoAnno3!A$12:A$5000,D673,SaldoAnno3!E$12:H$5000)</f>
        <v>0</v>
      </c>
      <c r="U673" s="6">
        <f>SUMIF(SaldoAnno3!A$12:A$5000,D673,SaldoAnno3!G$12:G$5000)</f>
        <v>0</v>
      </c>
      <c r="V673" s="6">
        <f>SUMIF(SaldoAnno4!A$12:A$4602,$D673,SaldoAnno4!D$12:D$4602)</f>
        <v>0</v>
      </c>
      <c r="W673" s="6">
        <f>SUMIF(SaldoAnno4!A$12:A$4602,$D673,SaldoAnno4!E$12:E$4602)</f>
        <v>0</v>
      </c>
      <c r="X673" s="6">
        <f>SUMIF(SaldoAnno4!A$12:A$4602,$D673,SaldoAnno4!G$12:G$4602)</f>
        <v>0</v>
      </c>
      <c r="Y673" s="6">
        <f>SUMIF(SaldoAnno5!A$12:A$4602,$D673,SaldoAnno5!D$12:D$4602)</f>
        <v>0</v>
      </c>
      <c r="Z673" s="6">
        <f>SUMIF(SaldoAnno5!A$12:A$4602,$D673,SaldoAnno5!E$12:E$4602)</f>
        <v>0</v>
      </c>
      <c r="AA673" s="6">
        <f>SUMIF(SaldoAnno5!A$12:A$4602,$D673,SaldoAnno5!G$12:G$4602)</f>
        <v>0</v>
      </c>
      <c r="AB673" s="6">
        <f>SUMIF(SaldoAnno6!A$12:A$5000,$D673,SaldoAnno6!D$12:D$5000)</f>
        <v>0</v>
      </c>
      <c r="AC673" s="6">
        <f>SUMIF(SaldoAnno6!A$12:A$5000,$D673,SaldoAnno6!E$12:E$5000)</f>
        <v>0</v>
      </c>
      <c r="AD673" s="6">
        <f>SUMIF(SaldoAnno6!A$12:A$5000,$D673,SaldoAnno6!G$12:G$5000)</f>
        <v>0</v>
      </c>
    </row>
    <row r="674" spans="1:30" ht="12.75">
      <c r="A674" s="7">
        <v>70</v>
      </c>
      <c r="B674" s="7">
        <v>7021</v>
      </c>
      <c r="C674" s="7">
        <v>702102</v>
      </c>
      <c r="D674" s="7">
        <v>70210201</v>
      </c>
      <c r="E674" s="170" t="s">
        <v>167</v>
      </c>
      <c r="F674" s="7">
        <v>1</v>
      </c>
      <c r="G674" s="8" t="s">
        <v>633</v>
      </c>
      <c r="H674" s="8" t="s">
        <v>164</v>
      </c>
      <c r="I674" s="8" t="s">
        <v>168</v>
      </c>
      <c r="J674" s="8" t="s">
        <v>708</v>
      </c>
      <c r="K674" s="8" t="s">
        <v>169</v>
      </c>
      <c r="L674" s="8" t="s">
        <v>166</v>
      </c>
      <c r="M674" s="6">
        <f>SUMIF(SaldoAnno1!A$12:A$4902,D674,SaldoAnno1!D$12:D$4902)</f>
        <v>0</v>
      </c>
      <c r="N674" s="6">
        <f>SUMIF(SaldoAnno1!A$12:A$4902,D674,SaldoAnno1!E$12:E$4902)</f>
        <v>0</v>
      </c>
      <c r="O674" s="6">
        <f>SUMIF(SaldoAnno1!A$12:A$4902,D674,SaldoAnno1!G$12:G$4902)</f>
        <v>0</v>
      </c>
      <c r="P674" s="6">
        <f>SUMIF(SaldoAnno2!A$12:A$5000,D674,SaldoAnno2!D$12:D$5000)</f>
        <v>0</v>
      </c>
      <c r="Q674" s="6">
        <f>SUMIF(SaldoAnno2!A$12:A$5000,D674,SaldoAnno2!E$12:E$5000)</f>
        <v>0</v>
      </c>
      <c r="R674" s="6">
        <f>SUMIF(SaldoAnno2!A$12:A$5000,D674,SaldoAnno2!G$12:G$5000)</f>
        <v>0</v>
      </c>
      <c r="S674" s="6">
        <f>SUMIF(SaldoAnno3!A$12:A$5000,D674,SaldoAnno3!D$12:G$5000)</f>
        <v>0</v>
      </c>
      <c r="T674" s="6">
        <f>SUMIF(SaldoAnno3!A$12:A$5000,D674,SaldoAnno3!E$12:H$5000)</f>
        <v>0</v>
      </c>
      <c r="U674" s="6">
        <f>SUMIF(SaldoAnno3!A$12:A$5000,D674,SaldoAnno3!G$12:G$5000)</f>
        <v>0</v>
      </c>
      <c r="V674" s="6">
        <f>SUMIF(SaldoAnno4!A$12:A$4602,$D674,SaldoAnno4!D$12:D$4602)</f>
        <v>0</v>
      </c>
      <c r="W674" s="6">
        <f>SUMIF(SaldoAnno4!A$12:A$4602,$D674,SaldoAnno4!E$12:E$4602)</f>
        <v>0</v>
      </c>
      <c r="X674" s="6">
        <f>SUMIF(SaldoAnno4!A$12:A$4602,$D674,SaldoAnno4!G$12:G$4602)</f>
        <v>0</v>
      </c>
      <c r="Y674" s="6">
        <f>SUMIF(SaldoAnno5!A$12:A$4602,$D674,SaldoAnno5!D$12:D$4602)</f>
        <v>0</v>
      </c>
      <c r="Z674" s="6">
        <f>SUMIF(SaldoAnno5!A$12:A$4602,$D674,SaldoAnno5!E$12:E$4602)</f>
        <v>0</v>
      </c>
      <c r="AA674" s="6">
        <f>SUMIF(SaldoAnno5!A$12:A$4602,$D674,SaldoAnno5!G$12:G$4602)</f>
        <v>0</v>
      </c>
      <c r="AB674" s="6">
        <f>SUMIF(SaldoAnno6!A$12:A$5000,$D674,SaldoAnno6!D$12:D$5000)</f>
        <v>0</v>
      </c>
      <c r="AC674" s="6">
        <f>SUMIF(SaldoAnno6!A$12:A$5000,$D674,SaldoAnno6!E$12:E$5000)</f>
        <v>0</v>
      </c>
      <c r="AD674" s="6">
        <f>SUMIF(SaldoAnno6!A$12:A$5000,$D674,SaldoAnno6!G$12:G$5000)</f>
        <v>0</v>
      </c>
    </row>
    <row r="675" spans="1:30" ht="12.75">
      <c r="A675" s="7">
        <v>70</v>
      </c>
      <c r="B675" s="7">
        <v>7021</v>
      </c>
      <c r="C675" s="7">
        <v>702102</v>
      </c>
      <c r="D675" s="7">
        <v>70210202</v>
      </c>
      <c r="E675" s="170" t="s">
        <v>170</v>
      </c>
      <c r="F675" s="7">
        <v>1</v>
      </c>
      <c r="G675" s="8" t="s">
        <v>633</v>
      </c>
      <c r="H675" s="8" t="s">
        <v>164</v>
      </c>
      <c r="I675" s="8" t="s">
        <v>168</v>
      </c>
      <c r="J675" s="8" t="s">
        <v>708</v>
      </c>
      <c r="K675" s="8" t="s">
        <v>169</v>
      </c>
      <c r="L675" s="8" t="s">
        <v>166</v>
      </c>
      <c r="M675" s="6">
        <f>SUMIF(SaldoAnno1!A$12:A$4902,D675,SaldoAnno1!D$12:D$4902)</f>
        <v>0</v>
      </c>
      <c r="N675" s="6">
        <f>SUMIF(SaldoAnno1!A$12:A$4902,D675,SaldoAnno1!E$12:E$4902)</f>
        <v>0</v>
      </c>
      <c r="O675" s="6">
        <f>SUMIF(SaldoAnno1!A$12:A$4902,D675,SaldoAnno1!G$12:G$4902)</f>
        <v>0</v>
      </c>
      <c r="P675" s="6">
        <f>SUMIF(SaldoAnno2!A$12:A$5000,D675,SaldoAnno2!D$12:D$5000)</f>
        <v>0</v>
      </c>
      <c r="Q675" s="6">
        <f>SUMIF(SaldoAnno2!A$12:A$5000,D675,SaldoAnno2!E$12:E$5000)</f>
        <v>0</v>
      </c>
      <c r="R675" s="6">
        <f>SUMIF(SaldoAnno2!A$12:A$5000,D675,SaldoAnno2!G$12:G$5000)</f>
        <v>0</v>
      </c>
      <c r="S675" s="6">
        <f>SUMIF(SaldoAnno3!A$12:A$5000,D675,SaldoAnno3!D$12:G$5000)</f>
        <v>0</v>
      </c>
      <c r="T675" s="6">
        <f>SUMIF(SaldoAnno3!A$12:A$5000,D675,SaldoAnno3!E$12:H$5000)</f>
        <v>0</v>
      </c>
      <c r="U675" s="6">
        <f>SUMIF(SaldoAnno3!A$12:A$5000,D675,SaldoAnno3!G$12:G$5000)</f>
        <v>0</v>
      </c>
      <c r="V675" s="6">
        <f>SUMIF(SaldoAnno4!A$12:A$4602,$D675,SaldoAnno4!D$12:D$4602)</f>
        <v>0</v>
      </c>
      <c r="W675" s="6">
        <f>SUMIF(SaldoAnno4!A$12:A$4602,$D675,SaldoAnno4!E$12:E$4602)</f>
        <v>0</v>
      </c>
      <c r="X675" s="6">
        <f>SUMIF(SaldoAnno4!A$12:A$4602,$D675,SaldoAnno4!G$12:G$4602)</f>
        <v>0</v>
      </c>
      <c r="Y675" s="6">
        <f>SUMIF(SaldoAnno5!A$12:A$4602,$D675,SaldoAnno5!D$12:D$4602)</f>
        <v>0</v>
      </c>
      <c r="Z675" s="6">
        <f>SUMIF(SaldoAnno5!A$12:A$4602,$D675,SaldoAnno5!E$12:E$4602)</f>
        <v>0</v>
      </c>
      <c r="AA675" s="6">
        <f>SUMIF(SaldoAnno5!A$12:A$4602,$D675,SaldoAnno5!G$12:G$4602)</f>
        <v>0</v>
      </c>
      <c r="AB675" s="6">
        <f>SUMIF(SaldoAnno6!A$12:A$5000,$D675,SaldoAnno6!D$12:D$5000)</f>
        <v>0</v>
      </c>
      <c r="AC675" s="6">
        <f>SUMIF(SaldoAnno6!A$12:A$5000,$D675,SaldoAnno6!E$12:E$5000)</f>
        <v>0</v>
      </c>
      <c r="AD675" s="6">
        <f>SUMIF(SaldoAnno6!A$12:A$5000,$D675,SaldoAnno6!G$12:G$5000)</f>
        <v>0</v>
      </c>
    </row>
    <row r="676" spans="1:30" ht="12.75">
      <c r="A676" s="7">
        <v>80</v>
      </c>
      <c r="B676" s="7">
        <v>8022</v>
      </c>
      <c r="C676" s="7">
        <v>802201</v>
      </c>
      <c r="D676" s="7">
        <v>80220101</v>
      </c>
      <c r="E676" s="170" t="s">
        <v>171</v>
      </c>
      <c r="F676" s="7">
        <v>1</v>
      </c>
      <c r="G676" s="8" t="s">
        <v>633</v>
      </c>
      <c r="H676" s="8" t="s">
        <v>172</v>
      </c>
      <c r="I676" s="8" t="s">
        <v>173</v>
      </c>
      <c r="J676" s="8" t="s">
        <v>175</v>
      </c>
      <c r="K676" s="8" t="s">
        <v>174</v>
      </c>
      <c r="L676" s="8" t="s">
        <v>176</v>
      </c>
      <c r="M676" s="6">
        <f>SUMIF(SaldoAnno1!A$12:A$4902,D676,SaldoAnno1!D$12:D$4902)</f>
        <v>936742.68</v>
      </c>
      <c r="N676" s="6">
        <f>SUMIF(SaldoAnno1!A$12:A$4902,D676,SaldoAnno1!E$12:E$4902)</f>
        <v>0</v>
      </c>
      <c r="O676" s="6">
        <f>SUMIF(SaldoAnno1!A$12:A$4902,D676,SaldoAnno1!G$12:G$4902)</f>
        <v>936742.68</v>
      </c>
      <c r="P676" s="6">
        <f>SUMIF(SaldoAnno2!A$12:A$5000,D676,SaldoAnno2!D$12:D$5000)</f>
        <v>923795.01</v>
      </c>
      <c r="Q676" s="6">
        <f>SUMIF(SaldoAnno2!A$12:A$5000,D676,SaldoAnno2!E$12:E$5000)</f>
        <v>0</v>
      </c>
      <c r="R676" s="6">
        <f>SUMIF(SaldoAnno2!A$12:A$5000,D676,SaldoAnno2!G$12:G$5000)</f>
        <v>923795.01</v>
      </c>
      <c r="S676" s="6">
        <f>SUMIF(SaldoAnno3!A$12:A$5000,D676,SaldoAnno3!D$12:G$5000)</f>
        <v>1035135.88</v>
      </c>
      <c r="T676" s="6">
        <f>SUMIF(SaldoAnno3!A$12:A$5000,D676,SaldoAnno3!E$12:H$5000)</f>
        <v>0</v>
      </c>
      <c r="U676" s="6">
        <f>SUMIF(SaldoAnno3!A$12:A$5000,D676,SaldoAnno3!G$12:G$5000)</f>
        <v>1035135.88</v>
      </c>
      <c r="V676" s="6">
        <f>SUMIF(SaldoAnno4!A$12:A$4602,$D676,SaldoAnno4!D$12:D$4602)</f>
        <v>0</v>
      </c>
      <c r="W676" s="6">
        <f>SUMIF(SaldoAnno4!A$12:A$4602,$D676,SaldoAnno4!E$12:E$4602)</f>
        <v>0</v>
      </c>
      <c r="X676" s="6">
        <f>SUMIF(SaldoAnno4!A$12:A$4602,$D676,SaldoAnno4!G$12:G$4602)</f>
        <v>1336979.2726</v>
      </c>
      <c r="Y676" s="6">
        <f>SUMIF(SaldoAnno5!A$12:A$4602,$D676,SaldoAnno5!D$12:D$4602)</f>
        <v>1195485.48</v>
      </c>
      <c r="Z676" s="6">
        <f>SUMIF(SaldoAnno5!A$12:A$4602,$D676,SaldoAnno5!E$12:E$4602)</f>
        <v>4614.9399999999996</v>
      </c>
      <c r="AA676" s="6">
        <f>SUMIF(SaldoAnno5!A$12:A$4602,$D676,SaldoAnno5!G$12:G$4602)</f>
        <v>1190870.54</v>
      </c>
      <c r="AB676" s="6">
        <f>SUMIF(SaldoAnno6!A$12:A$5000,$D676,SaldoAnno6!D$12:D$5000)</f>
        <v>0</v>
      </c>
      <c r="AC676" s="6">
        <f>SUMIF(SaldoAnno6!A$12:A$5000,$D676,SaldoAnno6!E$12:E$5000)</f>
        <v>0</v>
      </c>
      <c r="AD676" s="6">
        <f>SUMIF(SaldoAnno6!A$12:A$5000,$D676,SaldoAnno6!G$12:G$5000)</f>
        <v>0</v>
      </c>
    </row>
    <row r="677" spans="1:30" ht="12.75">
      <c r="A677" s="7">
        <v>80</v>
      </c>
      <c r="B677" s="7">
        <v>8022</v>
      </c>
      <c r="C677" s="7">
        <v>802201</v>
      </c>
      <c r="D677" s="7">
        <v>80220102</v>
      </c>
      <c r="E677" s="170" t="s">
        <v>177</v>
      </c>
      <c r="F677" s="7">
        <v>1</v>
      </c>
      <c r="G677" s="8" t="s">
        <v>633</v>
      </c>
      <c r="H677" s="8" t="s">
        <v>172</v>
      </c>
      <c r="I677" s="8" t="s">
        <v>173</v>
      </c>
      <c r="J677" s="8" t="s">
        <v>175</v>
      </c>
      <c r="K677" s="8" t="s">
        <v>174</v>
      </c>
      <c r="L677" s="8" t="s">
        <v>176</v>
      </c>
      <c r="M677" s="6">
        <f>SUMIF(SaldoAnno1!A$12:A$4902,D677,SaldoAnno1!D$12:D$4902)</f>
        <v>401479.19</v>
      </c>
      <c r="N677" s="6">
        <f>SUMIF(SaldoAnno1!A$12:A$4902,D677,SaldoAnno1!E$12:E$4902)</f>
        <v>0</v>
      </c>
      <c r="O677" s="6">
        <f>SUMIF(SaldoAnno1!A$12:A$4902,D677,SaldoAnno1!G$12:G$4902)</f>
        <v>401479.19</v>
      </c>
      <c r="P677" s="6">
        <f>SUMIF(SaldoAnno2!A$12:A$5000,D677,SaldoAnno2!D$12:D$5000)</f>
        <v>491633.89</v>
      </c>
      <c r="Q677" s="6">
        <f>SUMIF(SaldoAnno2!A$12:A$5000,D677,SaldoAnno2!E$12:E$5000)</f>
        <v>0</v>
      </c>
      <c r="R677" s="6">
        <f>SUMIF(SaldoAnno2!A$12:A$5000,D677,SaldoAnno2!G$12:G$5000)</f>
        <v>491633.89</v>
      </c>
      <c r="S677" s="6">
        <f>SUMIF(SaldoAnno3!A$12:A$5000,D677,SaldoAnno3!D$12:G$5000)</f>
        <v>386042.2</v>
      </c>
      <c r="T677" s="6">
        <f>SUMIF(SaldoAnno3!A$12:A$5000,D677,SaldoAnno3!E$12:H$5000)</f>
        <v>0</v>
      </c>
      <c r="U677" s="6">
        <f>SUMIF(SaldoAnno3!A$12:A$5000,D677,SaldoAnno3!G$12:G$5000)</f>
        <v>386042.2</v>
      </c>
      <c r="V677" s="6">
        <f>SUMIF(SaldoAnno4!A$12:A$4602,$D677,SaldoAnno4!D$12:D$4602)</f>
        <v>0</v>
      </c>
      <c r="W677" s="6">
        <f>SUMIF(SaldoAnno4!A$12:A$4602,$D677,SaldoAnno4!E$12:E$4602)</f>
        <v>0</v>
      </c>
      <c r="X677" s="6">
        <f>SUMIF(SaldoAnno4!A$12:A$4602,$D677,SaldoAnno4!G$12:G$4602)</f>
        <v>224168.82960000003</v>
      </c>
      <c r="Y677" s="6">
        <f>SUMIF(SaldoAnno5!A$12:A$4602,$D677,SaldoAnno5!D$12:D$4602)</f>
        <v>243400.66</v>
      </c>
      <c r="Z677" s="6">
        <f>SUMIF(SaldoAnno5!A$12:A$4602,$D677,SaldoAnno5!E$12:E$4602)</f>
        <v>58.44</v>
      </c>
      <c r="AA677" s="6">
        <f>SUMIF(SaldoAnno5!A$12:A$4602,$D677,SaldoAnno5!G$12:G$4602)</f>
        <v>243342.22</v>
      </c>
      <c r="AB677" s="6">
        <f>SUMIF(SaldoAnno6!A$12:A$5000,$D677,SaldoAnno6!D$12:D$5000)</f>
        <v>0</v>
      </c>
      <c r="AC677" s="6">
        <f>SUMIF(SaldoAnno6!A$12:A$5000,$D677,SaldoAnno6!E$12:E$5000)</f>
        <v>0</v>
      </c>
      <c r="AD677" s="6">
        <f>SUMIF(SaldoAnno6!A$12:A$5000,$D677,SaldoAnno6!G$12:G$5000)</f>
        <v>0</v>
      </c>
    </row>
    <row r="678" spans="1:30" ht="12.75">
      <c r="A678" s="7">
        <v>80</v>
      </c>
      <c r="B678" s="7">
        <v>8022</v>
      </c>
      <c r="C678" s="7">
        <v>802201</v>
      </c>
      <c r="D678" s="7">
        <v>80220103</v>
      </c>
      <c r="E678" s="170" t="s">
        <v>1019</v>
      </c>
      <c r="F678" s="7">
        <v>1</v>
      </c>
      <c r="G678" s="8" t="s">
        <v>633</v>
      </c>
      <c r="H678" s="8" t="s">
        <v>172</v>
      </c>
      <c r="I678" s="8" t="s">
        <v>173</v>
      </c>
      <c r="J678" s="8" t="s">
        <v>175</v>
      </c>
      <c r="K678" s="8" t="s">
        <v>174</v>
      </c>
      <c r="L678" s="8" t="s">
        <v>176</v>
      </c>
      <c r="M678" s="6">
        <f>SUMIF(SaldoAnno1!A$12:A$4902,D678,SaldoAnno1!D$12:D$4902)</f>
        <v>0</v>
      </c>
      <c r="N678" s="6">
        <f>SUMIF(SaldoAnno1!A$12:A$4902,D678,SaldoAnno1!E$12:E$4902)</f>
        <v>0</v>
      </c>
      <c r="O678" s="6">
        <f>SUMIF(SaldoAnno1!A$12:A$4902,D678,SaldoAnno1!G$12:G$4902)</f>
        <v>0</v>
      </c>
      <c r="P678" s="6">
        <f>SUMIF(SaldoAnno2!A$12:A$5000,D678,SaldoAnno2!D$12:D$5000)</f>
        <v>0</v>
      </c>
      <c r="Q678" s="6">
        <f>SUMIF(SaldoAnno2!A$12:A$5000,D678,SaldoAnno2!E$12:E$5000)</f>
        <v>0</v>
      </c>
      <c r="R678" s="6">
        <f>SUMIF(SaldoAnno2!A$12:A$5000,D678,SaldoAnno2!G$12:G$5000)</f>
        <v>0</v>
      </c>
      <c r="S678" s="6">
        <f>SUMIF(SaldoAnno3!A$12:A$5000,D678,SaldoAnno3!D$12:G$5000)</f>
        <v>0</v>
      </c>
      <c r="T678" s="6">
        <f>SUMIF(SaldoAnno3!A$12:A$5000,D678,SaldoAnno3!E$12:H$5000)</f>
        <v>0</v>
      </c>
      <c r="U678" s="6">
        <f>SUMIF(SaldoAnno3!A$12:A$5000,D678,SaldoAnno3!G$12:G$5000)</f>
        <v>0</v>
      </c>
      <c r="V678" s="6">
        <f>SUMIF(SaldoAnno4!A$12:A$4602,$D678,SaldoAnno4!D$12:D$4602)</f>
        <v>0</v>
      </c>
      <c r="W678" s="6">
        <f>SUMIF(SaldoAnno4!A$12:A$4602,$D678,SaldoAnno4!E$12:E$4602)</f>
        <v>0</v>
      </c>
      <c r="X678" s="6">
        <f>SUMIF(SaldoAnno4!A$12:A$4602,$D678,SaldoAnno4!G$12:G$4602)</f>
        <v>0</v>
      </c>
      <c r="Y678" s="6">
        <f>SUMIF(SaldoAnno5!A$12:A$4602,$D678,SaldoAnno5!D$12:D$4602)</f>
        <v>0</v>
      </c>
      <c r="Z678" s="6">
        <f>SUMIF(SaldoAnno5!A$12:A$4602,$D678,SaldoAnno5!E$12:E$4602)</f>
        <v>0</v>
      </c>
      <c r="AA678" s="6">
        <f>SUMIF(SaldoAnno5!A$12:A$4602,$D678,SaldoAnno5!G$12:G$4602)</f>
        <v>0</v>
      </c>
      <c r="AB678" s="6">
        <f>SUMIF(SaldoAnno6!A$12:A$5000,$D678,SaldoAnno6!D$12:D$5000)</f>
        <v>0</v>
      </c>
      <c r="AC678" s="6">
        <f>SUMIF(SaldoAnno6!A$12:A$5000,$D678,SaldoAnno6!E$12:E$5000)</f>
        <v>0</v>
      </c>
      <c r="AD678" s="6">
        <f>SUMIF(SaldoAnno6!A$12:A$5000,$D678,SaldoAnno6!G$12:G$5000)</f>
        <v>0</v>
      </c>
    </row>
    <row r="679" spans="1:30" ht="12.75">
      <c r="A679" s="7">
        <v>80</v>
      </c>
      <c r="B679" s="7">
        <v>8022</v>
      </c>
      <c r="C679" s="7">
        <v>802201</v>
      </c>
      <c r="D679" s="7">
        <v>80220104</v>
      </c>
      <c r="E679" s="170" t="s">
        <v>174</v>
      </c>
      <c r="F679" s="7">
        <v>1</v>
      </c>
      <c r="G679" s="8" t="s">
        <v>633</v>
      </c>
      <c r="H679" s="8" t="s">
        <v>172</v>
      </c>
      <c r="I679" s="8" t="s">
        <v>173</v>
      </c>
      <c r="J679" s="8" t="s">
        <v>175</v>
      </c>
      <c r="K679" s="8" t="s">
        <v>174</v>
      </c>
      <c r="L679" s="8" t="s">
        <v>176</v>
      </c>
      <c r="M679" s="6">
        <f>SUMIF(SaldoAnno1!A$12:A$4902,D679,SaldoAnno1!D$12:D$4902)</f>
        <v>0</v>
      </c>
      <c r="N679" s="6">
        <f>SUMIF(SaldoAnno1!A$12:A$4902,D679,SaldoAnno1!E$12:E$4902)</f>
        <v>0</v>
      </c>
      <c r="O679" s="6">
        <f>SUMIF(SaldoAnno1!A$12:A$4902,D679,SaldoAnno1!G$12:G$4902)</f>
        <v>0</v>
      </c>
      <c r="P679" s="6">
        <f>SUMIF(SaldoAnno2!A$12:A$5000,D679,SaldoAnno2!D$12:D$5000)</f>
        <v>0</v>
      </c>
      <c r="Q679" s="6">
        <f>SUMIF(SaldoAnno2!A$12:A$5000,D679,SaldoAnno2!E$12:E$5000)</f>
        <v>0</v>
      </c>
      <c r="R679" s="6">
        <f>SUMIF(SaldoAnno2!A$12:A$5000,D679,SaldoAnno2!G$12:G$5000)</f>
        <v>0</v>
      </c>
      <c r="S679" s="6">
        <f>SUMIF(SaldoAnno3!A$12:A$5000,D679,SaldoAnno3!D$12:G$5000)</f>
        <v>0</v>
      </c>
      <c r="T679" s="6">
        <f>SUMIF(SaldoAnno3!A$12:A$5000,D679,SaldoAnno3!E$12:H$5000)</f>
        <v>0</v>
      </c>
      <c r="U679" s="6">
        <f>SUMIF(SaldoAnno3!A$12:A$5000,D679,SaldoAnno3!G$12:G$5000)</f>
        <v>0</v>
      </c>
      <c r="V679" s="6">
        <f>SUMIF(SaldoAnno4!A$12:A$4602,$D679,SaldoAnno4!D$12:D$4602)</f>
        <v>0</v>
      </c>
      <c r="W679" s="6">
        <f>SUMIF(SaldoAnno4!A$12:A$4602,$D679,SaldoAnno4!E$12:E$4602)</f>
        <v>0</v>
      </c>
      <c r="X679" s="6">
        <f>SUMIF(SaldoAnno4!A$12:A$4602,$D679,SaldoAnno4!G$12:G$4602)</f>
        <v>0</v>
      </c>
      <c r="Y679" s="6">
        <f>SUMIF(SaldoAnno5!A$12:A$4602,$D679,SaldoAnno5!D$12:D$4602)</f>
        <v>412670</v>
      </c>
      <c r="Z679" s="6">
        <f>SUMIF(SaldoAnno5!A$12:A$4602,$D679,SaldoAnno5!E$12:E$4602)</f>
        <v>0</v>
      </c>
      <c r="AA679" s="6">
        <f>SUMIF(SaldoAnno5!A$12:A$4602,$D679,SaldoAnno5!G$12:G$4602)</f>
        <v>412670</v>
      </c>
      <c r="AB679" s="6">
        <f>SUMIF(SaldoAnno6!A$12:A$5000,$D679,SaldoAnno6!D$12:D$5000)</f>
        <v>0</v>
      </c>
      <c r="AC679" s="6">
        <f>SUMIF(SaldoAnno6!A$12:A$5000,$D679,SaldoAnno6!E$12:E$5000)</f>
        <v>0</v>
      </c>
      <c r="AD679" s="6">
        <f>SUMIF(SaldoAnno6!A$12:A$5000,$D679,SaldoAnno6!G$12:G$5000)</f>
        <v>0</v>
      </c>
    </row>
    <row r="680" spans="1:30" ht="12.75">
      <c r="A680" s="7">
        <v>80</v>
      </c>
      <c r="B680" s="7">
        <v>8022</v>
      </c>
      <c r="C680" s="7">
        <v>802201</v>
      </c>
      <c r="D680" s="7">
        <v>80220105</v>
      </c>
      <c r="E680" s="170" t="s">
        <v>2327</v>
      </c>
      <c r="F680" s="7">
        <v>1</v>
      </c>
      <c r="G680" s="8" t="s">
        <v>633</v>
      </c>
      <c r="H680" s="8" t="s">
        <v>172</v>
      </c>
      <c r="I680" s="8" t="s">
        <v>173</v>
      </c>
      <c r="J680" s="8" t="s">
        <v>175</v>
      </c>
      <c r="K680" s="8" t="s">
        <v>174</v>
      </c>
      <c r="L680" s="8" t="s">
        <v>176</v>
      </c>
      <c r="M680" s="6">
        <f>SUMIF(SaldoAnno1!A$12:A$4902,D680,SaldoAnno1!D$12:D$4902)</f>
        <v>0</v>
      </c>
      <c r="N680" s="6">
        <f>SUMIF(SaldoAnno1!A$12:A$4902,D680,SaldoAnno1!E$12:E$4902)</f>
        <v>0</v>
      </c>
      <c r="O680" s="6">
        <f>SUMIF(SaldoAnno1!A$12:A$4902,D680,SaldoAnno1!G$12:G$4902)</f>
        <v>0</v>
      </c>
      <c r="P680" s="6">
        <f>SUMIF(SaldoAnno2!A$12:A$5000,D680,SaldoAnno2!D$12:D$5000)</f>
        <v>0</v>
      </c>
      <c r="Q680" s="6">
        <f>SUMIF(SaldoAnno2!A$12:A$5000,D680,SaldoAnno2!E$12:E$5000)</f>
        <v>0</v>
      </c>
      <c r="R680" s="6">
        <f>SUMIF(SaldoAnno2!A$12:A$5000,D680,SaldoAnno2!G$12:G$5000)</f>
        <v>0</v>
      </c>
      <c r="S680" s="6">
        <f>SUMIF(SaldoAnno3!A$12:A$5000,D680,SaldoAnno3!D$12:G$5000)</f>
        <v>0</v>
      </c>
      <c r="T680" s="6">
        <f>SUMIF(SaldoAnno3!A$12:A$5000,D680,SaldoAnno3!E$12:H$5000)</f>
        <v>0</v>
      </c>
      <c r="U680" s="6">
        <f>SUMIF(SaldoAnno3!A$12:A$5000,D680,SaldoAnno3!G$12:G$5000)</f>
        <v>0</v>
      </c>
      <c r="V680" s="6">
        <f>SUMIF(SaldoAnno4!A$12:A$4602,$D680,SaldoAnno4!D$12:D$4602)</f>
        <v>0</v>
      </c>
      <c r="W680" s="6">
        <f>SUMIF(SaldoAnno4!A$12:A$4602,$D680,SaldoAnno4!E$12:E$4602)</f>
        <v>0</v>
      </c>
      <c r="X680" s="6">
        <f>SUMIF(SaldoAnno4!A$12:A$4602,$D680,SaldoAnno4!G$12:G$4602)</f>
        <v>0</v>
      </c>
      <c r="Y680" s="6">
        <f>SUMIF(SaldoAnno5!A$12:A$4602,$D680,SaldoAnno5!D$12:D$4602)</f>
        <v>0</v>
      </c>
      <c r="Z680" s="6">
        <f>SUMIF(SaldoAnno5!A$12:A$4602,$D680,SaldoAnno5!E$12:E$4602)</f>
        <v>1434212.76</v>
      </c>
      <c r="AA680" s="6">
        <f>SUMIF(SaldoAnno5!A$12:A$4602,$D680,SaldoAnno5!G$12:G$4602)</f>
        <v>-1434212.76</v>
      </c>
      <c r="AB680" s="6">
        <f>SUMIF(SaldoAnno6!A$12:A$5000,$D680,SaldoAnno6!D$12:D$5000)</f>
        <v>0</v>
      </c>
      <c r="AC680" s="6">
        <f>SUMIF(SaldoAnno6!A$12:A$5000,$D680,SaldoAnno6!E$12:E$5000)</f>
        <v>0</v>
      </c>
      <c r="AD680" s="6">
        <f>SUMIF(SaldoAnno6!A$12:A$5000,$D680,SaldoAnno6!G$12:G$5000)</f>
        <v>0</v>
      </c>
    </row>
    <row r="681" spans="1:30" ht="12.75">
      <c r="A681" s="7">
        <v>80</v>
      </c>
      <c r="B681" s="7">
        <v>8022</v>
      </c>
      <c r="C681" s="7">
        <v>802202</v>
      </c>
      <c r="D681" s="7">
        <v>80220201</v>
      </c>
      <c r="E681" s="170" t="s">
        <v>178</v>
      </c>
      <c r="F681" s="7">
        <v>1</v>
      </c>
      <c r="G681" s="8" t="s">
        <v>633</v>
      </c>
      <c r="H681" s="8" t="s">
        <v>172</v>
      </c>
      <c r="I681" s="8" t="s">
        <v>179</v>
      </c>
      <c r="J681" s="8" t="s">
        <v>175</v>
      </c>
      <c r="K681" s="8" t="s">
        <v>178</v>
      </c>
      <c r="L681" s="8" t="s">
        <v>176</v>
      </c>
      <c r="M681" s="6">
        <f>SUMIF(SaldoAnno1!A$12:A$4902,D681,SaldoAnno1!D$12:D$4902)</f>
        <v>599943</v>
      </c>
      <c r="N681" s="6">
        <f>SUMIF(SaldoAnno1!A$12:A$4902,D681,SaldoAnno1!E$12:E$4902)</f>
        <v>0</v>
      </c>
      <c r="O681" s="6">
        <f>SUMIF(SaldoAnno1!A$12:A$4902,D681,SaldoAnno1!G$12:G$4902)</f>
        <v>599943</v>
      </c>
      <c r="P681" s="6">
        <f>SUMIF(SaldoAnno2!A$12:A$5000,D681,SaldoAnno2!D$12:D$5000)</f>
        <v>526357</v>
      </c>
      <c r="Q681" s="6">
        <f>SUMIF(SaldoAnno2!A$12:A$5000,D681,SaldoAnno2!E$12:E$5000)</f>
        <v>0</v>
      </c>
      <c r="R681" s="6">
        <f>SUMIF(SaldoAnno2!A$12:A$5000,D681,SaldoAnno2!G$12:G$5000)</f>
        <v>526357</v>
      </c>
      <c r="S681" s="6">
        <f>SUMIF(SaldoAnno3!A$12:A$5000,D681,SaldoAnno3!D$12:G$5000)</f>
        <v>424496</v>
      </c>
      <c r="T681" s="6">
        <f>SUMIF(SaldoAnno3!A$12:A$5000,D681,SaldoAnno3!E$12:H$5000)</f>
        <v>0</v>
      </c>
      <c r="U681" s="6">
        <f>SUMIF(SaldoAnno3!A$12:A$5000,D681,SaldoAnno3!G$12:G$5000)</f>
        <v>424496</v>
      </c>
      <c r="V681" s="6">
        <f>SUMIF(SaldoAnno4!A$12:A$4602,$D681,SaldoAnno4!D$12:D$4602)</f>
        <v>0</v>
      </c>
      <c r="W681" s="6">
        <f>SUMIF(SaldoAnno4!A$12:A$4602,$D681,SaldoAnno4!E$12:E$4602)</f>
        <v>0</v>
      </c>
      <c r="X681" s="6">
        <f>SUMIF(SaldoAnno4!A$12:A$4602,$D681,SaldoAnno4!G$12:G$4602)</f>
        <v>480999.99960000004</v>
      </c>
      <c r="Y681" s="6">
        <f>SUMIF(SaldoAnno5!A$12:A$4602,$D681,SaldoAnno5!D$12:D$4602)</f>
        <v>681808.4</v>
      </c>
      <c r="Z681" s="6">
        <f>SUMIF(SaldoAnno5!A$12:A$4602,$D681,SaldoAnno5!E$12:E$4602)</f>
        <v>239658.4</v>
      </c>
      <c r="AA681" s="6">
        <f>SUMIF(SaldoAnno5!A$12:A$4602,$D681,SaldoAnno5!G$12:G$4602)</f>
        <v>442150</v>
      </c>
      <c r="AB681" s="6">
        <f>SUMIF(SaldoAnno6!A$12:A$5000,$D681,SaldoAnno6!D$12:D$5000)</f>
        <v>0</v>
      </c>
      <c r="AC681" s="6">
        <f>SUMIF(SaldoAnno6!A$12:A$5000,$D681,SaldoAnno6!E$12:E$5000)</f>
        <v>0</v>
      </c>
      <c r="AD681" s="6">
        <f>SUMIF(SaldoAnno6!A$12:A$5000,$D681,SaldoAnno6!G$12:G$5000)</f>
        <v>0</v>
      </c>
    </row>
    <row r="682" spans="1:30" ht="12.75">
      <c r="A682" s="7">
        <v>88</v>
      </c>
      <c r="B682" s="7">
        <v>8888</v>
      </c>
      <c r="C682" s="7">
        <v>888888</v>
      </c>
      <c r="D682" s="7">
        <v>88888888</v>
      </c>
      <c r="E682" s="170" t="s">
        <v>180</v>
      </c>
      <c r="F682" s="7">
        <v>4</v>
      </c>
      <c r="G682" s="8" t="s">
        <v>336</v>
      </c>
      <c r="H682" s="8" t="s">
        <v>329</v>
      </c>
      <c r="I682" s="8" t="s">
        <v>329</v>
      </c>
      <c r="J682" s="8" t="s">
        <v>329</v>
      </c>
      <c r="K682" s="8" t="s">
        <v>329</v>
      </c>
      <c r="L682" s="8" t="s">
        <v>329</v>
      </c>
      <c r="M682" s="6">
        <f>SUMIF(SaldoAnno1!A$12:A$4902,D682,SaldoAnno1!D$12:D$4902)</f>
        <v>0</v>
      </c>
      <c r="N682" s="6">
        <f>SUMIF(SaldoAnno1!A$12:A$4902,D682,SaldoAnno1!E$12:E$4902)</f>
        <v>0</v>
      </c>
      <c r="O682" s="6">
        <f>SUMIF(SaldoAnno1!A$12:A$4902,D682,SaldoAnno1!G$12:G$4902)</f>
        <v>0</v>
      </c>
      <c r="P682" s="6">
        <f>SUMIF(SaldoAnno2!A$12:A$5000,D682,SaldoAnno2!D$12:D$5000)</f>
        <v>0</v>
      </c>
      <c r="Q682" s="6">
        <f>SUMIF(SaldoAnno2!A$12:A$5000,D682,SaldoAnno2!E$12:E$5000)</f>
        <v>0</v>
      </c>
      <c r="R682" s="6">
        <f>SUMIF(SaldoAnno2!A$12:A$5000,D682,SaldoAnno2!G$12:G$5000)</f>
        <v>0</v>
      </c>
      <c r="S682" s="6">
        <f>SUMIF(SaldoAnno3!A$12:A$5000,D682,SaldoAnno3!D$12:G$5000)</f>
        <v>0</v>
      </c>
      <c r="T682" s="6">
        <f>SUMIF(SaldoAnno3!A$12:A$5000,D682,SaldoAnno3!E$12:H$5000)</f>
        <v>0</v>
      </c>
      <c r="U682" s="6">
        <f>SUMIF(SaldoAnno3!A$12:A$5000,D682,SaldoAnno3!G$12:G$5000)</f>
        <v>0</v>
      </c>
      <c r="V682" s="6">
        <f>SUMIF(SaldoAnno4!A$12:A$4602,$D682,SaldoAnno4!D$12:D$4602)</f>
        <v>0</v>
      </c>
      <c r="W682" s="6">
        <f>SUMIF(SaldoAnno4!A$12:A$4602,$D682,SaldoAnno4!E$12:E$4602)</f>
        <v>0</v>
      </c>
      <c r="X682" s="6">
        <f>SUMIF(SaldoAnno4!A$12:A$4602,$D682,SaldoAnno4!G$12:G$4602)</f>
        <v>0</v>
      </c>
      <c r="Y682" s="6">
        <f>SUMIF(SaldoAnno5!A$12:A$4602,$D682,SaldoAnno5!D$12:D$4602)</f>
        <v>0</v>
      </c>
      <c r="Z682" s="6">
        <f>SUMIF(SaldoAnno5!A$12:A$4602,$D682,SaldoAnno5!E$12:E$4602)</f>
        <v>0</v>
      </c>
      <c r="AA682" s="6">
        <f>SUMIF(SaldoAnno5!A$12:A$4602,$D682,SaldoAnno5!G$12:G$4602)</f>
        <v>0</v>
      </c>
      <c r="AB682" s="6">
        <f>SUMIF(SaldoAnno6!A$12:A$5000,$D682,SaldoAnno6!D$12:D$5000)</f>
        <v>0</v>
      </c>
      <c r="AC682" s="6">
        <f>SUMIF(SaldoAnno6!A$12:A$5000,$D682,SaldoAnno6!E$12:E$5000)</f>
        <v>0</v>
      </c>
      <c r="AD682" s="6">
        <f>SUMIF(SaldoAnno6!A$12:A$5000,$D682,SaldoAnno6!G$12:G$5000)</f>
        <v>0</v>
      </c>
    </row>
    <row r="683" spans="1:30" ht="12.75">
      <c r="A683" s="7">
        <v>91</v>
      </c>
      <c r="B683" s="7">
        <v>9101</v>
      </c>
      <c r="C683" s="7">
        <v>910101</v>
      </c>
      <c r="D683" s="7">
        <v>91010101</v>
      </c>
      <c r="E683" s="170" t="s">
        <v>181</v>
      </c>
      <c r="F683" s="7">
        <v>5</v>
      </c>
      <c r="G683" s="8" t="s">
        <v>329</v>
      </c>
      <c r="H683" s="8" t="s">
        <v>329</v>
      </c>
      <c r="I683" s="8" t="s">
        <v>329</v>
      </c>
      <c r="J683" s="8" t="s">
        <v>183</v>
      </c>
      <c r="K683" s="8" t="s">
        <v>182</v>
      </c>
      <c r="L683" s="8" t="s">
        <v>182</v>
      </c>
      <c r="M683" s="6">
        <f>SUMIF(SaldoAnno1!A$12:A$4902,D683,SaldoAnno1!D$12:D$4902)</f>
        <v>0</v>
      </c>
      <c r="N683" s="6">
        <f>SUMIF(SaldoAnno1!A$12:A$4902,D683,SaldoAnno1!E$12:E$4902)</f>
        <v>0</v>
      </c>
      <c r="O683" s="6">
        <f>SUMIF(SaldoAnno1!A$12:A$4902,D683,SaldoAnno1!G$12:G$4902)</f>
        <v>0</v>
      </c>
      <c r="P683" s="6">
        <f>SUMIF(SaldoAnno2!A$12:A$5000,D683,SaldoAnno2!D$12:D$5000)</f>
        <v>0</v>
      </c>
      <c r="Q683" s="6">
        <f>SUMIF(SaldoAnno2!A$12:A$5000,D683,SaldoAnno2!E$12:E$5000)</f>
        <v>0</v>
      </c>
      <c r="R683" s="6">
        <f>SUMIF(SaldoAnno2!A$12:A$5000,D683,SaldoAnno2!G$12:G$5000)</f>
        <v>0</v>
      </c>
      <c r="S683" s="6">
        <f>SUMIF(SaldoAnno3!A$12:A$5000,D683,SaldoAnno3!D$12:G$5000)</f>
        <v>0</v>
      </c>
      <c r="T683" s="6">
        <f>SUMIF(SaldoAnno3!A$12:A$5000,D683,SaldoAnno3!E$12:H$5000)</f>
        <v>0</v>
      </c>
      <c r="U683" s="6">
        <f>SUMIF(SaldoAnno3!A$12:A$5000,D683,SaldoAnno3!G$12:G$5000)</f>
        <v>0</v>
      </c>
      <c r="V683" s="6">
        <f>SUMIF(SaldoAnno4!A$12:A$4602,$D683,SaldoAnno4!D$12:D$4602)</f>
        <v>0</v>
      </c>
      <c r="W683" s="6">
        <f>SUMIF(SaldoAnno4!A$12:A$4602,$D683,SaldoAnno4!E$12:E$4602)</f>
        <v>0</v>
      </c>
      <c r="X683" s="6">
        <f>SUMIF(SaldoAnno4!A$12:A$4602,$D683,SaldoAnno4!G$12:G$4602)</f>
        <v>0</v>
      </c>
      <c r="Y683" s="6">
        <f>SUMIF(SaldoAnno5!A$12:A$4602,$D683,SaldoAnno5!D$12:D$4602)</f>
        <v>0</v>
      </c>
      <c r="Z683" s="6">
        <f>SUMIF(SaldoAnno5!A$12:A$4602,$D683,SaldoAnno5!E$12:E$4602)</f>
        <v>0</v>
      </c>
      <c r="AA683" s="6">
        <f>SUMIF(SaldoAnno5!A$12:A$4602,$D683,SaldoAnno5!G$12:G$4602)</f>
        <v>0</v>
      </c>
      <c r="AB683" s="6">
        <f>SUMIF(SaldoAnno6!A$12:A$5000,$D683,SaldoAnno6!D$12:D$5000)</f>
        <v>0</v>
      </c>
      <c r="AC683" s="6">
        <f>SUMIF(SaldoAnno6!A$12:A$5000,$D683,SaldoAnno6!E$12:E$5000)</f>
        <v>0</v>
      </c>
      <c r="AD683" s="6">
        <f>SUMIF(SaldoAnno6!A$12:A$5000,$D683,SaldoAnno6!G$12:G$5000)</f>
        <v>0</v>
      </c>
    </row>
    <row r="684" spans="1:30" ht="12.75">
      <c r="A684" s="7">
        <v>91</v>
      </c>
      <c r="B684" s="7">
        <v>9101</v>
      </c>
      <c r="C684" s="7">
        <v>910101</v>
      </c>
      <c r="D684" s="7">
        <v>91010102</v>
      </c>
      <c r="E684" s="170" t="s">
        <v>1673</v>
      </c>
      <c r="F684" s="7">
        <v>5</v>
      </c>
      <c r="G684" s="8" t="s">
        <v>329</v>
      </c>
      <c r="H684" s="8" t="s">
        <v>329</v>
      </c>
      <c r="I684" s="8" t="s">
        <v>329</v>
      </c>
      <c r="J684" s="8" t="s">
        <v>183</v>
      </c>
      <c r="K684" s="8" t="s">
        <v>182</v>
      </c>
      <c r="L684" s="8" t="s">
        <v>182</v>
      </c>
      <c r="M684" s="6">
        <f>SUMIF(SaldoAnno1!A$12:A$4902,D684,SaldoAnno1!D$12:D$4902)</f>
        <v>0</v>
      </c>
      <c r="N684" s="6">
        <f>SUMIF(SaldoAnno1!A$12:A$4902,D684,SaldoAnno1!E$12:E$4902)</f>
        <v>0</v>
      </c>
      <c r="O684" s="6">
        <f>SUMIF(SaldoAnno1!A$12:A$4902,D684,SaldoAnno1!G$12:G$4902)</f>
        <v>0</v>
      </c>
      <c r="P684" s="6">
        <f>SUMIF(SaldoAnno2!A$12:A$5000,D684,SaldoAnno2!D$12:D$5000)</f>
        <v>0</v>
      </c>
      <c r="Q684" s="6">
        <f>SUMIF(SaldoAnno2!A$12:A$5000,D684,SaldoAnno2!E$12:E$5000)</f>
        <v>0</v>
      </c>
      <c r="R684" s="6">
        <f>SUMIF(SaldoAnno2!A$12:A$5000,D684,SaldoAnno2!G$12:G$5000)</f>
        <v>0</v>
      </c>
      <c r="S684" s="6">
        <f>SUMIF(SaldoAnno3!A$12:A$5000,D684,SaldoAnno3!D$12:G$5000)</f>
        <v>0</v>
      </c>
      <c r="T684" s="6">
        <f>SUMIF(SaldoAnno3!A$12:A$5000,D684,SaldoAnno3!E$12:H$5000)</f>
        <v>0</v>
      </c>
      <c r="U684" s="6">
        <f>SUMIF(SaldoAnno3!A$12:A$5000,D684,SaldoAnno3!G$12:G$5000)</f>
        <v>0</v>
      </c>
      <c r="V684" s="6">
        <f>SUMIF(SaldoAnno4!A$12:A$4602,$D684,SaldoAnno4!D$12:D$4602)</f>
        <v>0</v>
      </c>
      <c r="W684" s="6">
        <f>SUMIF(SaldoAnno4!A$12:A$4602,$D684,SaldoAnno4!E$12:E$4602)</f>
        <v>0</v>
      </c>
      <c r="X684" s="6">
        <f>SUMIF(SaldoAnno4!A$12:A$4602,$D684,SaldoAnno4!G$12:G$4602)</f>
        <v>0</v>
      </c>
      <c r="Y684" s="6">
        <f>SUMIF(SaldoAnno5!A$12:A$4602,$D684,SaldoAnno5!D$12:D$4602)</f>
        <v>0</v>
      </c>
      <c r="Z684" s="6">
        <f>SUMIF(SaldoAnno5!A$12:A$4602,$D684,SaldoAnno5!E$12:E$4602)</f>
        <v>0</v>
      </c>
      <c r="AA684" s="6">
        <f>SUMIF(SaldoAnno5!A$12:A$4602,$D684,SaldoAnno5!G$12:G$4602)</f>
        <v>0</v>
      </c>
      <c r="AB684" s="6">
        <f>SUMIF(SaldoAnno6!A$12:A$5000,$D684,SaldoAnno6!D$12:D$5000)</f>
        <v>0</v>
      </c>
      <c r="AC684" s="6">
        <f>SUMIF(SaldoAnno6!A$12:A$5000,$D684,SaldoAnno6!E$12:E$5000)</f>
        <v>0</v>
      </c>
      <c r="AD684" s="6">
        <f>SUMIF(SaldoAnno6!A$12:A$5000,$D684,SaldoAnno6!G$12:G$5000)</f>
        <v>0</v>
      </c>
    </row>
    <row r="685" spans="1:30" ht="12.75">
      <c r="A685" s="7">
        <v>91</v>
      </c>
      <c r="B685" s="7">
        <v>9102</v>
      </c>
      <c r="C685" s="7">
        <v>910201</v>
      </c>
      <c r="D685" s="7">
        <v>91020101</v>
      </c>
      <c r="E685" s="170" t="s">
        <v>185</v>
      </c>
      <c r="F685" s="7">
        <v>5</v>
      </c>
      <c r="G685" s="8" t="s">
        <v>329</v>
      </c>
      <c r="H685" s="8" t="s">
        <v>329</v>
      </c>
      <c r="I685" s="8" t="s">
        <v>329</v>
      </c>
      <c r="J685" s="8" t="s">
        <v>183</v>
      </c>
      <c r="K685" s="8" t="s">
        <v>186</v>
      </c>
      <c r="L685" s="8" t="s">
        <v>186</v>
      </c>
      <c r="M685" s="6">
        <f>SUMIF(SaldoAnno1!A$12:A$4902,D685,SaldoAnno1!D$12:D$4902)</f>
        <v>2881979.24</v>
      </c>
      <c r="N685" s="6">
        <f>SUMIF(SaldoAnno1!A$12:A$4902,D685,SaldoAnno1!E$12:E$4902)</f>
        <v>0</v>
      </c>
      <c r="O685" s="6">
        <f>SUMIF(SaldoAnno1!A$12:A$4902,D685,SaldoAnno1!G$12:G$4902)</f>
        <v>2881979.24</v>
      </c>
      <c r="P685" s="6">
        <f>SUMIF(SaldoAnno2!A$12:A$5000,D685,SaldoAnno2!D$12:D$5000)</f>
        <v>2881979.24</v>
      </c>
      <c r="Q685" s="6">
        <f>SUMIF(SaldoAnno2!A$12:A$5000,D685,SaldoAnno2!E$12:E$5000)</f>
        <v>0</v>
      </c>
      <c r="R685" s="6">
        <f>SUMIF(SaldoAnno2!A$12:A$5000,D685,SaldoAnno2!G$12:G$5000)</f>
        <v>2881979.24</v>
      </c>
      <c r="S685" s="6">
        <f>SUMIF(SaldoAnno3!A$12:A$5000,D685,SaldoAnno3!D$12:G$5000)</f>
        <v>2881979.24</v>
      </c>
      <c r="T685" s="6">
        <f>SUMIF(SaldoAnno3!A$12:A$5000,D685,SaldoAnno3!E$12:H$5000)</f>
        <v>0</v>
      </c>
      <c r="U685" s="6">
        <f>SUMIF(SaldoAnno3!A$12:A$5000,D685,SaldoAnno3!G$12:G$5000)</f>
        <v>2881979.24</v>
      </c>
      <c r="V685" s="6">
        <f>SUMIF(SaldoAnno4!A$12:A$4602,$D685,SaldoAnno4!D$12:D$4602)</f>
        <v>0</v>
      </c>
      <c r="W685" s="6">
        <f>SUMIF(SaldoAnno4!A$12:A$4602,$D685,SaldoAnno4!E$12:E$4602)</f>
        <v>0</v>
      </c>
      <c r="X685" s="6">
        <f>SUMIF(SaldoAnno4!A$12:A$4602,$D685,SaldoAnno4!G$12:G$4602)</f>
        <v>0</v>
      </c>
      <c r="Y685" s="6">
        <f>SUMIF(SaldoAnno5!A$12:A$4602,$D685,SaldoAnno5!D$12:D$4602)</f>
        <v>2881979.24</v>
      </c>
      <c r="Z685" s="6">
        <f>SUMIF(SaldoAnno5!A$12:A$4602,$D685,SaldoAnno5!E$12:E$4602)</f>
        <v>0</v>
      </c>
      <c r="AA685" s="6">
        <f>SUMIF(SaldoAnno5!A$12:A$4602,$D685,SaldoAnno5!G$12:G$4602)</f>
        <v>2881979.24</v>
      </c>
      <c r="AB685" s="6">
        <f>SUMIF(SaldoAnno6!A$12:A$5000,$D685,SaldoAnno6!D$12:D$5000)</f>
        <v>0</v>
      </c>
      <c r="AC685" s="6">
        <f>SUMIF(SaldoAnno6!A$12:A$5000,$D685,SaldoAnno6!E$12:E$5000)</f>
        <v>0</v>
      </c>
      <c r="AD685" s="6">
        <f>SUMIF(SaldoAnno6!A$12:A$5000,$D685,SaldoAnno6!G$12:G$5000)</f>
        <v>0</v>
      </c>
    </row>
    <row r="686" spans="1:30" ht="12.75">
      <c r="A686" s="7">
        <v>91</v>
      </c>
      <c r="B686" s="7">
        <v>9103</v>
      </c>
      <c r="C686" s="7">
        <v>910301</v>
      </c>
      <c r="D686" s="7">
        <v>91030101</v>
      </c>
      <c r="E686" s="170" t="s">
        <v>187</v>
      </c>
      <c r="F686" s="7">
        <v>5</v>
      </c>
      <c r="G686" s="8" t="s">
        <v>329</v>
      </c>
      <c r="H686" s="8" t="s">
        <v>329</v>
      </c>
      <c r="I686" s="8" t="s">
        <v>329</v>
      </c>
      <c r="J686" s="8" t="s">
        <v>183</v>
      </c>
      <c r="K686" s="8" t="s">
        <v>188</v>
      </c>
      <c r="L686" s="8" t="s">
        <v>188</v>
      </c>
      <c r="M686" s="6">
        <f>SUMIF(SaldoAnno1!A$12:A$4902,D686,SaldoAnno1!D$12:D$4902)</f>
        <v>0</v>
      </c>
      <c r="N686" s="6">
        <f>SUMIF(SaldoAnno1!A$12:A$4902,D686,SaldoAnno1!E$12:E$4902)</f>
        <v>0</v>
      </c>
      <c r="O686" s="6">
        <f>SUMIF(SaldoAnno1!A$12:A$4902,D686,SaldoAnno1!G$12:G$4902)</f>
        <v>0</v>
      </c>
      <c r="P686" s="6">
        <f>SUMIF(SaldoAnno2!A$12:A$5000,D686,SaldoAnno2!D$12:D$5000)</f>
        <v>0</v>
      </c>
      <c r="Q686" s="6">
        <f>SUMIF(SaldoAnno2!A$12:A$5000,D686,SaldoAnno2!E$12:E$5000)</f>
        <v>0</v>
      </c>
      <c r="R686" s="6">
        <f>SUMIF(SaldoAnno2!A$12:A$5000,D686,SaldoAnno2!G$12:G$5000)</f>
        <v>0</v>
      </c>
      <c r="S686" s="6">
        <f>SUMIF(SaldoAnno3!A$12:A$5000,D686,SaldoAnno3!D$12:G$5000)</f>
        <v>0</v>
      </c>
      <c r="T686" s="6">
        <f>SUMIF(SaldoAnno3!A$12:A$5000,D686,SaldoAnno3!E$12:H$5000)</f>
        <v>0</v>
      </c>
      <c r="U686" s="6">
        <f>SUMIF(SaldoAnno3!A$12:A$5000,D686,SaldoAnno3!G$12:G$5000)</f>
        <v>0</v>
      </c>
      <c r="V686" s="6">
        <f>SUMIF(SaldoAnno4!A$12:A$4602,$D686,SaldoAnno4!D$12:D$4602)</f>
        <v>0</v>
      </c>
      <c r="W686" s="6">
        <f>SUMIF(SaldoAnno4!A$12:A$4602,$D686,SaldoAnno4!E$12:E$4602)</f>
        <v>0</v>
      </c>
      <c r="X686" s="6">
        <f>SUMIF(SaldoAnno4!A$12:A$4602,$D686,SaldoAnno4!G$12:G$4602)</f>
        <v>0</v>
      </c>
      <c r="Y686" s="6">
        <f>SUMIF(SaldoAnno5!A$12:A$4602,$D686,SaldoAnno5!D$12:D$4602)</f>
        <v>0</v>
      </c>
      <c r="Z686" s="6">
        <f>SUMIF(SaldoAnno5!A$12:A$4602,$D686,SaldoAnno5!E$12:E$4602)</f>
        <v>0</v>
      </c>
      <c r="AA686" s="6">
        <f>SUMIF(SaldoAnno5!A$12:A$4602,$D686,SaldoAnno5!G$12:G$4602)</f>
        <v>0</v>
      </c>
      <c r="AB686" s="6">
        <f>SUMIF(SaldoAnno6!A$12:A$5000,$D686,SaldoAnno6!D$12:D$5000)</f>
        <v>0</v>
      </c>
      <c r="AC686" s="6">
        <f>SUMIF(SaldoAnno6!A$12:A$5000,$D686,SaldoAnno6!E$12:E$5000)</f>
        <v>0</v>
      </c>
      <c r="AD686" s="6">
        <f>SUMIF(SaldoAnno6!A$12:A$5000,$D686,SaldoAnno6!G$12:G$5000)</f>
        <v>0</v>
      </c>
    </row>
    <row r="687" spans="1:30" ht="12.75">
      <c r="A687" s="7">
        <v>91</v>
      </c>
      <c r="B687" s="7">
        <v>9103</v>
      </c>
      <c r="C687" s="7">
        <v>910301</v>
      </c>
      <c r="D687" s="7">
        <v>91030102</v>
      </c>
      <c r="E687" s="170" t="s">
        <v>189</v>
      </c>
      <c r="F687" s="7">
        <v>5</v>
      </c>
      <c r="G687" s="8" t="s">
        <v>329</v>
      </c>
      <c r="H687" s="8" t="s">
        <v>329</v>
      </c>
      <c r="I687" s="8" t="s">
        <v>329</v>
      </c>
      <c r="J687" s="8" t="s">
        <v>183</v>
      </c>
      <c r="K687" s="8" t="s">
        <v>188</v>
      </c>
      <c r="L687" s="8" t="s">
        <v>188</v>
      </c>
      <c r="M687" s="6">
        <f>SUMIF(SaldoAnno1!A$12:A$4902,D687,SaldoAnno1!D$12:D$4902)</f>
        <v>0</v>
      </c>
      <c r="N687" s="6">
        <f>SUMIF(SaldoAnno1!A$12:A$4902,D687,SaldoAnno1!E$12:E$4902)</f>
        <v>0</v>
      </c>
      <c r="O687" s="6">
        <f>SUMIF(SaldoAnno1!A$12:A$4902,D687,SaldoAnno1!G$12:G$4902)</f>
        <v>0</v>
      </c>
      <c r="P687" s="6">
        <f>SUMIF(SaldoAnno2!A$12:A$5000,D687,SaldoAnno2!D$12:D$5000)</f>
        <v>0</v>
      </c>
      <c r="Q687" s="6">
        <f>SUMIF(SaldoAnno2!A$12:A$5000,D687,SaldoAnno2!E$12:E$5000)</f>
        <v>0</v>
      </c>
      <c r="R687" s="6">
        <f>SUMIF(SaldoAnno2!A$12:A$5000,D687,SaldoAnno2!G$12:G$5000)</f>
        <v>0</v>
      </c>
      <c r="S687" s="6">
        <f>SUMIF(SaldoAnno3!A$12:A$5000,D687,SaldoAnno3!D$12:G$5000)</f>
        <v>0</v>
      </c>
      <c r="T687" s="6">
        <f>SUMIF(SaldoAnno3!A$12:A$5000,D687,SaldoAnno3!E$12:H$5000)</f>
        <v>0</v>
      </c>
      <c r="U687" s="6">
        <f>SUMIF(SaldoAnno3!A$12:A$5000,D687,SaldoAnno3!G$12:G$5000)</f>
        <v>0</v>
      </c>
      <c r="V687" s="6">
        <f>SUMIF(SaldoAnno4!A$12:A$4602,$D687,SaldoAnno4!D$12:D$4602)</f>
        <v>0</v>
      </c>
      <c r="W687" s="6">
        <f>SUMIF(SaldoAnno4!A$12:A$4602,$D687,SaldoAnno4!E$12:E$4602)</f>
        <v>0</v>
      </c>
      <c r="X687" s="6">
        <f>SUMIF(SaldoAnno4!A$12:A$4602,$D687,SaldoAnno4!G$12:G$4602)</f>
        <v>0</v>
      </c>
      <c r="Y687" s="6">
        <f>SUMIF(SaldoAnno5!A$12:A$4602,$D687,SaldoAnno5!D$12:D$4602)</f>
        <v>0</v>
      </c>
      <c r="Z687" s="6">
        <f>SUMIF(SaldoAnno5!A$12:A$4602,$D687,SaldoAnno5!E$12:E$4602)</f>
        <v>0</v>
      </c>
      <c r="AA687" s="6">
        <f>SUMIF(SaldoAnno5!A$12:A$4602,$D687,SaldoAnno5!G$12:G$4602)</f>
        <v>0</v>
      </c>
      <c r="AB687" s="6">
        <f>SUMIF(SaldoAnno6!A$12:A$5000,$D687,SaldoAnno6!D$12:D$5000)</f>
        <v>0</v>
      </c>
      <c r="AC687" s="6">
        <f>SUMIF(SaldoAnno6!A$12:A$5000,$D687,SaldoAnno6!E$12:E$5000)</f>
        <v>0</v>
      </c>
      <c r="AD687" s="6">
        <f>SUMIF(SaldoAnno6!A$12:A$5000,$D687,SaldoAnno6!G$12:G$5000)</f>
        <v>0</v>
      </c>
    </row>
    <row r="688" spans="1:30" ht="12.75">
      <c r="A688" s="7">
        <v>91</v>
      </c>
      <c r="B688" s="7">
        <v>9104</v>
      </c>
      <c r="C688" s="7">
        <v>910401</v>
      </c>
      <c r="D688" s="7">
        <v>91040101</v>
      </c>
      <c r="E688" s="170" t="s">
        <v>190</v>
      </c>
      <c r="F688" s="7">
        <v>5</v>
      </c>
      <c r="G688" s="8" t="s">
        <v>329</v>
      </c>
      <c r="H688" s="8" t="s">
        <v>329</v>
      </c>
      <c r="I688" s="8" t="s">
        <v>329</v>
      </c>
      <c r="J688" s="8" t="s">
        <v>183</v>
      </c>
      <c r="K688" s="8" t="s">
        <v>191</v>
      </c>
      <c r="L688" s="8" t="s">
        <v>191</v>
      </c>
      <c r="M688" s="6">
        <f>SUMIF(SaldoAnno1!A$12:A$4902,D688,SaldoAnno1!D$12:D$4902)</f>
        <v>0</v>
      </c>
      <c r="N688" s="6">
        <f>SUMIF(SaldoAnno1!A$12:A$4902,D688,SaldoAnno1!E$12:E$4902)</f>
        <v>0</v>
      </c>
      <c r="O688" s="6">
        <f>SUMIF(SaldoAnno1!A$12:A$4902,D688,SaldoAnno1!G$12:G$4902)</f>
        <v>0</v>
      </c>
      <c r="P688" s="6">
        <f>SUMIF(SaldoAnno2!A$12:A$5000,D688,SaldoAnno2!D$12:D$5000)</f>
        <v>0</v>
      </c>
      <c r="Q688" s="6">
        <f>SUMIF(SaldoAnno2!A$12:A$5000,D688,SaldoAnno2!E$12:E$5000)</f>
        <v>0</v>
      </c>
      <c r="R688" s="6">
        <f>SUMIF(SaldoAnno2!A$12:A$5000,D688,SaldoAnno2!G$12:G$5000)</f>
        <v>0</v>
      </c>
      <c r="S688" s="6">
        <f>SUMIF(SaldoAnno3!A$12:A$5000,D688,SaldoAnno3!D$12:G$5000)</f>
        <v>0</v>
      </c>
      <c r="T688" s="6">
        <f>SUMIF(SaldoAnno3!A$12:A$5000,D688,SaldoAnno3!E$12:H$5000)</f>
        <v>0</v>
      </c>
      <c r="U688" s="6">
        <f>SUMIF(SaldoAnno3!A$12:A$5000,D688,SaldoAnno3!G$12:G$5000)</f>
        <v>0</v>
      </c>
      <c r="V688" s="6">
        <f>SUMIF(SaldoAnno4!A$12:A$4602,$D688,SaldoAnno4!D$12:D$4602)</f>
        <v>0</v>
      </c>
      <c r="W688" s="6">
        <f>SUMIF(SaldoAnno4!A$12:A$4602,$D688,SaldoAnno4!E$12:E$4602)</f>
        <v>0</v>
      </c>
      <c r="X688" s="6">
        <f>SUMIF(SaldoAnno4!A$12:A$4602,$D688,SaldoAnno4!G$12:G$4602)</f>
        <v>0</v>
      </c>
      <c r="Y688" s="6">
        <f>SUMIF(SaldoAnno5!A$12:A$4602,$D688,SaldoAnno5!D$12:D$4602)</f>
        <v>0</v>
      </c>
      <c r="Z688" s="6">
        <f>SUMIF(SaldoAnno5!A$12:A$4602,$D688,SaldoAnno5!E$12:E$4602)</f>
        <v>0</v>
      </c>
      <c r="AA688" s="6">
        <f>SUMIF(SaldoAnno5!A$12:A$4602,$D688,SaldoAnno5!G$12:G$4602)</f>
        <v>0</v>
      </c>
      <c r="AB688" s="6">
        <f>SUMIF(SaldoAnno6!A$12:A$5000,$D688,SaldoAnno6!D$12:D$5000)</f>
        <v>0</v>
      </c>
      <c r="AC688" s="6">
        <f>SUMIF(SaldoAnno6!A$12:A$5000,$D688,SaldoAnno6!E$12:E$5000)</f>
        <v>0</v>
      </c>
      <c r="AD688" s="6">
        <f>SUMIF(SaldoAnno6!A$12:A$5000,$D688,SaldoAnno6!G$12:G$5000)</f>
        <v>0</v>
      </c>
    </row>
    <row r="689" spans="1:30" ht="12.75">
      <c r="A689" s="7">
        <v>91</v>
      </c>
      <c r="B689" s="7">
        <v>9104</v>
      </c>
      <c r="C689" s="7">
        <v>910401</v>
      </c>
      <c r="D689" s="7">
        <v>91040102</v>
      </c>
      <c r="E689" s="170" t="s">
        <v>1559</v>
      </c>
      <c r="F689" s="7">
        <v>5</v>
      </c>
      <c r="G689" s="8" t="s">
        <v>329</v>
      </c>
      <c r="H689" s="8" t="s">
        <v>329</v>
      </c>
      <c r="I689" s="8" t="s">
        <v>329</v>
      </c>
      <c r="J689" s="8" t="s">
        <v>183</v>
      </c>
      <c r="K689" s="8" t="s">
        <v>191</v>
      </c>
      <c r="L689" s="8" t="s">
        <v>191</v>
      </c>
      <c r="M689" s="6">
        <f>SUMIF(SaldoAnno1!A$12:A$4902,D689,SaldoAnno1!D$12:D$4902)</f>
        <v>0</v>
      </c>
      <c r="N689" s="6">
        <f>SUMIF(SaldoAnno1!A$12:A$4902,D689,SaldoAnno1!E$12:E$4902)</f>
        <v>0</v>
      </c>
      <c r="O689" s="6">
        <f>SUMIF(SaldoAnno1!A$12:A$4902,D689,SaldoAnno1!G$12:G$4902)</f>
        <v>0</v>
      </c>
      <c r="P689" s="6">
        <f>SUMIF(SaldoAnno2!A$12:A$5000,D689,SaldoAnno2!D$12:D$5000)</f>
        <v>0</v>
      </c>
      <c r="Q689" s="6">
        <f>SUMIF(SaldoAnno2!A$12:A$5000,D689,SaldoAnno2!E$12:E$5000)</f>
        <v>0</v>
      </c>
      <c r="R689" s="6">
        <f>SUMIF(SaldoAnno2!A$12:A$5000,D689,SaldoAnno2!G$12:G$5000)</f>
        <v>0</v>
      </c>
      <c r="S689" s="6">
        <f>SUMIF(SaldoAnno3!A$12:A$5000,D689,SaldoAnno3!D$12:G$5000)</f>
        <v>0</v>
      </c>
      <c r="T689" s="6">
        <f>SUMIF(SaldoAnno3!A$12:A$5000,D689,SaldoAnno3!E$12:H$5000)</f>
        <v>0</v>
      </c>
      <c r="U689" s="6">
        <f>SUMIF(SaldoAnno3!A$12:A$5000,D689,SaldoAnno3!G$12:G$5000)</f>
        <v>0</v>
      </c>
      <c r="V689" s="6">
        <f>SUMIF(SaldoAnno4!A$12:A$4602,$D689,SaldoAnno4!D$12:D$4602)</f>
        <v>0</v>
      </c>
      <c r="W689" s="6">
        <f>SUMIF(SaldoAnno4!A$12:A$4602,$D689,SaldoAnno4!E$12:E$4602)</f>
        <v>0</v>
      </c>
      <c r="X689" s="6">
        <f>SUMIF(SaldoAnno4!A$12:A$4602,$D689,SaldoAnno4!G$12:G$4602)</f>
        <v>0</v>
      </c>
      <c r="Y689" s="6">
        <f>SUMIF(SaldoAnno5!A$12:A$4602,$D689,SaldoAnno5!D$12:D$4602)</f>
        <v>0</v>
      </c>
      <c r="Z689" s="6">
        <f>SUMIF(SaldoAnno5!A$12:A$4602,$D689,SaldoAnno5!E$12:E$4602)</f>
        <v>0</v>
      </c>
      <c r="AA689" s="6">
        <f>SUMIF(SaldoAnno5!A$12:A$4602,$D689,SaldoAnno5!G$12:G$4602)</f>
        <v>0</v>
      </c>
      <c r="AB689" s="6">
        <f>SUMIF(SaldoAnno6!A$12:A$5000,$D689,SaldoAnno6!D$12:D$5000)</f>
        <v>0</v>
      </c>
      <c r="AC689" s="6">
        <f>SUMIF(SaldoAnno6!A$12:A$5000,$D689,SaldoAnno6!E$12:E$5000)</f>
        <v>0</v>
      </c>
      <c r="AD689" s="6">
        <f>SUMIF(SaldoAnno6!A$12:A$5000,$D689,SaldoAnno6!G$12:G$5000)</f>
        <v>0</v>
      </c>
    </row>
    <row r="690" spans="1:30" ht="25.5">
      <c r="A690" s="7">
        <v>91</v>
      </c>
      <c r="B690" s="7">
        <v>9105</v>
      </c>
      <c r="C690" s="7">
        <v>910501</v>
      </c>
      <c r="D690" s="7">
        <v>91050101</v>
      </c>
      <c r="E690" s="170" t="s">
        <v>1674</v>
      </c>
      <c r="F690" s="7">
        <v>5</v>
      </c>
      <c r="G690" s="8" t="s">
        <v>329</v>
      </c>
      <c r="H690" s="8" t="s">
        <v>329</v>
      </c>
      <c r="I690" s="8" t="s">
        <v>329</v>
      </c>
      <c r="J690" s="8" t="s">
        <v>183</v>
      </c>
      <c r="K690" s="8" t="s">
        <v>193</v>
      </c>
      <c r="L690" s="8" t="s">
        <v>193</v>
      </c>
      <c r="M690" s="6">
        <f>SUMIF(SaldoAnno1!A$12:A$4902,D690,SaldoAnno1!D$12:D$4902)</f>
        <v>0</v>
      </c>
      <c r="N690" s="6">
        <f>SUMIF(SaldoAnno1!A$12:A$4902,D690,SaldoAnno1!E$12:E$4902)</f>
        <v>0</v>
      </c>
      <c r="O690" s="6">
        <f>SUMIF(SaldoAnno1!A$12:A$4902,D690,SaldoAnno1!G$12:G$4902)</f>
        <v>0</v>
      </c>
      <c r="P690" s="6">
        <f>SUMIF(SaldoAnno2!A$12:A$5000,D690,SaldoAnno2!D$12:D$5000)</f>
        <v>0</v>
      </c>
      <c r="Q690" s="6">
        <f>SUMIF(SaldoAnno2!A$12:A$5000,D690,SaldoAnno2!E$12:E$5000)</f>
        <v>0</v>
      </c>
      <c r="R690" s="6">
        <f>SUMIF(SaldoAnno2!A$12:A$5000,D690,SaldoAnno2!G$12:G$5000)</f>
        <v>0</v>
      </c>
      <c r="S690" s="6">
        <f>SUMIF(SaldoAnno3!A$12:A$5000,D690,SaldoAnno3!D$12:G$5000)</f>
        <v>0</v>
      </c>
      <c r="T690" s="6">
        <f>SUMIF(SaldoAnno3!A$12:A$5000,D690,SaldoAnno3!E$12:H$5000)</f>
        <v>0</v>
      </c>
      <c r="U690" s="6">
        <f>SUMIF(SaldoAnno3!A$12:A$5000,D690,SaldoAnno3!G$12:G$5000)</f>
        <v>0</v>
      </c>
      <c r="V690" s="6">
        <f>SUMIF(SaldoAnno4!A$12:A$4602,$D690,SaldoAnno4!D$12:D$4602)</f>
        <v>0</v>
      </c>
      <c r="W690" s="6">
        <f>SUMIF(SaldoAnno4!A$12:A$4602,$D690,SaldoAnno4!E$12:E$4602)</f>
        <v>0</v>
      </c>
      <c r="X690" s="6">
        <f>SUMIF(SaldoAnno4!A$12:A$4602,$D690,SaldoAnno4!G$12:G$4602)</f>
        <v>0</v>
      </c>
      <c r="Y690" s="6">
        <f>SUMIF(SaldoAnno5!A$12:A$4602,$D690,SaldoAnno5!D$12:D$4602)</f>
        <v>0</v>
      </c>
      <c r="Z690" s="6">
        <f>SUMIF(SaldoAnno5!A$12:A$4602,$D690,SaldoAnno5!E$12:E$4602)</f>
        <v>0</v>
      </c>
      <c r="AA690" s="6">
        <f>SUMIF(SaldoAnno5!A$12:A$4602,$D690,SaldoAnno5!G$12:G$4602)</f>
        <v>0</v>
      </c>
      <c r="AB690" s="6">
        <f>SUMIF(SaldoAnno6!A$12:A$5000,$D690,SaldoAnno6!D$12:D$5000)</f>
        <v>0</v>
      </c>
      <c r="AC690" s="6">
        <f>SUMIF(SaldoAnno6!A$12:A$5000,$D690,SaldoAnno6!E$12:E$5000)</f>
        <v>0</v>
      </c>
      <c r="AD690" s="6">
        <f>SUMIF(SaldoAnno6!A$12:A$5000,$D690,SaldoAnno6!G$12:G$5000)</f>
        <v>0</v>
      </c>
    </row>
    <row r="691" spans="1:30" ht="12.75">
      <c r="A691" s="7">
        <v>91</v>
      </c>
      <c r="B691" s="7">
        <v>9105</v>
      </c>
      <c r="C691" s="7">
        <v>910501</v>
      </c>
      <c r="D691" s="7">
        <v>91050102</v>
      </c>
      <c r="E691" s="170" t="s">
        <v>194</v>
      </c>
      <c r="F691" s="7">
        <v>5</v>
      </c>
      <c r="G691" s="8" t="s">
        <v>329</v>
      </c>
      <c r="H691" s="8" t="s">
        <v>329</v>
      </c>
      <c r="I691" s="8" t="s">
        <v>329</v>
      </c>
      <c r="J691" s="8" t="s">
        <v>183</v>
      </c>
      <c r="K691" s="8" t="s">
        <v>193</v>
      </c>
      <c r="L691" s="8" t="s">
        <v>193</v>
      </c>
      <c r="M691" s="6">
        <f>SUMIF(SaldoAnno1!A$12:A$4902,D691,SaldoAnno1!D$12:D$4902)</f>
        <v>1497229.42</v>
      </c>
      <c r="N691" s="6">
        <f>SUMIF(SaldoAnno1!A$12:A$4902,D691,SaldoAnno1!E$12:E$4902)</f>
        <v>0</v>
      </c>
      <c r="O691" s="6">
        <f>SUMIF(SaldoAnno1!A$12:A$4902,D691,SaldoAnno1!G$12:G$4902)</f>
        <v>1497229.42</v>
      </c>
      <c r="P691" s="6">
        <f>SUMIF(SaldoAnno2!A$12:A$5000,D691,SaldoAnno2!D$12:D$5000)</f>
        <v>1480606.09</v>
      </c>
      <c r="Q691" s="6">
        <f>SUMIF(SaldoAnno2!A$12:A$5000,D691,SaldoAnno2!E$12:E$5000)</f>
        <v>0</v>
      </c>
      <c r="R691" s="6">
        <f>SUMIF(SaldoAnno2!A$12:A$5000,D691,SaldoAnno2!G$12:G$5000)</f>
        <v>1480606.09</v>
      </c>
      <c r="S691" s="6">
        <f>SUMIF(SaldoAnno3!A$12:A$5000,D691,SaldoAnno3!D$12:G$5000)</f>
        <v>1480606.09</v>
      </c>
      <c r="T691" s="6">
        <f>SUMIF(SaldoAnno3!A$12:A$5000,D691,SaldoAnno3!E$12:H$5000)</f>
        <v>0</v>
      </c>
      <c r="U691" s="6">
        <f>SUMIF(SaldoAnno3!A$12:A$5000,D691,SaldoAnno3!G$12:G$5000)</f>
        <v>1497069.89</v>
      </c>
      <c r="V691" s="6">
        <f>SUMIF(SaldoAnno4!A$12:A$4602,$D691,SaldoAnno4!D$12:D$4602)</f>
        <v>0</v>
      </c>
      <c r="W691" s="6">
        <f>SUMIF(SaldoAnno4!A$12:A$4602,$D691,SaldoAnno4!E$12:E$4602)</f>
        <v>0</v>
      </c>
      <c r="X691" s="6">
        <f>SUMIF(SaldoAnno4!A$12:A$4602,$D691,SaldoAnno4!G$12:G$4602)</f>
        <v>0</v>
      </c>
      <c r="Y691" s="6">
        <f>SUMIF(SaldoAnno5!A$12:A$4602,$D691,SaldoAnno5!D$12:D$4602)</f>
        <v>1316698.17</v>
      </c>
      <c r="Z691" s="6">
        <f>SUMIF(SaldoAnno5!A$12:A$4602,$D691,SaldoAnno5!E$12:E$4602)</f>
        <v>0</v>
      </c>
      <c r="AA691" s="6">
        <f>SUMIF(SaldoAnno5!A$12:A$4602,$D691,SaldoAnno5!G$12:G$4602)</f>
        <v>1316698.17</v>
      </c>
      <c r="AB691" s="6">
        <f>SUMIF(SaldoAnno6!A$12:A$5000,$D691,SaldoAnno6!D$12:D$5000)</f>
        <v>0</v>
      </c>
      <c r="AC691" s="6">
        <f>SUMIF(SaldoAnno6!A$12:A$5000,$D691,SaldoAnno6!E$12:E$5000)</f>
        <v>0</v>
      </c>
      <c r="AD691" s="6">
        <f>SUMIF(SaldoAnno6!A$12:A$5000,$D691,SaldoAnno6!G$12:G$5000)</f>
        <v>0</v>
      </c>
    </row>
    <row r="692" spans="1:30" ht="12.75">
      <c r="A692" s="7">
        <v>91</v>
      </c>
      <c r="B692" s="7">
        <v>9105</v>
      </c>
      <c r="C692" s="7">
        <v>910501</v>
      </c>
      <c r="D692" s="7">
        <v>91050103</v>
      </c>
      <c r="E692" s="170" t="s">
        <v>1026</v>
      </c>
      <c r="F692" s="7">
        <v>5</v>
      </c>
      <c r="G692" s="8" t="s">
        <v>329</v>
      </c>
      <c r="H692" s="8" t="s">
        <v>329</v>
      </c>
      <c r="I692" s="8" t="s">
        <v>329</v>
      </c>
      <c r="J692" s="8" t="s">
        <v>183</v>
      </c>
      <c r="K692" s="8" t="s">
        <v>193</v>
      </c>
      <c r="L692" s="8" t="s">
        <v>193</v>
      </c>
      <c r="M692" s="6">
        <f>SUMIF(SaldoAnno1!A$12:A$4902,D692,SaldoAnno1!D$12:D$4902)</f>
        <v>5124963.3</v>
      </c>
      <c r="N692" s="6">
        <f>SUMIF(SaldoAnno1!A$12:A$4902,D692,SaldoAnno1!E$12:E$4902)</f>
        <v>0</v>
      </c>
      <c r="O692" s="6">
        <f>SUMIF(SaldoAnno1!A$12:A$4902,D692,SaldoAnno1!G$12:G$4902)</f>
        <v>5124963.3</v>
      </c>
      <c r="P692" s="6">
        <f>SUMIF(SaldoAnno2!A$12:A$5000,D692,SaldoAnno2!D$12:D$5000)</f>
        <v>9186540.8200000003</v>
      </c>
      <c r="Q692" s="6">
        <f>SUMIF(SaldoAnno2!A$12:A$5000,D692,SaldoAnno2!E$12:E$5000)</f>
        <v>0</v>
      </c>
      <c r="R692" s="6">
        <f>SUMIF(SaldoAnno2!A$12:A$5000,D692,SaldoAnno2!G$12:G$5000)</f>
        <v>9186540.8200000003</v>
      </c>
      <c r="S692" s="6">
        <f>SUMIF(SaldoAnno3!A$12:A$5000,D692,SaldoAnno3!D$12:G$5000)</f>
        <v>9186540.8200000003</v>
      </c>
      <c r="T692" s="6">
        <f>SUMIF(SaldoAnno3!A$12:A$5000,D692,SaldoAnno3!E$12:H$5000)</f>
        <v>0</v>
      </c>
      <c r="U692" s="6">
        <f>SUMIF(SaldoAnno3!A$12:A$5000,D692,SaldoAnno3!G$12:G$5000)</f>
        <v>9237725.5</v>
      </c>
      <c r="V692" s="6">
        <f>SUMIF(SaldoAnno4!A$12:A$4602,$D692,SaldoAnno4!D$12:D$4602)</f>
        <v>0</v>
      </c>
      <c r="W692" s="6">
        <f>SUMIF(SaldoAnno4!A$12:A$4602,$D692,SaldoAnno4!E$12:E$4602)</f>
        <v>0</v>
      </c>
      <c r="X692" s="6">
        <f>SUMIF(SaldoAnno4!A$12:A$4602,$D692,SaldoAnno4!G$12:G$4602)</f>
        <v>0</v>
      </c>
      <c r="Y692" s="6">
        <f>SUMIF(SaldoAnno5!A$12:A$4602,$D692,SaldoAnno5!D$12:D$4602)</f>
        <v>3440195.04</v>
      </c>
      <c r="Z692" s="6">
        <f>SUMIF(SaldoAnno5!A$12:A$4602,$D692,SaldoAnno5!E$12:E$4602)</f>
        <v>0</v>
      </c>
      <c r="AA692" s="6">
        <f>SUMIF(SaldoAnno5!A$12:A$4602,$D692,SaldoAnno5!G$12:G$4602)</f>
        <v>3440195.04</v>
      </c>
      <c r="AB692" s="6">
        <f>SUMIF(SaldoAnno6!A$12:A$5000,$D692,SaldoAnno6!D$12:D$5000)</f>
        <v>0</v>
      </c>
      <c r="AC692" s="6">
        <f>SUMIF(SaldoAnno6!A$12:A$5000,$D692,SaldoAnno6!E$12:E$5000)</f>
        <v>0</v>
      </c>
      <c r="AD692" s="6">
        <f>SUMIF(SaldoAnno6!A$12:A$5000,$D692,SaldoAnno6!G$12:G$5000)</f>
        <v>0</v>
      </c>
    </row>
    <row r="693" spans="1:30" ht="12.75">
      <c r="A693" s="7">
        <v>92</v>
      </c>
      <c r="B693" s="7">
        <v>9201</v>
      </c>
      <c r="C693" s="7">
        <v>920101</v>
      </c>
      <c r="D693" s="7">
        <v>92010101</v>
      </c>
      <c r="E693" s="170" t="s">
        <v>181</v>
      </c>
      <c r="F693" s="7">
        <v>6</v>
      </c>
      <c r="G693" s="8" t="s">
        <v>329</v>
      </c>
      <c r="H693" s="8" t="s">
        <v>329</v>
      </c>
      <c r="I693" s="8" t="s">
        <v>329</v>
      </c>
      <c r="J693" s="8" t="s">
        <v>183</v>
      </c>
      <c r="K693" s="8" t="s">
        <v>182</v>
      </c>
      <c r="L693" s="8" t="s">
        <v>182</v>
      </c>
      <c r="M693" s="6">
        <f>SUMIF(SaldoAnno1!A$12:A$4902,D693,SaldoAnno1!D$12:D$4902)</f>
        <v>0</v>
      </c>
      <c r="N693" s="6">
        <f>SUMIF(SaldoAnno1!A$12:A$4902,D693,SaldoAnno1!E$12:E$4902)</f>
        <v>0</v>
      </c>
      <c r="O693" s="6">
        <f>SUMIF(SaldoAnno1!A$12:A$4902,D693,SaldoAnno1!G$12:G$4902)</f>
        <v>0</v>
      </c>
      <c r="P693" s="6">
        <f>SUMIF(SaldoAnno2!A$12:A$5000,D693,SaldoAnno2!D$12:D$5000)</f>
        <v>0</v>
      </c>
      <c r="Q693" s="6">
        <f>SUMIF(SaldoAnno2!A$12:A$5000,D693,SaldoAnno2!E$12:E$5000)</f>
        <v>0</v>
      </c>
      <c r="R693" s="6">
        <f>SUMIF(SaldoAnno2!A$12:A$5000,D693,SaldoAnno2!G$12:G$5000)</f>
        <v>0</v>
      </c>
      <c r="S693" s="6">
        <f>SUMIF(SaldoAnno3!A$12:A$5000,D693,SaldoAnno3!D$12:G$5000)</f>
        <v>0</v>
      </c>
      <c r="T693" s="6">
        <f>SUMIF(SaldoAnno3!A$12:A$5000,D693,SaldoAnno3!E$12:H$5000)</f>
        <v>0</v>
      </c>
      <c r="U693" s="6">
        <f>SUMIF(SaldoAnno3!A$12:A$5000,D693,SaldoAnno3!G$12:G$5000)</f>
        <v>0</v>
      </c>
      <c r="V693" s="6">
        <f>SUMIF(SaldoAnno4!A$12:A$4602,$D693,SaldoAnno4!D$12:D$4602)</f>
        <v>0</v>
      </c>
      <c r="W693" s="6">
        <f>SUMIF(SaldoAnno4!A$12:A$4602,$D693,SaldoAnno4!E$12:E$4602)</f>
        <v>0</v>
      </c>
      <c r="X693" s="6">
        <f>SUMIF(SaldoAnno4!A$12:A$4602,$D693,SaldoAnno4!G$12:G$4602)</f>
        <v>0</v>
      </c>
      <c r="Y693" s="6">
        <f>SUMIF(SaldoAnno5!A$12:A$4602,$D693,SaldoAnno5!D$12:D$4602)</f>
        <v>0</v>
      </c>
      <c r="Z693" s="6">
        <f>SUMIF(SaldoAnno5!A$12:A$4602,$D693,SaldoAnno5!E$12:E$4602)</f>
        <v>0</v>
      </c>
      <c r="AA693" s="6">
        <f>SUMIF(SaldoAnno5!A$12:A$4602,$D693,SaldoAnno5!G$12:G$4602)</f>
        <v>0</v>
      </c>
      <c r="AB693" s="6">
        <f>SUMIF(SaldoAnno6!A$12:A$5000,$D693,SaldoAnno6!D$12:D$5000)</f>
        <v>0</v>
      </c>
      <c r="AC693" s="6">
        <f>SUMIF(SaldoAnno6!A$12:A$5000,$D693,SaldoAnno6!E$12:E$5000)</f>
        <v>0</v>
      </c>
      <c r="AD693" s="6">
        <f>SUMIF(SaldoAnno6!A$12:A$5000,$D693,SaldoAnno6!G$12:G$5000)</f>
        <v>0</v>
      </c>
    </row>
    <row r="694" spans="1:30" ht="12.75">
      <c r="A694" s="7">
        <v>92</v>
      </c>
      <c r="B694" s="7">
        <v>9201</v>
      </c>
      <c r="C694" s="7">
        <v>920101</v>
      </c>
      <c r="D694" s="7">
        <v>92010102</v>
      </c>
      <c r="E694" s="170" t="s">
        <v>1675</v>
      </c>
      <c r="F694" s="7">
        <v>6</v>
      </c>
      <c r="G694" s="8" t="s">
        <v>329</v>
      </c>
      <c r="H694" s="8" t="s">
        <v>329</v>
      </c>
      <c r="I694" s="8" t="s">
        <v>329</v>
      </c>
      <c r="J694" s="8" t="s">
        <v>183</v>
      </c>
      <c r="K694" s="8" t="s">
        <v>182</v>
      </c>
      <c r="L694" s="8" t="s">
        <v>182</v>
      </c>
      <c r="M694" s="6">
        <f>SUMIF(SaldoAnno1!A$12:A$4902,D694,SaldoAnno1!D$12:D$4902)</f>
        <v>0</v>
      </c>
      <c r="N694" s="6">
        <f>SUMIF(SaldoAnno1!A$12:A$4902,D694,SaldoAnno1!E$12:E$4902)</f>
        <v>0</v>
      </c>
      <c r="O694" s="6">
        <f>SUMIF(SaldoAnno1!A$12:A$4902,D694,SaldoAnno1!G$12:G$4902)</f>
        <v>0</v>
      </c>
      <c r="P694" s="6">
        <f>SUMIF(SaldoAnno2!A$12:A$5000,D694,SaldoAnno2!D$12:D$5000)</f>
        <v>0</v>
      </c>
      <c r="Q694" s="6">
        <f>SUMIF(SaldoAnno2!A$12:A$5000,D694,SaldoAnno2!E$12:E$5000)</f>
        <v>0</v>
      </c>
      <c r="R694" s="6">
        <f>SUMIF(SaldoAnno2!A$12:A$5000,D694,SaldoAnno2!G$12:G$5000)</f>
        <v>0</v>
      </c>
      <c r="S694" s="6">
        <f>SUMIF(SaldoAnno3!A$12:A$5000,D694,SaldoAnno3!D$12:G$5000)</f>
        <v>0</v>
      </c>
      <c r="T694" s="6">
        <f>SUMIF(SaldoAnno3!A$12:A$5000,D694,SaldoAnno3!E$12:H$5000)</f>
        <v>0</v>
      </c>
      <c r="U694" s="6">
        <f>SUMIF(SaldoAnno3!A$12:A$5000,D694,SaldoAnno3!G$12:G$5000)</f>
        <v>0</v>
      </c>
      <c r="V694" s="6">
        <f>SUMIF(SaldoAnno4!A$12:A$4602,$D694,SaldoAnno4!D$12:D$4602)</f>
        <v>0</v>
      </c>
      <c r="W694" s="6">
        <f>SUMIF(SaldoAnno4!A$12:A$4602,$D694,SaldoAnno4!E$12:E$4602)</f>
        <v>0</v>
      </c>
      <c r="X694" s="6">
        <f>SUMIF(SaldoAnno4!A$12:A$4602,$D694,SaldoAnno4!G$12:G$4602)</f>
        <v>0</v>
      </c>
      <c r="Y694" s="6">
        <f>SUMIF(SaldoAnno5!A$12:A$4602,$D694,SaldoAnno5!D$12:D$4602)</f>
        <v>0</v>
      </c>
      <c r="Z694" s="6">
        <f>SUMIF(SaldoAnno5!A$12:A$4602,$D694,SaldoAnno5!E$12:E$4602)</f>
        <v>0</v>
      </c>
      <c r="AA694" s="6">
        <f>SUMIF(SaldoAnno5!A$12:A$4602,$D694,SaldoAnno5!G$12:G$4602)</f>
        <v>0</v>
      </c>
      <c r="AB694" s="6">
        <f>SUMIF(SaldoAnno6!A$12:A$5000,$D694,SaldoAnno6!D$12:D$5000)</f>
        <v>0</v>
      </c>
      <c r="AC694" s="6">
        <f>SUMIF(SaldoAnno6!A$12:A$5000,$D694,SaldoAnno6!E$12:E$5000)</f>
        <v>0</v>
      </c>
      <c r="AD694" s="6">
        <f>SUMIF(SaldoAnno6!A$12:A$5000,$D694,SaldoAnno6!G$12:G$5000)</f>
        <v>0</v>
      </c>
    </row>
    <row r="695" spans="1:30" ht="12.75">
      <c r="A695" s="7">
        <v>92</v>
      </c>
      <c r="B695" s="7">
        <v>9202</v>
      </c>
      <c r="C695" s="7">
        <v>920201</v>
      </c>
      <c r="D695" s="7">
        <v>92020101</v>
      </c>
      <c r="E695" s="170" t="s">
        <v>185</v>
      </c>
      <c r="F695" s="7">
        <v>6</v>
      </c>
      <c r="G695" s="8" t="s">
        <v>329</v>
      </c>
      <c r="H695" s="8" t="s">
        <v>329</v>
      </c>
      <c r="I695" s="8" t="s">
        <v>329</v>
      </c>
      <c r="J695" s="8" t="s">
        <v>183</v>
      </c>
      <c r="K695" s="8" t="s">
        <v>186</v>
      </c>
      <c r="L695" s="8" t="s">
        <v>186</v>
      </c>
      <c r="M695" s="6">
        <f>SUMIF(SaldoAnno1!A$12:A$4902,D695,SaldoAnno1!D$12:D$4902)</f>
        <v>0</v>
      </c>
      <c r="N695" s="6">
        <f>SUMIF(SaldoAnno1!A$12:A$4902,D695,SaldoAnno1!E$12:E$4902)</f>
        <v>2881979.24</v>
      </c>
      <c r="O695" s="6">
        <f>SUMIF(SaldoAnno1!A$12:A$4902,D695,SaldoAnno1!G$12:G$4902)</f>
        <v>-2881979.24</v>
      </c>
      <c r="P695" s="6">
        <f>SUMIF(SaldoAnno2!A$12:A$5000,D695,SaldoAnno2!D$12:D$5000)</f>
        <v>0</v>
      </c>
      <c r="Q695" s="6">
        <f>SUMIF(SaldoAnno2!A$12:A$5000,D695,SaldoAnno2!E$12:E$5000)</f>
        <v>2881979.24</v>
      </c>
      <c r="R695" s="6">
        <f>SUMIF(SaldoAnno2!A$12:A$5000,D695,SaldoAnno2!G$12:G$5000)</f>
        <v>-2881979.24</v>
      </c>
      <c r="S695" s="6">
        <f>SUMIF(SaldoAnno3!A$12:A$5000,D695,SaldoAnno3!D$12:G$5000)</f>
        <v>0</v>
      </c>
      <c r="T695" s="6">
        <f>SUMIF(SaldoAnno3!A$12:A$5000,D695,SaldoAnno3!E$12:H$5000)</f>
        <v>2881979.24</v>
      </c>
      <c r="U695" s="6">
        <f>SUMIF(SaldoAnno3!A$12:A$5000,D695,SaldoAnno3!G$12:G$5000)</f>
        <v>-2881979.24</v>
      </c>
      <c r="V695" s="6">
        <f>SUMIF(SaldoAnno4!A$12:A$4602,$D695,SaldoAnno4!D$12:D$4602)</f>
        <v>0</v>
      </c>
      <c r="W695" s="6">
        <f>SUMIF(SaldoAnno4!A$12:A$4602,$D695,SaldoAnno4!E$12:E$4602)</f>
        <v>0</v>
      </c>
      <c r="X695" s="6">
        <f>SUMIF(SaldoAnno4!A$12:A$4602,$D695,SaldoAnno4!G$12:G$4602)</f>
        <v>0</v>
      </c>
      <c r="Y695" s="6">
        <f>SUMIF(SaldoAnno5!A$12:A$4602,$D695,SaldoAnno5!D$12:D$4602)</f>
        <v>0</v>
      </c>
      <c r="Z695" s="6">
        <f>SUMIF(SaldoAnno5!A$12:A$4602,$D695,SaldoAnno5!E$12:E$4602)</f>
        <v>2881979.24</v>
      </c>
      <c r="AA695" s="6">
        <f>SUMIF(SaldoAnno5!A$12:A$4602,$D695,SaldoAnno5!G$12:G$4602)</f>
        <v>-2881979.24</v>
      </c>
      <c r="AB695" s="6">
        <f>SUMIF(SaldoAnno6!A$12:A$5000,$D695,SaldoAnno6!D$12:D$5000)</f>
        <v>0</v>
      </c>
      <c r="AC695" s="6">
        <f>SUMIF(SaldoAnno6!A$12:A$5000,$D695,SaldoAnno6!E$12:E$5000)</f>
        <v>0</v>
      </c>
      <c r="AD695" s="6">
        <f>SUMIF(SaldoAnno6!A$12:A$5000,$D695,SaldoAnno6!G$12:G$5000)</f>
        <v>0</v>
      </c>
    </row>
    <row r="696" spans="1:30" ht="12.75">
      <c r="A696" s="7">
        <v>92</v>
      </c>
      <c r="B696" s="7">
        <v>9203</v>
      </c>
      <c r="C696" s="7">
        <v>920301</v>
      </c>
      <c r="D696" s="7">
        <v>92030101</v>
      </c>
      <c r="E696" s="170" t="s">
        <v>187</v>
      </c>
      <c r="F696" s="7">
        <v>6</v>
      </c>
      <c r="G696" s="8" t="s">
        <v>329</v>
      </c>
      <c r="H696" s="8" t="s">
        <v>329</v>
      </c>
      <c r="I696" s="8" t="s">
        <v>329</v>
      </c>
      <c r="J696" s="8" t="s">
        <v>183</v>
      </c>
      <c r="K696" s="8" t="s">
        <v>188</v>
      </c>
      <c r="L696" s="8" t="s">
        <v>188</v>
      </c>
      <c r="M696" s="6">
        <f>SUMIF(SaldoAnno1!A$12:A$4902,D696,SaldoAnno1!D$12:D$4902)</f>
        <v>0</v>
      </c>
      <c r="N696" s="6">
        <f>SUMIF(SaldoAnno1!A$12:A$4902,D696,SaldoAnno1!E$12:E$4902)</f>
        <v>0</v>
      </c>
      <c r="O696" s="6">
        <f>SUMIF(SaldoAnno1!A$12:A$4902,D696,SaldoAnno1!G$12:G$4902)</f>
        <v>0</v>
      </c>
      <c r="P696" s="6">
        <f>SUMIF(SaldoAnno2!A$12:A$5000,D696,SaldoAnno2!D$12:D$5000)</f>
        <v>0</v>
      </c>
      <c r="Q696" s="6">
        <f>SUMIF(SaldoAnno2!A$12:A$5000,D696,SaldoAnno2!E$12:E$5000)</f>
        <v>0</v>
      </c>
      <c r="R696" s="6">
        <f>SUMIF(SaldoAnno2!A$12:A$5000,D696,SaldoAnno2!G$12:G$5000)</f>
        <v>0</v>
      </c>
      <c r="S696" s="6">
        <f>SUMIF(SaldoAnno3!A$12:A$5000,D696,SaldoAnno3!D$12:G$5000)</f>
        <v>0</v>
      </c>
      <c r="T696" s="6">
        <f>SUMIF(SaldoAnno3!A$12:A$5000,D696,SaldoAnno3!E$12:H$5000)</f>
        <v>0</v>
      </c>
      <c r="U696" s="6">
        <f>SUMIF(SaldoAnno3!A$12:A$5000,D696,SaldoAnno3!G$12:G$5000)</f>
        <v>0</v>
      </c>
      <c r="V696" s="6">
        <f>SUMIF(SaldoAnno4!A$12:A$4602,$D696,SaldoAnno4!D$12:D$4602)</f>
        <v>0</v>
      </c>
      <c r="W696" s="6">
        <f>SUMIF(SaldoAnno4!A$12:A$4602,$D696,SaldoAnno4!E$12:E$4602)</f>
        <v>0</v>
      </c>
      <c r="X696" s="6">
        <f>SUMIF(SaldoAnno4!A$12:A$4602,$D696,SaldoAnno4!G$12:G$4602)</f>
        <v>0</v>
      </c>
      <c r="Y696" s="6">
        <f>SUMIF(SaldoAnno5!A$12:A$4602,$D696,SaldoAnno5!D$12:D$4602)</f>
        <v>0</v>
      </c>
      <c r="Z696" s="6">
        <f>SUMIF(SaldoAnno5!A$12:A$4602,$D696,SaldoAnno5!E$12:E$4602)</f>
        <v>0</v>
      </c>
      <c r="AA696" s="6">
        <f>SUMIF(SaldoAnno5!A$12:A$4602,$D696,SaldoAnno5!G$12:G$4602)</f>
        <v>0</v>
      </c>
      <c r="AB696" s="6">
        <f>SUMIF(SaldoAnno6!A$12:A$5000,$D696,SaldoAnno6!D$12:D$5000)</f>
        <v>0</v>
      </c>
      <c r="AC696" s="6">
        <f>SUMIF(SaldoAnno6!A$12:A$5000,$D696,SaldoAnno6!E$12:E$5000)</f>
        <v>0</v>
      </c>
      <c r="AD696" s="6">
        <f>SUMIF(SaldoAnno6!A$12:A$5000,$D696,SaldoAnno6!G$12:G$5000)</f>
        <v>0</v>
      </c>
    </row>
    <row r="697" spans="1:30" ht="12.75">
      <c r="A697" s="7">
        <v>92</v>
      </c>
      <c r="B697" s="7">
        <v>9203</v>
      </c>
      <c r="C697" s="7">
        <v>920301</v>
      </c>
      <c r="D697" s="7">
        <v>92030102</v>
      </c>
      <c r="E697" s="170" t="s">
        <v>189</v>
      </c>
      <c r="F697" s="7">
        <v>6</v>
      </c>
      <c r="G697" s="8" t="s">
        <v>329</v>
      </c>
      <c r="H697" s="8" t="s">
        <v>329</v>
      </c>
      <c r="I697" s="8" t="s">
        <v>329</v>
      </c>
      <c r="J697" s="8" t="s">
        <v>183</v>
      </c>
      <c r="K697" s="8" t="s">
        <v>188</v>
      </c>
      <c r="L697" s="8" t="s">
        <v>188</v>
      </c>
      <c r="M697" s="6">
        <f>SUMIF(SaldoAnno1!A$12:A$4902,D697,SaldoAnno1!D$12:D$4902)</f>
        <v>0</v>
      </c>
      <c r="N697" s="6">
        <f>SUMIF(SaldoAnno1!A$12:A$4902,D697,SaldoAnno1!E$12:E$4902)</f>
        <v>0</v>
      </c>
      <c r="O697" s="6">
        <f>SUMIF(SaldoAnno1!A$12:A$4902,D697,SaldoAnno1!G$12:G$4902)</f>
        <v>0</v>
      </c>
      <c r="P697" s="6">
        <f>SUMIF(SaldoAnno2!A$12:A$5000,D697,SaldoAnno2!D$12:D$5000)</f>
        <v>0</v>
      </c>
      <c r="Q697" s="6">
        <f>SUMIF(SaldoAnno2!A$12:A$5000,D697,SaldoAnno2!E$12:E$5000)</f>
        <v>0</v>
      </c>
      <c r="R697" s="6">
        <f>SUMIF(SaldoAnno2!A$12:A$5000,D697,SaldoAnno2!G$12:G$5000)</f>
        <v>0</v>
      </c>
      <c r="S697" s="6">
        <f>SUMIF(SaldoAnno3!A$12:A$5000,D697,SaldoAnno3!D$12:G$5000)</f>
        <v>0</v>
      </c>
      <c r="T697" s="6">
        <f>SUMIF(SaldoAnno3!A$12:A$5000,D697,SaldoAnno3!E$12:H$5000)</f>
        <v>0</v>
      </c>
      <c r="U697" s="6">
        <f>SUMIF(SaldoAnno3!A$12:A$5000,D697,SaldoAnno3!G$12:G$5000)</f>
        <v>0</v>
      </c>
      <c r="V697" s="6">
        <f>SUMIF(SaldoAnno4!A$12:A$4602,$D697,SaldoAnno4!D$12:D$4602)</f>
        <v>0</v>
      </c>
      <c r="W697" s="6">
        <f>SUMIF(SaldoAnno4!A$12:A$4602,$D697,SaldoAnno4!E$12:E$4602)</f>
        <v>0</v>
      </c>
      <c r="X697" s="6">
        <f>SUMIF(SaldoAnno4!A$12:A$4602,$D697,SaldoAnno4!G$12:G$4602)</f>
        <v>0</v>
      </c>
      <c r="Y697" s="6">
        <f>SUMIF(SaldoAnno5!A$12:A$4602,$D697,SaldoAnno5!D$12:D$4602)</f>
        <v>0</v>
      </c>
      <c r="Z697" s="6">
        <f>SUMIF(SaldoAnno5!A$12:A$4602,$D697,SaldoAnno5!E$12:E$4602)</f>
        <v>0</v>
      </c>
      <c r="AA697" s="6">
        <f>SUMIF(SaldoAnno5!A$12:A$4602,$D697,SaldoAnno5!G$12:G$4602)</f>
        <v>0</v>
      </c>
      <c r="AB697" s="6">
        <f>SUMIF(SaldoAnno6!A$12:A$5000,$D697,SaldoAnno6!D$12:D$5000)</f>
        <v>0</v>
      </c>
      <c r="AC697" s="6">
        <f>SUMIF(SaldoAnno6!A$12:A$5000,$D697,SaldoAnno6!E$12:E$5000)</f>
        <v>0</v>
      </c>
      <c r="AD697" s="6">
        <f>SUMIF(SaldoAnno6!A$12:A$5000,$D697,SaldoAnno6!G$12:G$5000)</f>
        <v>0</v>
      </c>
    </row>
    <row r="698" spans="1:30" ht="12.75">
      <c r="A698" s="7">
        <v>92</v>
      </c>
      <c r="B698" s="7">
        <v>9204</v>
      </c>
      <c r="C698" s="7">
        <v>920401</v>
      </c>
      <c r="D698" s="7">
        <v>92040101</v>
      </c>
      <c r="E698" s="170" t="s">
        <v>190</v>
      </c>
      <c r="F698" s="7">
        <v>6</v>
      </c>
      <c r="G698" s="8" t="s">
        <v>329</v>
      </c>
      <c r="H698" s="8" t="s">
        <v>329</v>
      </c>
      <c r="I698" s="8" t="s">
        <v>329</v>
      </c>
      <c r="J698" s="8" t="s">
        <v>183</v>
      </c>
      <c r="K698" s="8" t="s">
        <v>191</v>
      </c>
      <c r="L698" s="8" t="s">
        <v>191</v>
      </c>
      <c r="M698" s="6">
        <f>SUMIF(SaldoAnno1!A$12:A$4902,D698,SaldoAnno1!D$12:D$4902)</f>
        <v>0</v>
      </c>
      <c r="N698" s="6">
        <f>SUMIF(SaldoAnno1!A$12:A$4902,D698,SaldoAnno1!E$12:E$4902)</f>
        <v>0</v>
      </c>
      <c r="O698" s="6">
        <f>SUMIF(SaldoAnno1!A$12:A$4902,D698,SaldoAnno1!G$12:G$4902)</f>
        <v>0</v>
      </c>
      <c r="P698" s="6">
        <f>SUMIF(SaldoAnno2!A$12:A$5000,D698,SaldoAnno2!D$12:D$5000)</f>
        <v>0</v>
      </c>
      <c r="Q698" s="6">
        <f>SUMIF(SaldoAnno2!A$12:A$5000,D698,SaldoAnno2!E$12:E$5000)</f>
        <v>0</v>
      </c>
      <c r="R698" s="6">
        <f>SUMIF(SaldoAnno2!A$12:A$5000,D698,SaldoAnno2!G$12:G$5000)</f>
        <v>0</v>
      </c>
      <c r="S698" s="6">
        <f>SUMIF(SaldoAnno3!A$12:A$5000,D698,SaldoAnno3!D$12:G$5000)</f>
        <v>0</v>
      </c>
      <c r="T698" s="6">
        <f>SUMIF(SaldoAnno3!A$12:A$5000,D698,SaldoAnno3!E$12:H$5000)</f>
        <v>0</v>
      </c>
      <c r="U698" s="6">
        <f>SUMIF(SaldoAnno3!A$12:A$5000,D698,SaldoAnno3!G$12:G$5000)</f>
        <v>0</v>
      </c>
      <c r="V698" s="6">
        <f>SUMIF(SaldoAnno4!A$12:A$4602,$D698,SaldoAnno4!D$12:D$4602)</f>
        <v>0</v>
      </c>
      <c r="W698" s="6">
        <f>SUMIF(SaldoAnno4!A$12:A$4602,$D698,SaldoAnno4!E$12:E$4602)</f>
        <v>0</v>
      </c>
      <c r="X698" s="6">
        <f>SUMIF(SaldoAnno4!A$12:A$4602,$D698,SaldoAnno4!G$12:G$4602)</f>
        <v>0</v>
      </c>
      <c r="Y698" s="6">
        <f>SUMIF(SaldoAnno5!A$12:A$4602,$D698,SaldoAnno5!D$12:D$4602)</f>
        <v>0</v>
      </c>
      <c r="Z698" s="6">
        <f>SUMIF(SaldoAnno5!A$12:A$4602,$D698,SaldoAnno5!E$12:E$4602)</f>
        <v>0</v>
      </c>
      <c r="AA698" s="6">
        <f>SUMIF(SaldoAnno5!A$12:A$4602,$D698,SaldoAnno5!G$12:G$4602)</f>
        <v>0</v>
      </c>
      <c r="AB698" s="6">
        <f>SUMIF(SaldoAnno6!A$12:A$5000,$D698,SaldoAnno6!D$12:D$5000)</f>
        <v>0</v>
      </c>
      <c r="AC698" s="6">
        <f>SUMIF(SaldoAnno6!A$12:A$5000,$D698,SaldoAnno6!E$12:E$5000)</f>
        <v>0</v>
      </c>
      <c r="AD698" s="6">
        <f>SUMIF(SaldoAnno6!A$12:A$5000,$D698,SaldoAnno6!G$12:G$5000)</f>
        <v>0</v>
      </c>
    </row>
    <row r="699" spans="1:30" ht="12.75">
      <c r="A699" s="7">
        <v>92</v>
      </c>
      <c r="B699" s="7">
        <v>9204</v>
      </c>
      <c r="C699" s="7">
        <v>920401</v>
      </c>
      <c r="D699" s="7">
        <v>92040102</v>
      </c>
      <c r="E699" s="170" t="s">
        <v>1676</v>
      </c>
      <c r="F699" s="7">
        <v>6</v>
      </c>
      <c r="G699" s="8" t="s">
        <v>329</v>
      </c>
      <c r="H699" s="8" t="s">
        <v>329</v>
      </c>
      <c r="I699" s="8" t="s">
        <v>329</v>
      </c>
      <c r="J699" s="8" t="s">
        <v>183</v>
      </c>
      <c r="K699" s="8" t="s">
        <v>191</v>
      </c>
      <c r="L699" s="8" t="s">
        <v>191</v>
      </c>
      <c r="M699" s="6">
        <f>SUMIF(SaldoAnno1!A$12:A$4902,D699,SaldoAnno1!D$12:D$4902)</f>
        <v>0</v>
      </c>
      <c r="N699" s="6">
        <f>SUMIF(SaldoAnno1!A$12:A$4902,D699,SaldoAnno1!E$12:E$4902)</f>
        <v>0</v>
      </c>
      <c r="O699" s="6">
        <f>SUMIF(SaldoAnno1!A$12:A$4902,D699,SaldoAnno1!G$12:G$4902)</f>
        <v>0</v>
      </c>
      <c r="P699" s="6">
        <f>SUMIF(SaldoAnno2!A$12:A$5000,D699,SaldoAnno2!D$12:D$5000)</f>
        <v>0</v>
      </c>
      <c r="Q699" s="6">
        <f>SUMIF(SaldoAnno2!A$12:A$5000,D699,SaldoAnno2!E$12:E$5000)</f>
        <v>0</v>
      </c>
      <c r="R699" s="6">
        <f>SUMIF(SaldoAnno2!A$12:A$5000,D699,SaldoAnno2!G$12:G$5000)</f>
        <v>0</v>
      </c>
      <c r="S699" s="6">
        <f>SUMIF(SaldoAnno3!A$12:A$5000,D699,SaldoAnno3!D$12:G$5000)</f>
        <v>0</v>
      </c>
      <c r="T699" s="6">
        <f>SUMIF(SaldoAnno3!A$12:A$5000,D699,SaldoAnno3!E$12:H$5000)</f>
        <v>0</v>
      </c>
      <c r="U699" s="6">
        <f>SUMIF(SaldoAnno3!A$12:A$5000,D699,SaldoAnno3!G$12:G$5000)</f>
        <v>0</v>
      </c>
      <c r="V699" s="6">
        <f>SUMIF(SaldoAnno4!A$12:A$4602,$D699,SaldoAnno4!D$12:D$4602)</f>
        <v>0</v>
      </c>
      <c r="W699" s="6">
        <f>SUMIF(SaldoAnno4!A$12:A$4602,$D699,SaldoAnno4!E$12:E$4602)</f>
        <v>0</v>
      </c>
      <c r="X699" s="6">
        <f>SUMIF(SaldoAnno4!A$12:A$4602,$D699,SaldoAnno4!G$12:G$4602)</f>
        <v>0</v>
      </c>
      <c r="Y699" s="6">
        <f>SUMIF(SaldoAnno5!A$12:A$4602,$D699,SaldoAnno5!D$12:D$4602)</f>
        <v>0</v>
      </c>
      <c r="Z699" s="6">
        <f>SUMIF(SaldoAnno5!A$12:A$4602,$D699,SaldoAnno5!E$12:E$4602)</f>
        <v>0</v>
      </c>
      <c r="AA699" s="6">
        <f>SUMIF(SaldoAnno5!A$12:A$4602,$D699,SaldoAnno5!G$12:G$4602)</f>
        <v>0</v>
      </c>
      <c r="AB699" s="6">
        <f>SUMIF(SaldoAnno6!A$12:A$5000,$D699,SaldoAnno6!D$12:D$5000)</f>
        <v>0</v>
      </c>
      <c r="AC699" s="6">
        <f>SUMIF(SaldoAnno6!A$12:A$5000,$D699,SaldoAnno6!E$12:E$5000)</f>
        <v>0</v>
      </c>
      <c r="AD699" s="6">
        <f>SUMIF(SaldoAnno6!A$12:A$5000,$D699,SaldoAnno6!G$12:G$5000)</f>
        <v>0</v>
      </c>
    </row>
    <row r="700" spans="1:30" ht="25.5">
      <c r="A700" s="7">
        <v>92</v>
      </c>
      <c r="B700" s="7">
        <v>9205</v>
      </c>
      <c r="C700" s="7">
        <v>920501</v>
      </c>
      <c r="D700" s="7">
        <v>92050101</v>
      </c>
      <c r="E700" s="170" t="s">
        <v>1677</v>
      </c>
      <c r="F700" s="7">
        <v>6</v>
      </c>
      <c r="G700" s="8" t="s">
        <v>329</v>
      </c>
      <c r="H700" s="8" t="s">
        <v>329</v>
      </c>
      <c r="I700" s="8" t="s">
        <v>329</v>
      </c>
      <c r="J700" s="8" t="s">
        <v>183</v>
      </c>
      <c r="K700" s="8" t="s">
        <v>193</v>
      </c>
      <c r="L700" s="8" t="s">
        <v>193</v>
      </c>
      <c r="M700" s="6">
        <f>SUMIF(SaldoAnno1!A$12:A$4902,D700,SaldoAnno1!D$12:D$4902)</f>
        <v>0</v>
      </c>
      <c r="N700" s="6">
        <f>SUMIF(SaldoAnno1!A$12:A$4902,D700,SaldoAnno1!E$12:E$4902)</f>
        <v>0</v>
      </c>
      <c r="O700" s="6">
        <f>SUMIF(SaldoAnno1!A$12:A$4902,D700,SaldoAnno1!G$12:G$4902)</f>
        <v>0</v>
      </c>
      <c r="P700" s="6">
        <f>SUMIF(SaldoAnno2!A$12:A$5000,D700,SaldoAnno2!D$12:D$5000)</f>
        <v>0</v>
      </c>
      <c r="Q700" s="6">
        <f>SUMIF(SaldoAnno2!A$12:A$5000,D700,SaldoAnno2!E$12:E$5000)</f>
        <v>0</v>
      </c>
      <c r="R700" s="6">
        <f>SUMIF(SaldoAnno2!A$12:A$5000,D700,SaldoAnno2!G$12:G$5000)</f>
        <v>0</v>
      </c>
      <c r="S700" s="6">
        <f>SUMIF(SaldoAnno3!A$12:A$5000,D700,SaldoAnno3!D$12:G$5000)</f>
        <v>0</v>
      </c>
      <c r="T700" s="6">
        <f>SUMIF(SaldoAnno3!A$12:A$5000,D700,SaldoAnno3!E$12:H$5000)</f>
        <v>0</v>
      </c>
      <c r="U700" s="6">
        <f>SUMIF(SaldoAnno3!A$12:A$5000,D700,SaldoAnno3!G$12:G$5000)</f>
        <v>0</v>
      </c>
      <c r="V700" s="6">
        <f>SUMIF(SaldoAnno4!A$12:A$4602,$D700,SaldoAnno4!D$12:D$4602)</f>
        <v>0</v>
      </c>
      <c r="W700" s="6">
        <f>SUMIF(SaldoAnno4!A$12:A$4602,$D700,SaldoAnno4!E$12:E$4602)</f>
        <v>0</v>
      </c>
      <c r="X700" s="6">
        <f>SUMIF(SaldoAnno4!A$12:A$4602,$D700,SaldoAnno4!G$12:G$4602)</f>
        <v>0</v>
      </c>
      <c r="Y700" s="6">
        <f>SUMIF(SaldoAnno5!A$12:A$4602,$D700,SaldoAnno5!D$12:D$4602)</f>
        <v>0</v>
      </c>
      <c r="Z700" s="6">
        <f>SUMIF(SaldoAnno5!A$12:A$4602,$D700,SaldoAnno5!E$12:E$4602)</f>
        <v>0</v>
      </c>
      <c r="AA700" s="6">
        <f>SUMIF(SaldoAnno5!A$12:A$4602,$D700,SaldoAnno5!G$12:G$4602)</f>
        <v>0</v>
      </c>
      <c r="AB700" s="6">
        <f>SUMIF(SaldoAnno6!A$12:A$5000,$D700,SaldoAnno6!D$12:D$5000)</f>
        <v>0</v>
      </c>
      <c r="AC700" s="6">
        <f>SUMIF(SaldoAnno6!A$12:A$5000,$D700,SaldoAnno6!E$12:E$5000)</f>
        <v>0</v>
      </c>
      <c r="AD700" s="6">
        <f>SUMIF(SaldoAnno6!A$12:A$5000,$D700,SaldoAnno6!G$12:G$5000)</f>
        <v>0</v>
      </c>
    </row>
    <row r="701" spans="1:30" ht="12.75">
      <c r="A701" s="7">
        <v>92</v>
      </c>
      <c r="B701" s="7">
        <v>9205</v>
      </c>
      <c r="C701" s="7">
        <v>920501</v>
      </c>
      <c r="D701" s="7">
        <v>92050102</v>
      </c>
      <c r="E701" s="170" t="s">
        <v>194</v>
      </c>
      <c r="F701" s="7">
        <v>6</v>
      </c>
      <c r="G701" s="8" t="s">
        <v>329</v>
      </c>
      <c r="H701" s="8" t="s">
        <v>329</v>
      </c>
      <c r="I701" s="8" t="s">
        <v>329</v>
      </c>
      <c r="J701" s="8" t="s">
        <v>183</v>
      </c>
      <c r="K701" s="8" t="s">
        <v>193</v>
      </c>
      <c r="L701" s="8" t="s">
        <v>193</v>
      </c>
      <c r="M701" s="6">
        <f>SUMIF(SaldoAnno1!A$12:A$4902,D701,SaldoAnno1!D$12:D$4902)</f>
        <v>0</v>
      </c>
      <c r="N701" s="6">
        <f>SUMIF(SaldoAnno1!A$12:A$4902,D701,SaldoAnno1!E$12:E$4902)</f>
        <v>1497229.42</v>
      </c>
      <c r="O701" s="6">
        <f>SUMIF(SaldoAnno1!A$12:A$4902,D701,SaldoAnno1!G$12:G$4902)</f>
        <v>-1497229.42</v>
      </c>
      <c r="P701" s="6">
        <f>SUMIF(SaldoAnno2!A$12:A$5000,D701,SaldoAnno2!D$12:D$5000)</f>
        <v>0</v>
      </c>
      <c r="Q701" s="6">
        <f>SUMIF(SaldoAnno2!A$12:A$5000,D701,SaldoAnno2!E$12:E$5000)</f>
        <v>1480606.09</v>
      </c>
      <c r="R701" s="6">
        <f>SUMIF(SaldoAnno2!A$12:A$5000,D701,SaldoAnno2!G$12:G$5000)</f>
        <v>-1480606.09</v>
      </c>
      <c r="S701" s="6">
        <f>SUMIF(SaldoAnno3!A$12:A$5000,D701,SaldoAnno3!D$12:G$5000)</f>
        <v>0</v>
      </c>
      <c r="T701" s="6">
        <f>SUMIF(SaldoAnno3!A$12:A$5000,D701,SaldoAnno3!E$12:H$5000)</f>
        <v>1480606.09</v>
      </c>
      <c r="U701" s="6">
        <f>SUMIF(SaldoAnno3!A$12:A$5000,D701,SaldoAnno3!G$12:G$5000)</f>
        <v>-1497069.89</v>
      </c>
      <c r="V701" s="6">
        <f>SUMIF(SaldoAnno4!A$12:A$4602,$D701,SaldoAnno4!D$12:D$4602)</f>
        <v>0</v>
      </c>
      <c r="W701" s="6">
        <f>SUMIF(SaldoAnno4!A$12:A$4602,$D701,SaldoAnno4!E$12:E$4602)</f>
        <v>0</v>
      </c>
      <c r="X701" s="6">
        <f>SUMIF(SaldoAnno4!A$12:A$4602,$D701,SaldoAnno4!G$12:G$4602)</f>
        <v>0</v>
      </c>
      <c r="Y701" s="6">
        <f>SUMIF(SaldoAnno5!A$12:A$4602,$D701,SaldoAnno5!D$12:D$4602)</f>
        <v>0</v>
      </c>
      <c r="Z701" s="6">
        <f>SUMIF(SaldoAnno5!A$12:A$4602,$D701,SaldoAnno5!E$12:E$4602)</f>
        <v>1316698.17</v>
      </c>
      <c r="AA701" s="6">
        <f>SUMIF(SaldoAnno5!A$12:A$4602,$D701,SaldoAnno5!G$12:G$4602)</f>
        <v>-1316698.17</v>
      </c>
      <c r="AB701" s="6">
        <f>SUMIF(SaldoAnno6!A$12:A$5000,$D701,SaldoAnno6!D$12:D$5000)</f>
        <v>0</v>
      </c>
      <c r="AC701" s="6">
        <f>SUMIF(SaldoAnno6!A$12:A$5000,$D701,SaldoAnno6!E$12:E$5000)</f>
        <v>0</v>
      </c>
      <c r="AD701" s="6">
        <f>SUMIF(SaldoAnno6!A$12:A$5000,$D701,SaldoAnno6!G$12:G$5000)</f>
        <v>0</v>
      </c>
    </row>
    <row r="702" spans="1:30" ht="12.75">
      <c r="A702" s="7">
        <v>92</v>
      </c>
      <c r="B702" s="7">
        <v>9205</v>
      </c>
      <c r="C702" s="7">
        <v>920501</v>
      </c>
      <c r="D702" s="7">
        <v>92050103</v>
      </c>
      <c r="E702" s="170" t="s">
        <v>1026</v>
      </c>
      <c r="F702" s="7">
        <v>6</v>
      </c>
      <c r="G702" s="8" t="s">
        <v>329</v>
      </c>
      <c r="H702" s="8" t="s">
        <v>329</v>
      </c>
      <c r="I702" s="8" t="s">
        <v>329</v>
      </c>
      <c r="J702" s="8" t="s">
        <v>183</v>
      </c>
      <c r="K702" s="8" t="s">
        <v>193</v>
      </c>
      <c r="L702" s="8" t="s">
        <v>193</v>
      </c>
      <c r="M702" s="6">
        <f>SUMIF(SaldoAnno1!A$12:A$4902,D702,SaldoAnno1!D$12:D$4902)</f>
        <v>0</v>
      </c>
      <c r="N702" s="6">
        <f>SUMIF(SaldoAnno1!A$12:A$4902,D702,SaldoAnno1!E$12:E$4902)</f>
        <v>5124963.3</v>
      </c>
      <c r="O702" s="6">
        <f>SUMIF(SaldoAnno1!A$12:A$4902,D702,SaldoAnno1!G$12:G$4902)</f>
        <v>-5124963.3</v>
      </c>
      <c r="P702" s="6">
        <f>SUMIF(SaldoAnno2!A$12:A$5000,D702,SaldoAnno2!D$12:D$5000)</f>
        <v>0</v>
      </c>
      <c r="Q702" s="6">
        <f>SUMIF(SaldoAnno2!A$12:A$5000,D702,SaldoAnno2!E$12:E$5000)</f>
        <v>9186540.8200000003</v>
      </c>
      <c r="R702" s="6">
        <f>SUMIF(SaldoAnno2!A$12:A$5000,D702,SaldoAnno2!G$12:G$5000)</f>
        <v>-9186540.8200000003</v>
      </c>
      <c r="S702" s="6">
        <f>SUMIF(SaldoAnno3!A$12:A$5000,D702,SaldoAnno3!D$12:G$5000)</f>
        <v>0</v>
      </c>
      <c r="T702" s="6">
        <f>SUMIF(SaldoAnno3!A$12:A$5000,D702,SaldoAnno3!E$12:H$5000)</f>
        <v>9186540.8200000003</v>
      </c>
      <c r="U702" s="6">
        <f>SUMIF(SaldoAnno3!A$12:A$5000,D702,SaldoAnno3!G$12:G$5000)</f>
        <v>-9237725.5</v>
      </c>
      <c r="V702" s="6">
        <f>SUMIF(SaldoAnno4!A$12:A$4602,$D702,SaldoAnno4!D$12:D$4602)</f>
        <v>0</v>
      </c>
      <c r="W702" s="6">
        <f>SUMIF(SaldoAnno4!A$12:A$4602,$D702,SaldoAnno4!E$12:E$4602)</f>
        <v>0</v>
      </c>
      <c r="X702" s="6">
        <f>SUMIF(SaldoAnno4!A$12:A$4602,$D702,SaldoAnno4!G$12:G$4602)</f>
        <v>0</v>
      </c>
      <c r="Y702" s="6">
        <f>SUMIF(SaldoAnno5!A$12:A$4602,$D702,SaldoAnno5!D$12:D$4602)</f>
        <v>0</v>
      </c>
      <c r="Z702" s="6">
        <f>SUMIF(SaldoAnno5!A$12:A$4602,$D702,SaldoAnno5!E$12:E$4602)</f>
        <v>3440195.04</v>
      </c>
      <c r="AA702" s="6">
        <f>SUMIF(SaldoAnno5!A$12:A$4602,$D702,SaldoAnno5!G$12:G$4602)</f>
        <v>-3440195.04</v>
      </c>
      <c r="AB702" s="6">
        <f>SUMIF(SaldoAnno6!A$12:A$5000,$D702,SaldoAnno6!D$12:D$5000)</f>
        <v>0</v>
      </c>
      <c r="AC702" s="6">
        <f>SUMIF(SaldoAnno6!A$12:A$5000,$D702,SaldoAnno6!E$12:E$5000)</f>
        <v>0</v>
      </c>
      <c r="AD702" s="6">
        <f>SUMIF(SaldoAnno6!A$12:A$5000,$D702,SaldoAnno6!G$12:G$5000)</f>
        <v>0</v>
      </c>
    </row>
    <row r="703" spans="1:30" ht="12.75">
      <c r="A703" s="7">
        <v>99</v>
      </c>
      <c r="B703" s="7">
        <v>9923</v>
      </c>
      <c r="C703" s="7">
        <v>992301</v>
      </c>
      <c r="D703" s="7">
        <v>99230101</v>
      </c>
      <c r="E703" s="170" t="s">
        <v>195</v>
      </c>
      <c r="F703" s="7">
        <v>0</v>
      </c>
      <c r="G703" s="8" t="s">
        <v>329</v>
      </c>
      <c r="H703" s="8" t="s">
        <v>329</v>
      </c>
      <c r="I703" s="8" t="s">
        <v>329</v>
      </c>
      <c r="J703" s="8" t="s">
        <v>195</v>
      </c>
      <c r="K703" s="8" t="s">
        <v>195</v>
      </c>
      <c r="L703" s="8" t="s">
        <v>195</v>
      </c>
      <c r="M703" s="6">
        <f>SUMIF(SaldoAnno1!A$12:A$4902,D703,SaldoAnno1!D$12:D$4902)</f>
        <v>0</v>
      </c>
      <c r="N703" s="6">
        <f>SUMIF(SaldoAnno1!A$12:A$4902,D703,SaldoAnno1!E$12:E$4902)</f>
        <v>0</v>
      </c>
      <c r="O703" s="6">
        <f>SUMIF(SaldoAnno1!A$12:A$4902,D703,SaldoAnno1!G$12:G$4902)</f>
        <v>0</v>
      </c>
      <c r="P703" s="6">
        <f>SUMIF(SaldoAnno2!A$12:A$5000,D703,SaldoAnno2!D$12:D$5000)</f>
        <v>0</v>
      </c>
      <c r="Q703" s="6">
        <f>SUMIF(SaldoAnno2!A$12:A$5000,D703,SaldoAnno2!E$12:E$5000)</f>
        <v>0</v>
      </c>
      <c r="R703" s="6">
        <f>SUMIF(SaldoAnno2!A$12:A$5000,D703,SaldoAnno2!G$12:G$5000)</f>
        <v>0</v>
      </c>
      <c r="S703" s="6">
        <f>SUMIF(SaldoAnno3!A$12:A$5000,D703,SaldoAnno3!D$12:G$5000)</f>
        <v>0</v>
      </c>
      <c r="T703" s="6">
        <f>SUMIF(SaldoAnno3!A$12:A$5000,D703,SaldoAnno3!E$12:H$5000)</f>
        <v>0</v>
      </c>
      <c r="U703" s="6">
        <f>SUMIF(SaldoAnno3!A$12:A$5000,D703,SaldoAnno3!G$12:G$5000)</f>
        <v>0</v>
      </c>
      <c r="V703" s="6">
        <f>SUMIF(SaldoAnno4!A$12:A$4602,$D703,SaldoAnno4!D$12:D$4602)</f>
        <v>0</v>
      </c>
      <c r="W703" s="6">
        <f>SUMIF(SaldoAnno4!A$12:A$4602,$D703,SaldoAnno4!E$12:E$4602)</f>
        <v>0</v>
      </c>
      <c r="X703" s="6">
        <f>SUMIF(SaldoAnno4!A$12:A$4602,$D703,SaldoAnno4!G$12:G$4602)</f>
        <v>0</v>
      </c>
      <c r="Y703" s="6">
        <f>SUMIF(SaldoAnno5!A$12:A$4602,$D703,SaldoAnno5!D$12:D$4602)</f>
        <v>2957.42</v>
      </c>
      <c r="Z703" s="6">
        <f>SUMIF(SaldoAnno5!A$12:A$4602,$D703,SaldoAnno5!E$12:E$4602)</f>
        <v>2957.42</v>
      </c>
      <c r="AA703" s="6">
        <f>SUMIF(SaldoAnno5!A$12:A$4602,$D703,SaldoAnno5!G$12:G$4602)</f>
        <v>0</v>
      </c>
      <c r="AB703" s="6">
        <f>SUMIF(SaldoAnno6!A$12:A$5000,$D703,SaldoAnno6!D$12:D$5000)</f>
        <v>0</v>
      </c>
      <c r="AC703" s="6">
        <f>SUMIF(SaldoAnno6!A$12:A$5000,$D703,SaldoAnno6!E$12:E$5000)</f>
        <v>0</v>
      </c>
      <c r="AD703" s="6">
        <f>SUMIF(SaldoAnno6!A$12:A$5000,$D703,SaldoAnno6!G$12:G$5000)</f>
        <v>0</v>
      </c>
    </row>
    <row r="704" spans="1:30" ht="12.75">
      <c r="A704" s="7">
        <v>99</v>
      </c>
      <c r="B704" s="7">
        <v>9999</v>
      </c>
      <c r="C704" s="7">
        <v>999999</v>
      </c>
      <c r="D704" s="7">
        <v>99999900</v>
      </c>
      <c r="E704" s="170" t="s">
        <v>196</v>
      </c>
      <c r="F704" s="7">
        <v>4</v>
      </c>
      <c r="G704" s="8" t="s">
        <v>336</v>
      </c>
      <c r="H704" s="8" t="s">
        <v>329</v>
      </c>
      <c r="I704" s="8" t="s">
        <v>329</v>
      </c>
      <c r="J704" s="8" t="s">
        <v>195</v>
      </c>
      <c r="K704" s="8" t="s">
        <v>329</v>
      </c>
      <c r="L704" s="8" t="s">
        <v>329</v>
      </c>
      <c r="M704" s="6">
        <f>SUMIF(SaldoAnno1!A$12:A$4902,D704,SaldoAnno1!D$12:D$4902)</f>
        <v>0</v>
      </c>
      <c r="N704" s="6">
        <f>SUMIF(SaldoAnno1!A$12:A$4902,D704,SaldoAnno1!E$12:E$4902)</f>
        <v>0</v>
      </c>
      <c r="O704" s="6">
        <f>SUMIF(SaldoAnno1!A$12:A$4902,D704,SaldoAnno1!G$12:G$4902)</f>
        <v>0</v>
      </c>
      <c r="P704" s="6">
        <f>SUMIF(SaldoAnno2!A$12:A$5000,D704,SaldoAnno2!D$12:D$5000)</f>
        <v>0</v>
      </c>
      <c r="Q704" s="6">
        <f>SUMIF(SaldoAnno2!A$12:A$5000,D704,SaldoAnno2!E$12:E$5000)</f>
        <v>0</v>
      </c>
      <c r="R704" s="6">
        <f>SUMIF(SaldoAnno2!A$12:A$5000,D704,SaldoAnno2!G$12:G$5000)</f>
        <v>0</v>
      </c>
      <c r="S704" s="6">
        <f>SUMIF(SaldoAnno3!A$12:A$5000,D704,SaldoAnno3!D$12:G$5000)</f>
        <v>0</v>
      </c>
      <c r="T704" s="6">
        <f>SUMIF(SaldoAnno3!A$12:A$5000,D704,SaldoAnno3!E$12:H$5000)</f>
        <v>0</v>
      </c>
      <c r="U704" s="6">
        <f>SUMIF(SaldoAnno3!A$12:A$5000,D704,SaldoAnno3!G$12:G$5000)</f>
        <v>0</v>
      </c>
      <c r="V704" s="6">
        <f>SUMIF(SaldoAnno4!A$12:A$4602,$D704,SaldoAnno4!D$12:D$4602)</f>
        <v>0</v>
      </c>
      <c r="W704" s="6">
        <f>SUMIF(SaldoAnno4!A$12:A$4602,$D704,SaldoAnno4!E$12:E$4602)</f>
        <v>0</v>
      </c>
      <c r="X704" s="6">
        <f>SUMIF(SaldoAnno4!A$12:A$4602,$D704,SaldoAnno4!G$12:G$4602)</f>
        <v>0</v>
      </c>
      <c r="Y704" s="6">
        <f>SUMIF(SaldoAnno5!A$12:A$4602,$D704,SaldoAnno5!D$12:D$4602)</f>
        <v>0</v>
      </c>
      <c r="Z704" s="6">
        <f>SUMIF(SaldoAnno5!A$12:A$4602,$D704,SaldoAnno5!E$12:E$4602)</f>
        <v>0</v>
      </c>
      <c r="AA704" s="6">
        <f>SUMIF(SaldoAnno5!A$12:A$4602,$D704,SaldoAnno5!G$12:G$4602)</f>
        <v>0</v>
      </c>
      <c r="AB704" s="6">
        <f>SUMIF(SaldoAnno6!A$12:A$5000,$D704,SaldoAnno6!D$12:D$5000)</f>
        <v>0</v>
      </c>
      <c r="AC704" s="6">
        <f>SUMIF(SaldoAnno6!A$12:A$5000,$D704,SaldoAnno6!E$12:E$5000)</f>
        <v>0</v>
      </c>
      <c r="AD704" s="6">
        <f>SUMIF(SaldoAnno6!A$12:A$5000,$D704,SaldoAnno6!G$12:G$5000)</f>
        <v>0</v>
      </c>
    </row>
    <row r="705" spans="1:30" ht="12.75">
      <c r="A705" s="7">
        <v>99</v>
      </c>
      <c r="B705" s="7">
        <v>9999</v>
      </c>
      <c r="C705" s="7">
        <v>999999</v>
      </c>
      <c r="D705" s="7">
        <v>99999999</v>
      </c>
      <c r="E705" s="170" t="s">
        <v>197</v>
      </c>
      <c r="F705" s="7">
        <v>4</v>
      </c>
      <c r="G705" s="8" t="s">
        <v>336</v>
      </c>
      <c r="H705" s="8" t="s">
        <v>329</v>
      </c>
      <c r="I705" s="8" t="s">
        <v>329</v>
      </c>
      <c r="J705" s="8" t="s">
        <v>195</v>
      </c>
      <c r="K705" s="8" t="s">
        <v>329</v>
      </c>
      <c r="L705" s="8" t="s">
        <v>329</v>
      </c>
      <c r="M705" s="6">
        <f>SUMIF(SaldoAnno1!A$12:A$4902,D705,SaldoAnno1!D$12:D$4902)</f>
        <v>297241193.61000001</v>
      </c>
      <c r="N705" s="6">
        <f>SUMIF(SaldoAnno1!A$12:A$4902,D705,SaldoAnno1!E$12:E$4902)</f>
        <v>297241193.61000001</v>
      </c>
      <c r="O705" s="6">
        <f>SUMIF(SaldoAnno1!A$12:A$4902,D705,SaldoAnno1!G$12:G$4902)</f>
        <v>0</v>
      </c>
      <c r="P705" s="6">
        <f>SUMIF(SaldoAnno2!A$12:A$5000,D705,SaldoAnno2!D$12:D$5000)</f>
        <v>291271489.23000002</v>
      </c>
      <c r="Q705" s="6">
        <f>SUMIF(SaldoAnno2!A$12:A$5000,D705,SaldoAnno2!E$12:E$5000)</f>
        <v>291271489.23000002</v>
      </c>
      <c r="R705" s="6">
        <f>SUMIF(SaldoAnno2!A$12:A$5000,D705,SaldoAnno2!G$12:G$5000)</f>
        <v>0</v>
      </c>
      <c r="S705" s="6">
        <f>SUMIF(SaldoAnno3!A$12:A$5000,D705,SaldoAnno3!D$12:G$5000)</f>
        <v>296442476.08999997</v>
      </c>
      <c r="T705" s="6">
        <f>SUMIF(SaldoAnno3!A$12:A$5000,D705,SaldoAnno3!E$12:H$5000)</f>
        <v>296442476.08999997</v>
      </c>
      <c r="U705" s="6">
        <f>SUMIF(SaldoAnno3!A$12:A$5000,D705,SaldoAnno3!G$12:G$5000)</f>
        <v>0</v>
      </c>
      <c r="V705" s="6">
        <f>SUMIF(SaldoAnno4!A$12:A$4602,$D705,SaldoAnno4!D$12:D$4602)</f>
        <v>0</v>
      </c>
      <c r="W705" s="6">
        <f>SUMIF(SaldoAnno4!A$12:A$4602,$D705,SaldoAnno4!E$12:E$4602)</f>
        <v>0</v>
      </c>
      <c r="X705" s="6">
        <f>SUMIF(SaldoAnno4!A$12:A$4602,$D705,SaldoAnno4!G$12:G$4602)</f>
        <v>0</v>
      </c>
      <c r="Y705" s="6">
        <f>SUMIF(SaldoAnno5!A$12:A$4602,$D705,SaldoAnno5!D$12:D$4602)</f>
        <v>286905914</v>
      </c>
      <c r="Z705" s="6">
        <f>SUMIF(SaldoAnno5!A$12:A$4602,$D705,SaldoAnno5!E$12:E$4602)</f>
        <v>286905914</v>
      </c>
      <c r="AA705" s="6">
        <f>SUMIF(SaldoAnno5!A$12:A$4602,$D705,SaldoAnno5!G$12:G$4602)</f>
        <v>0</v>
      </c>
      <c r="AB705" s="6">
        <f>SUMIF(SaldoAnno6!A$12:A$5000,$D705,SaldoAnno6!D$12:D$5000)</f>
        <v>0</v>
      </c>
      <c r="AC705" s="6">
        <f>SUMIF(SaldoAnno6!A$12:A$5000,$D705,SaldoAnno6!E$12:E$5000)</f>
        <v>0</v>
      </c>
      <c r="AD705" s="6">
        <f>SUMIF(SaldoAnno6!A$12:A$5000,$D705,SaldoAnno6!G$12:G$5000)</f>
        <v>0</v>
      </c>
    </row>
    <row r="706" spans="1:30" ht="12.75">
      <c r="M706" s="6">
        <f>SUMIF(SaldoAnno1!A$12:A$4902,D706,SaldoAnno1!D$12:D$4902)</f>
        <v>0</v>
      </c>
      <c r="N706" s="6">
        <f>SUMIF(SaldoAnno1!A$12:A$4902,D706,SaldoAnno1!E$12:E$4902)</f>
        <v>0</v>
      </c>
      <c r="O706" s="6">
        <f>SUMIF(SaldoAnno1!A$12:A$4902,D706,SaldoAnno1!G$12:G$4902)</f>
        <v>0</v>
      </c>
      <c r="P706" s="6">
        <f>SUMIF(SaldoAnno2!A$12:A$5000,D706,SaldoAnno2!D$12:D$5000)</f>
        <v>0</v>
      </c>
      <c r="Q706" s="6">
        <f>SUMIF(SaldoAnno2!A$12:A$5000,D706,SaldoAnno2!E$12:E$5000)</f>
        <v>0</v>
      </c>
      <c r="R706" s="6">
        <f>SUMIF(SaldoAnno2!A$12:A$5000,D706,SaldoAnno2!G$12:G$5000)</f>
        <v>0</v>
      </c>
      <c r="S706" s="6">
        <f>SUMIF(SaldoAnno3!A$12:A$5000,D706,SaldoAnno3!D$12:G$5000)</f>
        <v>0</v>
      </c>
      <c r="T706" s="6">
        <f>SUMIF(SaldoAnno3!A$12:A$5000,D706,SaldoAnno3!E$12:H$5000)</f>
        <v>0</v>
      </c>
      <c r="U706" s="6">
        <f>SUMIF(SaldoAnno3!A$12:A$5000,D706,SaldoAnno3!G$12:G$5000)</f>
        <v>0</v>
      </c>
      <c r="V706" s="6">
        <f>SUMIF(SaldoAnno4!A$12:A$4602,$D706,SaldoAnno4!D$12:D$4602)</f>
        <v>0</v>
      </c>
      <c r="W706" s="6">
        <f>SUMIF(SaldoAnno4!A$12:A$4602,$D706,SaldoAnno4!E$12:E$4602)</f>
        <v>0</v>
      </c>
      <c r="X706" s="6">
        <f>SUMIF(SaldoAnno4!A$12:A$4602,$D706,SaldoAnno4!G$12:G$4602)</f>
        <v>0</v>
      </c>
      <c r="Y706" s="6">
        <f>SUMIF(SaldoAnno5!A$12:A$4602,$D706,SaldoAnno5!D$12:D$4602)</f>
        <v>0</v>
      </c>
      <c r="Z706" s="6">
        <f>SUMIF(SaldoAnno5!A$12:A$4602,$D706,SaldoAnno5!E$12:E$4602)</f>
        <v>0</v>
      </c>
      <c r="AA706" s="6">
        <f>SUMIF(SaldoAnno5!A$12:A$4602,$D706,SaldoAnno5!G$12:G$4602)</f>
        <v>0</v>
      </c>
      <c r="AB706" s="6">
        <f>SUMIF(SaldoAnno6!A$12:A$5000,$D706,SaldoAnno6!D$12:D$5000)</f>
        <v>0</v>
      </c>
      <c r="AC706" s="6">
        <f>SUMIF(SaldoAnno6!A$12:A$5000,$D706,SaldoAnno6!E$12:E$5000)</f>
        <v>0</v>
      </c>
      <c r="AD706" s="6">
        <f>SUMIF(SaldoAnno6!A$12:A$5000,$D706,SaldoAnno6!G$12:G$5000)</f>
        <v>0</v>
      </c>
    </row>
    <row r="707" spans="1:30" ht="12.75">
      <c r="M707" s="6">
        <f>SUMIF(SaldoAnno1!A$12:A$4902,D707,SaldoAnno1!D$12:D$4902)</f>
        <v>0</v>
      </c>
      <c r="N707" s="6">
        <f>SUMIF(SaldoAnno1!A$12:A$4902,D707,SaldoAnno1!E$12:E$4902)</f>
        <v>0</v>
      </c>
      <c r="O707" s="6">
        <f>SUMIF(SaldoAnno1!A$12:A$4902,D707,SaldoAnno1!G$12:G$4902)</f>
        <v>0</v>
      </c>
      <c r="P707" s="6">
        <f>SUMIF(SaldoAnno2!A$12:A$5000,D707,SaldoAnno2!D$12:D$5000)</f>
        <v>0</v>
      </c>
      <c r="Q707" s="6">
        <f>SUMIF(SaldoAnno2!A$12:A$5000,D707,SaldoAnno2!E$12:E$5000)</f>
        <v>0</v>
      </c>
      <c r="R707" s="6">
        <f>SUMIF(SaldoAnno2!A$12:A$5000,D707,SaldoAnno2!G$12:G$5000)</f>
        <v>0</v>
      </c>
      <c r="S707" s="6">
        <f>SUMIF(SaldoAnno3!A$12:A$5000,D707,SaldoAnno3!D$12:G$5000)</f>
        <v>0</v>
      </c>
      <c r="T707" s="6">
        <f>SUMIF(SaldoAnno3!A$12:A$5000,D707,SaldoAnno3!E$12:H$5000)</f>
        <v>0</v>
      </c>
      <c r="U707" s="6">
        <f>SUMIF(SaldoAnno3!A$12:A$5000,D707,SaldoAnno3!G$12:G$5000)</f>
        <v>0</v>
      </c>
      <c r="V707" s="6">
        <f>SUMIF(SaldoAnno4!A$12:A$4602,$D707,SaldoAnno4!D$12:D$4602)</f>
        <v>0</v>
      </c>
      <c r="W707" s="6">
        <f>SUMIF(SaldoAnno4!A$12:A$4602,$D707,SaldoAnno4!E$12:E$4602)</f>
        <v>0</v>
      </c>
      <c r="X707" s="6">
        <f>SUMIF(SaldoAnno4!A$12:A$4602,$D707,SaldoAnno4!G$12:G$4602)</f>
        <v>0</v>
      </c>
      <c r="Y707" s="6">
        <f>SUMIF(SaldoAnno5!A$12:A$4602,$D707,SaldoAnno5!D$12:D$4602)</f>
        <v>0</v>
      </c>
      <c r="Z707" s="6">
        <f>SUMIF(SaldoAnno5!A$12:A$4602,$D707,SaldoAnno5!E$12:E$4602)</f>
        <v>0</v>
      </c>
      <c r="AA707" s="6">
        <f>SUMIF(SaldoAnno5!A$12:A$4602,$D707,SaldoAnno5!G$12:G$4602)</f>
        <v>0</v>
      </c>
      <c r="AB707" s="6">
        <f>SUMIF(SaldoAnno6!A$12:A$5000,$D707,SaldoAnno6!D$12:D$5000)</f>
        <v>0</v>
      </c>
      <c r="AC707" s="6">
        <f>SUMIF(SaldoAnno6!A$12:A$5000,$D707,SaldoAnno6!E$12:E$5000)</f>
        <v>0</v>
      </c>
      <c r="AD707" s="6">
        <f>SUMIF(SaldoAnno6!A$12:A$5000,$D707,SaldoAnno6!G$12:G$5000)</f>
        <v>0</v>
      </c>
    </row>
    <row r="708" spans="1:30" ht="12.75">
      <c r="M708" s="6">
        <f>SUMIF(SaldoAnno1!A$12:A$4902,D708,SaldoAnno1!D$12:D$4902)</f>
        <v>0</v>
      </c>
      <c r="N708" s="6">
        <f>SUMIF(SaldoAnno1!A$12:A$4902,D708,SaldoAnno1!E$12:E$4902)</f>
        <v>0</v>
      </c>
      <c r="O708" s="6">
        <f>SUMIF(SaldoAnno1!A$12:A$4902,D708,SaldoAnno1!G$12:G$4902)</f>
        <v>0</v>
      </c>
      <c r="P708" s="6">
        <f>SUMIF(SaldoAnno2!A$12:A$5000,D708,SaldoAnno2!D$12:D$5000)</f>
        <v>0</v>
      </c>
      <c r="Q708" s="6">
        <f>SUMIF(SaldoAnno2!A$12:A$5000,D708,SaldoAnno2!E$12:E$5000)</f>
        <v>0</v>
      </c>
      <c r="R708" s="6">
        <f>SUMIF(SaldoAnno2!A$12:A$5000,D708,SaldoAnno2!G$12:G$5000)</f>
        <v>0</v>
      </c>
      <c r="S708" s="6">
        <f>SUMIF(SaldoAnno3!A$12:A$5000,D708,SaldoAnno3!D$12:G$5000)</f>
        <v>0</v>
      </c>
      <c r="T708" s="6">
        <f>SUMIF(SaldoAnno3!A$12:A$5000,D708,SaldoAnno3!E$12:H$5000)</f>
        <v>0</v>
      </c>
      <c r="U708" s="6">
        <f>SUMIF(SaldoAnno3!A$12:A$5000,D708,SaldoAnno3!G$12:G$5000)</f>
        <v>0</v>
      </c>
      <c r="V708" s="6">
        <f>SUMIF(SaldoAnno4!A$12:A$4602,$D708,SaldoAnno4!D$12:D$4602)</f>
        <v>0</v>
      </c>
      <c r="W708" s="6">
        <f>SUMIF(SaldoAnno4!A$12:A$4602,$D708,SaldoAnno4!E$12:E$4602)</f>
        <v>0</v>
      </c>
      <c r="X708" s="6">
        <f>SUMIF(SaldoAnno4!A$12:A$4602,$D708,SaldoAnno4!G$12:G$4602)</f>
        <v>0</v>
      </c>
      <c r="Y708" s="6">
        <f>SUMIF(SaldoAnno5!A$12:A$4602,$D708,SaldoAnno5!D$12:D$4602)</f>
        <v>0</v>
      </c>
      <c r="Z708" s="6">
        <f>SUMIF(SaldoAnno5!A$12:A$4602,$D708,SaldoAnno5!E$12:E$4602)</f>
        <v>0</v>
      </c>
      <c r="AA708" s="6">
        <f>SUMIF(SaldoAnno5!A$12:A$4602,$D708,SaldoAnno5!G$12:G$4602)</f>
        <v>0</v>
      </c>
      <c r="AB708" s="6">
        <f>SUMIF(SaldoAnno6!A$12:A$5000,$D708,SaldoAnno6!D$12:D$5000)</f>
        <v>0</v>
      </c>
      <c r="AC708" s="6">
        <f>SUMIF(SaldoAnno6!A$12:A$5000,$D708,SaldoAnno6!E$12:E$5000)</f>
        <v>0</v>
      </c>
      <c r="AD708" s="6">
        <f>SUMIF(SaldoAnno6!A$12:A$5000,$D708,SaldoAnno6!G$12:G$5000)</f>
        <v>0</v>
      </c>
    </row>
    <row r="709" spans="1:30" ht="12.75">
      <c r="M709" s="6">
        <f>SUMIF(SaldoAnno1!A$12:A$4902,D709,SaldoAnno1!D$12:D$4902)</f>
        <v>0</v>
      </c>
      <c r="N709" s="6">
        <f>SUMIF(SaldoAnno1!A$12:A$4902,D709,SaldoAnno1!E$12:E$4902)</f>
        <v>0</v>
      </c>
      <c r="O709" s="6">
        <f>SUMIF(SaldoAnno1!A$12:A$4902,D709,SaldoAnno1!G$12:G$4902)</f>
        <v>0</v>
      </c>
      <c r="P709" s="6">
        <f>SUMIF(SaldoAnno2!A$12:A$5000,D709,SaldoAnno2!D$12:D$5000)</f>
        <v>0</v>
      </c>
      <c r="Q709" s="6">
        <f>SUMIF(SaldoAnno2!A$12:A$5000,D709,SaldoAnno2!E$12:E$5000)</f>
        <v>0</v>
      </c>
      <c r="R709" s="6">
        <f>SUMIF(SaldoAnno2!A$12:A$5000,D709,SaldoAnno2!G$12:G$5000)</f>
        <v>0</v>
      </c>
      <c r="S709" s="6">
        <f>SUMIF(SaldoAnno3!A$12:A$5000,D709,SaldoAnno3!D$12:G$5000)</f>
        <v>0</v>
      </c>
      <c r="T709" s="6">
        <f>SUMIF(SaldoAnno3!A$12:A$5000,D709,SaldoAnno3!E$12:H$5000)</f>
        <v>0</v>
      </c>
      <c r="U709" s="6">
        <f>SUMIF(SaldoAnno3!A$12:A$5000,D709,SaldoAnno3!G$12:G$5000)</f>
        <v>0</v>
      </c>
      <c r="V709" s="6">
        <f>SUMIF(SaldoAnno4!A$12:A$4602,$D709,SaldoAnno4!D$12:D$4602)</f>
        <v>0</v>
      </c>
      <c r="W709" s="6">
        <f>SUMIF(SaldoAnno4!A$12:A$4602,$D709,SaldoAnno4!E$12:E$4602)</f>
        <v>0</v>
      </c>
      <c r="X709" s="6">
        <f>SUMIF(SaldoAnno4!A$12:A$4602,$D709,SaldoAnno4!G$12:G$4602)</f>
        <v>0</v>
      </c>
      <c r="Y709" s="6">
        <f>SUMIF(SaldoAnno5!A$12:A$4602,$D709,SaldoAnno5!D$12:D$4602)</f>
        <v>0</v>
      </c>
      <c r="Z709" s="6">
        <f>SUMIF(SaldoAnno5!A$12:A$4602,$D709,SaldoAnno5!E$12:E$4602)</f>
        <v>0</v>
      </c>
      <c r="AA709" s="6">
        <f>SUMIF(SaldoAnno5!A$12:A$4602,$D709,SaldoAnno5!G$12:G$4602)</f>
        <v>0</v>
      </c>
      <c r="AB709" s="6">
        <f>SUMIF(SaldoAnno6!A$12:A$5000,$D709,SaldoAnno6!D$12:D$5000)</f>
        <v>0</v>
      </c>
      <c r="AC709" s="6">
        <f>SUMIF(SaldoAnno6!A$12:A$5000,$D709,SaldoAnno6!E$12:E$5000)</f>
        <v>0</v>
      </c>
      <c r="AD709" s="6">
        <f>SUMIF(SaldoAnno6!A$12:A$5000,$D709,SaldoAnno6!G$12:G$5000)</f>
        <v>0</v>
      </c>
    </row>
    <row r="710" spans="1:30" ht="12.75">
      <c r="M710" s="6">
        <f>SUMIF(SaldoAnno1!A$12:A$4902,D710,SaldoAnno1!D$12:D$4902)</f>
        <v>0</v>
      </c>
      <c r="N710" s="6">
        <f>SUMIF(SaldoAnno1!A$12:A$4902,D710,SaldoAnno1!E$12:E$4902)</f>
        <v>0</v>
      </c>
      <c r="O710" s="6">
        <f>SUMIF(SaldoAnno1!A$12:A$4902,D710,SaldoAnno1!G$12:G$4902)</f>
        <v>0</v>
      </c>
      <c r="P710" s="6">
        <f>SUMIF(SaldoAnno2!A$12:A$5000,D710,SaldoAnno2!D$12:D$5000)</f>
        <v>0</v>
      </c>
      <c r="Q710" s="6">
        <f>SUMIF(SaldoAnno2!A$12:A$5000,D710,SaldoAnno2!E$12:E$5000)</f>
        <v>0</v>
      </c>
      <c r="R710" s="6">
        <f>SUMIF(SaldoAnno2!A$12:A$5000,D710,SaldoAnno2!G$12:G$5000)</f>
        <v>0</v>
      </c>
      <c r="S710" s="6">
        <f>SUMIF(SaldoAnno3!A$12:A$5000,D710,SaldoAnno3!D$12:G$5000)</f>
        <v>0</v>
      </c>
      <c r="T710" s="6">
        <f>SUMIF(SaldoAnno3!A$12:A$5000,D710,SaldoAnno3!E$12:H$5000)</f>
        <v>0</v>
      </c>
      <c r="U710" s="6">
        <f>SUMIF(SaldoAnno3!A$12:A$5000,D710,SaldoAnno3!G$12:G$5000)</f>
        <v>0</v>
      </c>
      <c r="V710" s="6">
        <f>SUMIF(SaldoAnno4!A$12:A$4602,$D710,SaldoAnno4!D$12:D$4602)</f>
        <v>0</v>
      </c>
      <c r="W710" s="6">
        <f>SUMIF(SaldoAnno4!A$12:A$4602,$D710,SaldoAnno4!E$12:E$4602)</f>
        <v>0</v>
      </c>
      <c r="X710" s="6">
        <f>SUMIF(SaldoAnno4!A$12:A$4602,$D710,SaldoAnno4!G$12:G$4602)</f>
        <v>0</v>
      </c>
      <c r="Y710" s="6">
        <f>SUMIF(SaldoAnno5!A$12:A$4602,$D710,SaldoAnno5!D$12:D$4602)</f>
        <v>0</v>
      </c>
      <c r="Z710" s="6">
        <f>SUMIF(SaldoAnno5!A$12:A$4602,$D710,SaldoAnno5!E$12:E$4602)</f>
        <v>0</v>
      </c>
      <c r="AA710" s="6">
        <f>SUMIF(SaldoAnno5!A$12:A$4602,$D710,SaldoAnno5!G$12:G$4602)</f>
        <v>0</v>
      </c>
      <c r="AB710" s="6">
        <f>SUMIF(SaldoAnno6!A$12:A$5000,$D710,SaldoAnno6!D$12:D$5000)</f>
        <v>0</v>
      </c>
      <c r="AC710" s="6">
        <f>SUMIF(SaldoAnno6!A$12:A$5000,$D710,SaldoAnno6!E$12:E$5000)</f>
        <v>0</v>
      </c>
      <c r="AD710" s="6">
        <f>SUMIF(SaldoAnno6!A$12:A$5000,$D710,SaldoAnno6!G$12:G$5000)</f>
        <v>0</v>
      </c>
    </row>
    <row r="711" spans="1:30" ht="12.75">
      <c r="M711" s="6">
        <f>SUMIF(SaldoAnno1!A$12:A$4902,D711,SaldoAnno1!D$12:D$4902)</f>
        <v>0</v>
      </c>
      <c r="N711" s="6">
        <f>SUMIF(SaldoAnno1!A$12:A$4902,D711,SaldoAnno1!E$12:E$4902)</f>
        <v>0</v>
      </c>
      <c r="O711" s="6">
        <f>SUMIF(SaldoAnno1!A$12:A$4902,D711,SaldoAnno1!G$12:G$4902)</f>
        <v>0</v>
      </c>
      <c r="P711" s="6">
        <f>SUMIF(SaldoAnno2!A$12:A$5000,D711,SaldoAnno2!D$12:D$5000)</f>
        <v>0</v>
      </c>
      <c r="Q711" s="6">
        <f>SUMIF(SaldoAnno2!A$12:A$5000,D711,SaldoAnno2!E$12:E$5000)</f>
        <v>0</v>
      </c>
      <c r="R711" s="6">
        <f>SUMIF(SaldoAnno2!A$12:A$5000,D711,SaldoAnno2!G$12:G$5000)</f>
        <v>0</v>
      </c>
      <c r="S711" s="6">
        <f>SUMIF(SaldoAnno3!A$12:A$5000,D711,SaldoAnno3!D$12:G$5000)</f>
        <v>0</v>
      </c>
      <c r="T711" s="6">
        <f>SUMIF(SaldoAnno3!A$12:A$5000,D711,SaldoAnno3!E$12:H$5000)</f>
        <v>0</v>
      </c>
      <c r="U711" s="6">
        <f>SUMIF(SaldoAnno3!A$12:A$5000,D711,SaldoAnno3!G$12:G$5000)</f>
        <v>0</v>
      </c>
      <c r="V711" s="6">
        <f>SUMIF(SaldoAnno4!A$12:A$4602,$D711,SaldoAnno4!D$12:D$4602)</f>
        <v>0</v>
      </c>
      <c r="W711" s="6">
        <f>SUMIF(SaldoAnno4!A$12:A$4602,$D711,SaldoAnno4!E$12:E$4602)</f>
        <v>0</v>
      </c>
      <c r="X711" s="6">
        <f>SUMIF(SaldoAnno4!A$12:A$4602,$D711,SaldoAnno4!G$12:G$4602)</f>
        <v>0</v>
      </c>
      <c r="Y711" s="6">
        <f>SUMIF(SaldoAnno5!A$12:A$4602,$D711,SaldoAnno5!D$12:D$4602)</f>
        <v>0</v>
      </c>
      <c r="Z711" s="6">
        <f>SUMIF(SaldoAnno5!A$12:A$4602,$D711,SaldoAnno5!E$12:E$4602)</f>
        <v>0</v>
      </c>
      <c r="AA711" s="6">
        <f>SUMIF(SaldoAnno5!A$12:A$4602,$D711,SaldoAnno5!G$12:G$4602)</f>
        <v>0</v>
      </c>
      <c r="AB711" s="6">
        <f>SUMIF(SaldoAnno6!A$12:A$5000,$D711,SaldoAnno6!D$12:D$5000)</f>
        <v>0</v>
      </c>
      <c r="AC711" s="6">
        <f>SUMIF(SaldoAnno6!A$12:A$5000,$D711,SaldoAnno6!E$12:E$5000)</f>
        <v>0</v>
      </c>
      <c r="AD711" s="6">
        <f>SUMIF(SaldoAnno6!A$12:A$5000,$D711,SaldoAnno6!G$12:G$5000)</f>
        <v>0</v>
      </c>
    </row>
    <row r="712" spans="1:30" ht="12.75">
      <c r="M712" s="6">
        <f>SUMIF(SaldoAnno1!A$12:A$4902,D712,SaldoAnno1!D$12:D$4902)</f>
        <v>0</v>
      </c>
      <c r="N712" s="6">
        <f>SUMIF(SaldoAnno1!A$12:A$4902,D712,SaldoAnno1!E$12:E$4902)</f>
        <v>0</v>
      </c>
      <c r="O712" s="6">
        <f>SUMIF(SaldoAnno1!A$12:A$4902,D712,SaldoAnno1!G$12:G$4902)</f>
        <v>0</v>
      </c>
      <c r="P712" s="6">
        <f>SUMIF(SaldoAnno2!A$12:A$5000,D712,SaldoAnno2!D$12:D$5000)</f>
        <v>0</v>
      </c>
      <c r="Q712" s="6">
        <f>SUMIF(SaldoAnno2!A$12:A$5000,D712,SaldoAnno2!E$12:E$5000)</f>
        <v>0</v>
      </c>
      <c r="R712" s="6">
        <f>SUMIF(SaldoAnno2!A$12:A$5000,D712,SaldoAnno2!G$12:G$5000)</f>
        <v>0</v>
      </c>
      <c r="S712" s="6">
        <f>SUMIF(SaldoAnno3!A$12:A$5000,D712,SaldoAnno3!D$12:G$5000)</f>
        <v>0</v>
      </c>
      <c r="T712" s="6">
        <f>SUMIF(SaldoAnno3!A$12:A$5000,D712,SaldoAnno3!E$12:H$5000)</f>
        <v>0</v>
      </c>
      <c r="U712" s="6">
        <f>SUMIF(SaldoAnno3!A$12:A$5000,D712,SaldoAnno3!G$12:G$5000)</f>
        <v>0</v>
      </c>
      <c r="V712" s="6">
        <f>SUMIF(SaldoAnno4!A$12:A$4602,$D712,SaldoAnno4!D$12:D$4602)</f>
        <v>0</v>
      </c>
      <c r="W712" s="6">
        <f>SUMIF(SaldoAnno4!A$12:A$4602,$D712,SaldoAnno4!E$12:E$4602)</f>
        <v>0</v>
      </c>
      <c r="X712" s="6">
        <f>SUMIF(SaldoAnno4!A$12:A$4602,$D712,SaldoAnno4!G$12:G$4602)</f>
        <v>0</v>
      </c>
      <c r="Y712" s="6">
        <f>SUMIF(SaldoAnno5!A$12:A$4602,$D712,SaldoAnno5!D$12:D$4602)</f>
        <v>0</v>
      </c>
      <c r="Z712" s="6">
        <f>SUMIF(SaldoAnno5!A$12:A$4602,$D712,SaldoAnno5!E$12:E$4602)</f>
        <v>0</v>
      </c>
      <c r="AA712" s="6">
        <f>SUMIF(SaldoAnno5!A$12:A$4602,$D712,SaldoAnno5!G$12:G$4602)</f>
        <v>0</v>
      </c>
      <c r="AB712" s="6">
        <f>SUMIF(SaldoAnno6!A$12:A$5000,$D712,SaldoAnno6!D$12:D$5000)</f>
        <v>0</v>
      </c>
      <c r="AC712" s="6">
        <f>SUMIF(SaldoAnno6!A$12:A$5000,$D712,SaldoAnno6!E$12:E$5000)</f>
        <v>0</v>
      </c>
      <c r="AD712" s="6">
        <f>SUMIF(SaldoAnno6!A$12:A$5000,$D712,SaldoAnno6!G$12:G$5000)</f>
        <v>0</v>
      </c>
    </row>
    <row r="713" spans="1:30" ht="12.75">
      <c r="M713" s="6">
        <f>SUMIF(SaldoAnno1!A$12:A$4902,D713,SaldoAnno1!D$12:D$4902)</f>
        <v>0</v>
      </c>
      <c r="N713" s="6">
        <f>SUMIF(SaldoAnno1!A$12:A$4902,D713,SaldoAnno1!E$12:E$4902)</f>
        <v>0</v>
      </c>
      <c r="O713" s="6">
        <f>SUMIF(SaldoAnno1!A$12:A$4902,D713,SaldoAnno1!G$12:G$4902)</f>
        <v>0</v>
      </c>
      <c r="P713" s="6">
        <f>SUMIF(SaldoAnno2!A$12:A$5000,D713,SaldoAnno2!D$12:D$5000)</f>
        <v>0</v>
      </c>
      <c r="Q713" s="6">
        <f>SUMIF(SaldoAnno2!A$12:A$5000,D713,SaldoAnno2!E$12:E$5000)</f>
        <v>0</v>
      </c>
      <c r="R713" s="6">
        <f>SUMIF(SaldoAnno2!A$12:A$5000,D713,SaldoAnno2!G$12:G$5000)</f>
        <v>0</v>
      </c>
      <c r="S713" s="6">
        <f>SUMIF(SaldoAnno3!A$12:A$5000,D713,SaldoAnno3!D$12:G$5000)</f>
        <v>0</v>
      </c>
      <c r="T713" s="6">
        <f>SUMIF(SaldoAnno3!A$12:A$5000,D713,SaldoAnno3!E$12:H$5000)</f>
        <v>0</v>
      </c>
      <c r="U713" s="6">
        <f>SUMIF(SaldoAnno3!A$12:A$5000,D713,SaldoAnno3!G$12:G$5000)</f>
        <v>0</v>
      </c>
      <c r="V713" s="6">
        <f>SUMIF(SaldoAnno4!A$12:A$4602,$D713,SaldoAnno4!D$12:D$4602)</f>
        <v>0</v>
      </c>
      <c r="W713" s="6">
        <f>SUMIF(SaldoAnno4!A$12:A$4602,$D713,SaldoAnno4!E$12:E$4602)</f>
        <v>0</v>
      </c>
      <c r="X713" s="6">
        <f>SUMIF(SaldoAnno4!A$12:A$4602,$D713,SaldoAnno4!G$12:G$4602)</f>
        <v>0</v>
      </c>
      <c r="Y713" s="6">
        <f>SUMIF(SaldoAnno5!A$12:A$4602,$D713,SaldoAnno5!D$12:D$4602)</f>
        <v>0</v>
      </c>
      <c r="Z713" s="6">
        <f>SUMIF(SaldoAnno5!A$12:A$4602,$D713,SaldoAnno5!E$12:E$4602)</f>
        <v>0</v>
      </c>
      <c r="AA713" s="6">
        <f>SUMIF(SaldoAnno5!A$12:A$4602,$D713,SaldoAnno5!G$12:G$4602)</f>
        <v>0</v>
      </c>
      <c r="AB713" s="6">
        <f>SUMIF(SaldoAnno6!A$12:A$5000,$D713,SaldoAnno6!D$12:D$5000)</f>
        <v>0</v>
      </c>
      <c r="AC713" s="6">
        <f>SUMIF(SaldoAnno6!A$12:A$5000,$D713,SaldoAnno6!E$12:E$5000)</f>
        <v>0</v>
      </c>
      <c r="AD713" s="6">
        <f>SUMIF(SaldoAnno6!A$12:A$5000,$D713,SaldoAnno6!G$12:G$5000)</f>
        <v>0</v>
      </c>
    </row>
    <row r="714" spans="1:30" ht="12.75">
      <c r="M714" s="6">
        <f>SUMIF(SaldoAnno1!A$12:A$4902,D714,SaldoAnno1!D$12:D$4902)</f>
        <v>0</v>
      </c>
      <c r="N714" s="6">
        <f>SUMIF(SaldoAnno1!A$12:A$4902,D714,SaldoAnno1!E$12:E$4902)</f>
        <v>0</v>
      </c>
      <c r="O714" s="6">
        <f>SUMIF(SaldoAnno1!A$12:A$4902,D714,SaldoAnno1!G$12:G$4902)</f>
        <v>0</v>
      </c>
      <c r="P714" s="6">
        <f>SUMIF(SaldoAnno2!A$12:A$5000,D714,SaldoAnno2!D$12:D$5000)</f>
        <v>0</v>
      </c>
      <c r="Q714" s="6">
        <f>SUMIF(SaldoAnno2!A$12:A$5000,D714,SaldoAnno2!E$12:E$5000)</f>
        <v>0</v>
      </c>
      <c r="R714" s="6">
        <f>SUMIF(SaldoAnno2!A$12:A$5000,D714,SaldoAnno2!G$12:G$5000)</f>
        <v>0</v>
      </c>
      <c r="S714" s="6">
        <f>SUMIF(SaldoAnno3!A$12:A$5000,D714,SaldoAnno3!D$12:G$5000)</f>
        <v>0</v>
      </c>
      <c r="T714" s="6">
        <f>SUMIF(SaldoAnno3!A$12:A$5000,D714,SaldoAnno3!E$12:H$5000)</f>
        <v>0</v>
      </c>
      <c r="U714" s="6">
        <f>SUMIF(SaldoAnno3!A$12:A$5000,D714,SaldoAnno3!G$12:G$5000)</f>
        <v>0</v>
      </c>
      <c r="V714" s="6">
        <f>SUMIF(SaldoAnno4!A$12:A$4602,$D714,SaldoAnno4!D$12:D$4602)</f>
        <v>0</v>
      </c>
      <c r="W714" s="6">
        <f>SUMIF(SaldoAnno4!A$12:A$4602,$D714,SaldoAnno4!E$12:E$4602)</f>
        <v>0</v>
      </c>
      <c r="X714" s="6">
        <f>SUMIF(SaldoAnno4!A$12:A$4602,$D714,SaldoAnno4!G$12:G$4602)</f>
        <v>0</v>
      </c>
      <c r="Y714" s="6">
        <f>SUMIF(SaldoAnno5!A$12:A$4602,$D714,SaldoAnno5!D$12:D$4602)</f>
        <v>0</v>
      </c>
      <c r="Z714" s="6">
        <f>SUMIF(SaldoAnno5!A$12:A$4602,$D714,SaldoAnno5!E$12:E$4602)</f>
        <v>0</v>
      </c>
      <c r="AA714" s="6">
        <f>SUMIF(SaldoAnno5!A$12:A$4602,$D714,SaldoAnno5!G$12:G$4602)</f>
        <v>0</v>
      </c>
      <c r="AB714" s="6">
        <f>SUMIF(SaldoAnno6!A$12:A$5000,$D714,SaldoAnno6!D$12:D$5000)</f>
        <v>0</v>
      </c>
      <c r="AC714" s="6">
        <f>SUMIF(SaldoAnno6!A$12:A$5000,$D714,SaldoAnno6!E$12:E$5000)</f>
        <v>0</v>
      </c>
      <c r="AD714" s="6">
        <f>SUMIF(SaldoAnno6!A$12:A$5000,$D714,SaldoAnno6!G$12:G$5000)</f>
        <v>0</v>
      </c>
    </row>
    <row r="715" spans="1:30" ht="12.75">
      <c r="E715" s="172"/>
      <c r="M715" s="6">
        <f>SUMIF(SaldoAnno1!A$12:A$4902,D715,SaldoAnno1!D$12:D$4902)</f>
        <v>0</v>
      </c>
      <c r="N715" s="6">
        <f>SUMIF(SaldoAnno1!A$12:A$4902,D715,SaldoAnno1!E$12:E$4902)</f>
        <v>0</v>
      </c>
      <c r="O715" s="6">
        <f>SUMIF(SaldoAnno1!A$12:A$4902,D715,SaldoAnno1!G$12:G$4902)</f>
        <v>0</v>
      </c>
      <c r="P715" s="6">
        <f>SUMIF(SaldoAnno2!A$12:A$5000,D715,SaldoAnno2!D$12:D$5000)</f>
        <v>0</v>
      </c>
      <c r="Q715" s="6">
        <f>SUMIF(SaldoAnno2!A$12:A$5000,D715,SaldoAnno2!E$12:E$5000)</f>
        <v>0</v>
      </c>
      <c r="R715" s="6">
        <f>SUMIF(SaldoAnno2!A$12:A$5000,D715,SaldoAnno2!G$12:G$5000)</f>
        <v>0</v>
      </c>
      <c r="S715" s="6">
        <f>SUMIF(SaldoAnno3!A$12:A$5000,D715,SaldoAnno3!D$12:G$5000)</f>
        <v>0</v>
      </c>
      <c r="T715" s="6">
        <f>SUMIF(SaldoAnno3!A$12:A$5000,D715,SaldoAnno3!E$12:H$5000)</f>
        <v>0</v>
      </c>
      <c r="U715" s="6">
        <f>SUMIF(SaldoAnno3!A$12:A$5000,D715,SaldoAnno3!G$12:G$5000)</f>
        <v>0</v>
      </c>
      <c r="V715" s="6">
        <f>SUMIF(SaldoAnno4!A$12:A$4602,$D715,SaldoAnno4!D$12:D$4602)</f>
        <v>0</v>
      </c>
      <c r="W715" s="6">
        <f>SUMIF(SaldoAnno4!A$12:A$4602,$D715,SaldoAnno4!E$12:E$4602)</f>
        <v>0</v>
      </c>
      <c r="X715" s="6">
        <f>SUMIF(SaldoAnno4!A$12:A$4602,$D715,SaldoAnno4!G$12:G$4602)</f>
        <v>0</v>
      </c>
      <c r="Y715" s="6">
        <f>SUMIF(SaldoAnno5!A$12:A$4602,$D715,SaldoAnno5!D$12:D$4602)</f>
        <v>0</v>
      </c>
      <c r="Z715" s="6">
        <f>SUMIF(SaldoAnno5!A$12:A$4602,$D715,SaldoAnno5!E$12:E$4602)</f>
        <v>0</v>
      </c>
      <c r="AA715" s="6">
        <f>SUMIF(SaldoAnno5!A$12:A$4602,$D715,SaldoAnno5!G$12:G$4602)</f>
        <v>0</v>
      </c>
      <c r="AB715" s="6">
        <f>SUMIF(SaldoAnno6!A$12:A$5000,$D715,SaldoAnno6!D$12:D$5000)</f>
        <v>0</v>
      </c>
      <c r="AC715" s="6">
        <f>SUMIF(SaldoAnno6!A$12:A$5000,$D715,SaldoAnno6!E$12:E$5000)</f>
        <v>0</v>
      </c>
      <c r="AD715" s="6">
        <f>SUMIF(SaldoAnno6!A$12:A$5000,$D715,SaldoAnno6!G$12:G$5000)</f>
        <v>0</v>
      </c>
    </row>
    <row r="716" spans="1:30" ht="12.75">
      <c r="E716" s="172"/>
      <c r="M716" s="6">
        <f>SUMIF(SaldoAnno1!A$12:A$4902,D716,SaldoAnno1!D$12:D$4902)</f>
        <v>0</v>
      </c>
      <c r="N716" s="6">
        <f>SUMIF(SaldoAnno1!A$12:A$4902,D716,SaldoAnno1!E$12:E$4902)</f>
        <v>0</v>
      </c>
      <c r="O716" s="6">
        <f>SUMIF(SaldoAnno1!A$12:A$4902,D716,SaldoAnno1!G$12:G$4902)</f>
        <v>0</v>
      </c>
      <c r="P716" s="6">
        <f>SUMIF(SaldoAnno2!A$12:A$5000,D716,SaldoAnno2!D$12:D$5000)</f>
        <v>0</v>
      </c>
      <c r="Q716" s="6">
        <f>SUMIF(SaldoAnno2!A$12:A$5000,D716,SaldoAnno2!E$12:E$5000)</f>
        <v>0</v>
      </c>
      <c r="R716" s="6">
        <f>SUMIF(SaldoAnno2!A$12:A$5000,D716,SaldoAnno2!G$12:G$5000)</f>
        <v>0</v>
      </c>
      <c r="S716" s="6">
        <f>SUMIF(SaldoAnno3!A$12:A$5000,D716,SaldoAnno3!D$12:G$5000)</f>
        <v>0</v>
      </c>
      <c r="T716" s="6">
        <f>SUMIF(SaldoAnno3!A$12:A$5000,D716,SaldoAnno3!E$12:H$5000)</f>
        <v>0</v>
      </c>
      <c r="U716" s="6">
        <f>SUMIF(SaldoAnno3!A$12:A$5000,D716,SaldoAnno3!G$12:G$5000)</f>
        <v>0</v>
      </c>
      <c r="V716" s="6">
        <f>SUMIF(SaldoAnno4!A$12:A$4602,$D716,SaldoAnno4!D$12:D$4602)</f>
        <v>0</v>
      </c>
      <c r="W716" s="6">
        <f>SUMIF(SaldoAnno4!A$12:A$4602,$D716,SaldoAnno4!E$12:E$4602)</f>
        <v>0</v>
      </c>
      <c r="X716" s="6">
        <f>SUMIF(SaldoAnno4!A$12:A$4602,$D716,SaldoAnno4!G$12:G$4602)</f>
        <v>0</v>
      </c>
      <c r="Y716" s="6">
        <f>SUMIF(SaldoAnno5!A$12:A$4602,$D716,SaldoAnno5!D$12:D$4602)</f>
        <v>0</v>
      </c>
      <c r="Z716" s="6">
        <f>SUMIF(SaldoAnno5!A$12:A$4602,$D716,SaldoAnno5!E$12:E$4602)</f>
        <v>0</v>
      </c>
      <c r="AA716" s="6">
        <f>SUMIF(SaldoAnno5!A$12:A$4602,$D716,SaldoAnno5!G$12:G$4602)</f>
        <v>0</v>
      </c>
      <c r="AB716" s="6">
        <f>SUMIF(SaldoAnno6!A$12:A$5000,$D716,SaldoAnno6!D$12:D$5000)</f>
        <v>0</v>
      </c>
      <c r="AC716" s="6">
        <f>SUMIF(SaldoAnno6!A$12:A$5000,$D716,SaldoAnno6!E$12:E$5000)</f>
        <v>0</v>
      </c>
      <c r="AD716" s="6">
        <f>SUMIF(SaldoAnno6!A$12:A$5000,$D716,SaldoAnno6!G$12:G$5000)</f>
        <v>0</v>
      </c>
    </row>
    <row r="717" spans="1:30" ht="12.75">
      <c r="E717" s="172"/>
      <c r="M717" s="6">
        <f>SUMIF(SaldoAnno1!A$12:A$4902,D717,SaldoAnno1!D$12:D$4902)</f>
        <v>0</v>
      </c>
      <c r="N717" s="6">
        <f>SUMIF(SaldoAnno1!A$12:A$4902,D717,SaldoAnno1!E$12:E$4902)</f>
        <v>0</v>
      </c>
      <c r="O717" s="6">
        <f>SUMIF(SaldoAnno1!A$12:A$4902,D717,SaldoAnno1!G$12:G$4902)</f>
        <v>0</v>
      </c>
      <c r="P717" s="6">
        <f>SUMIF(SaldoAnno2!A$12:A$5000,D717,SaldoAnno2!D$12:D$5000)</f>
        <v>0</v>
      </c>
      <c r="Q717" s="6">
        <f>SUMIF(SaldoAnno2!A$12:A$5000,D717,SaldoAnno2!E$12:E$5000)</f>
        <v>0</v>
      </c>
      <c r="R717" s="6">
        <f>SUMIF(SaldoAnno2!A$12:A$5000,D717,SaldoAnno2!G$12:G$5000)</f>
        <v>0</v>
      </c>
      <c r="S717" s="6">
        <f>SUMIF(SaldoAnno3!A$12:A$5000,D717,SaldoAnno3!D$12:G$5000)</f>
        <v>0</v>
      </c>
      <c r="T717" s="6">
        <f>SUMIF(SaldoAnno3!A$12:A$5000,D717,SaldoAnno3!E$12:H$5000)</f>
        <v>0</v>
      </c>
      <c r="U717" s="6">
        <f>SUMIF(SaldoAnno3!A$12:A$5000,D717,SaldoAnno3!G$12:G$5000)</f>
        <v>0</v>
      </c>
      <c r="V717" s="6">
        <f>SUMIF(SaldoAnno4!A$12:A$4602,$D717,SaldoAnno4!D$12:D$4602)</f>
        <v>0</v>
      </c>
      <c r="W717" s="6">
        <f>SUMIF(SaldoAnno4!A$12:A$4602,$D717,SaldoAnno4!E$12:E$4602)</f>
        <v>0</v>
      </c>
      <c r="X717" s="6">
        <f>SUMIF(SaldoAnno4!A$12:A$4602,$D717,SaldoAnno4!G$12:G$4602)</f>
        <v>0</v>
      </c>
      <c r="Y717" s="6">
        <f>SUMIF(SaldoAnno5!A$12:A$4602,$D717,SaldoAnno5!D$12:D$4602)</f>
        <v>0</v>
      </c>
      <c r="Z717" s="6">
        <f>SUMIF(SaldoAnno5!A$12:A$4602,$D717,SaldoAnno5!E$12:E$4602)</f>
        <v>0</v>
      </c>
      <c r="AA717" s="6">
        <f>SUMIF(SaldoAnno5!A$12:A$4602,$D717,SaldoAnno5!G$12:G$4602)</f>
        <v>0</v>
      </c>
      <c r="AB717" s="6">
        <f>SUMIF(SaldoAnno6!A$12:A$5000,$D717,SaldoAnno6!D$12:D$5000)</f>
        <v>0</v>
      </c>
      <c r="AC717" s="6">
        <f>SUMIF(SaldoAnno6!A$12:A$5000,$D717,SaldoAnno6!E$12:E$5000)</f>
        <v>0</v>
      </c>
      <c r="AD717" s="6">
        <f>SUMIF(SaldoAnno6!A$12:A$5000,$D717,SaldoAnno6!G$12:G$5000)</f>
        <v>0</v>
      </c>
    </row>
    <row r="718" spans="1:30" ht="12.75">
      <c r="E718" s="172"/>
      <c r="M718" s="6">
        <f>SUMIF(SaldoAnno1!A$12:A$4902,D718,SaldoAnno1!D$12:D$4902)</f>
        <v>0</v>
      </c>
      <c r="N718" s="6">
        <f>SUMIF(SaldoAnno1!A$12:A$4902,D718,SaldoAnno1!E$12:E$4902)</f>
        <v>0</v>
      </c>
      <c r="O718" s="6">
        <f>SUMIF(SaldoAnno1!A$12:A$4902,D718,SaldoAnno1!G$12:G$4902)</f>
        <v>0</v>
      </c>
      <c r="P718" s="6">
        <f>SUMIF(SaldoAnno2!A$12:A$5000,D718,SaldoAnno2!D$12:D$5000)</f>
        <v>0</v>
      </c>
      <c r="Q718" s="6">
        <f>SUMIF(SaldoAnno2!A$12:A$5000,D718,SaldoAnno2!E$12:E$5000)</f>
        <v>0</v>
      </c>
      <c r="R718" s="6">
        <f>SUMIF(SaldoAnno2!A$12:A$5000,D718,SaldoAnno2!G$12:G$5000)</f>
        <v>0</v>
      </c>
      <c r="S718" s="6">
        <f>SUMIF(SaldoAnno3!A$12:A$5000,D718,SaldoAnno3!D$12:G$5000)</f>
        <v>0</v>
      </c>
      <c r="T718" s="6">
        <f>SUMIF(SaldoAnno3!A$12:A$5000,D718,SaldoAnno3!E$12:H$5000)</f>
        <v>0</v>
      </c>
      <c r="U718" s="6">
        <f>SUMIF(SaldoAnno3!A$12:A$5000,D718,SaldoAnno3!G$12:G$5000)</f>
        <v>0</v>
      </c>
      <c r="V718" s="6">
        <f>SUMIF(SaldoAnno4!A$12:A$4602,$D718,SaldoAnno4!D$12:D$4602)</f>
        <v>0</v>
      </c>
      <c r="W718" s="6">
        <f>SUMIF(SaldoAnno4!A$12:A$4602,$D718,SaldoAnno4!E$12:E$4602)</f>
        <v>0</v>
      </c>
      <c r="X718" s="6">
        <f>SUMIF(SaldoAnno4!A$12:A$4602,$D718,SaldoAnno4!G$12:G$4602)</f>
        <v>0</v>
      </c>
      <c r="Y718" s="6">
        <f>SUMIF(SaldoAnno5!A$12:A$4602,$D718,SaldoAnno5!D$12:D$4602)</f>
        <v>0</v>
      </c>
      <c r="Z718" s="6">
        <f>SUMIF(SaldoAnno5!A$12:A$4602,$D718,SaldoAnno5!E$12:E$4602)</f>
        <v>0</v>
      </c>
      <c r="AA718" s="6">
        <f>SUMIF(SaldoAnno5!A$12:A$4602,$D718,SaldoAnno5!G$12:G$4602)</f>
        <v>0</v>
      </c>
      <c r="AB718" s="6">
        <f>SUMIF(SaldoAnno6!A$12:A$5000,$D718,SaldoAnno6!D$12:D$5000)</f>
        <v>0</v>
      </c>
      <c r="AC718" s="6">
        <f>SUMIF(SaldoAnno6!A$12:A$5000,$D718,SaldoAnno6!E$12:E$5000)</f>
        <v>0</v>
      </c>
      <c r="AD718" s="6">
        <f>SUMIF(SaldoAnno6!A$12:A$5000,$D718,SaldoAnno6!G$12:G$5000)</f>
        <v>0</v>
      </c>
    </row>
    <row r="719" spans="1:30" ht="12.75">
      <c r="E719" s="172"/>
      <c r="M719" s="6">
        <f>SUMIF(SaldoAnno1!A$12:A$4902,D719,SaldoAnno1!D$12:D$4902)</f>
        <v>0</v>
      </c>
      <c r="N719" s="6">
        <f>SUMIF(SaldoAnno1!A$12:A$4902,D719,SaldoAnno1!E$12:E$4902)</f>
        <v>0</v>
      </c>
      <c r="O719" s="6">
        <f>SUMIF(SaldoAnno1!A$12:A$4902,D719,SaldoAnno1!G$12:G$4902)</f>
        <v>0</v>
      </c>
      <c r="P719" s="6">
        <f>SUMIF(SaldoAnno2!A$12:A$5000,D719,SaldoAnno2!D$12:D$5000)</f>
        <v>0</v>
      </c>
      <c r="Q719" s="6">
        <f>SUMIF(SaldoAnno2!A$12:A$5000,D719,SaldoAnno2!E$12:E$5000)</f>
        <v>0</v>
      </c>
      <c r="R719" s="6">
        <f>SUMIF(SaldoAnno2!A$12:A$5000,D719,SaldoAnno2!G$12:G$5000)</f>
        <v>0</v>
      </c>
      <c r="S719" s="6">
        <f>SUMIF(SaldoAnno3!A$12:A$5000,D719,SaldoAnno3!D$12:G$5000)</f>
        <v>0</v>
      </c>
      <c r="T719" s="6">
        <f>SUMIF(SaldoAnno3!A$12:A$5000,D719,SaldoAnno3!E$12:H$5000)</f>
        <v>0</v>
      </c>
      <c r="U719" s="6">
        <f>SUMIF(SaldoAnno3!A$12:A$5000,D719,SaldoAnno3!G$12:G$5000)</f>
        <v>0</v>
      </c>
      <c r="V719" s="6">
        <f>SUMIF(SaldoAnno4!A$12:A$4602,$D719,SaldoAnno4!D$12:D$4602)</f>
        <v>0</v>
      </c>
      <c r="W719" s="6">
        <f>SUMIF(SaldoAnno4!A$12:A$4602,$D719,SaldoAnno4!E$12:E$4602)</f>
        <v>0</v>
      </c>
      <c r="X719" s="6">
        <f>SUMIF(SaldoAnno4!A$12:A$4602,$D719,SaldoAnno4!G$12:G$4602)</f>
        <v>0</v>
      </c>
      <c r="Y719" s="6">
        <f>SUMIF(SaldoAnno5!A$12:A$4602,$D719,SaldoAnno5!D$12:D$4602)</f>
        <v>0</v>
      </c>
      <c r="Z719" s="6">
        <f>SUMIF(SaldoAnno5!A$12:A$4602,$D719,SaldoAnno5!E$12:E$4602)</f>
        <v>0</v>
      </c>
      <c r="AA719" s="6">
        <f>SUMIF(SaldoAnno5!A$12:A$4602,$D719,SaldoAnno5!G$12:G$4602)</f>
        <v>0</v>
      </c>
      <c r="AB719" s="6">
        <f>SUMIF(SaldoAnno6!A$12:A$5000,$D719,SaldoAnno6!D$12:D$5000)</f>
        <v>0</v>
      </c>
      <c r="AC719" s="6">
        <f>SUMIF(SaldoAnno6!A$12:A$5000,$D719,SaldoAnno6!E$12:E$5000)</f>
        <v>0</v>
      </c>
      <c r="AD719" s="6">
        <f>SUMIF(SaldoAnno6!A$12:A$5000,$D719,SaldoAnno6!G$12:G$5000)</f>
        <v>0</v>
      </c>
    </row>
    <row r="720" spans="1:30" ht="12.75">
      <c r="E720" s="172"/>
      <c r="M720" s="6">
        <f>SUMIF(SaldoAnno1!A$12:A$4902,D720,SaldoAnno1!D$12:D$4902)</f>
        <v>0</v>
      </c>
      <c r="N720" s="6">
        <f>SUMIF(SaldoAnno1!A$12:A$4902,D720,SaldoAnno1!E$12:E$4902)</f>
        <v>0</v>
      </c>
      <c r="O720" s="6">
        <f>SUMIF(SaldoAnno1!A$12:A$4902,D720,SaldoAnno1!G$12:G$4902)</f>
        <v>0</v>
      </c>
      <c r="P720" s="6">
        <f>SUMIF(SaldoAnno2!A$12:A$5000,D720,SaldoAnno2!D$12:D$5000)</f>
        <v>0</v>
      </c>
      <c r="Q720" s="6">
        <f>SUMIF(SaldoAnno2!A$12:A$5000,D720,SaldoAnno2!E$12:E$5000)</f>
        <v>0</v>
      </c>
      <c r="R720" s="6">
        <f>SUMIF(SaldoAnno2!A$12:A$5000,D720,SaldoAnno2!G$12:G$5000)</f>
        <v>0</v>
      </c>
      <c r="S720" s="6">
        <f>SUMIF(SaldoAnno3!A$12:A$5000,D720,SaldoAnno3!D$12:G$5000)</f>
        <v>0</v>
      </c>
      <c r="T720" s="6">
        <f>SUMIF(SaldoAnno3!A$12:A$5000,D720,SaldoAnno3!E$12:H$5000)</f>
        <v>0</v>
      </c>
      <c r="U720" s="6">
        <f>SUMIF(SaldoAnno3!A$12:A$5000,D720,SaldoAnno3!G$12:G$5000)</f>
        <v>0</v>
      </c>
      <c r="V720" s="6">
        <f>SUMIF(SaldoAnno4!A$12:A$4602,$D720,SaldoAnno4!D$12:D$4602)</f>
        <v>0</v>
      </c>
      <c r="W720" s="6">
        <f>SUMIF(SaldoAnno4!A$12:A$4602,$D720,SaldoAnno4!E$12:E$4602)</f>
        <v>0</v>
      </c>
      <c r="X720" s="6">
        <f>SUMIF(SaldoAnno4!A$12:A$4602,$D720,SaldoAnno4!G$12:G$4602)</f>
        <v>0</v>
      </c>
      <c r="Y720" s="6">
        <f>SUMIF(SaldoAnno5!A$12:A$4602,$D720,SaldoAnno5!D$12:D$4602)</f>
        <v>0</v>
      </c>
      <c r="Z720" s="6">
        <f>SUMIF(SaldoAnno5!A$12:A$4602,$D720,SaldoAnno5!E$12:E$4602)</f>
        <v>0</v>
      </c>
      <c r="AA720" s="6">
        <f>SUMIF(SaldoAnno5!A$12:A$4602,$D720,SaldoAnno5!G$12:G$4602)</f>
        <v>0</v>
      </c>
      <c r="AB720" s="6">
        <f>SUMIF(SaldoAnno6!A$12:A$5000,$D720,SaldoAnno6!D$12:D$5000)</f>
        <v>0</v>
      </c>
      <c r="AC720" s="6">
        <f>SUMIF(SaldoAnno6!A$12:A$5000,$D720,SaldoAnno6!E$12:E$5000)</f>
        <v>0</v>
      </c>
      <c r="AD720" s="6">
        <f>SUMIF(SaldoAnno6!A$12:A$5000,$D720,SaldoAnno6!G$12:G$5000)</f>
        <v>0</v>
      </c>
    </row>
    <row r="721" spans="5:30" ht="12.75">
      <c r="E721" s="172"/>
      <c r="M721" s="6">
        <f>SUMIF(SaldoAnno1!A$12:A$4902,D721,SaldoAnno1!D$12:D$4902)</f>
        <v>0</v>
      </c>
      <c r="N721" s="6">
        <f>SUMIF(SaldoAnno1!A$12:A$4902,D721,SaldoAnno1!E$12:E$4902)</f>
        <v>0</v>
      </c>
      <c r="O721" s="6">
        <f>SUMIF(SaldoAnno1!A$12:A$4902,D721,SaldoAnno1!G$12:G$4902)</f>
        <v>0</v>
      </c>
      <c r="P721" s="6">
        <f>SUMIF(SaldoAnno2!A$12:A$5000,D721,SaldoAnno2!D$12:D$5000)</f>
        <v>0</v>
      </c>
      <c r="Q721" s="6">
        <f>SUMIF(SaldoAnno2!A$12:A$5000,D721,SaldoAnno2!E$12:E$5000)</f>
        <v>0</v>
      </c>
      <c r="R721" s="6">
        <f>SUMIF(SaldoAnno2!A$12:A$5000,D721,SaldoAnno2!G$12:G$5000)</f>
        <v>0</v>
      </c>
      <c r="S721" s="6">
        <f>SUMIF(SaldoAnno3!A$12:A$5000,D721,SaldoAnno3!D$12:G$5000)</f>
        <v>0</v>
      </c>
      <c r="T721" s="6">
        <f>SUMIF(SaldoAnno3!A$12:A$5000,D721,SaldoAnno3!E$12:H$5000)</f>
        <v>0</v>
      </c>
      <c r="U721" s="6">
        <f>SUMIF(SaldoAnno3!A$12:A$5000,D721,SaldoAnno3!G$12:G$5000)</f>
        <v>0</v>
      </c>
      <c r="V721" s="6">
        <f>SUMIF(SaldoAnno4!A$12:A$4602,$D721,SaldoAnno4!D$12:D$4602)</f>
        <v>0</v>
      </c>
      <c r="W721" s="6">
        <f>SUMIF(SaldoAnno4!A$12:A$4602,$D721,SaldoAnno4!E$12:E$4602)</f>
        <v>0</v>
      </c>
      <c r="X721" s="6">
        <f>SUMIF(SaldoAnno4!A$12:A$4602,$D721,SaldoAnno4!G$12:G$4602)</f>
        <v>0</v>
      </c>
      <c r="Y721" s="6">
        <f>SUMIF(SaldoAnno5!A$12:A$4602,$D721,SaldoAnno5!D$12:D$4602)</f>
        <v>0</v>
      </c>
      <c r="Z721" s="6">
        <f>SUMIF(SaldoAnno5!A$12:A$4602,$D721,SaldoAnno5!E$12:E$4602)</f>
        <v>0</v>
      </c>
      <c r="AA721" s="6">
        <f>SUMIF(SaldoAnno5!A$12:A$4602,$D721,SaldoAnno5!G$12:G$4602)</f>
        <v>0</v>
      </c>
      <c r="AB721" s="6">
        <f>SUMIF(SaldoAnno6!A$12:A$5000,$D721,SaldoAnno6!D$12:D$5000)</f>
        <v>0</v>
      </c>
      <c r="AC721" s="6">
        <f>SUMIF(SaldoAnno6!A$12:A$5000,$D721,SaldoAnno6!E$12:E$5000)</f>
        <v>0</v>
      </c>
      <c r="AD721" s="6">
        <f>SUMIF(SaldoAnno6!A$12:A$5000,$D721,SaldoAnno6!G$12:G$5000)</f>
        <v>0</v>
      </c>
    </row>
    <row r="722" spans="5:30" ht="12.75">
      <c r="E722" s="172"/>
      <c r="M722" s="6">
        <f>SUMIF(SaldoAnno1!A$12:A$4902,D722,SaldoAnno1!D$12:D$4902)</f>
        <v>0</v>
      </c>
      <c r="N722" s="6">
        <f>SUMIF(SaldoAnno1!A$12:A$4902,D722,SaldoAnno1!E$12:E$4902)</f>
        <v>0</v>
      </c>
      <c r="O722" s="6">
        <f>SUMIF(SaldoAnno1!A$12:A$4902,D722,SaldoAnno1!G$12:G$4902)</f>
        <v>0</v>
      </c>
      <c r="P722" s="6">
        <f>SUMIF(SaldoAnno2!A$12:A$5000,D722,SaldoAnno2!D$12:D$5000)</f>
        <v>0</v>
      </c>
      <c r="Q722" s="6">
        <f>SUMIF(SaldoAnno2!A$12:A$5000,D722,SaldoAnno2!E$12:E$5000)</f>
        <v>0</v>
      </c>
      <c r="R722" s="6">
        <f>SUMIF(SaldoAnno2!A$12:A$5000,D722,SaldoAnno2!G$12:G$5000)</f>
        <v>0</v>
      </c>
      <c r="S722" s="6">
        <f>SUMIF(SaldoAnno3!A$12:A$5000,D722,SaldoAnno3!D$12:G$5000)</f>
        <v>0</v>
      </c>
      <c r="T722" s="6">
        <f>SUMIF(SaldoAnno3!A$12:A$5000,D722,SaldoAnno3!E$12:H$5000)</f>
        <v>0</v>
      </c>
      <c r="U722" s="6">
        <f>SUMIF(SaldoAnno3!A$12:A$5000,D722,SaldoAnno3!G$12:G$5000)</f>
        <v>0</v>
      </c>
      <c r="V722" s="6">
        <f>SUMIF(SaldoAnno4!A$12:A$4602,$D722,SaldoAnno4!D$12:D$4602)</f>
        <v>0</v>
      </c>
      <c r="W722" s="6">
        <f>SUMIF(SaldoAnno4!A$12:A$4602,$D722,SaldoAnno4!E$12:E$4602)</f>
        <v>0</v>
      </c>
      <c r="X722" s="6">
        <f>SUMIF(SaldoAnno4!A$12:A$4602,$D722,SaldoAnno4!G$12:G$4602)</f>
        <v>0</v>
      </c>
      <c r="Y722" s="6">
        <f>SUMIF(SaldoAnno5!A$12:A$4602,$D722,SaldoAnno5!D$12:D$4602)</f>
        <v>0</v>
      </c>
      <c r="Z722" s="6">
        <f>SUMIF(SaldoAnno5!A$12:A$4602,$D722,SaldoAnno5!E$12:E$4602)</f>
        <v>0</v>
      </c>
      <c r="AA722" s="6">
        <f>SUMIF(SaldoAnno5!A$12:A$4602,$D722,SaldoAnno5!G$12:G$4602)</f>
        <v>0</v>
      </c>
      <c r="AB722" s="6">
        <f>SUMIF(SaldoAnno6!A$12:A$5000,$D722,SaldoAnno6!D$12:D$5000)</f>
        <v>0</v>
      </c>
      <c r="AC722" s="6">
        <f>SUMIF(SaldoAnno6!A$12:A$5000,$D722,SaldoAnno6!E$12:E$5000)</f>
        <v>0</v>
      </c>
      <c r="AD722" s="6">
        <f>SUMIF(SaldoAnno6!A$12:A$5000,$D722,SaldoAnno6!G$12:G$5000)</f>
        <v>0</v>
      </c>
    </row>
    <row r="723" spans="5:30" ht="12.75">
      <c r="E723" s="172"/>
      <c r="M723" s="6">
        <f>SUMIF(SaldoAnno1!A$12:A$4902,D723,SaldoAnno1!D$12:D$4902)</f>
        <v>0</v>
      </c>
      <c r="N723" s="6">
        <f>SUMIF(SaldoAnno1!A$12:A$4902,D723,SaldoAnno1!E$12:E$4902)</f>
        <v>0</v>
      </c>
      <c r="O723" s="6">
        <f>SUMIF(SaldoAnno1!A$12:A$4902,D723,SaldoAnno1!G$12:G$4902)</f>
        <v>0</v>
      </c>
      <c r="P723" s="6">
        <f>SUMIF(SaldoAnno2!A$12:A$5000,D723,SaldoAnno2!D$12:D$5000)</f>
        <v>0</v>
      </c>
      <c r="Q723" s="6">
        <f>SUMIF(SaldoAnno2!A$12:A$5000,D723,SaldoAnno2!E$12:E$5000)</f>
        <v>0</v>
      </c>
      <c r="R723" s="6">
        <f>SUMIF(SaldoAnno2!A$12:A$5000,D723,SaldoAnno2!G$12:G$5000)</f>
        <v>0</v>
      </c>
      <c r="S723" s="6">
        <f>SUMIF(SaldoAnno3!A$12:A$5000,D723,SaldoAnno3!D$12:G$5000)</f>
        <v>0</v>
      </c>
      <c r="T723" s="6">
        <f>SUMIF(SaldoAnno3!A$12:A$5000,D723,SaldoAnno3!E$12:H$5000)</f>
        <v>0</v>
      </c>
      <c r="U723" s="6">
        <f>SUMIF(SaldoAnno3!A$12:A$5000,D723,SaldoAnno3!G$12:G$5000)</f>
        <v>0</v>
      </c>
      <c r="V723" s="6">
        <f>SUMIF(SaldoAnno4!A$12:A$4602,$D723,SaldoAnno4!D$12:D$4602)</f>
        <v>0</v>
      </c>
      <c r="W723" s="6">
        <f>SUMIF(SaldoAnno4!A$12:A$4602,$D723,SaldoAnno4!E$12:E$4602)</f>
        <v>0</v>
      </c>
      <c r="X723" s="6">
        <f>SUMIF(SaldoAnno4!A$12:A$4602,$D723,SaldoAnno4!G$12:G$4602)</f>
        <v>0</v>
      </c>
      <c r="Y723" s="6">
        <f>SUMIF(SaldoAnno5!A$12:A$4602,$D723,SaldoAnno5!D$12:D$4602)</f>
        <v>0</v>
      </c>
      <c r="Z723" s="6">
        <f>SUMIF(SaldoAnno5!A$12:A$4602,$D723,SaldoAnno5!E$12:E$4602)</f>
        <v>0</v>
      </c>
      <c r="AA723" s="6">
        <f>SUMIF(SaldoAnno5!A$12:A$4602,$D723,SaldoAnno5!G$12:G$4602)</f>
        <v>0</v>
      </c>
      <c r="AB723" s="6">
        <f>SUMIF(SaldoAnno6!A$12:A$5000,$D723,SaldoAnno6!D$12:D$5000)</f>
        <v>0</v>
      </c>
      <c r="AC723" s="6">
        <f>SUMIF(SaldoAnno6!A$12:A$5000,$D723,SaldoAnno6!E$12:E$5000)</f>
        <v>0</v>
      </c>
      <c r="AD723" s="6">
        <f>SUMIF(SaldoAnno6!A$12:A$5000,$D723,SaldoAnno6!G$12:G$5000)</f>
        <v>0</v>
      </c>
    </row>
    <row r="724" spans="5:30" ht="12.75">
      <c r="E724" s="172"/>
      <c r="M724" s="6">
        <f>SUMIF(SaldoAnno1!A$12:A$4902,D724,SaldoAnno1!D$12:D$4902)</f>
        <v>0</v>
      </c>
      <c r="N724" s="6">
        <f>SUMIF(SaldoAnno1!A$12:A$4902,D724,SaldoAnno1!E$12:E$4902)</f>
        <v>0</v>
      </c>
      <c r="O724" s="6">
        <f>SUMIF(SaldoAnno1!A$12:A$4902,D724,SaldoAnno1!G$12:G$4902)</f>
        <v>0</v>
      </c>
      <c r="P724" s="6">
        <f>SUMIF(SaldoAnno2!A$12:A$5000,D724,SaldoAnno2!D$12:D$5000)</f>
        <v>0</v>
      </c>
      <c r="Q724" s="6">
        <f>SUMIF(SaldoAnno2!A$12:A$5000,D724,SaldoAnno2!E$12:E$5000)</f>
        <v>0</v>
      </c>
      <c r="R724" s="6">
        <f>SUMIF(SaldoAnno2!A$12:A$5000,D724,SaldoAnno2!G$12:G$5000)</f>
        <v>0</v>
      </c>
      <c r="S724" s="6">
        <f>SUMIF(SaldoAnno3!A$12:A$5000,D724,SaldoAnno3!D$12:G$5000)</f>
        <v>0</v>
      </c>
      <c r="T724" s="6">
        <f>SUMIF(SaldoAnno3!A$12:A$5000,D724,SaldoAnno3!E$12:H$5000)</f>
        <v>0</v>
      </c>
      <c r="U724" s="6">
        <f>SUMIF(SaldoAnno3!A$12:A$5000,D724,SaldoAnno3!G$12:G$5000)</f>
        <v>0</v>
      </c>
      <c r="V724" s="6">
        <f>SUMIF(SaldoAnno4!A$12:A$4602,$D724,SaldoAnno4!D$12:D$4602)</f>
        <v>0</v>
      </c>
      <c r="W724" s="6">
        <f>SUMIF(SaldoAnno4!A$12:A$4602,$D724,SaldoAnno4!E$12:E$4602)</f>
        <v>0</v>
      </c>
      <c r="X724" s="6">
        <f>SUMIF(SaldoAnno4!A$12:A$4602,$D724,SaldoAnno4!G$12:G$4602)</f>
        <v>0</v>
      </c>
      <c r="Y724" s="6">
        <f>SUMIF(SaldoAnno5!A$12:A$4602,$D724,SaldoAnno5!D$12:D$4602)</f>
        <v>0</v>
      </c>
      <c r="Z724" s="6">
        <f>SUMIF(SaldoAnno5!A$12:A$4602,$D724,SaldoAnno5!E$12:E$4602)</f>
        <v>0</v>
      </c>
      <c r="AA724" s="6">
        <f>SUMIF(SaldoAnno5!A$12:A$4602,$D724,SaldoAnno5!G$12:G$4602)</f>
        <v>0</v>
      </c>
      <c r="AB724" s="6">
        <f>SUMIF(SaldoAnno6!A$12:A$5000,$D724,SaldoAnno6!D$12:D$5000)</f>
        <v>0</v>
      </c>
      <c r="AC724" s="6">
        <f>SUMIF(SaldoAnno6!A$12:A$5000,$D724,SaldoAnno6!E$12:E$5000)</f>
        <v>0</v>
      </c>
      <c r="AD724" s="6">
        <f>SUMIF(SaldoAnno6!A$12:A$5000,$D724,SaldoAnno6!G$12:G$5000)</f>
        <v>0</v>
      </c>
    </row>
    <row r="725" spans="5:30" ht="12.75">
      <c r="E725" s="172"/>
      <c r="M725" s="6">
        <f>SUMIF(SaldoAnno1!A$12:A$4902,D725,SaldoAnno1!D$12:D$4902)</f>
        <v>0</v>
      </c>
      <c r="N725" s="6">
        <f>SUMIF(SaldoAnno1!A$12:A$4902,D725,SaldoAnno1!E$12:E$4902)</f>
        <v>0</v>
      </c>
      <c r="O725" s="6">
        <f>SUMIF(SaldoAnno1!A$12:A$4902,D725,SaldoAnno1!G$12:G$4902)</f>
        <v>0</v>
      </c>
      <c r="P725" s="6">
        <f>SUMIF(SaldoAnno2!A$12:A$5000,D725,SaldoAnno2!D$12:D$5000)</f>
        <v>0</v>
      </c>
      <c r="Q725" s="6">
        <f>SUMIF(SaldoAnno2!A$12:A$5000,D725,SaldoAnno2!E$12:E$5000)</f>
        <v>0</v>
      </c>
      <c r="R725" s="6">
        <f>SUMIF(SaldoAnno2!A$12:A$5000,D725,SaldoAnno2!G$12:G$5000)</f>
        <v>0</v>
      </c>
      <c r="S725" s="6">
        <f>SUMIF(SaldoAnno3!A$12:A$5000,D725,SaldoAnno3!D$12:G$5000)</f>
        <v>0</v>
      </c>
      <c r="T725" s="6">
        <f>SUMIF(SaldoAnno3!A$12:A$5000,D725,SaldoAnno3!E$12:H$5000)</f>
        <v>0</v>
      </c>
      <c r="U725" s="6">
        <f>SUMIF(SaldoAnno3!A$12:A$5000,D725,SaldoAnno3!G$12:G$5000)</f>
        <v>0</v>
      </c>
      <c r="V725" s="6">
        <f>SUMIF(SaldoAnno4!A$12:A$4602,$D725,SaldoAnno4!D$12:D$4602)</f>
        <v>0</v>
      </c>
      <c r="W725" s="6">
        <f>SUMIF(SaldoAnno4!A$12:A$4602,$D725,SaldoAnno4!E$12:E$4602)</f>
        <v>0</v>
      </c>
      <c r="X725" s="6">
        <f>SUMIF(SaldoAnno4!A$12:A$4602,$D725,SaldoAnno4!G$12:G$4602)</f>
        <v>0</v>
      </c>
      <c r="Y725" s="6">
        <f>SUMIF(SaldoAnno5!A$12:A$4602,$D725,SaldoAnno5!D$12:D$4602)</f>
        <v>0</v>
      </c>
      <c r="Z725" s="6">
        <f>SUMIF(SaldoAnno5!A$12:A$4602,$D725,SaldoAnno5!E$12:E$4602)</f>
        <v>0</v>
      </c>
      <c r="AA725" s="6">
        <f>SUMIF(SaldoAnno5!A$12:A$4602,$D725,SaldoAnno5!G$12:G$4602)</f>
        <v>0</v>
      </c>
      <c r="AB725" s="6">
        <f>SUMIF(SaldoAnno6!A$12:A$5000,$D725,SaldoAnno6!D$12:D$5000)</f>
        <v>0</v>
      </c>
      <c r="AC725" s="6">
        <f>SUMIF(SaldoAnno6!A$12:A$5000,$D725,SaldoAnno6!E$12:E$5000)</f>
        <v>0</v>
      </c>
      <c r="AD725" s="6">
        <f>SUMIF(SaldoAnno6!A$12:A$5000,$D725,SaldoAnno6!G$12:G$5000)</f>
        <v>0</v>
      </c>
    </row>
    <row r="726" spans="5:30" ht="12.75">
      <c r="E726" s="172"/>
      <c r="M726" s="6">
        <f>SUMIF(SaldoAnno1!A$12:A$4902,D726,SaldoAnno1!D$12:D$4902)</f>
        <v>0</v>
      </c>
      <c r="N726" s="6">
        <f>SUMIF(SaldoAnno1!A$12:A$4902,D726,SaldoAnno1!E$12:E$4902)</f>
        <v>0</v>
      </c>
      <c r="O726" s="6">
        <f>SUMIF(SaldoAnno1!A$12:A$4902,D726,SaldoAnno1!G$12:G$4902)</f>
        <v>0</v>
      </c>
      <c r="P726" s="6">
        <f>SUMIF(SaldoAnno2!A$12:A$5000,D726,SaldoAnno2!D$12:D$5000)</f>
        <v>0</v>
      </c>
      <c r="Q726" s="6">
        <f>SUMIF(SaldoAnno2!A$12:A$5000,D726,SaldoAnno2!E$12:E$5000)</f>
        <v>0</v>
      </c>
      <c r="R726" s="6">
        <f>SUMIF(SaldoAnno2!A$12:A$5000,D726,SaldoAnno2!G$12:G$5000)</f>
        <v>0</v>
      </c>
      <c r="S726" s="6">
        <f>SUMIF(SaldoAnno3!A$12:A$5000,D726,SaldoAnno3!D$12:G$5000)</f>
        <v>0</v>
      </c>
      <c r="T726" s="6">
        <f>SUMIF(SaldoAnno3!A$12:A$5000,D726,SaldoAnno3!E$12:H$5000)</f>
        <v>0</v>
      </c>
      <c r="U726" s="6">
        <f>SUMIF(SaldoAnno3!A$12:A$5000,D726,SaldoAnno3!G$12:G$5000)</f>
        <v>0</v>
      </c>
      <c r="V726" s="6">
        <f>SUMIF(SaldoAnno4!A$12:A$4602,$D726,SaldoAnno4!D$12:D$4602)</f>
        <v>0</v>
      </c>
      <c r="W726" s="6">
        <f>SUMIF(SaldoAnno4!A$12:A$4602,$D726,SaldoAnno4!E$12:E$4602)</f>
        <v>0</v>
      </c>
      <c r="X726" s="6">
        <f>SUMIF(SaldoAnno4!A$12:A$4602,$D726,SaldoAnno4!G$12:G$4602)</f>
        <v>0</v>
      </c>
      <c r="Y726" s="6">
        <f>SUMIF(SaldoAnno5!A$12:A$4602,$D726,SaldoAnno5!D$12:D$4602)</f>
        <v>0</v>
      </c>
      <c r="Z726" s="6">
        <f>SUMIF(SaldoAnno5!A$12:A$4602,$D726,SaldoAnno5!E$12:E$4602)</f>
        <v>0</v>
      </c>
      <c r="AA726" s="6">
        <f>SUMIF(SaldoAnno5!A$12:A$4602,$D726,SaldoAnno5!G$12:G$4602)</f>
        <v>0</v>
      </c>
      <c r="AB726" s="6">
        <f>SUMIF(SaldoAnno6!A$12:A$5000,$D726,SaldoAnno6!D$12:D$5000)</f>
        <v>0</v>
      </c>
      <c r="AC726" s="6">
        <f>SUMIF(SaldoAnno6!A$12:A$5000,$D726,SaldoAnno6!E$12:E$5000)</f>
        <v>0</v>
      </c>
      <c r="AD726" s="6">
        <f>SUMIF(SaldoAnno6!A$12:A$5000,$D726,SaldoAnno6!G$12:G$5000)</f>
        <v>0</v>
      </c>
    </row>
    <row r="727" spans="5:30" ht="12.75">
      <c r="E727" s="172"/>
      <c r="M727" s="6">
        <f>SUMIF(SaldoAnno1!A$12:A$4902,D727,SaldoAnno1!D$12:D$4902)</f>
        <v>0</v>
      </c>
      <c r="N727" s="6">
        <f>SUMIF(SaldoAnno1!A$12:A$4902,D727,SaldoAnno1!E$12:E$4902)</f>
        <v>0</v>
      </c>
      <c r="O727" s="6">
        <f>SUMIF(SaldoAnno1!A$12:A$4902,D727,SaldoAnno1!G$12:G$4902)</f>
        <v>0</v>
      </c>
      <c r="P727" s="6">
        <f>SUMIF(SaldoAnno2!A$12:A$5000,D727,SaldoAnno2!D$12:D$5000)</f>
        <v>0</v>
      </c>
      <c r="Q727" s="6">
        <f>SUMIF(SaldoAnno2!A$12:A$5000,D727,SaldoAnno2!E$12:E$5000)</f>
        <v>0</v>
      </c>
      <c r="R727" s="6">
        <f>SUMIF(SaldoAnno2!A$12:A$5000,D727,SaldoAnno2!G$12:G$5000)</f>
        <v>0</v>
      </c>
      <c r="S727" s="6">
        <f>SUMIF(SaldoAnno3!A$12:A$5000,D727,SaldoAnno3!D$12:G$5000)</f>
        <v>0</v>
      </c>
      <c r="T727" s="6">
        <f>SUMIF(SaldoAnno3!A$12:A$5000,D727,SaldoAnno3!E$12:H$5000)</f>
        <v>0</v>
      </c>
      <c r="U727" s="6">
        <f>SUMIF(SaldoAnno3!A$12:A$5000,D727,SaldoAnno3!G$12:G$5000)</f>
        <v>0</v>
      </c>
      <c r="V727" s="6">
        <f>SUMIF(SaldoAnno4!A$12:A$4602,$D727,SaldoAnno4!D$12:D$4602)</f>
        <v>0</v>
      </c>
      <c r="W727" s="6">
        <f>SUMIF(SaldoAnno4!A$12:A$4602,$D727,SaldoAnno4!E$12:E$4602)</f>
        <v>0</v>
      </c>
      <c r="X727" s="6">
        <f>SUMIF(SaldoAnno4!A$12:A$4602,$D727,SaldoAnno4!G$12:G$4602)</f>
        <v>0</v>
      </c>
      <c r="Y727" s="6">
        <f>SUMIF(SaldoAnno5!A$12:A$4602,$D727,SaldoAnno5!D$12:D$4602)</f>
        <v>0</v>
      </c>
      <c r="Z727" s="6">
        <f>SUMIF(SaldoAnno5!A$12:A$4602,$D727,SaldoAnno5!E$12:E$4602)</f>
        <v>0</v>
      </c>
      <c r="AA727" s="6">
        <f>SUMIF(SaldoAnno5!A$12:A$4602,$D727,SaldoAnno5!G$12:G$4602)</f>
        <v>0</v>
      </c>
      <c r="AB727" s="6">
        <f>SUMIF(SaldoAnno6!A$12:A$5000,$D727,SaldoAnno6!D$12:D$5000)</f>
        <v>0</v>
      </c>
      <c r="AC727" s="6">
        <f>SUMIF(SaldoAnno6!A$12:A$5000,$D727,SaldoAnno6!E$12:E$5000)</f>
        <v>0</v>
      </c>
      <c r="AD727" s="6">
        <f>SUMIF(SaldoAnno6!A$12:A$5000,$D727,SaldoAnno6!G$12:G$5000)</f>
        <v>0</v>
      </c>
    </row>
    <row r="728" spans="5:30" ht="12.75">
      <c r="E728" s="172"/>
      <c r="M728" s="6">
        <f>SUMIF(SaldoAnno1!A$12:A$4902,D728,SaldoAnno1!D$12:D$4902)</f>
        <v>0</v>
      </c>
      <c r="N728" s="6">
        <f>SUMIF(SaldoAnno1!A$12:A$4902,D728,SaldoAnno1!E$12:E$4902)</f>
        <v>0</v>
      </c>
      <c r="O728" s="6">
        <f>SUMIF(SaldoAnno1!A$12:A$4902,D728,SaldoAnno1!G$12:G$4902)</f>
        <v>0</v>
      </c>
      <c r="P728" s="6">
        <f>SUMIF(SaldoAnno2!A$12:A$5000,D728,SaldoAnno2!D$12:D$5000)</f>
        <v>0</v>
      </c>
      <c r="Q728" s="6">
        <f>SUMIF(SaldoAnno2!A$12:A$5000,D728,SaldoAnno2!E$12:E$5000)</f>
        <v>0</v>
      </c>
      <c r="R728" s="6">
        <f>SUMIF(SaldoAnno2!A$12:A$5000,D728,SaldoAnno2!G$12:G$5000)</f>
        <v>0</v>
      </c>
      <c r="S728" s="6">
        <f>SUMIF(SaldoAnno3!A$12:A$5000,D728,SaldoAnno3!D$12:G$5000)</f>
        <v>0</v>
      </c>
      <c r="T728" s="6">
        <f>SUMIF(SaldoAnno3!A$12:A$5000,D728,SaldoAnno3!E$12:H$5000)</f>
        <v>0</v>
      </c>
      <c r="U728" s="6">
        <f>SUMIF(SaldoAnno3!A$12:A$5000,D728,SaldoAnno3!G$12:G$5000)</f>
        <v>0</v>
      </c>
      <c r="V728" s="6">
        <f>SUMIF(SaldoAnno4!A$12:A$4602,$D728,SaldoAnno4!D$12:D$4602)</f>
        <v>0</v>
      </c>
      <c r="W728" s="6">
        <f>SUMIF(SaldoAnno4!A$12:A$4602,$D728,SaldoAnno4!E$12:E$4602)</f>
        <v>0</v>
      </c>
      <c r="X728" s="6">
        <f>SUMIF(SaldoAnno4!A$12:A$4602,$D728,SaldoAnno4!G$12:G$4602)</f>
        <v>0</v>
      </c>
      <c r="Y728" s="6">
        <f>SUMIF(SaldoAnno5!A$12:A$4602,$D728,SaldoAnno5!D$12:D$4602)</f>
        <v>0</v>
      </c>
      <c r="Z728" s="6">
        <f>SUMIF(SaldoAnno5!A$12:A$4602,$D728,SaldoAnno5!E$12:E$4602)</f>
        <v>0</v>
      </c>
      <c r="AA728" s="6">
        <f>SUMIF(SaldoAnno5!A$12:A$4602,$D728,SaldoAnno5!G$12:G$4602)</f>
        <v>0</v>
      </c>
      <c r="AB728" s="6">
        <f>SUMIF(SaldoAnno6!A$12:A$5000,$D728,SaldoAnno6!D$12:D$5000)</f>
        <v>0</v>
      </c>
      <c r="AC728" s="6">
        <f>SUMIF(SaldoAnno6!A$12:A$5000,$D728,SaldoAnno6!E$12:E$5000)</f>
        <v>0</v>
      </c>
      <c r="AD728" s="6">
        <f>SUMIF(SaldoAnno6!A$12:A$5000,$D728,SaldoAnno6!G$12:G$5000)</f>
        <v>0</v>
      </c>
    </row>
    <row r="729" spans="5:30" ht="12.75">
      <c r="E729" s="172"/>
      <c r="M729" s="6">
        <f>SUMIF(SaldoAnno1!A$12:A$4902,D729,SaldoAnno1!D$12:D$4902)</f>
        <v>0</v>
      </c>
      <c r="N729" s="6">
        <f>SUMIF(SaldoAnno1!A$12:A$4902,D729,SaldoAnno1!E$12:E$4902)</f>
        <v>0</v>
      </c>
      <c r="O729" s="6">
        <f>SUMIF(SaldoAnno1!A$12:A$4902,D729,SaldoAnno1!G$12:G$4902)</f>
        <v>0</v>
      </c>
      <c r="P729" s="6">
        <f>SUMIF(SaldoAnno2!A$12:A$5000,D729,SaldoAnno2!D$12:D$5000)</f>
        <v>0</v>
      </c>
      <c r="Q729" s="6">
        <f>SUMIF(SaldoAnno2!A$12:A$5000,D729,SaldoAnno2!E$12:E$5000)</f>
        <v>0</v>
      </c>
      <c r="R729" s="6">
        <f>SUMIF(SaldoAnno2!A$12:A$5000,D729,SaldoAnno2!G$12:G$5000)</f>
        <v>0</v>
      </c>
      <c r="S729" s="6">
        <f>SUMIF(SaldoAnno3!A$12:A$5000,D729,SaldoAnno3!D$12:G$5000)</f>
        <v>0</v>
      </c>
      <c r="T729" s="6">
        <f>SUMIF(SaldoAnno3!A$12:A$5000,D729,SaldoAnno3!E$12:H$5000)</f>
        <v>0</v>
      </c>
      <c r="U729" s="6">
        <f>SUMIF(SaldoAnno3!A$12:A$5000,D729,SaldoAnno3!G$12:G$5000)</f>
        <v>0</v>
      </c>
      <c r="V729" s="6">
        <f>SUMIF(SaldoAnno4!A$12:A$4602,$D729,SaldoAnno4!D$12:D$4602)</f>
        <v>0</v>
      </c>
      <c r="W729" s="6">
        <f>SUMIF(SaldoAnno4!A$12:A$4602,$D729,SaldoAnno4!E$12:E$4602)</f>
        <v>0</v>
      </c>
      <c r="X729" s="6">
        <f>SUMIF(SaldoAnno4!A$12:A$4602,$D729,SaldoAnno4!G$12:G$4602)</f>
        <v>0</v>
      </c>
      <c r="Y729" s="6">
        <f>SUMIF(SaldoAnno5!A$12:A$4602,$D729,SaldoAnno5!D$12:D$4602)</f>
        <v>0</v>
      </c>
      <c r="Z729" s="6">
        <f>SUMIF(SaldoAnno5!A$12:A$4602,$D729,SaldoAnno5!E$12:E$4602)</f>
        <v>0</v>
      </c>
      <c r="AA729" s="6">
        <f>SUMIF(SaldoAnno5!A$12:A$4602,$D729,SaldoAnno5!G$12:G$4602)</f>
        <v>0</v>
      </c>
      <c r="AB729" s="6">
        <f>SUMIF(SaldoAnno6!A$12:A$5000,$D729,SaldoAnno6!D$12:D$5000)</f>
        <v>0</v>
      </c>
      <c r="AC729" s="6">
        <f>SUMIF(SaldoAnno6!A$12:A$5000,$D729,SaldoAnno6!E$12:E$5000)</f>
        <v>0</v>
      </c>
      <c r="AD729" s="6">
        <f>SUMIF(SaldoAnno6!A$12:A$5000,$D729,SaldoAnno6!G$12:G$5000)</f>
        <v>0</v>
      </c>
    </row>
    <row r="730" spans="5:30" ht="12.75">
      <c r="E730" s="172"/>
      <c r="M730" s="6">
        <f>SUMIF(SaldoAnno1!A$12:A$4902,D730,SaldoAnno1!D$12:D$4902)</f>
        <v>0</v>
      </c>
      <c r="N730" s="6">
        <f>SUMIF(SaldoAnno1!A$12:A$4902,D730,SaldoAnno1!E$12:E$4902)</f>
        <v>0</v>
      </c>
      <c r="O730" s="6">
        <f>SUMIF(SaldoAnno1!A$12:A$4902,D730,SaldoAnno1!G$12:G$4902)</f>
        <v>0</v>
      </c>
      <c r="P730" s="6">
        <f>SUMIF(SaldoAnno2!A$12:A$5000,D730,SaldoAnno2!D$12:D$5000)</f>
        <v>0</v>
      </c>
      <c r="Q730" s="6">
        <f>SUMIF(SaldoAnno2!A$12:A$5000,D730,SaldoAnno2!E$12:E$5000)</f>
        <v>0</v>
      </c>
      <c r="R730" s="6">
        <f>SUMIF(SaldoAnno2!A$12:A$5000,D730,SaldoAnno2!G$12:G$5000)</f>
        <v>0</v>
      </c>
      <c r="S730" s="6">
        <f>SUMIF(SaldoAnno3!A$12:A$5000,D730,SaldoAnno3!D$12:G$5000)</f>
        <v>0</v>
      </c>
      <c r="T730" s="6">
        <f>SUMIF(SaldoAnno3!A$12:A$5000,D730,SaldoAnno3!E$12:H$5000)</f>
        <v>0</v>
      </c>
      <c r="U730" s="6">
        <f>SUMIF(SaldoAnno3!A$12:A$5000,D730,SaldoAnno3!G$12:G$5000)</f>
        <v>0</v>
      </c>
      <c r="V730" s="6">
        <f>SUMIF(SaldoAnno4!A$12:A$4602,$D730,SaldoAnno4!D$12:D$4602)</f>
        <v>0</v>
      </c>
      <c r="W730" s="6">
        <f>SUMIF(SaldoAnno4!A$12:A$4602,$D730,SaldoAnno4!E$12:E$4602)</f>
        <v>0</v>
      </c>
      <c r="X730" s="6">
        <f>SUMIF(SaldoAnno4!A$12:A$4602,$D730,SaldoAnno4!G$12:G$4602)</f>
        <v>0</v>
      </c>
      <c r="Y730" s="6">
        <f>SUMIF(SaldoAnno5!A$12:A$4602,$D730,SaldoAnno5!D$12:D$4602)</f>
        <v>0</v>
      </c>
      <c r="Z730" s="6">
        <f>SUMIF(SaldoAnno5!A$12:A$4602,$D730,SaldoAnno5!E$12:E$4602)</f>
        <v>0</v>
      </c>
      <c r="AA730" s="6">
        <f>SUMIF(SaldoAnno5!A$12:A$4602,$D730,SaldoAnno5!G$12:G$4602)</f>
        <v>0</v>
      </c>
      <c r="AB730" s="6">
        <f>SUMIF(SaldoAnno6!A$12:A$5000,$D730,SaldoAnno6!D$12:D$5000)</f>
        <v>0</v>
      </c>
      <c r="AC730" s="6">
        <f>SUMIF(SaldoAnno6!A$12:A$5000,$D730,SaldoAnno6!E$12:E$5000)</f>
        <v>0</v>
      </c>
      <c r="AD730" s="6">
        <f>SUMIF(SaldoAnno6!A$12:A$5000,$D730,SaldoAnno6!G$12:G$5000)</f>
        <v>0</v>
      </c>
    </row>
    <row r="731" spans="5:30" ht="12.75">
      <c r="E731" s="172"/>
      <c r="M731" s="6">
        <f>SUMIF(SaldoAnno1!A$12:A$4902,D731,SaldoAnno1!D$12:D$4902)</f>
        <v>0</v>
      </c>
      <c r="N731" s="6">
        <f>SUMIF(SaldoAnno1!A$12:A$4902,D731,SaldoAnno1!E$12:E$4902)</f>
        <v>0</v>
      </c>
      <c r="O731" s="6">
        <f>SUMIF(SaldoAnno1!A$12:A$4902,D731,SaldoAnno1!G$12:G$4902)</f>
        <v>0</v>
      </c>
      <c r="P731" s="6">
        <f>SUMIF(SaldoAnno2!A$12:A$5000,D731,SaldoAnno2!D$12:D$5000)</f>
        <v>0</v>
      </c>
      <c r="Q731" s="6">
        <f>SUMIF(SaldoAnno2!A$12:A$5000,D731,SaldoAnno2!E$12:E$5000)</f>
        <v>0</v>
      </c>
      <c r="R731" s="6">
        <f>SUMIF(SaldoAnno2!A$12:A$5000,D731,SaldoAnno2!G$12:G$5000)</f>
        <v>0</v>
      </c>
      <c r="S731" s="6">
        <f>SUMIF(SaldoAnno3!A$12:A$5000,D731,SaldoAnno3!D$12:G$5000)</f>
        <v>0</v>
      </c>
      <c r="T731" s="6">
        <f>SUMIF(SaldoAnno3!A$12:A$5000,D731,SaldoAnno3!E$12:H$5000)</f>
        <v>0</v>
      </c>
      <c r="U731" s="6">
        <f>SUMIF(SaldoAnno3!A$12:A$5000,D731,SaldoAnno3!G$12:G$5000)</f>
        <v>0</v>
      </c>
      <c r="V731" s="6">
        <f>SUMIF(SaldoAnno4!A$12:A$4602,$D731,SaldoAnno4!D$12:D$4602)</f>
        <v>0</v>
      </c>
      <c r="W731" s="6">
        <f>SUMIF(SaldoAnno4!A$12:A$4602,$D731,SaldoAnno4!E$12:E$4602)</f>
        <v>0</v>
      </c>
      <c r="X731" s="6">
        <f>SUMIF(SaldoAnno4!A$12:A$4602,$D731,SaldoAnno4!G$12:G$4602)</f>
        <v>0</v>
      </c>
      <c r="Y731" s="6">
        <f>SUMIF(SaldoAnno5!A$12:A$4602,$D731,SaldoAnno5!D$12:D$4602)</f>
        <v>0</v>
      </c>
      <c r="Z731" s="6">
        <f>SUMIF(SaldoAnno5!A$12:A$4602,$D731,SaldoAnno5!E$12:E$4602)</f>
        <v>0</v>
      </c>
      <c r="AA731" s="6">
        <f>SUMIF(SaldoAnno5!A$12:A$4602,$D731,SaldoAnno5!G$12:G$4602)</f>
        <v>0</v>
      </c>
      <c r="AB731" s="6">
        <f>SUMIF(SaldoAnno6!A$12:A$5000,$D731,SaldoAnno6!D$12:D$5000)</f>
        <v>0</v>
      </c>
      <c r="AC731" s="6">
        <f>SUMIF(SaldoAnno6!A$12:A$5000,$D731,SaldoAnno6!E$12:E$5000)</f>
        <v>0</v>
      </c>
      <c r="AD731" s="6">
        <f>SUMIF(SaldoAnno6!A$12:A$5000,$D731,SaldoAnno6!G$12:G$5000)</f>
        <v>0</v>
      </c>
    </row>
    <row r="732" spans="5:30" ht="12.75">
      <c r="E732" s="172"/>
      <c r="M732" s="6">
        <f>SUMIF(SaldoAnno1!A$12:A$4902,D732,SaldoAnno1!D$12:D$4902)</f>
        <v>0</v>
      </c>
      <c r="N732" s="6">
        <f>SUMIF(SaldoAnno1!A$12:A$4902,D732,SaldoAnno1!E$12:E$4902)</f>
        <v>0</v>
      </c>
      <c r="O732" s="6">
        <f>SUMIF(SaldoAnno1!A$12:A$4902,D732,SaldoAnno1!G$12:G$4902)</f>
        <v>0</v>
      </c>
      <c r="P732" s="6">
        <f>SUMIF(SaldoAnno2!A$12:A$5000,D732,SaldoAnno2!D$12:D$5000)</f>
        <v>0</v>
      </c>
      <c r="Q732" s="6">
        <f>SUMIF(SaldoAnno2!A$12:A$5000,D732,SaldoAnno2!E$12:E$5000)</f>
        <v>0</v>
      </c>
      <c r="R732" s="6">
        <f>SUMIF(SaldoAnno2!A$12:A$5000,D732,SaldoAnno2!G$12:G$5000)</f>
        <v>0</v>
      </c>
      <c r="S732" s="6">
        <f>SUMIF(SaldoAnno3!A$12:A$5000,D732,SaldoAnno3!D$12:G$5000)</f>
        <v>0</v>
      </c>
      <c r="T732" s="6">
        <f>SUMIF(SaldoAnno3!A$12:A$5000,D732,SaldoAnno3!E$12:H$5000)</f>
        <v>0</v>
      </c>
      <c r="U732" s="6">
        <f>SUMIF(SaldoAnno3!A$12:A$5000,D732,SaldoAnno3!G$12:G$5000)</f>
        <v>0</v>
      </c>
      <c r="V732" s="6">
        <f>SUMIF(SaldoAnno4!A$12:A$4602,$D732,SaldoAnno4!D$12:D$4602)</f>
        <v>0</v>
      </c>
      <c r="W732" s="6">
        <f>SUMIF(SaldoAnno4!A$12:A$4602,$D732,SaldoAnno4!E$12:E$4602)</f>
        <v>0</v>
      </c>
      <c r="X732" s="6">
        <f>SUMIF(SaldoAnno4!A$12:A$4602,$D732,SaldoAnno4!G$12:G$4602)</f>
        <v>0</v>
      </c>
      <c r="Y732" s="6">
        <f>SUMIF(SaldoAnno5!A$12:A$4602,$D732,SaldoAnno5!D$12:D$4602)</f>
        <v>0</v>
      </c>
      <c r="Z732" s="6">
        <f>SUMIF(SaldoAnno5!A$12:A$4602,$D732,SaldoAnno5!E$12:E$4602)</f>
        <v>0</v>
      </c>
      <c r="AA732" s="6">
        <f>SUMIF(SaldoAnno5!A$12:A$4602,$D732,SaldoAnno5!G$12:G$4602)</f>
        <v>0</v>
      </c>
      <c r="AB732" s="6">
        <f>SUMIF(SaldoAnno6!A$12:A$5000,$D732,SaldoAnno6!D$12:D$5000)</f>
        <v>0</v>
      </c>
      <c r="AC732" s="6">
        <f>SUMIF(SaldoAnno6!A$12:A$5000,$D732,SaldoAnno6!E$12:E$5000)</f>
        <v>0</v>
      </c>
      <c r="AD732" s="6">
        <f>SUMIF(SaldoAnno6!A$12:A$5000,$D732,SaldoAnno6!G$12:G$5000)</f>
        <v>0</v>
      </c>
    </row>
    <row r="733" spans="5:30" ht="12.75">
      <c r="E733" s="172"/>
      <c r="M733" s="6">
        <f>SUMIF(SaldoAnno1!A$12:A$4902,D733,SaldoAnno1!D$12:D$4902)</f>
        <v>0</v>
      </c>
      <c r="N733" s="6">
        <f>SUMIF(SaldoAnno1!A$12:A$4902,D733,SaldoAnno1!E$12:E$4902)</f>
        <v>0</v>
      </c>
      <c r="O733" s="6">
        <f>SUMIF(SaldoAnno1!A$12:A$4902,D733,SaldoAnno1!G$12:G$4902)</f>
        <v>0</v>
      </c>
      <c r="P733" s="6">
        <f>SUMIF(SaldoAnno2!A$12:A$5000,D733,SaldoAnno2!D$12:D$5000)</f>
        <v>0</v>
      </c>
      <c r="Q733" s="6">
        <f>SUMIF(SaldoAnno2!A$12:A$5000,D733,SaldoAnno2!E$12:E$5000)</f>
        <v>0</v>
      </c>
      <c r="R733" s="6">
        <f>SUMIF(SaldoAnno2!A$12:A$5000,D733,SaldoAnno2!G$12:G$5000)</f>
        <v>0</v>
      </c>
      <c r="S733" s="6">
        <f>SUMIF(SaldoAnno3!A$12:A$5000,D733,SaldoAnno3!D$12:G$5000)</f>
        <v>0</v>
      </c>
      <c r="T733" s="6">
        <f>SUMIF(SaldoAnno3!A$12:A$5000,D733,SaldoAnno3!E$12:H$5000)</f>
        <v>0</v>
      </c>
      <c r="U733" s="6">
        <f>SUMIF(SaldoAnno3!A$12:A$5000,D733,SaldoAnno3!G$12:G$5000)</f>
        <v>0</v>
      </c>
      <c r="V733" s="6">
        <f>SUMIF(SaldoAnno4!A$12:A$4602,$D733,SaldoAnno4!D$12:D$4602)</f>
        <v>0</v>
      </c>
      <c r="W733" s="6">
        <f>SUMIF(SaldoAnno4!A$12:A$4602,$D733,SaldoAnno4!E$12:E$4602)</f>
        <v>0</v>
      </c>
      <c r="X733" s="6">
        <f>SUMIF(SaldoAnno4!A$12:A$4602,$D733,SaldoAnno4!G$12:G$4602)</f>
        <v>0</v>
      </c>
      <c r="Y733" s="6">
        <f>SUMIF(SaldoAnno5!A$12:A$4602,$D733,SaldoAnno5!D$12:D$4602)</f>
        <v>0</v>
      </c>
      <c r="Z733" s="6">
        <f>SUMIF(SaldoAnno5!A$12:A$4602,$D733,SaldoAnno5!E$12:E$4602)</f>
        <v>0</v>
      </c>
      <c r="AA733" s="6">
        <f>SUMIF(SaldoAnno5!A$12:A$4602,$D733,SaldoAnno5!G$12:G$4602)</f>
        <v>0</v>
      </c>
      <c r="AB733" s="6">
        <f>SUMIF(SaldoAnno6!A$12:A$5000,$D733,SaldoAnno6!D$12:D$5000)</f>
        <v>0</v>
      </c>
      <c r="AC733" s="6">
        <f>SUMIF(SaldoAnno6!A$12:A$5000,$D733,SaldoAnno6!E$12:E$5000)</f>
        <v>0</v>
      </c>
      <c r="AD733" s="6">
        <f>SUMIF(SaldoAnno6!A$12:A$5000,$D733,SaldoAnno6!G$12:G$5000)</f>
        <v>0</v>
      </c>
    </row>
    <row r="734" spans="5:30" ht="12.75">
      <c r="E734" s="172"/>
      <c r="M734" s="6">
        <f>SUMIF(SaldoAnno1!A$12:A$4902,D734,SaldoAnno1!D$12:D$4902)</f>
        <v>0</v>
      </c>
      <c r="N734" s="6">
        <f>SUMIF(SaldoAnno1!A$12:A$4902,D734,SaldoAnno1!E$12:E$4902)</f>
        <v>0</v>
      </c>
      <c r="O734" s="6">
        <f>SUMIF(SaldoAnno1!A$12:A$4902,D734,SaldoAnno1!G$12:G$4902)</f>
        <v>0</v>
      </c>
      <c r="P734" s="6">
        <f>SUMIF(SaldoAnno2!A$12:A$5000,D734,SaldoAnno2!D$12:D$5000)</f>
        <v>0</v>
      </c>
      <c r="Q734" s="6">
        <f>SUMIF(SaldoAnno2!A$12:A$5000,D734,SaldoAnno2!E$12:E$5000)</f>
        <v>0</v>
      </c>
      <c r="R734" s="6">
        <f>SUMIF(SaldoAnno2!A$12:A$5000,D734,SaldoAnno2!G$12:G$5000)</f>
        <v>0</v>
      </c>
      <c r="S734" s="6">
        <f>SUMIF(SaldoAnno3!A$12:A$5000,D734,SaldoAnno3!D$12:G$5000)</f>
        <v>0</v>
      </c>
      <c r="T734" s="6">
        <f>SUMIF(SaldoAnno3!A$12:A$5000,D734,SaldoAnno3!E$12:H$5000)</f>
        <v>0</v>
      </c>
      <c r="U734" s="6">
        <f>SUMIF(SaldoAnno3!A$12:A$5000,D734,SaldoAnno3!G$12:G$5000)</f>
        <v>0</v>
      </c>
      <c r="V734" s="6">
        <f>SUMIF(SaldoAnno4!A$12:A$4602,$D734,SaldoAnno4!D$12:D$4602)</f>
        <v>0</v>
      </c>
      <c r="W734" s="6">
        <f>SUMIF(SaldoAnno4!A$12:A$4602,$D734,SaldoAnno4!E$12:E$4602)</f>
        <v>0</v>
      </c>
      <c r="X734" s="6">
        <f>SUMIF(SaldoAnno4!A$12:A$4602,$D734,SaldoAnno4!G$12:G$4602)</f>
        <v>0</v>
      </c>
      <c r="Y734" s="6">
        <f>SUMIF(SaldoAnno5!A$12:A$4602,$D734,SaldoAnno5!D$12:D$4602)</f>
        <v>0</v>
      </c>
      <c r="Z734" s="6">
        <f>SUMIF(SaldoAnno5!A$12:A$4602,$D734,SaldoAnno5!E$12:E$4602)</f>
        <v>0</v>
      </c>
      <c r="AA734" s="6">
        <f>SUMIF(SaldoAnno5!A$12:A$4602,$D734,SaldoAnno5!G$12:G$4602)</f>
        <v>0</v>
      </c>
      <c r="AB734" s="6">
        <f>SUMIF(SaldoAnno6!A$12:A$5000,$D734,SaldoAnno6!D$12:D$5000)</f>
        <v>0</v>
      </c>
      <c r="AC734" s="6">
        <f>SUMIF(SaldoAnno6!A$12:A$5000,$D734,SaldoAnno6!E$12:E$5000)</f>
        <v>0</v>
      </c>
      <c r="AD734" s="6">
        <f>SUMIF(SaldoAnno6!A$12:A$5000,$D734,SaldoAnno6!G$12:G$5000)</f>
        <v>0</v>
      </c>
    </row>
    <row r="735" spans="5:30" ht="12.75">
      <c r="E735" s="172"/>
      <c r="M735" s="6">
        <f>SUMIF(SaldoAnno1!A$12:A$4902,D735,SaldoAnno1!D$12:D$4902)</f>
        <v>0</v>
      </c>
      <c r="N735" s="6">
        <f>SUMIF(SaldoAnno1!A$12:A$4902,D735,SaldoAnno1!E$12:E$4902)</f>
        <v>0</v>
      </c>
      <c r="O735" s="6">
        <f>SUMIF(SaldoAnno1!A$12:A$4902,D735,SaldoAnno1!G$12:G$4902)</f>
        <v>0</v>
      </c>
      <c r="P735" s="6">
        <f>SUMIF(SaldoAnno2!A$12:A$5000,D735,SaldoAnno2!D$12:D$5000)</f>
        <v>0</v>
      </c>
      <c r="Q735" s="6">
        <f>SUMIF(SaldoAnno2!A$12:A$5000,D735,SaldoAnno2!E$12:E$5000)</f>
        <v>0</v>
      </c>
      <c r="R735" s="6">
        <f>SUMIF(SaldoAnno2!A$12:A$5000,D735,SaldoAnno2!G$12:G$5000)</f>
        <v>0</v>
      </c>
      <c r="S735" s="6">
        <f>SUMIF(SaldoAnno3!A$12:A$5000,D735,SaldoAnno3!D$12:G$5000)</f>
        <v>0</v>
      </c>
      <c r="T735" s="6">
        <f>SUMIF(SaldoAnno3!A$12:A$5000,D735,SaldoAnno3!E$12:H$5000)</f>
        <v>0</v>
      </c>
      <c r="U735" s="6">
        <f>SUMIF(SaldoAnno3!A$12:A$5000,D735,SaldoAnno3!G$12:G$5000)</f>
        <v>0</v>
      </c>
      <c r="V735" s="6">
        <f>SUMIF(SaldoAnno4!A$12:A$4602,$D735,SaldoAnno4!D$12:D$4602)</f>
        <v>0</v>
      </c>
      <c r="W735" s="6">
        <f>SUMIF(SaldoAnno4!A$12:A$4602,$D735,SaldoAnno4!E$12:E$4602)</f>
        <v>0</v>
      </c>
      <c r="X735" s="6">
        <f>SUMIF(SaldoAnno4!A$12:A$4602,$D735,SaldoAnno4!G$12:G$4602)</f>
        <v>0</v>
      </c>
      <c r="Y735" s="6">
        <f>SUMIF(SaldoAnno5!A$12:A$4602,$D735,SaldoAnno5!D$12:D$4602)</f>
        <v>0</v>
      </c>
      <c r="Z735" s="6">
        <f>SUMIF(SaldoAnno5!A$12:A$4602,$D735,SaldoAnno5!E$12:E$4602)</f>
        <v>0</v>
      </c>
      <c r="AA735" s="6">
        <f>SUMIF(SaldoAnno5!A$12:A$4602,$D735,SaldoAnno5!G$12:G$4602)</f>
        <v>0</v>
      </c>
      <c r="AB735" s="6">
        <f>SUMIF(SaldoAnno6!A$12:A$5000,$D735,SaldoAnno6!D$12:D$5000)</f>
        <v>0</v>
      </c>
      <c r="AC735" s="6">
        <f>SUMIF(SaldoAnno6!A$12:A$5000,$D735,SaldoAnno6!E$12:E$5000)</f>
        <v>0</v>
      </c>
      <c r="AD735" s="6">
        <f>SUMIF(SaldoAnno6!A$12:A$5000,$D735,SaldoAnno6!G$12:G$5000)</f>
        <v>0</v>
      </c>
    </row>
    <row r="736" spans="5:30" ht="12.75">
      <c r="E736" s="172"/>
      <c r="M736" s="6">
        <f>SUMIF(SaldoAnno1!A$12:A$4902,D736,SaldoAnno1!D$12:D$4902)</f>
        <v>0</v>
      </c>
      <c r="N736" s="6">
        <f>SUMIF(SaldoAnno1!A$12:A$4902,D736,SaldoAnno1!E$12:E$4902)</f>
        <v>0</v>
      </c>
      <c r="O736" s="6">
        <f>SUMIF(SaldoAnno1!A$12:A$4902,D736,SaldoAnno1!G$12:G$4902)</f>
        <v>0</v>
      </c>
      <c r="P736" s="6">
        <f>SUMIF(SaldoAnno2!A$12:A$5000,D736,SaldoAnno2!D$12:D$5000)</f>
        <v>0</v>
      </c>
      <c r="Q736" s="6">
        <f>SUMIF(SaldoAnno2!A$12:A$5000,D736,SaldoAnno2!E$12:E$5000)</f>
        <v>0</v>
      </c>
      <c r="R736" s="6">
        <f>SUMIF(SaldoAnno2!A$12:A$5000,D736,SaldoAnno2!G$12:G$5000)</f>
        <v>0</v>
      </c>
      <c r="S736" s="6">
        <f>SUMIF(SaldoAnno3!A$12:A$5000,D736,SaldoAnno3!D$12:G$5000)</f>
        <v>0</v>
      </c>
      <c r="T736" s="6">
        <f>SUMIF(SaldoAnno3!A$12:A$5000,D736,SaldoAnno3!E$12:H$5000)</f>
        <v>0</v>
      </c>
      <c r="U736" s="6">
        <f>SUMIF(SaldoAnno3!A$12:A$5000,D736,SaldoAnno3!G$12:G$5000)</f>
        <v>0</v>
      </c>
      <c r="V736" s="6">
        <f>SUMIF(SaldoAnno4!A$12:A$4602,$D736,SaldoAnno4!D$12:D$4602)</f>
        <v>0</v>
      </c>
      <c r="W736" s="6">
        <f>SUMIF(SaldoAnno4!A$12:A$4602,$D736,SaldoAnno4!E$12:E$4602)</f>
        <v>0</v>
      </c>
      <c r="X736" s="6">
        <f>SUMIF(SaldoAnno4!A$12:A$4602,$D736,SaldoAnno4!G$12:G$4602)</f>
        <v>0</v>
      </c>
      <c r="Y736" s="6">
        <f>SUMIF(SaldoAnno5!A$12:A$4602,$D736,SaldoAnno5!D$12:D$4602)</f>
        <v>0</v>
      </c>
      <c r="Z736" s="6">
        <f>SUMIF(SaldoAnno5!A$12:A$4602,$D736,SaldoAnno5!E$12:E$4602)</f>
        <v>0</v>
      </c>
      <c r="AA736" s="6">
        <f>SUMIF(SaldoAnno5!A$12:A$4602,$D736,SaldoAnno5!G$12:G$4602)</f>
        <v>0</v>
      </c>
      <c r="AB736" s="6">
        <f>SUMIF(SaldoAnno6!A$12:A$5000,$D736,SaldoAnno6!D$12:D$5000)</f>
        <v>0</v>
      </c>
      <c r="AC736" s="6">
        <f>SUMIF(SaldoAnno6!A$12:A$5000,$D736,SaldoAnno6!E$12:E$5000)</f>
        <v>0</v>
      </c>
      <c r="AD736" s="6">
        <f>SUMIF(SaldoAnno6!A$12:A$5000,$D736,SaldoAnno6!G$12:G$5000)</f>
        <v>0</v>
      </c>
    </row>
    <row r="737" spans="5:30" ht="12.75">
      <c r="E737" s="172"/>
      <c r="M737" s="6">
        <f>SUMIF(SaldoAnno1!A$12:A$4902,D737,SaldoAnno1!D$12:D$4902)</f>
        <v>0</v>
      </c>
      <c r="N737" s="6">
        <f>SUMIF(SaldoAnno1!A$12:A$4902,D737,SaldoAnno1!E$12:E$4902)</f>
        <v>0</v>
      </c>
      <c r="O737" s="6">
        <f>SUMIF(SaldoAnno1!A$12:A$4902,D737,SaldoAnno1!G$12:G$4902)</f>
        <v>0</v>
      </c>
      <c r="P737" s="6">
        <f>SUMIF(SaldoAnno2!A$12:A$5000,D737,SaldoAnno2!D$12:D$5000)</f>
        <v>0</v>
      </c>
      <c r="Q737" s="6">
        <f>SUMIF(SaldoAnno2!A$12:A$5000,D737,SaldoAnno2!E$12:E$5000)</f>
        <v>0</v>
      </c>
      <c r="R737" s="6">
        <f>SUMIF(SaldoAnno2!A$12:A$5000,D737,SaldoAnno2!G$12:G$5000)</f>
        <v>0</v>
      </c>
      <c r="S737" s="6">
        <f>SUMIF(SaldoAnno3!A$12:A$5000,D737,SaldoAnno3!D$12:G$5000)</f>
        <v>0</v>
      </c>
      <c r="T737" s="6">
        <f>SUMIF(SaldoAnno3!A$12:A$5000,D737,SaldoAnno3!E$12:H$5000)</f>
        <v>0</v>
      </c>
      <c r="U737" s="6">
        <f>SUMIF(SaldoAnno3!A$12:A$5000,D737,SaldoAnno3!G$12:G$5000)</f>
        <v>0</v>
      </c>
      <c r="V737" s="6">
        <f>SUMIF(SaldoAnno4!A$12:A$4602,$D737,SaldoAnno4!D$12:D$4602)</f>
        <v>0</v>
      </c>
      <c r="W737" s="6">
        <f>SUMIF(SaldoAnno4!A$12:A$4602,$D737,SaldoAnno4!E$12:E$4602)</f>
        <v>0</v>
      </c>
      <c r="X737" s="6">
        <f>SUMIF(SaldoAnno4!A$12:A$4602,$D737,SaldoAnno4!G$12:G$4602)</f>
        <v>0</v>
      </c>
      <c r="Y737" s="6">
        <f>SUMIF(SaldoAnno5!A$12:A$4602,$D737,SaldoAnno5!D$12:D$4602)</f>
        <v>0</v>
      </c>
      <c r="Z737" s="6">
        <f>SUMIF(SaldoAnno5!A$12:A$4602,$D737,SaldoAnno5!E$12:E$4602)</f>
        <v>0</v>
      </c>
      <c r="AA737" s="6">
        <f>SUMIF(SaldoAnno5!A$12:A$4602,$D737,SaldoAnno5!G$12:G$4602)</f>
        <v>0</v>
      </c>
      <c r="AB737" s="6">
        <f>SUMIF(SaldoAnno6!A$12:A$5000,$D737,SaldoAnno6!D$12:D$5000)</f>
        <v>0</v>
      </c>
      <c r="AC737" s="6">
        <f>SUMIF(SaldoAnno6!A$12:A$5000,$D737,SaldoAnno6!E$12:E$5000)</f>
        <v>0</v>
      </c>
      <c r="AD737" s="6">
        <f>SUMIF(SaldoAnno6!A$12:A$5000,$D737,SaldoAnno6!G$12:G$5000)</f>
        <v>0</v>
      </c>
    </row>
    <row r="738" spans="5:30" ht="12.75">
      <c r="E738" s="172"/>
      <c r="M738" s="6">
        <f>SUMIF(SaldoAnno1!A$12:A$4902,D738,SaldoAnno1!D$12:D$4902)</f>
        <v>0</v>
      </c>
      <c r="N738" s="6">
        <f>SUMIF(SaldoAnno1!A$12:A$4902,D738,SaldoAnno1!E$12:E$4902)</f>
        <v>0</v>
      </c>
      <c r="O738" s="6">
        <f>SUMIF(SaldoAnno1!A$12:A$4902,D738,SaldoAnno1!G$12:G$4902)</f>
        <v>0</v>
      </c>
      <c r="P738" s="6">
        <f>SUMIF(SaldoAnno2!A$12:A$5000,D738,SaldoAnno2!D$12:D$5000)</f>
        <v>0</v>
      </c>
      <c r="Q738" s="6">
        <f>SUMIF(SaldoAnno2!A$12:A$5000,D738,SaldoAnno2!E$12:E$5000)</f>
        <v>0</v>
      </c>
      <c r="R738" s="6">
        <f>SUMIF(SaldoAnno2!A$12:A$5000,D738,SaldoAnno2!G$12:G$5000)</f>
        <v>0</v>
      </c>
      <c r="S738" s="6">
        <f>SUMIF(SaldoAnno3!A$12:A$5000,D738,SaldoAnno3!D$12:G$5000)</f>
        <v>0</v>
      </c>
      <c r="T738" s="6">
        <f>SUMIF(SaldoAnno3!A$12:A$5000,D738,SaldoAnno3!E$12:H$5000)</f>
        <v>0</v>
      </c>
      <c r="U738" s="6">
        <f>SUMIF(SaldoAnno3!A$12:A$5000,D738,SaldoAnno3!G$12:G$5000)</f>
        <v>0</v>
      </c>
      <c r="V738" s="6">
        <f>SUMIF(SaldoAnno4!A$12:A$4602,$D738,SaldoAnno4!D$12:D$4602)</f>
        <v>0</v>
      </c>
      <c r="W738" s="6">
        <f>SUMIF(SaldoAnno4!A$12:A$4602,$D738,SaldoAnno4!E$12:E$4602)</f>
        <v>0</v>
      </c>
      <c r="X738" s="6">
        <f>SUMIF(SaldoAnno4!A$12:A$4602,$D738,SaldoAnno4!G$12:G$4602)</f>
        <v>0</v>
      </c>
      <c r="Y738" s="6">
        <f>SUMIF(SaldoAnno5!A$12:A$4602,$D738,SaldoAnno5!D$12:D$4602)</f>
        <v>0</v>
      </c>
      <c r="Z738" s="6">
        <f>SUMIF(SaldoAnno5!A$12:A$4602,$D738,SaldoAnno5!E$12:E$4602)</f>
        <v>0</v>
      </c>
      <c r="AA738" s="6">
        <f>SUMIF(SaldoAnno5!A$12:A$4602,$D738,SaldoAnno5!G$12:G$4602)</f>
        <v>0</v>
      </c>
      <c r="AB738" s="6">
        <f>SUMIF(SaldoAnno6!A$12:A$5000,$D738,SaldoAnno6!D$12:D$5000)</f>
        <v>0</v>
      </c>
      <c r="AC738" s="6">
        <f>SUMIF(SaldoAnno6!A$12:A$5000,$D738,SaldoAnno6!E$12:E$5000)</f>
        <v>0</v>
      </c>
      <c r="AD738" s="6">
        <f>SUMIF(SaldoAnno6!A$12:A$5000,$D738,SaldoAnno6!G$12:G$5000)</f>
        <v>0</v>
      </c>
    </row>
    <row r="739" spans="5:30" ht="12.75">
      <c r="E739" s="172"/>
      <c r="M739" s="6">
        <f>SUMIF(SaldoAnno1!A$12:A$4902,D739,SaldoAnno1!D$12:D$4902)</f>
        <v>0</v>
      </c>
      <c r="N739" s="6">
        <f>SUMIF(SaldoAnno1!A$12:A$4902,D739,SaldoAnno1!E$12:E$4902)</f>
        <v>0</v>
      </c>
      <c r="O739" s="6">
        <f>SUMIF(SaldoAnno1!A$12:A$4902,D739,SaldoAnno1!G$12:G$4902)</f>
        <v>0</v>
      </c>
      <c r="P739" s="6">
        <f>SUMIF(SaldoAnno2!A$12:A$5000,D739,SaldoAnno2!D$12:D$5000)</f>
        <v>0</v>
      </c>
      <c r="Q739" s="6">
        <f>SUMIF(SaldoAnno2!A$12:A$5000,D739,SaldoAnno2!E$12:E$5000)</f>
        <v>0</v>
      </c>
      <c r="R739" s="6">
        <f>SUMIF(SaldoAnno2!A$12:A$5000,D739,SaldoAnno2!G$12:G$5000)</f>
        <v>0</v>
      </c>
      <c r="S739" s="6">
        <f>SUMIF(SaldoAnno3!A$12:A$5000,D739,SaldoAnno3!D$12:G$5000)</f>
        <v>0</v>
      </c>
      <c r="T739" s="6">
        <f>SUMIF(SaldoAnno3!A$12:A$5000,D739,SaldoAnno3!E$12:H$5000)</f>
        <v>0</v>
      </c>
      <c r="U739" s="6">
        <f>SUMIF(SaldoAnno3!A$12:A$5000,D739,SaldoAnno3!G$12:G$5000)</f>
        <v>0</v>
      </c>
      <c r="V739" s="6">
        <f>SUMIF(SaldoAnno4!A$12:A$4602,$D739,SaldoAnno4!D$12:D$4602)</f>
        <v>0</v>
      </c>
      <c r="W739" s="6">
        <f>SUMIF(SaldoAnno4!A$12:A$4602,$D739,SaldoAnno4!E$12:E$4602)</f>
        <v>0</v>
      </c>
      <c r="X739" s="6">
        <f>SUMIF(SaldoAnno4!A$12:A$4602,$D739,SaldoAnno4!G$12:G$4602)</f>
        <v>0</v>
      </c>
      <c r="Y739" s="6">
        <f>SUMIF(SaldoAnno5!A$12:A$4602,$D739,SaldoAnno5!D$12:D$4602)</f>
        <v>0</v>
      </c>
      <c r="Z739" s="6">
        <f>SUMIF(SaldoAnno5!A$12:A$4602,$D739,SaldoAnno5!E$12:E$4602)</f>
        <v>0</v>
      </c>
      <c r="AA739" s="6">
        <f>SUMIF(SaldoAnno5!A$12:A$4602,$D739,SaldoAnno5!G$12:G$4602)</f>
        <v>0</v>
      </c>
      <c r="AB739" s="6">
        <f>SUMIF(SaldoAnno6!A$12:A$5000,$D739,SaldoAnno6!D$12:D$5000)</f>
        <v>0</v>
      </c>
      <c r="AC739" s="6">
        <f>SUMIF(SaldoAnno6!A$12:A$5000,$D739,SaldoAnno6!E$12:E$5000)</f>
        <v>0</v>
      </c>
      <c r="AD739" s="6">
        <f>SUMIF(SaldoAnno6!A$12:A$5000,$D739,SaldoAnno6!G$12:G$5000)</f>
        <v>0</v>
      </c>
    </row>
    <row r="740" spans="5:30" ht="12.75">
      <c r="E740" s="172"/>
      <c r="M740" s="6">
        <f>SUMIF(SaldoAnno1!A$12:A$4902,D740,SaldoAnno1!D$12:D$4902)</f>
        <v>0</v>
      </c>
      <c r="N740" s="6">
        <f>SUMIF(SaldoAnno1!A$12:A$4902,D740,SaldoAnno1!E$12:E$4902)</f>
        <v>0</v>
      </c>
      <c r="O740" s="6">
        <f>SUMIF(SaldoAnno1!A$12:A$4902,D740,SaldoAnno1!G$12:G$4902)</f>
        <v>0</v>
      </c>
      <c r="P740" s="6">
        <f>SUMIF(SaldoAnno2!A$12:A$5000,D740,SaldoAnno2!D$12:D$5000)</f>
        <v>0</v>
      </c>
      <c r="Q740" s="6">
        <f>SUMIF(SaldoAnno2!A$12:A$5000,D740,SaldoAnno2!E$12:E$5000)</f>
        <v>0</v>
      </c>
      <c r="R740" s="6">
        <f>SUMIF(SaldoAnno2!A$12:A$5000,D740,SaldoAnno2!G$12:G$5000)</f>
        <v>0</v>
      </c>
      <c r="S740" s="6">
        <f>SUMIF(SaldoAnno3!A$12:A$5000,D740,SaldoAnno3!D$12:G$5000)</f>
        <v>0</v>
      </c>
      <c r="T740" s="6">
        <f>SUMIF(SaldoAnno3!A$12:A$5000,D740,SaldoAnno3!E$12:H$5000)</f>
        <v>0</v>
      </c>
      <c r="U740" s="6">
        <f>SUMIF(SaldoAnno3!A$12:A$5000,D740,SaldoAnno3!G$12:G$5000)</f>
        <v>0</v>
      </c>
      <c r="V740" s="6">
        <f>SUMIF(SaldoAnno4!A$12:A$4602,$D740,SaldoAnno4!D$12:D$4602)</f>
        <v>0</v>
      </c>
      <c r="W740" s="6">
        <f>SUMIF(SaldoAnno4!A$12:A$4602,$D740,SaldoAnno4!E$12:E$4602)</f>
        <v>0</v>
      </c>
      <c r="X740" s="6">
        <f>SUMIF(SaldoAnno4!A$12:A$4602,$D740,SaldoAnno4!G$12:G$4602)</f>
        <v>0</v>
      </c>
      <c r="Y740" s="6">
        <f>SUMIF(SaldoAnno5!A$12:A$4602,$D740,SaldoAnno5!D$12:D$4602)</f>
        <v>0</v>
      </c>
      <c r="Z740" s="6">
        <f>SUMIF(SaldoAnno5!A$12:A$4602,$D740,SaldoAnno5!E$12:E$4602)</f>
        <v>0</v>
      </c>
      <c r="AA740" s="6">
        <f>SUMIF(SaldoAnno5!A$12:A$4602,$D740,SaldoAnno5!G$12:G$4602)</f>
        <v>0</v>
      </c>
      <c r="AB740" s="6">
        <f>SUMIF(SaldoAnno6!A$12:A$5000,$D740,SaldoAnno6!D$12:D$5000)</f>
        <v>0</v>
      </c>
      <c r="AC740" s="6">
        <f>SUMIF(SaldoAnno6!A$12:A$5000,$D740,SaldoAnno6!E$12:E$5000)</f>
        <v>0</v>
      </c>
      <c r="AD740" s="6">
        <f>SUMIF(SaldoAnno6!A$12:A$5000,$D740,SaldoAnno6!G$12:G$5000)</f>
        <v>0</v>
      </c>
    </row>
    <row r="741" spans="5:30" ht="12.75">
      <c r="E741" s="172"/>
      <c r="M741" s="6">
        <f>SUMIF(SaldoAnno1!A$12:A$4902,D741,SaldoAnno1!D$12:D$4902)</f>
        <v>0</v>
      </c>
      <c r="N741" s="6">
        <f>SUMIF(SaldoAnno1!A$12:A$4902,D741,SaldoAnno1!E$12:E$4902)</f>
        <v>0</v>
      </c>
      <c r="O741" s="6">
        <f>SUMIF(SaldoAnno1!A$12:A$4902,D741,SaldoAnno1!G$12:G$4902)</f>
        <v>0</v>
      </c>
      <c r="P741" s="6">
        <f>SUMIF(SaldoAnno2!A$12:A$5000,D741,SaldoAnno2!D$12:D$5000)</f>
        <v>0</v>
      </c>
      <c r="Q741" s="6">
        <f>SUMIF(SaldoAnno2!A$12:A$5000,D741,SaldoAnno2!E$12:E$5000)</f>
        <v>0</v>
      </c>
      <c r="R741" s="6">
        <f>SUMIF(SaldoAnno2!A$12:A$5000,D741,SaldoAnno2!G$12:G$5000)</f>
        <v>0</v>
      </c>
      <c r="S741" s="6">
        <f>SUMIF(SaldoAnno3!A$12:A$5000,D741,SaldoAnno3!D$12:G$5000)</f>
        <v>0</v>
      </c>
      <c r="T741" s="6">
        <f>SUMIF(SaldoAnno3!A$12:A$5000,D741,SaldoAnno3!E$12:H$5000)</f>
        <v>0</v>
      </c>
      <c r="U741" s="6">
        <f>SUMIF(SaldoAnno3!A$12:A$5000,D741,SaldoAnno3!G$12:G$5000)</f>
        <v>0</v>
      </c>
      <c r="V741" s="6">
        <f>SUMIF(SaldoAnno4!A$12:A$4602,$D741,SaldoAnno4!D$12:D$4602)</f>
        <v>0</v>
      </c>
      <c r="W741" s="6">
        <f>SUMIF(SaldoAnno4!A$12:A$4602,$D741,SaldoAnno4!E$12:E$4602)</f>
        <v>0</v>
      </c>
      <c r="X741" s="6">
        <f>SUMIF(SaldoAnno4!A$12:A$4602,$D741,SaldoAnno4!G$12:G$4602)</f>
        <v>0</v>
      </c>
      <c r="Y741" s="6">
        <f>SUMIF(SaldoAnno5!A$12:A$4602,$D741,SaldoAnno5!D$12:D$4602)</f>
        <v>0</v>
      </c>
      <c r="Z741" s="6">
        <f>SUMIF(SaldoAnno5!A$12:A$4602,$D741,SaldoAnno5!E$12:E$4602)</f>
        <v>0</v>
      </c>
      <c r="AA741" s="6">
        <f>SUMIF(SaldoAnno5!A$12:A$4602,$D741,SaldoAnno5!G$12:G$4602)</f>
        <v>0</v>
      </c>
      <c r="AB741" s="6">
        <f>SUMIF(SaldoAnno6!A$12:A$5000,$D741,SaldoAnno6!D$12:D$5000)</f>
        <v>0</v>
      </c>
      <c r="AC741" s="6">
        <f>SUMIF(SaldoAnno6!A$12:A$5000,$D741,SaldoAnno6!E$12:E$5000)</f>
        <v>0</v>
      </c>
      <c r="AD741" s="6">
        <f>SUMIF(SaldoAnno6!A$12:A$5000,$D741,SaldoAnno6!G$12:G$5000)</f>
        <v>0</v>
      </c>
    </row>
    <row r="742" spans="5:30" ht="12.75">
      <c r="E742" s="172"/>
      <c r="M742" s="6">
        <f>SUMIF(SaldoAnno1!A$12:A$4902,D742,SaldoAnno1!D$12:D$4902)</f>
        <v>0</v>
      </c>
      <c r="N742" s="6">
        <f>SUMIF(SaldoAnno1!A$12:A$4902,D742,SaldoAnno1!E$12:E$4902)</f>
        <v>0</v>
      </c>
      <c r="O742" s="6">
        <f>SUMIF(SaldoAnno1!A$12:A$4902,D742,SaldoAnno1!G$12:G$4902)</f>
        <v>0</v>
      </c>
      <c r="P742" s="6">
        <f>SUMIF(SaldoAnno2!A$12:A$5000,D742,SaldoAnno2!D$12:D$5000)</f>
        <v>0</v>
      </c>
      <c r="Q742" s="6">
        <f>SUMIF(SaldoAnno2!A$12:A$5000,D742,SaldoAnno2!E$12:E$5000)</f>
        <v>0</v>
      </c>
      <c r="R742" s="6">
        <f>SUMIF(SaldoAnno2!A$12:A$5000,D742,SaldoAnno2!G$12:G$5000)</f>
        <v>0</v>
      </c>
      <c r="S742" s="6">
        <f>SUMIF(SaldoAnno3!A$12:A$5000,D742,SaldoAnno3!D$12:G$5000)</f>
        <v>0</v>
      </c>
      <c r="T742" s="6">
        <f>SUMIF(SaldoAnno3!A$12:A$5000,D742,SaldoAnno3!E$12:H$5000)</f>
        <v>0</v>
      </c>
      <c r="U742" s="6">
        <f>SUMIF(SaldoAnno3!A$12:A$5000,D742,SaldoAnno3!G$12:G$5000)</f>
        <v>0</v>
      </c>
      <c r="V742" s="6">
        <f>SUMIF(SaldoAnno4!A$12:A$4602,$D742,SaldoAnno4!D$12:D$4602)</f>
        <v>0</v>
      </c>
      <c r="W742" s="6">
        <f>SUMIF(SaldoAnno4!A$12:A$4602,$D742,SaldoAnno4!E$12:E$4602)</f>
        <v>0</v>
      </c>
      <c r="X742" s="6">
        <f>SUMIF(SaldoAnno4!A$12:A$4602,$D742,SaldoAnno4!G$12:G$4602)</f>
        <v>0</v>
      </c>
      <c r="Y742" s="6">
        <f>SUMIF(SaldoAnno5!A$12:A$4602,$D742,SaldoAnno5!D$12:D$4602)</f>
        <v>0</v>
      </c>
      <c r="Z742" s="6">
        <f>SUMIF(SaldoAnno5!A$12:A$4602,$D742,SaldoAnno5!E$12:E$4602)</f>
        <v>0</v>
      </c>
      <c r="AA742" s="6">
        <f>SUMIF(SaldoAnno5!A$12:A$4602,$D742,SaldoAnno5!G$12:G$4602)</f>
        <v>0</v>
      </c>
      <c r="AB742" s="6">
        <f>SUMIF(SaldoAnno6!A$12:A$5000,$D742,SaldoAnno6!D$12:D$5000)</f>
        <v>0</v>
      </c>
      <c r="AC742" s="6">
        <f>SUMIF(SaldoAnno6!A$12:A$5000,$D742,SaldoAnno6!E$12:E$5000)</f>
        <v>0</v>
      </c>
      <c r="AD742" s="6">
        <f>SUMIF(SaldoAnno6!A$12:A$5000,$D742,SaldoAnno6!G$12:G$5000)</f>
        <v>0</v>
      </c>
    </row>
    <row r="743" spans="5:30" ht="12.75">
      <c r="E743" s="172"/>
      <c r="M743" s="6">
        <f>SUMIF(SaldoAnno1!A$12:A$4902,D743,SaldoAnno1!D$12:D$4902)</f>
        <v>0</v>
      </c>
      <c r="N743" s="6">
        <f>SUMIF(SaldoAnno1!A$12:A$4902,D743,SaldoAnno1!E$12:E$4902)</f>
        <v>0</v>
      </c>
      <c r="O743" s="6">
        <f>SUMIF(SaldoAnno1!A$12:A$4902,D743,SaldoAnno1!G$12:G$4902)</f>
        <v>0</v>
      </c>
      <c r="P743" s="6">
        <f>SUMIF(SaldoAnno2!A$12:A$5000,D743,SaldoAnno2!D$12:D$5000)</f>
        <v>0</v>
      </c>
      <c r="Q743" s="6">
        <f>SUMIF(SaldoAnno2!A$12:A$5000,D743,SaldoAnno2!E$12:E$5000)</f>
        <v>0</v>
      </c>
      <c r="R743" s="6">
        <f>SUMIF(SaldoAnno2!A$12:A$5000,D743,SaldoAnno2!G$12:G$5000)</f>
        <v>0</v>
      </c>
      <c r="S743" s="6">
        <f>SUMIF(SaldoAnno3!A$12:A$5000,D743,SaldoAnno3!D$12:G$5000)</f>
        <v>0</v>
      </c>
      <c r="T743" s="6">
        <f>SUMIF(SaldoAnno3!A$12:A$5000,D743,SaldoAnno3!E$12:H$5000)</f>
        <v>0</v>
      </c>
      <c r="U743" s="6">
        <f>SUMIF(SaldoAnno3!A$12:A$5000,D743,SaldoAnno3!G$12:G$5000)</f>
        <v>0</v>
      </c>
      <c r="V743" s="6">
        <f>SUMIF(SaldoAnno4!A$12:A$4602,$D743,SaldoAnno4!D$12:D$4602)</f>
        <v>0</v>
      </c>
      <c r="W743" s="6">
        <f>SUMIF(SaldoAnno4!A$12:A$4602,$D743,SaldoAnno4!E$12:E$4602)</f>
        <v>0</v>
      </c>
      <c r="X743" s="6">
        <f>SUMIF(SaldoAnno4!A$12:A$4602,$D743,SaldoAnno4!G$12:G$4602)</f>
        <v>0</v>
      </c>
      <c r="Y743" s="6">
        <f>SUMIF(SaldoAnno5!A$12:A$4602,$D743,SaldoAnno5!D$12:D$4602)</f>
        <v>0</v>
      </c>
      <c r="Z743" s="6">
        <f>SUMIF(SaldoAnno5!A$12:A$4602,$D743,SaldoAnno5!E$12:E$4602)</f>
        <v>0</v>
      </c>
      <c r="AA743" s="6">
        <f>SUMIF(SaldoAnno5!A$12:A$4602,$D743,SaldoAnno5!G$12:G$4602)</f>
        <v>0</v>
      </c>
      <c r="AB743" s="6">
        <f>SUMIF(SaldoAnno6!A$12:A$5000,$D743,SaldoAnno6!D$12:D$5000)</f>
        <v>0</v>
      </c>
      <c r="AC743" s="6">
        <f>SUMIF(SaldoAnno6!A$12:A$5000,$D743,SaldoAnno6!E$12:E$5000)</f>
        <v>0</v>
      </c>
      <c r="AD743" s="6">
        <f>SUMIF(SaldoAnno6!A$12:A$5000,$D743,SaldoAnno6!G$12:G$5000)</f>
        <v>0</v>
      </c>
    </row>
    <row r="744" spans="5:30" ht="12.75">
      <c r="E744" s="172"/>
      <c r="M744" s="6">
        <f>SUMIF(SaldoAnno1!A$12:A$4902,D744,SaldoAnno1!D$12:D$4902)</f>
        <v>0</v>
      </c>
      <c r="N744" s="6">
        <f>SUMIF(SaldoAnno1!A$12:A$4902,D744,SaldoAnno1!E$12:E$4902)</f>
        <v>0</v>
      </c>
      <c r="O744" s="6">
        <f>SUMIF(SaldoAnno1!A$12:A$4902,D744,SaldoAnno1!G$12:G$4902)</f>
        <v>0</v>
      </c>
      <c r="P744" s="6">
        <f>SUMIF(SaldoAnno2!A$12:A$5000,D744,SaldoAnno2!D$12:D$5000)</f>
        <v>0</v>
      </c>
      <c r="Q744" s="6">
        <f>SUMIF(SaldoAnno2!A$12:A$5000,D744,SaldoAnno2!E$12:E$5000)</f>
        <v>0</v>
      </c>
      <c r="R744" s="6">
        <f>SUMIF(SaldoAnno2!A$12:A$5000,D744,SaldoAnno2!G$12:G$5000)</f>
        <v>0</v>
      </c>
      <c r="S744" s="6">
        <f>SUMIF(SaldoAnno3!A$12:A$5000,D744,SaldoAnno3!D$12:G$5000)</f>
        <v>0</v>
      </c>
      <c r="T744" s="6">
        <f>SUMIF(SaldoAnno3!A$12:A$5000,D744,SaldoAnno3!E$12:H$5000)</f>
        <v>0</v>
      </c>
      <c r="U744" s="6">
        <f>SUMIF(SaldoAnno3!A$12:A$5000,D744,SaldoAnno3!G$12:G$5000)</f>
        <v>0</v>
      </c>
      <c r="V744" s="6">
        <f>SUMIF(SaldoAnno4!A$12:A$4602,$D744,SaldoAnno4!D$12:D$4602)</f>
        <v>0</v>
      </c>
      <c r="W744" s="6">
        <f>SUMIF(SaldoAnno4!A$12:A$4602,$D744,SaldoAnno4!E$12:E$4602)</f>
        <v>0</v>
      </c>
      <c r="X744" s="6">
        <f>SUMIF(SaldoAnno4!A$12:A$4602,$D744,SaldoAnno4!G$12:G$4602)</f>
        <v>0</v>
      </c>
      <c r="Y744" s="6">
        <f>SUMIF(SaldoAnno5!A$12:A$4602,$D744,SaldoAnno5!D$12:D$4602)</f>
        <v>0</v>
      </c>
      <c r="Z744" s="6">
        <f>SUMIF(SaldoAnno5!A$12:A$4602,$D744,SaldoAnno5!E$12:E$4602)</f>
        <v>0</v>
      </c>
      <c r="AA744" s="6">
        <f>SUMIF(SaldoAnno5!A$12:A$4602,$D744,SaldoAnno5!G$12:G$4602)</f>
        <v>0</v>
      </c>
      <c r="AB744" s="6">
        <f>SUMIF(SaldoAnno6!A$12:A$5000,$D744,SaldoAnno6!D$12:D$5000)</f>
        <v>0</v>
      </c>
      <c r="AC744" s="6">
        <f>SUMIF(SaldoAnno6!A$12:A$5000,$D744,SaldoAnno6!E$12:E$5000)</f>
        <v>0</v>
      </c>
      <c r="AD744" s="6">
        <f>SUMIF(SaldoAnno6!A$12:A$5000,$D744,SaldoAnno6!G$12:G$5000)</f>
        <v>0</v>
      </c>
    </row>
    <row r="745" spans="5:30" ht="12.75">
      <c r="E745" s="172"/>
      <c r="M745" s="6">
        <f>SUMIF(SaldoAnno1!A$12:A$4902,D745,SaldoAnno1!D$12:D$4902)</f>
        <v>0</v>
      </c>
      <c r="N745" s="6">
        <f>SUMIF(SaldoAnno1!A$12:A$4902,D745,SaldoAnno1!E$12:E$4902)</f>
        <v>0</v>
      </c>
      <c r="O745" s="6">
        <f>SUMIF(SaldoAnno1!A$12:A$4902,D745,SaldoAnno1!G$12:G$4902)</f>
        <v>0</v>
      </c>
      <c r="P745" s="6">
        <f>SUMIF(SaldoAnno2!A$12:A$5000,D745,SaldoAnno2!D$12:D$5000)</f>
        <v>0</v>
      </c>
      <c r="Q745" s="6">
        <f>SUMIF(SaldoAnno2!A$12:A$5000,D745,SaldoAnno2!E$12:E$5000)</f>
        <v>0</v>
      </c>
      <c r="R745" s="6">
        <f>SUMIF(SaldoAnno2!A$12:A$5000,D745,SaldoAnno2!G$12:G$5000)</f>
        <v>0</v>
      </c>
      <c r="S745" s="6">
        <f>SUMIF(SaldoAnno3!A$12:A$5000,D745,SaldoAnno3!D$12:G$5000)</f>
        <v>0</v>
      </c>
      <c r="T745" s="6">
        <f>SUMIF(SaldoAnno3!A$12:A$5000,D745,SaldoAnno3!E$12:H$5000)</f>
        <v>0</v>
      </c>
      <c r="U745" s="6">
        <f>SUMIF(SaldoAnno3!A$12:A$5000,D745,SaldoAnno3!G$12:G$5000)</f>
        <v>0</v>
      </c>
      <c r="V745" s="6">
        <f>SUMIF(SaldoAnno4!A$12:A$4602,$D745,SaldoAnno4!D$12:D$4602)</f>
        <v>0</v>
      </c>
      <c r="W745" s="6">
        <f>SUMIF(SaldoAnno4!A$12:A$4602,$D745,SaldoAnno4!E$12:E$4602)</f>
        <v>0</v>
      </c>
      <c r="X745" s="6">
        <f>SUMIF(SaldoAnno4!A$12:A$4602,$D745,SaldoAnno4!G$12:G$4602)</f>
        <v>0</v>
      </c>
      <c r="Y745" s="6">
        <f>SUMIF(SaldoAnno5!A$12:A$4602,$D745,SaldoAnno5!D$12:D$4602)</f>
        <v>0</v>
      </c>
      <c r="Z745" s="6">
        <f>SUMIF(SaldoAnno5!A$12:A$4602,$D745,SaldoAnno5!E$12:E$4602)</f>
        <v>0</v>
      </c>
      <c r="AA745" s="6">
        <f>SUMIF(SaldoAnno5!A$12:A$4602,$D745,SaldoAnno5!G$12:G$4602)</f>
        <v>0</v>
      </c>
      <c r="AB745" s="6">
        <f>SUMIF(SaldoAnno6!A$12:A$5000,$D745,SaldoAnno6!D$12:D$5000)</f>
        <v>0</v>
      </c>
      <c r="AC745" s="6">
        <f>SUMIF(SaldoAnno6!A$12:A$5000,$D745,SaldoAnno6!E$12:E$5000)</f>
        <v>0</v>
      </c>
      <c r="AD745" s="6">
        <f>SUMIF(SaldoAnno6!A$12:A$5000,$D745,SaldoAnno6!G$12:G$5000)</f>
        <v>0</v>
      </c>
    </row>
    <row r="746" spans="5:30" ht="12.75">
      <c r="E746" s="172"/>
      <c r="M746" s="6">
        <f>SUMIF(SaldoAnno1!A$12:A$4902,D746,SaldoAnno1!D$12:D$4902)</f>
        <v>0</v>
      </c>
      <c r="N746" s="6">
        <f>SUMIF(SaldoAnno1!A$12:A$4902,D746,SaldoAnno1!E$12:E$4902)</f>
        <v>0</v>
      </c>
      <c r="O746" s="6">
        <f>SUMIF(SaldoAnno1!A$12:A$4902,D746,SaldoAnno1!G$12:G$4902)</f>
        <v>0</v>
      </c>
      <c r="P746" s="6">
        <f>SUMIF(SaldoAnno2!A$12:A$5000,D746,SaldoAnno2!D$12:D$5000)</f>
        <v>0</v>
      </c>
      <c r="Q746" s="6">
        <f>SUMIF(SaldoAnno2!A$12:A$5000,D746,SaldoAnno2!E$12:E$5000)</f>
        <v>0</v>
      </c>
      <c r="R746" s="6">
        <f>SUMIF(SaldoAnno2!A$12:A$5000,D746,SaldoAnno2!G$12:G$5000)</f>
        <v>0</v>
      </c>
      <c r="S746" s="6">
        <f>SUMIF(SaldoAnno3!A$12:A$5000,D746,SaldoAnno3!D$12:G$5000)</f>
        <v>0</v>
      </c>
      <c r="T746" s="6">
        <f>SUMIF(SaldoAnno3!A$12:A$5000,D746,SaldoAnno3!E$12:H$5000)</f>
        <v>0</v>
      </c>
      <c r="U746" s="6">
        <f>SUMIF(SaldoAnno3!A$12:A$5000,D746,SaldoAnno3!G$12:G$5000)</f>
        <v>0</v>
      </c>
      <c r="V746" s="6">
        <f>SUMIF(SaldoAnno4!A$12:A$4602,$D746,SaldoAnno4!D$12:D$4602)</f>
        <v>0</v>
      </c>
      <c r="W746" s="6">
        <f>SUMIF(SaldoAnno4!A$12:A$4602,$D746,SaldoAnno4!E$12:E$4602)</f>
        <v>0</v>
      </c>
      <c r="X746" s="6">
        <f>SUMIF(SaldoAnno4!A$12:A$4602,$D746,SaldoAnno4!G$12:G$4602)</f>
        <v>0</v>
      </c>
      <c r="Y746" s="6">
        <f>SUMIF(SaldoAnno5!A$12:A$4602,$D746,SaldoAnno5!D$12:D$4602)</f>
        <v>0</v>
      </c>
      <c r="Z746" s="6">
        <f>SUMIF(SaldoAnno5!A$12:A$4602,$D746,SaldoAnno5!E$12:E$4602)</f>
        <v>0</v>
      </c>
      <c r="AA746" s="6">
        <f>SUMIF(SaldoAnno5!A$12:A$4602,$D746,SaldoAnno5!G$12:G$4602)</f>
        <v>0</v>
      </c>
      <c r="AB746" s="6">
        <f>SUMIF(SaldoAnno6!A$12:A$5000,$D746,SaldoAnno6!D$12:D$5000)</f>
        <v>0</v>
      </c>
      <c r="AC746" s="6">
        <f>SUMIF(SaldoAnno6!A$12:A$5000,$D746,SaldoAnno6!E$12:E$5000)</f>
        <v>0</v>
      </c>
      <c r="AD746" s="6">
        <f>SUMIF(SaldoAnno6!A$12:A$5000,$D746,SaldoAnno6!G$12:G$5000)</f>
        <v>0</v>
      </c>
    </row>
    <row r="747" spans="5:30" ht="12.75">
      <c r="E747" s="172"/>
      <c r="M747" s="6">
        <f>SUMIF(SaldoAnno1!A$12:A$4902,D747,SaldoAnno1!D$12:D$4902)</f>
        <v>0</v>
      </c>
      <c r="N747" s="6">
        <f>SUMIF(SaldoAnno1!A$12:A$4902,D747,SaldoAnno1!E$12:E$4902)</f>
        <v>0</v>
      </c>
      <c r="O747" s="6">
        <f>SUMIF(SaldoAnno1!A$12:A$4902,D747,SaldoAnno1!G$12:G$4902)</f>
        <v>0</v>
      </c>
      <c r="P747" s="6">
        <f>SUMIF(SaldoAnno2!A$12:A$5000,D747,SaldoAnno2!D$12:D$5000)</f>
        <v>0</v>
      </c>
      <c r="Q747" s="6">
        <f>SUMIF(SaldoAnno2!A$12:A$5000,D747,SaldoAnno2!E$12:E$5000)</f>
        <v>0</v>
      </c>
      <c r="R747" s="6">
        <f>SUMIF(SaldoAnno2!A$12:A$5000,D747,SaldoAnno2!G$12:G$5000)</f>
        <v>0</v>
      </c>
      <c r="S747" s="6">
        <f>SUMIF(SaldoAnno3!A$12:A$5000,D747,SaldoAnno3!D$12:G$5000)</f>
        <v>0</v>
      </c>
      <c r="T747" s="6">
        <f>SUMIF(SaldoAnno3!A$12:A$5000,D747,SaldoAnno3!E$12:H$5000)</f>
        <v>0</v>
      </c>
      <c r="U747" s="6">
        <f>SUMIF(SaldoAnno3!A$12:A$5000,D747,SaldoAnno3!G$12:G$5000)</f>
        <v>0</v>
      </c>
      <c r="V747" s="6">
        <f>SUMIF(SaldoAnno4!A$12:A$4602,$D747,SaldoAnno4!D$12:D$4602)</f>
        <v>0</v>
      </c>
      <c r="W747" s="6">
        <f>SUMIF(SaldoAnno4!A$12:A$4602,$D747,SaldoAnno4!E$12:E$4602)</f>
        <v>0</v>
      </c>
      <c r="X747" s="6">
        <f>SUMIF(SaldoAnno4!A$12:A$4602,$D747,SaldoAnno4!G$12:G$4602)</f>
        <v>0</v>
      </c>
      <c r="Y747" s="6">
        <f>SUMIF(SaldoAnno5!A$12:A$4602,$D747,SaldoAnno5!D$12:D$4602)</f>
        <v>0</v>
      </c>
      <c r="Z747" s="6">
        <f>SUMIF(SaldoAnno5!A$12:A$4602,$D747,SaldoAnno5!E$12:E$4602)</f>
        <v>0</v>
      </c>
      <c r="AA747" s="6">
        <f>SUMIF(SaldoAnno5!A$12:A$4602,$D747,SaldoAnno5!G$12:G$4602)</f>
        <v>0</v>
      </c>
      <c r="AB747" s="6">
        <f>SUMIF(SaldoAnno6!A$12:A$5000,$D747,SaldoAnno6!D$12:D$5000)</f>
        <v>0</v>
      </c>
      <c r="AC747" s="6">
        <f>SUMIF(SaldoAnno6!A$12:A$5000,$D747,SaldoAnno6!E$12:E$5000)</f>
        <v>0</v>
      </c>
      <c r="AD747" s="6">
        <f>SUMIF(SaldoAnno6!A$12:A$5000,$D747,SaldoAnno6!G$12:G$5000)</f>
        <v>0</v>
      </c>
    </row>
    <row r="748" spans="5:30" ht="12.75">
      <c r="E748" s="172"/>
      <c r="M748" s="6">
        <f>SUMIF(SaldoAnno1!A$12:A$4902,D748,SaldoAnno1!D$12:D$4902)</f>
        <v>0</v>
      </c>
      <c r="N748" s="6">
        <f>SUMIF(SaldoAnno1!A$12:A$4902,D748,SaldoAnno1!E$12:E$4902)</f>
        <v>0</v>
      </c>
      <c r="O748" s="6">
        <f>SUMIF(SaldoAnno1!A$12:A$4902,D748,SaldoAnno1!G$12:G$4902)</f>
        <v>0</v>
      </c>
      <c r="P748" s="6">
        <f>SUMIF(SaldoAnno2!A$12:A$5000,D748,SaldoAnno2!D$12:D$5000)</f>
        <v>0</v>
      </c>
      <c r="Q748" s="6">
        <f>SUMIF(SaldoAnno2!A$12:A$5000,D748,SaldoAnno2!E$12:E$5000)</f>
        <v>0</v>
      </c>
      <c r="R748" s="6">
        <f>SUMIF(SaldoAnno2!A$12:A$5000,D748,SaldoAnno2!G$12:G$5000)</f>
        <v>0</v>
      </c>
      <c r="S748" s="6">
        <f>SUMIF(SaldoAnno3!A$12:A$5000,D748,SaldoAnno3!D$12:G$5000)</f>
        <v>0</v>
      </c>
      <c r="T748" s="6">
        <f>SUMIF(SaldoAnno3!A$12:A$5000,D748,SaldoAnno3!E$12:H$5000)</f>
        <v>0</v>
      </c>
      <c r="U748" s="6">
        <f>SUMIF(SaldoAnno3!A$12:A$5000,D748,SaldoAnno3!G$12:G$5000)</f>
        <v>0</v>
      </c>
      <c r="V748" s="6">
        <f>SUMIF(SaldoAnno4!A$12:A$4602,$D748,SaldoAnno4!D$12:D$4602)</f>
        <v>0</v>
      </c>
      <c r="W748" s="6">
        <f>SUMIF(SaldoAnno4!A$12:A$4602,$D748,SaldoAnno4!E$12:E$4602)</f>
        <v>0</v>
      </c>
      <c r="X748" s="6">
        <f>SUMIF(SaldoAnno4!A$12:A$4602,$D748,SaldoAnno4!G$12:G$4602)</f>
        <v>0</v>
      </c>
      <c r="Y748" s="6">
        <f>SUMIF(SaldoAnno5!A$12:A$4602,$D748,SaldoAnno5!D$12:D$4602)</f>
        <v>0</v>
      </c>
      <c r="Z748" s="6">
        <f>SUMIF(SaldoAnno5!A$12:A$4602,$D748,SaldoAnno5!E$12:E$4602)</f>
        <v>0</v>
      </c>
      <c r="AA748" s="6">
        <f>SUMIF(SaldoAnno5!A$12:A$4602,$D748,SaldoAnno5!G$12:G$4602)</f>
        <v>0</v>
      </c>
      <c r="AB748" s="6">
        <f>SUMIF(SaldoAnno6!A$12:A$5000,$D748,SaldoAnno6!D$12:D$5000)</f>
        <v>0</v>
      </c>
      <c r="AC748" s="6">
        <f>SUMIF(SaldoAnno6!A$12:A$5000,$D748,SaldoAnno6!E$12:E$5000)</f>
        <v>0</v>
      </c>
      <c r="AD748" s="6">
        <f>SUMIF(SaldoAnno6!A$12:A$5000,$D748,SaldoAnno6!G$12:G$5000)</f>
        <v>0</v>
      </c>
    </row>
    <row r="749" spans="5:30" ht="12.75">
      <c r="E749" s="172"/>
      <c r="M749" s="6">
        <f>SUMIF(SaldoAnno1!A$12:A$4902,D749,SaldoAnno1!D$12:D$4902)</f>
        <v>0</v>
      </c>
      <c r="N749" s="6">
        <f>SUMIF(SaldoAnno1!A$12:A$4902,D749,SaldoAnno1!E$12:E$4902)</f>
        <v>0</v>
      </c>
      <c r="O749" s="6">
        <f>SUMIF(SaldoAnno1!A$12:A$4902,D749,SaldoAnno1!G$12:G$4902)</f>
        <v>0</v>
      </c>
      <c r="P749" s="6">
        <f>SUMIF(SaldoAnno2!A$12:A$5000,D749,SaldoAnno2!D$12:D$5000)</f>
        <v>0</v>
      </c>
      <c r="Q749" s="6">
        <f>SUMIF(SaldoAnno2!A$12:A$5000,D749,SaldoAnno2!E$12:E$5000)</f>
        <v>0</v>
      </c>
      <c r="R749" s="6">
        <f>SUMIF(SaldoAnno2!A$12:A$5000,D749,SaldoAnno2!G$12:G$5000)</f>
        <v>0</v>
      </c>
      <c r="S749" s="6">
        <f>SUMIF(SaldoAnno3!A$12:A$5000,D749,SaldoAnno3!D$12:G$5000)</f>
        <v>0</v>
      </c>
      <c r="T749" s="6">
        <f>SUMIF(SaldoAnno3!A$12:A$5000,D749,SaldoAnno3!E$12:H$5000)</f>
        <v>0</v>
      </c>
      <c r="U749" s="6">
        <f>SUMIF(SaldoAnno3!A$12:A$5000,D749,SaldoAnno3!G$12:G$5000)</f>
        <v>0</v>
      </c>
      <c r="V749" s="6">
        <f>SUMIF(SaldoAnno4!A$12:A$4602,$D749,SaldoAnno4!D$12:D$4602)</f>
        <v>0</v>
      </c>
      <c r="W749" s="6">
        <f>SUMIF(SaldoAnno4!A$12:A$4602,$D749,SaldoAnno4!E$12:E$4602)</f>
        <v>0</v>
      </c>
      <c r="X749" s="6">
        <f>SUMIF(SaldoAnno4!A$12:A$4602,$D749,SaldoAnno4!G$12:G$4602)</f>
        <v>0</v>
      </c>
      <c r="Y749" s="6">
        <f>SUMIF(SaldoAnno5!A$12:A$4602,$D749,SaldoAnno5!D$12:D$4602)</f>
        <v>0</v>
      </c>
      <c r="Z749" s="6">
        <f>SUMIF(SaldoAnno5!A$12:A$4602,$D749,SaldoAnno5!E$12:E$4602)</f>
        <v>0</v>
      </c>
      <c r="AA749" s="6">
        <f>SUMIF(SaldoAnno5!A$12:A$4602,$D749,SaldoAnno5!G$12:G$4602)</f>
        <v>0</v>
      </c>
      <c r="AB749" s="6">
        <f>SUMIF(SaldoAnno6!A$12:A$5000,$D749,SaldoAnno6!D$12:D$5000)</f>
        <v>0</v>
      </c>
      <c r="AC749" s="6">
        <f>SUMIF(SaldoAnno6!A$12:A$5000,$D749,SaldoAnno6!E$12:E$5000)</f>
        <v>0</v>
      </c>
      <c r="AD749" s="6">
        <f>SUMIF(SaldoAnno6!A$12:A$5000,$D749,SaldoAnno6!G$12:G$5000)</f>
        <v>0</v>
      </c>
    </row>
    <row r="750" spans="5:30" ht="12.75">
      <c r="E750" s="172"/>
      <c r="S750" s="6">
        <f>SUMIF(SaldoAnno3!A$12:A$5000,D750,SaldoAnno3!D$12:G$5000)</f>
        <v>0</v>
      </c>
      <c r="T750" s="6">
        <f>SUMIF(SaldoAnno3!A$12:A$5000,D750,SaldoAnno3!E$12:H$5000)</f>
        <v>0</v>
      </c>
      <c r="U750" s="6">
        <f>SUMIF(SaldoAnno3!A$12:A$5000,D750,SaldoAnno3!G$12:G$5000)</f>
        <v>0</v>
      </c>
      <c r="Y750" s="6">
        <f>SUMIF(SaldoAnno5!A$12:A$4602,$D750,SaldoAnno5!D$12:D$4602)</f>
        <v>0</v>
      </c>
      <c r="Z750" s="6">
        <f>SUMIF(SaldoAnno5!A$12:A$4602,$D750,SaldoAnno5!E$12:E$4602)</f>
        <v>0</v>
      </c>
      <c r="AA750" s="6">
        <f>SUMIF(SaldoAnno5!A$12:A$4602,$D750,SaldoAnno5!G$12:G$4602)</f>
        <v>0</v>
      </c>
    </row>
    <row r="751" spans="5:30" ht="12.75">
      <c r="E751" s="172"/>
      <c r="S751" s="6">
        <f>SUMIF(SaldoAnno3!A$12:A$5000,D751,SaldoAnno3!D$12:G$5000)</f>
        <v>0</v>
      </c>
      <c r="T751" s="6">
        <f>SUMIF(SaldoAnno3!A$12:A$5000,D751,SaldoAnno3!E$12:H$5000)</f>
        <v>0</v>
      </c>
      <c r="U751" s="6">
        <f>SUMIF(SaldoAnno3!A$12:A$5000,D751,SaldoAnno3!G$12:G$5000)</f>
        <v>0</v>
      </c>
      <c r="Y751" s="6">
        <f>SUMIF(SaldoAnno5!A$12:A$4602,$D751,SaldoAnno5!D$12:D$4602)</f>
        <v>0</v>
      </c>
      <c r="Z751" s="6">
        <f>SUMIF(SaldoAnno5!A$12:A$4602,$D751,SaldoAnno5!E$12:E$4602)</f>
        <v>0</v>
      </c>
      <c r="AA751" s="6">
        <f>SUMIF(SaldoAnno5!A$12:A$4602,$D751,SaldoAnno5!G$12:G$4602)</f>
        <v>0</v>
      </c>
    </row>
    <row r="752" spans="5:30" ht="12.75">
      <c r="E752" s="172"/>
      <c r="S752" s="6">
        <f>SUMIF(SaldoAnno3!A$12:A$5000,D752,SaldoAnno3!D$12:G$5000)</f>
        <v>0</v>
      </c>
      <c r="T752" s="6">
        <f>SUMIF(SaldoAnno3!A$12:A$5000,D752,SaldoAnno3!E$12:H$5000)</f>
        <v>0</v>
      </c>
      <c r="U752" s="6">
        <f>SUMIF(SaldoAnno3!A$12:A$5000,D752,SaldoAnno3!G$12:G$5000)</f>
        <v>0</v>
      </c>
      <c r="Y752" s="6">
        <f>SUMIF(SaldoAnno5!A$12:A$4602,$D752,SaldoAnno5!D$12:D$4602)</f>
        <v>0</v>
      </c>
      <c r="Z752" s="6">
        <f>SUMIF(SaldoAnno5!A$12:A$4602,$D752,SaldoAnno5!E$12:E$4602)</f>
        <v>0</v>
      </c>
      <c r="AA752" s="6">
        <f>SUMIF(SaldoAnno5!A$12:A$4602,$D752,SaldoAnno5!G$12:G$4602)</f>
        <v>0</v>
      </c>
    </row>
    <row r="753" spans="5:5" ht="12.75">
      <c r="E753" s="172"/>
    </row>
    <row r="754" spans="5:5" ht="12.75">
      <c r="E754" s="172"/>
    </row>
    <row r="755" spans="5:5" ht="12.75">
      <c r="E755" s="172"/>
    </row>
    <row r="756" spans="5:5" ht="12.75">
      <c r="E756" s="172"/>
    </row>
    <row r="757" spans="5:5" ht="12.75">
      <c r="E757" s="172"/>
    </row>
    <row r="758" spans="5:5" ht="12.75">
      <c r="E758" s="172"/>
    </row>
    <row r="759" spans="5:5" ht="12.75">
      <c r="E759" s="172"/>
    </row>
    <row r="760" spans="5:5" ht="12.75">
      <c r="E760" s="172"/>
    </row>
    <row r="761" spans="5:5" ht="12.75">
      <c r="E761" s="172"/>
    </row>
    <row r="762" spans="5:5" ht="12.75">
      <c r="E762" s="172"/>
    </row>
    <row r="763" spans="5:5" ht="12.75">
      <c r="E763" s="172"/>
    </row>
    <row r="764" spans="5:5" ht="12.75">
      <c r="E764" s="172"/>
    </row>
    <row r="765" spans="5:5" ht="12.75">
      <c r="E765" s="172"/>
    </row>
    <row r="766" spans="5:5" ht="12.75">
      <c r="E766" s="172"/>
    </row>
    <row r="767" spans="5:5" ht="12.75">
      <c r="E767" s="172"/>
    </row>
    <row r="768" spans="5:5" ht="12.75">
      <c r="E768" s="172"/>
    </row>
    <row r="769" spans="5:5" ht="12.75">
      <c r="E769" s="172"/>
    </row>
    <row r="770" spans="5:5" ht="12.75">
      <c r="E770" s="172"/>
    </row>
    <row r="771" spans="5:5" ht="12.75">
      <c r="E771" s="172"/>
    </row>
    <row r="772" spans="5:5" ht="12.75">
      <c r="E772" s="172"/>
    </row>
    <row r="773" spans="5:5" ht="12.75">
      <c r="E773" s="172"/>
    </row>
    <row r="774" spans="5:5" ht="12.75">
      <c r="E774" s="172"/>
    </row>
    <row r="775" spans="5:5" ht="12.75">
      <c r="E775" s="172"/>
    </row>
    <row r="776" spans="5:5" ht="12.75">
      <c r="E776" s="172"/>
    </row>
    <row r="777" spans="5:5" ht="12.75">
      <c r="E777" s="172"/>
    </row>
    <row r="778" spans="5:5" ht="12.75">
      <c r="E778" s="172"/>
    </row>
    <row r="779" spans="5:5" ht="12.75">
      <c r="E779" s="172"/>
    </row>
    <row r="780" spans="5:5" ht="12.75">
      <c r="E780" s="172"/>
    </row>
    <row r="781" spans="5:5" ht="12.75">
      <c r="E781" s="172"/>
    </row>
    <row r="782" spans="5:5" ht="12.75">
      <c r="E782" s="172"/>
    </row>
    <row r="783" spans="5:5" ht="12.75">
      <c r="E783" s="172"/>
    </row>
    <row r="784" spans="5:5" ht="12.75">
      <c r="E784" s="172"/>
    </row>
    <row r="785" spans="5:5" ht="12.75">
      <c r="E785" s="172"/>
    </row>
    <row r="786" spans="5:5" ht="12.75">
      <c r="E786" s="172"/>
    </row>
    <row r="787" spans="5:5" ht="12.75">
      <c r="E787" s="172"/>
    </row>
    <row r="788" spans="5:5" ht="12.75">
      <c r="E788" s="172"/>
    </row>
    <row r="789" spans="5:5" ht="12.75">
      <c r="E789" s="172"/>
    </row>
    <row r="790" spans="5:5" ht="12.75">
      <c r="E790" s="172"/>
    </row>
    <row r="791" spans="5:5" ht="12.75">
      <c r="E791" s="172"/>
    </row>
    <row r="792" spans="5:5" ht="12.75">
      <c r="E792" s="172"/>
    </row>
    <row r="793" spans="5:5" ht="12.75">
      <c r="E793" s="172"/>
    </row>
    <row r="794" spans="5:5" ht="12.75">
      <c r="E794" s="172"/>
    </row>
    <row r="795" spans="5:5" ht="12.75">
      <c r="E795" s="172"/>
    </row>
    <row r="796" spans="5:5" ht="12.75">
      <c r="E796" s="172"/>
    </row>
    <row r="797" spans="5:5" ht="12.75">
      <c r="E797" s="172"/>
    </row>
    <row r="798" spans="5:5" ht="12.75">
      <c r="E798" s="172"/>
    </row>
    <row r="799" spans="5:5" ht="12.75">
      <c r="E799" s="172"/>
    </row>
    <row r="800" spans="5:5" ht="12.75">
      <c r="E800" s="172"/>
    </row>
    <row r="801" spans="5:5" ht="12.75">
      <c r="E801" s="172"/>
    </row>
    <row r="802" spans="5:5" ht="12.75">
      <c r="E802" s="172"/>
    </row>
    <row r="803" spans="5:5" ht="12.75">
      <c r="E803" s="172"/>
    </row>
    <row r="804" spans="5:5" ht="12.75">
      <c r="E804" s="172"/>
    </row>
    <row r="805" spans="5:5" ht="12.75">
      <c r="E805" s="172"/>
    </row>
    <row r="806" spans="5:5" ht="12.75">
      <c r="E806" s="172"/>
    </row>
    <row r="807" spans="5:5" ht="12.75">
      <c r="E807" s="172"/>
    </row>
    <row r="808" spans="5:5" ht="12.75">
      <c r="E808" s="172"/>
    </row>
    <row r="809" spans="5:5" ht="12.75">
      <c r="E809" s="172"/>
    </row>
    <row r="810" spans="5:5" ht="12.75">
      <c r="E810" s="172"/>
    </row>
    <row r="811" spans="5:5" ht="12.75">
      <c r="E811" s="172"/>
    </row>
    <row r="812" spans="5:5" ht="12.75">
      <c r="E812" s="172"/>
    </row>
    <row r="813" spans="5:5" ht="12.75">
      <c r="E813" s="172"/>
    </row>
    <row r="814" spans="5:5" ht="12.75">
      <c r="E814" s="172"/>
    </row>
    <row r="815" spans="5:5" ht="12.75">
      <c r="E815" s="172"/>
    </row>
    <row r="816" spans="5:5" ht="12.75">
      <c r="E816" s="172"/>
    </row>
    <row r="817" spans="5:5" ht="12.75">
      <c r="E817" s="172"/>
    </row>
    <row r="818" spans="5:5" ht="12.75">
      <c r="E818" s="172"/>
    </row>
    <row r="819" spans="5:5" ht="12.75">
      <c r="E819" s="172"/>
    </row>
    <row r="820" spans="5:5" ht="12.75">
      <c r="E820" s="172"/>
    </row>
    <row r="821" spans="5:5" ht="12.75">
      <c r="E821" s="172"/>
    </row>
    <row r="822" spans="5:5" ht="12.75">
      <c r="E822" s="172"/>
    </row>
    <row r="823" spans="5:5" ht="12.75">
      <c r="E823" s="172"/>
    </row>
    <row r="824" spans="5:5" ht="12.75">
      <c r="E824" s="172"/>
    </row>
    <row r="825" spans="5:5" ht="12.75">
      <c r="E825" s="172"/>
    </row>
    <row r="826" spans="5:5" ht="12.75">
      <c r="E826" s="172"/>
    </row>
    <row r="827" spans="5:5" ht="12.75">
      <c r="E827" s="172"/>
    </row>
    <row r="828" spans="5:5" ht="12.75">
      <c r="E828" s="172"/>
    </row>
    <row r="829" spans="5:5" ht="12.75">
      <c r="E829" s="172"/>
    </row>
    <row r="830" spans="5:5" ht="12.75">
      <c r="E830" s="172"/>
    </row>
    <row r="831" spans="5:5" ht="12.75">
      <c r="E831" s="172"/>
    </row>
    <row r="832" spans="5:5" ht="12.75">
      <c r="E832" s="172"/>
    </row>
    <row r="833" spans="5:5" ht="12.75">
      <c r="E833" s="172"/>
    </row>
    <row r="834" spans="5:5" ht="12.75">
      <c r="E834" s="172"/>
    </row>
    <row r="835" spans="5:5" ht="12.75">
      <c r="E835" s="172"/>
    </row>
    <row r="836" spans="5:5" ht="12.75">
      <c r="E836" s="172"/>
    </row>
    <row r="837" spans="5:5" ht="12.75">
      <c r="E837" s="172"/>
    </row>
    <row r="838" spans="5:5" ht="12.75">
      <c r="E838" s="172"/>
    </row>
    <row r="839" spans="5:5" ht="12.75">
      <c r="E839" s="172"/>
    </row>
    <row r="840" spans="5:5" ht="12.75">
      <c r="E840" s="172"/>
    </row>
    <row r="841" spans="5:5" ht="12.75">
      <c r="E841" s="172"/>
    </row>
    <row r="842" spans="5:5" ht="12.75">
      <c r="E842" s="172"/>
    </row>
    <row r="843" spans="5:5" ht="12.75">
      <c r="E843" s="172"/>
    </row>
    <row r="844" spans="5:5" ht="12.75">
      <c r="E844" s="172"/>
    </row>
    <row r="845" spans="5:5" ht="12.75">
      <c r="E845" s="172"/>
    </row>
    <row r="846" spans="5:5" ht="12.75">
      <c r="E846" s="172"/>
    </row>
    <row r="847" spans="5:5" ht="12.75">
      <c r="E847" s="172"/>
    </row>
    <row r="848" spans="5:5" ht="12.75">
      <c r="E848" s="172"/>
    </row>
    <row r="849" spans="5:5" ht="12.75">
      <c r="E849" s="172"/>
    </row>
    <row r="850" spans="5:5" ht="12.75">
      <c r="E850" s="172"/>
    </row>
    <row r="851" spans="5:5" ht="12.75">
      <c r="E851" s="172"/>
    </row>
    <row r="852" spans="5:5" ht="12.75">
      <c r="E852" s="172"/>
    </row>
    <row r="853" spans="5:5" ht="12.75">
      <c r="E853" s="172"/>
    </row>
    <row r="854" spans="5:5" ht="12.75">
      <c r="E854" s="172"/>
    </row>
    <row r="855" spans="5:5" ht="12.75">
      <c r="E855" s="172"/>
    </row>
    <row r="856" spans="5:5" ht="12.75">
      <c r="E856" s="172"/>
    </row>
    <row r="857" spans="5:5" ht="12.75">
      <c r="E857" s="172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14</vt:i4>
      </vt:variant>
    </vt:vector>
  </HeadingPairs>
  <TitlesOfParts>
    <vt:vector size="28" baseType="lpstr">
      <vt:lpstr>note</vt:lpstr>
      <vt:lpstr>SPI</vt:lpstr>
      <vt:lpstr>SaldoAnno1</vt:lpstr>
      <vt:lpstr>SaldoAnno2</vt:lpstr>
      <vt:lpstr>SaldoAnno3</vt:lpstr>
      <vt:lpstr>SaldoAnno4</vt:lpstr>
      <vt:lpstr>SaldoAnno5</vt:lpstr>
      <vt:lpstr>SaldoAnno6</vt:lpstr>
      <vt:lpstr>RiepilogoGen</vt:lpstr>
      <vt:lpstr>Riep StPatrim</vt:lpstr>
      <vt:lpstr>Riep ContEcon</vt:lpstr>
      <vt:lpstr>Stato Patrimoniale</vt:lpstr>
      <vt:lpstr>Conto Economico</vt:lpstr>
      <vt:lpstr>budget</vt:lpstr>
      <vt:lpstr>'Conto Economico'!Area_stampa</vt:lpstr>
      <vt:lpstr>'Stato Patrimoniale'!Area_stampa</vt:lpstr>
      <vt:lpstr>'Conto Economico'!Print_Area</vt:lpstr>
      <vt:lpstr>'Riep ContEcon'!Print_Area</vt:lpstr>
      <vt:lpstr>'Riep StPatrim'!Print_Area</vt:lpstr>
      <vt:lpstr>'Stato Patrimoniale'!Print_Area</vt:lpstr>
      <vt:lpstr>'Conto Economico'!Print_Titles</vt:lpstr>
      <vt:lpstr>'Riep ContEcon'!Print_Titles</vt:lpstr>
      <vt:lpstr>'Riep StPatrim'!Print_Titles</vt:lpstr>
      <vt:lpstr>'Stato Patrimoniale'!Print_Titles</vt:lpstr>
      <vt:lpstr>'Conto Economico'!Titoli_stampa</vt:lpstr>
      <vt:lpstr>'Riep ContEcon'!Titoli_stampa</vt:lpstr>
      <vt:lpstr>'Riep StPatrim'!Titoli_stampa</vt:lpstr>
      <vt:lpstr>'Stato Patrimoniale'!Titoli_stampa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Professional SP 3 Italiano</dc:creator>
  <cp:lastModifiedBy>Manuela.Guzzinati</cp:lastModifiedBy>
  <cp:lastPrinted>2025-05-28T09:01:55Z</cp:lastPrinted>
  <dcterms:created xsi:type="dcterms:W3CDTF">2005-03-14T14:04:22Z</dcterms:created>
  <dcterms:modified xsi:type="dcterms:W3CDTF">2025-06-20T08:32:54Z</dcterms:modified>
</cp:coreProperties>
</file>