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660" yWindow="300" windowWidth="15480" windowHeight="5175" activeTab="1"/>
  </bookViews>
  <sheets>
    <sheet name="Copertina" sheetId="66" r:id="rId1"/>
    <sheet name="Allegato C" sheetId="65" r:id="rId2"/>
  </sheets>
  <definedNames>
    <definedName name="_xlnm.Print_Area" localSheetId="1">'Allegato C'!$A$1:$J$83</definedName>
  </definedNames>
  <calcPr calcId="125725"/>
</workbook>
</file>

<file path=xl/calcChain.xml><?xml version="1.0" encoding="utf-8"?>
<calcChain xmlns="http://schemas.openxmlformats.org/spreadsheetml/2006/main">
  <c r="J77" i="65"/>
  <c r="J76"/>
  <c r="G83"/>
  <c r="H83"/>
  <c r="I83"/>
  <c r="J83"/>
  <c r="F83"/>
  <c r="J3"/>
  <c r="J4"/>
  <c r="J5"/>
  <c r="J7"/>
  <c r="J8"/>
  <c r="J9"/>
  <c r="J11"/>
  <c r="J13"/>
  <c r="J14"/>
  <c r="J15"/>
  <c r="J17"/>
  <c r="J18"/>
  <c r="J20"/>
  <c r="J21"/>
  <c r="J22"/>
  <c r="J23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5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66"/>
  <c r="J67"/>
  <c r="J68"/>
  <c r="J69"/>
  <c r="J70"/>
  <c r="J72"/>
  <c r="J73"/>
  <c r="J74"/>
  <c r="J75"/>
  <c r="J78"/>
  <c r="J79"/>
  <c r="J80"/>
  <c r="J71"/>
  <c r="G47"/>
  <c r="J47" s="1"/>
  <c r="G46"/>
  <c r="J46" s="1"/>
  <c r="G44"/>
  <c r="J44" s="1"/>
  <c r="G24"/>
  <c r="J24" s="1"/>
  <c r="G19"/>
  <c r="J19" s="1"/>
  <c r="G16"/>
  <c r="J16" s="1"/>
  <c r="J12"/>
  <c r="G6"/>
  <c r="J6" s="1"/>
  <c r="J2"/>
  <c r="J10" l="1"/>
</calcChain>
</file>

<file path=xl/sharedStrings.xml><?xml version="1.0" encoding="utf-8"?>
<sst xmlns="http://schemas.openxmlformats.org/spreadsheetml/2006/main" count="320" uniqueCount="125">
  <si>
    <t>Num. Programma e Commessa</t>
  </si>
  <si>
    <t>Descr. Programma</t>
  </si>
  <si>
    <t>Conto principale</t>
  </si>
  <si>
    <t>Descrizione conto</t>
  </si>
  <si>
    <t>Mobili e arredi</t>
  </si>
  <si>
    <t>PAT</t>
  </si>
  <si>
    <t>Fabbricati del patrimonio indisponibile</t>
  </si>
  <si>
    <t>Fabbricati del patrimonio disponibile</t>
  </si>
  <si>
    <t>Software e altri diritti di utilizzazione delle opere d'ingegno</t>
  </si>
  <si>
    <t>Macchine d'ufficio elettromeccaniche ed elettroniche, computers ed altri strumenti elettronici ed informatici</t>
  </si>
  <si>
    <t>Altri beni tecnico-economali</t>
  </si>
  <si>
    <t xml:space="preserve">Impianti, macchinari </t>
  </si>
  <si>
    <t xml:space="preserve">Ascensori per disabili Via Saragozza 71 e 65 </t>
  </si>
  <si>
    <t>Sanificazione e messa in sicurezza soffitte Via Saragozza 63,65,67,71</t>
  </si>
  <si>
    <t>Attrezzature socio-assistenziali e sanitarie</t>
  </si>
  <si>
    <t>Costo pubblicazioni bandi pluriennali</t>
  </si>
  <si>
    <t>Viale Roma 21: opere di messa a norma antincendio nelle porzioni residue del fabbricato  parzialmente o non interessate da precedenti lavori compreso realizzazione di nuova cabina ascensore antincendio nel corpo di fabbrica B in sostituzione della cabina ascensore attuale non più a norma</t>
  </si>
  <si>
    <t>Viale Roma 21: ristrutturazione e ampliamento ala C centro multiservizi comprendente il Centro Diurno</t>
  </si>
  <si>
    <t>Restauro pavimentazione portici Via Saragozza</t>
  </si>
  <si>
    <t>Sistemazione facciate interne con messa in sicurezza soffitti di gronda complesso di Via Saragozza dal n. 63 al n. 71.</t>
  </si>
  <si>
    <t>RU</t>
  </si>
  <si>
    <t>Acquisto solleva persone, barelle doccia, sedie doccia, lavapadelle, carrelli per terapia ed altre piccole attrezzature per i reparti di Assistenza</t>
  </si>
  <si>
    <t>11010301</t>
  </si>
  <si>
    <t>11020801</t>
  </si>
  <si>
    <t>11021101</t>
  </si>
  <si>
    <t>11020301</t>
  </si>
  <si>
    <t>11020701</t>
  </si>
  <si>
    <t>11020901</t>
  </si>
  <si>
    <t>11021301</t>
  </si>
  <si>
    <t>11010701</t>
  </si>
  <si>
    <t>11020401</t>
  </si>
  <si>
    <t>Progetto formativo Validation "De Nobili"</t>
  </si>
  <si>
    <t xml:space="preserve">Via Saliceto 71: interventi conclusivi di messa a norma antincendio </t>
  </si>
  <si>
    <t>Migliorie su beni di terzi</t>
  </si>
  <si>
    <t>11010503</t>
  </si>
  <si>
    <t>Messa in sicurezza della facciata interna dell'edificio di Via Drapperie 6</t>
  </si>
  <si>
    <t>Interventi di messa in sicurezza parapetti, terrazze nel Centro Servizi di V.le Roma</t>
  </si>
  <si>
    <t>DG</t>
  </si>
  <si>
    <t>11010702</t>
  </si>
  <si>
    <t>Formazione e consulenze pluriennali</t>
  </si>
  <si>
    <t>Acquisto attrezzature per i reparti (sollevatori, lavapadelle, aspiratori, ecc)</t>
  </si>
  <si>
    <t xml:space="preserve">Acquisto hardware e altre attrezzature </t>
  </si>
  <si>
    <t>Interventi di ristrutturazione delle abitazione riconsegnate</t>
  </si>
  <si>
    <t>Intervento per ripristino portico di Via Saragozza 63/68 causa incendio</t>
  </si>
  <si>
    <t>Via Albertoni: incremento degli elementi raffrescanti nelle stanze più esposte al sole</t>
  </si>
  <si>
    <t>Via Albertoni: sistemazione dell'area esterna</t>
  </si>
  <si>
    <t xml:space="preserve">Via Saliceto: sostituzione di linee orizzontali della distribuzione dell’acqua sanitaria, di quella del riscaldamento/raffrescamento </t>
  </si>
  <si>
    <t xml:space="preserve">Centri Servizi di V.le Roma : lavori per ampliamento rete dati e telefonia realizzazione di impianto di raffrescamento per 2 locali ad uso centralino telefonico e un locale ad uso quadri enel </t>
  </si>
  <si>
    <t>Controllo, registrazione, sostituzione infissi non rispondenti alle normative di sicurezza posti nei Centri Diurni gestiti operativamente dall'Asp ed opere interne  in genere pertinenti la sicurezza e il benessere degli ospiti e opere esterne volte al miglioramento della fruibilità degli spazi e all’eliminazione dei fattori di rischio</t>
  </si>
  <si>
    <t>Software applicativo per la gestione delle manutenzioni</t>
  </si>
  <si>
    <t>Acquisto mobili e attrezzature  per uffici</t>
  </si>
  <si>
    <t>Acquisto mobili e attrezzature  per servizi alla persona</t>
  </si>
  <si>
    <t>Attrezzature tecnico economali per i reparti</t>
  </si>
  <si>
    <t xml:space="preserve">Attrezzature tecnico economali  per il settore  manutenzione </t>
  </si>
  <si>
    <t>MAN</t>
  </si>
  <si>
    <t>Variazioni catastali, audit energetico e rinnovi CPI</t>
  </si>
  <si>
    <t>12-26/134/ S. Gabriele Baricella: controsoffitto</t>
  </si>
  <si>
    <t>12-26/93/ M. Teresa: Ristrutturaz. Corpo A e Corpo</t>
  </si>
  <si>
    <t>Pubblicazione gare pluriennali (servizi sociali, ecc.)</t>
  </si>
  <si>
    <t>Centralino per sede amministrativa</t>
  </si>
  <si>
    <t>F.do Costiera manut. str. coperto e strutture</t>
  </si>
  <si>
    <t>Partecipazione a interventi su condomini di non esclusiva proprietà dell'Ente in base a ripartizione millesimi</t>
  </si>
  <si>
    <t>Manut. Str. Varie su strutture casa f.do S. Raffaele</t>
  </si>
  <si>
    <t>F.do Grande Canalazzo Baricella lavori di impermeab. Coperto stalla</t>
  </si>
  <si>
    <t>F.do Ca' Rossa ricostruz. Coperto casella causa incendio</t>
  </si>
  <si>
    <t>F.do Di Sotto adeg. imp. fognature</t>
  </si>
  <si>
    <t>Opere per razionalizzazione uffici istituzionali</t>
  </si>
  <si>
    <t>ASF</t>
  </si>
  <si>
    <t>DS</t>
  </si>
  <si>
    <t>TOTALE COMMESSA</t>
  </si>
  <si>
    <t>DOM</t>
  </si>
  <si>
    <t>Santa Marta</t>
  </si>
  <si>
    <t>DA</t>
  </si>
  <si>
    <t>Sostituzione segnaletica esterna ed interna a seguito della fusione</t>
  </si>
  <si>
    <t>Acquisto lettori marcatempo, scanner e piccole stampanti di rete</t>
  </si>
  <si>
    <t xml:space="preserve">Acquisto frigorifero, distruggi documenti, lampade </t>
  </si>
  <si>
    <t>fabbricati del patrimonio disponibile</t>
  </si>
  <si>
    <t>Via Riva Reno 77, lavori necessari per il frazionamento dell'unità immobiliare ad uso uffici e di riqualificazione delle unità derivate</t>
  </si>
  <si>
    <t>Installazioni linee vita su coperti esistenti</t>
  </si>
  <si>
    <t>impianti, macchinari</t>
  </si>
  <si>
    <t>Ascensore per disabili a servizio del fabbricato di Via Malcontenti 3</t>
  </si>
  <si>
    <t>Ascensore per disabili a servizio del fabbricato di Via Goito 10</t>
  </si>
  <si>
    <t>Lavori di manutenzione str delle facciate e fogne del fabbricato di Via Quirino di Marzio 12</t>
  </si>
  <si>
    <t>Lavori di manutenzione str delle facciate del fabbricato di Via Bigari 3</t>
  </si>
  <si>
    <t>II lotto adeguamento impianti elettrici ex colonici</t>
  </si>
  <si>
    <t>I lotto adeguamento impianti termici edifici ex colonici</t>
  </si>
  <si>
    <t>Opere per il completamento degli interventi necessari per l'ottenimento del CPI del Centro Servizi di Viale Roma 21</t>
  </si>
  <si>
    <t>fabbricati del patrimonio indisponibile</t>
  </si>
  <si>
    <t>Sostituzione di ascensore esistente con montalettighe tipo Gen 2 a risparmio energetico nella struttura di Via Saliceto 71-73</t>
  </si>
  <si>
    <t xml:space="preserve">Sostituzione di montalettighe esistente con montalettighe tipo Gen 2 a risparmio energetico nella struttura di Via Albertoni </t>
  </si>
  <si>
    <t>Realizzazione di linee vita per messa in sicurezza manutenzione impianti posti in copertura della struttura di Via Saliceto 71-73</t>
  </si>
  <si>
    <t>Ascensore per disabili a servizio del fabbricato di Via Marsala 2</t>
  </si>
  <si>
    <t>Realizzazione progetto ASPHI</t>
  </si>
  <si>
    <t>Opere di razionalizzazione archivi Asp unica</t>
  </si>
  <si>
    <t>2/11 Studio, progettazione e realizzazione ristrutturazione unità immobiliari nei palazzi di pregio storico-architettonico</t>
  </si>
  <si>
    <t>3/11 Studio, progettazione e realizzazione ristrutturazione di immobile sito in viale Panzacchi 17/2: unità immobiliare sita al primo piano attualmente inutilizzata, facciata esterna, parti comuni</t>
  </si>
  <si>
    <t>11/11 Ristrutturazione civico 15 via del Porto con progetto Co-Housing</t>
  </si>
  <si>
    <t>1/12 Rifacimento facciate e infissi immobile via del Beccaccino 23</t>
  </si>
  <si>
    <t>Restauro dei soffitti di Palazzo Ratta (locali dello Studio Avvocati)</t>
  </si>
  <si>
    <t>Intervento di consolidamento strutturale portichetto via De' Chiari</t>
  </si>
  <si>
    <t>TOTALE INVESTIMENTI IN CORSO E NUOVI</t>
  </si>
  <si>
    <t>Opere per razionalizzazione uffici istituzionali (impianti)</t>
  </si>
  <si>
    <t>Opere per razionalizzazione uffici istituzionali (Fabbr. Pat. Disp.)</t>
  </si>
  <si>
    <t>Casalecchio di Reno via Costituzione 1-3: teleriscaldamento</t>
  </si>
  <si>
    <t>F.do Marsili in Budrio: rinforzo strutturale solaio</t>
  </si>
  <si>
    <t>Interventi destinati al miglioramento/ adeguamento della sicurezza e dell'abitabilità degli immobili</t>
  </si>
  <si>
    <t>interventi per risparmio energetico strutture assistenziali</t>
  </si>
  <si>
    <t>intervento di adeguamento aree destinate a parcheggi</t>
  </si>
  <si>
    <t>Interventi di riqualificazione centrali termiche, condizionatori e impianti elettrici (Convenzione Antas)</t>
  </si>
  <si>
    <t>SITUAZIONE AL 31/12/2015</t>
  </si>
  <si>
    <t>Acquisto software per ASP (licenze)</t>
  </si>
  <si>
    <t>Implementazione software aziendali  (contabilità, patrimonio, magazzino, protocollo, controllo di gestione)</t>
  </si>
  <si>
    <t>ANZ</t>
  </si>
  <si>
    <t>4/11 Studio, progettazione e realizzazione ristrutturazione di immobile sito in Piazza del Baraccano 2 adibito a chIesa e canonica</t>
  </si>
  <si>
    <t>Progetto wifi per sedi asp</t>
  </si>
  <si>
    <t>Acquisto letti per reparto 2C</t>
  </si>
  <si>
    <t>Assegnatario</t>
  </si>
  <si>
    <t>adeguamento strutture assistenziali per accreditamento</t>
  </si>
  <si>
    <t xml:space="preserve">Altri beni tecnico economali </t>
  </si>
  <si>
    <t>Implementazione sotware Servizi Sociali per la domiciliarità (Newbit e Softech)</t>
  </si>
  <si>
    <t xml:space="preserve">Attrezzature per il Settore Igiene Alimentare e Ambientale: frigoriferi,carrelli termici,macchine colazione,e attrezzature varie </t>
  </si>
  <si>
    <t>Macchine d'ufficio elettromeccaniche ed elettroniche, computered altri strumenti elettronici ed informatici</t>
  </si>
  <si>
    <t>ASP CITTÁ DI BOLOGNA</t>
  </si>
  <si>
    <t>PIANO PLURIENNALE DEGLI INVESTIMENTI 2016-2018</t>
  </si>
  <si>
    <t>Allegato C alla Deliberazione n. ……  del /12/2015</t>
  </si>
</sst>
</file>

<file path=xl/styles.xml><?xml version="1.0" encoding="utf-8"?>
<styleSheet xmlns="http://schemas.openxmlformats.org/spreadsheetml/2006/main">
  <numFmts count="3">
    <numFmt numFmtId="44" formatCode="_-&quot;€&quot;\ * #,##0.00_-;\-&quot;€&quot;\ * #,##0.00_-;_-&quot;€&quot;\ * &quot;-&quot;??_-;_-@_-"/>
    <numFmt numFmtId="43" formatCode="_-* #,##0.00_-;\-* #,##0.00_-;_-* &quot;-&quot;??_-;_-@_-"/>
    <numFmt numFmtId="164" formatCode="#,##0.00_ ;\-#,##0.00\ "/>
  </numFmts>
  <fonts count="18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24"/>
      <name val="Baskerville Old Face"/>
      <family val="1"/>
    </font>
    <font>
      <sz val="11"/>
      <color theme="1"/>
      <name val="Baskerville Old Face"/>
      <family val="1"/>
    </font>
    <font>
      <sz val="11"/>
      <name val="Wingdings"/>
      <charset val="2"/>
    </font>
    <font>
      <i/>
      <sz val="26"/>
      <name val="Palatino Linotype"/>
      <family val="1"/>
    </font>
    <font>
      <sz val="26"/>
      <name val="Arial"/>
      <family val="2"/>
    </font>
    <font>
      <sz val="26"/>
      <name val="Baskerville Old Face"/>
      <family val="1"/>
    </font>
    <font>
      <i/>
      <sz val="14"/>
      <name val="Palatino Linotype"/>
      <family val="1"/>
    </font>
    <font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20">
    <xf numFmtId="0" fontId="0" fillId="0" borderId="0"/>
    <xf numFmtId="44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5" fillId="0" borderId="0"/>
    <xf numFmtId="0" fontId="1" fillId="0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80">
    <xf numFmtId="0" fontId="0" fillId="0" borderId="0" xfId="0"/>
    <xf numFmtId="0" fontId="6" fillId="0" borderId="0" xfId="0" applyFont="1" applyAlignment="1">
      <alignment wrapText="1"/>
    </xf>
    <xf numFmtId="0" fontId="6" fillId="0" borderId="0" xfId="0" applyFont="1"/>
    <xf numFmtId="43" fontId="6" fillId="0" borderId="0" xfId="5" applyFont="1"/>
    <xf numFmtId="0" fontId="7" fillId="3" borderId="1" xfId="13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43" fontId="7" fillId="3" borderId="1" xfId="5" applyFont="1" applyFill="1" applyBorder="1" applyAlignment="1">
      <alignment horizontal="center" vertical="center" wrapText="1"/>
    </xf>
    <xf numFmtId="43" fontId="7" fillId="0" borderId="0" xfId="5" applyFont="1" applyFill="1" applyBorder="1"/>
    <xf numFmtId="43" fontId="7" fillId="0" borderId="0" xfId="5" applyFont="1" applyFill="1" applyBorder="1" applyAlignment="1"/>
    <xf numFmtId="0" fontId="6" fillId="0" borderId="0" xfId="0" applyFont="1" applyAlignment="1">
      <alignment horizontal="center"/>
    </xf>
    <xf numFmtId="43" fontId="7" fillId="0" borderId="1" xfId="5" applyFont="1" applyFill="1" applyBorder="1" applyAlignment="1">
      <alignment wrapText="1"/>
    </xf>
    <xf numFmtId="43" fontId="7" fillId="0" borderId="2" xfId="5" applyFont="1" applyFill="1" applyBorder="1" applyAlignment="1"/>
    <xf numFmtId="43" fontId="7" fillId="2" borderId="1" xfId="5" applyFont="1" applyFill="1" applyBorder="1" applyAlignment="1">
      <alignment horizontal="center" vertical="center" wrapText="1"/>
    </xf>
    <xf numFmtId="43" fontId="9" fillId="0" borderId="0" xfId="0" applyNumberFormat="1" applyFont="1" applyFill="1" applyBorder="1"/>
    <xf numFmtId="43" fontId="7" fillId="3" borderId="7" xfId="5" applyFont="1" applyFill="1" applyBorder="1" applyAlignment="1">
      <alignment horizontal="center" vertical="center" wrapText="1"/>
    </xf>
    <xf numFmtId="4" fontId="7" fillId="4" borderId="1" xfId="13" applyNumberFormat="1" applyFont="1" applyFill="1" applyBorder="1" applyAlignment="1">
      <alignment horizontal="center" wrapText="1"/>
    </xf>
    <xf numFmtId="0" fontId="7" fillId="4" borderId="1" xfId="13" applyFont="1" applyFill="1" applyBorder="1" applyAlignment="1">
      <alignment horizontal="center"/>
    </xf>
    <xf numFmtId="4" fontId="7" fillId="4" borderId="1" xfId="13" applyNumberFormat="1" applyFont="1" applyFill="1" applyBorder="1" applyAlignment="1">
      <alignment wrapText="1"/>
    </xf>
    <xf numFmtId="49" fontId="7" fillId="4" borderId="1" xfId="13" applyNumberFormat="1" applyFont="1" applyFill="1" applyBorder="1" applyAlignment="1">
      <alignment horizontal="center" wrapText="1"/>
    </xf>
    <xf numFmtId="43" fontId="7" fillId="4" borderId="1" xfId="5" applyFont="1" applyFill="1" applyBorder="1" applyAlignment="1">
      <alignment horizontal="center" wrapText="1"/>
    </xf>
    <xf numFmtId="4" fontId="7" fillId="4" borderId="1" xfId="13" applyNumberFormat="1" applyFont="1" applyFill="1" applyBorder="1" applyAlignment="1">
      <alignment horizontal="left" vertical="top" wrapText="1"/>
    </xf>
    <xf numFmtId="43" fontId="7" fillId="4" borderId="1" xfId="0" applyNumberFormat="1" applyFont="1" applyFill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7" fillId="4" borderId="1" xfId="0" applyFont="1" applyFill="1" applyBorder="1" applyAlignment="1">
      <alignment wrapText="1"/>
    </xf>
    <xf numFmtId="43" fontId="7" fillId="4" borderId="2" xfId="5" applyFont="1" applyFill="1" applyBorder="1" applyAlignment="1">
      <alignment horizontal="center"/>
    </xf>
    <xf numFmtId="43" fontId="7" fillId="4" borderId="2" xfId="5" applyFont="1" applyFill="1" applyBorder="1" applyAlignment="1">
      <alignment horizontal="center" wrapText="1"/>
    </xf>
    <xf numFmtId="0" fontId="7" fillId="4" borderId="1" xfId="0" applyFont="1" applyFill="1" applyBorder="1" applyAlignment="1">
      <alignment horizontal="left"/>
    </xf>
    <xf numFmtId="0" fontId="7" fillId="4" borderId="1" xfId="0" applyFont="1" applyFill="1" applyBorder="1" applyAlignment="1">
      <alignment horizontal="center" wrapText="1"/>
    </xf>
    <xf numFmtId="43" fontId="7" fillId="4" borderId="7" xfId="5" applyFont="1" applyFill="1" applyBorder="1" applyAlignment="1">
      <alignment horizontal="center"/>
    </xf>
    <xf numFmtId="43" fontId="7" fillId="4" borderId="1" xfId="5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/>
    </xf>
    <xf numFmtId="43" fontId="7" fillId="4" borderId="2" xfId="6" applyFont="1" applyFill="1" applyBorder="1" applyAlignment="1">
      <alignment horizontal="center"/>
    </xf>
    <xf numFmtId="0" fontId="4" fillId="4" borderId="3" xfId="0" applyFont="1" applyFill="1" applyBorder="1" applyAlignment="1">
      <alignment wrapText="1"/>
    </xf>
    <xf numFmtId="4" fontId="4" fillId="4" borderId="5" xfId="13" applyNumberFormat="1" applyFont="1" applyFill="1" applyBorder="1" applyAlignment="1">
      <alignment horizontal="center" wrapText="1"/>
    </xf>
    <xf numFmtId="4" fontId="4" fillId="4" borderId="3" xfId="13" applyNumberFormat="1" applyFont="1" applyFill="1" applyBorder="1" applyAlignment="1">
      <alignment wrapText="1"/>
    </xf>
    <xf numFmtId="4" fontId="7" fillId="4" borderId="2" xfId="13" applyNumberFormat="1" applyFont="1" applyFill="1" applyBorder="1" applyAlignment="1">
      <alignment wrapText="1"/>
    </xf>
    <xf numFmtId="4" fontId="4" fillId="4" borderId="2" xfId="13" applyNumberFormat="1" applyFont="1" applyFill="1" applyBorder="1" applyAlignment="1">
      <alignment horizontal="center" wrapText="1"/>
    </xf>
    <xf numFmtId="4" fontId="4" fillId="4" borderId="1" xfId="13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wrapText="1"/>
    </xf>
    <xf numFmtId="0" fontId="8" fillId="4" borderId="7" xfId="0" applyFont="1" applyFill="1" applyBorder="1" applyAlignment="1">
      <alignment horizontal="center"/>
    </xf>
    <xf numFmtId="4" fontId="7" fillId="4" borderId="7" xfId="13" applyNumberFormat="1" applyFont="1" applyFill="1" applyBorder="1" applyAlignment="1">
      <alignment wrapText="1"/>
    </xf>
    <xf numFmtId="4" fontId="4" fillId="4" borderId="7" xfId="13" applyNumberFormat="1" applyFont="1" applyFill="1" applyBorder="1" applyAlignment="1">
      <alignment horizontal="center" wrapText="1"/>
    </xf>
    <xf numFmtId="43" fontId="7" fillId="4" borderId="8" xfId="5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4" fontId="7" fillId="4" borderId="8" xfId="13" applyNumberFormat="1" applyFont="1" applyFill="1" applyBorder="1" applyAlignment="1">
      <alignment wrapText="1"/>
    </xf>
    <xf numFmtId="4" fontId="4" fillId="4" borderId="8" xfId="13" applyNumberFormat="1" applyFont="1" applyFill="1" applyBorder="1" applyAlignment="1">
      <alignment horizontal="center" wrapText="1"/>
    </xf>
    <xf numFmtId="0" fontId="7" fillId="4" borderId="7" xfId="0" applyFont="1" applyFill="1" applyBorder="1" applyAlignment="1">
      <alignment horizontal="center"/>
    </xf>
    <xf numFmtId="4" fontId="7" fillId="4" borderId="7" xfId="13" applyNumberFormat="1" applyFont="1" applyFill="1" applyBorder="1" applyAlignment="1">
      <alignment horizontal="center" wrapText="1"/>
    </xf>
    <xf numFmtId="0" fontId="6" fillId="0" borderId="7" xfId="0" applyFont="1" applyBorder="1" applyAlignment="1">
      <alignment wrapText="1"/>
    </xf>
    <xf numFmtId="164" fontId="7" fillId="4" borderId="7" xfId="5" applyNumberFormat="1" applyFont="1" applyFill="1" applyBorder="1" applyAlignment="1">
      <alignment horizontal="right" wrapText="1"/>
    </xf>
    <xf numFmtId="164" fontId="7" fillId="4" borderId="1" xfId="5" applyNumberFormat="1" applyFont="1" applyFill="1" applyBorder="1" applyAlignment="1">
      <alignment horizontal="right" wrapText="1"/>
    </xf>
    <xf numFmtId="164" fontId="7" fillId="4" borderId="1" xfId="5" applyNumberFormat="1" applyFont="1" applyFill="1" applyBorder="1" applyAlignment="1">
      <alignment horizontal="right"/>
    </xf>
    <xf numFmtId="164" fontId="7" fillId="4" borderId="7" xfId="5" applyNumberFormat="1" applyFont="1" applyFill="1" applyBorder="1" applyAlignment="1">
      <alignment horizontal="right"/>
    </xf>
    <xf numFmtId="164" fontId="7" fillId="4" borderId="2" xfId="5" applyNumberFormat="1" applyFont="1" applyFill="1" applyBorder="1" applyAlignment="1">
      <alignment horizontal="right" wrapText="1"/>
    </xf>
    <xf numFmtId="164" fontId="7" fillId="4" borderId="2" xfId="5" applyNumberFormat="1" applyFont="1" applyFill="1" applyBorder="1" applyAlignment="1">
      <alignment horizontal="right"/>
    </xf>
    <xf numFmtId="164" fontId="4" fillId="4" borderId="6" xfId="5" applyNumberFormat="1" applyFont="1" applyFill="1" applyBorder="1" applyAlignment="1" applyProtection="1">
      <alignment horizontal="right"/>
    </xf>
    <xf numFmtId="164" fontId="4" fillId="4" borderId="4" xfId="5" applyNumberFormat="1" applyFont="1" applyFill="1" applyBorder="1" applyAlignment="1" applyProtection="1">
      <alignment horizontal="right"/>
    </xf>
    <xf numFmtId="164" fontId="4" fillId="4" borderId="3" xfId="5" applyNumberFormat="1" applyFont="1" applyFill="1" applyBorder="1" applyAlignment="1" applyProtection="1">
      <alignment horizontal="right"/>
    </xf>
    <xf numFmtId="164" fontId="4" fillId="4" borderId="9" xfId="5" applyNumberFormat="1" applyFont="1" applyFill="1" applyBorder="1" applyAlignment="1" applyProtection="1">
      <alignment horizontal="right"/>
    </xf>
    <xf numFmtId="164" fontId="4" fillId="4" borderId="9" xfId="5" applyNumberFormat="1" applyFont="1" applyFill="1" applyBorder="1" applyAlignment="1" applyProtection="1">
      <alignment horizontal="right" wrapText="1"/>
    </xf>
    <xf numFmtId="164" fontId="4" fillId="4" borderId="0" xfId="5" applyNumberFormat="1" applyFont="1" applyFill="1" applyBorder="1" applyAlignment="1" applyProtection="1">
      <alignment horizontal="right" wrapText="1"/>
    </xf>
    <xf numFmtId="164" fontId="4" fillId="4" borderId="6" xfId="5" applyNumberFormat="1" applyFont="1" applyFill="1" applyBorder="1" applyAlignment="1" applyProtection="1">
      <alignment horizontal="right" wrapText="1"/>
    </xf>
    <xf numFmtId="164" fontId="4" fillId="4" borderId="3" xfId="5" applyNumberFormat="1" applyFont="1" applyFill="1" applyBorder="1" applyAlignment="1" applyProtection="1">
      <alignment horizontal="right" wrapText="1"/>
    </xf>
    <xf numFmtId="164" fontId="4" fillId="4" borderId="3" xfId="5" applyNumberFormat="1" applyFont="1" applyFill="1" applyBorder="1" applyAlignment="1">
      <alignment horizontal="right" wrapText="1"/>
    </xf>
    <xf numFmtId="164" fontId="7" fillId="4" borderId="8" xfId="5" applyNumberFormat="1" applyFont="1" applyFill="1" applyBorder="1" applyAlignment="1">
      <alignment horizontal="right"/>
    </xf>
    <xf numFmtId="164" fontId="6" fillId="0" borderId="0" xfId="5" applyNumberFormat="1" applyFont="1" applyAlignment="1">
      <alignment horizontal="right"/>
    </xf>
    <xf numFmtId="164" fontId="6" fillId="0" borderId="0" xfId="5" applyNumberFormat="1" applyFont="1" applyBorder="1" applyAlignment="1">
      <alignment horizontal="right"/>
    </xf>
    <xf numFmtId="164" fontId="9" fillId="4" borderId="7" xfId="5" applyNumberFormat="1" applyFont="1" applyFill="1" applyBorder="1" applyAlignment="1">
      <alignment horizontal="right"/>
    </xf>
    <xf numFmtId="43" fontId="0" fillId="0" borderId="0" xfId="5" applyFont="1" applyBorder="1" applyAlignment="1">
      <alignment horizontal="right"/>
    </xf>
    <xf numFmtId="43" fontId="0" fillId="0" borderId="0" xfId="5" applyFont="1" applyAlignment="1">
      <alignment horizontal="right"/>
    </xf>
    <xf numFmtId="0" fontId="0" fillId="0" borderId="0" xfId="0" applyFill="1" applyBorder="1"/>
    <xf numFmtId="0" fontId="12" fillId="0" borderId="0" xfId="0" applyFont="1" applyAlignment="1">
      <alignment horizontal="justify"/>
    </xf>
    <xf numFmtId="0" fontId="10" fillId="0" borderId="0" xfId="0" applyFont="1" applyAlignment="1">
      <alignment horizontal="center"/>
    </xf>
    <xf numFmtId="0" fontId="11" fillId="0" borderId="0" xfId="0" applyFont="1" applyAlignment="1"/>
    <xf numFmtId="0" fontId="13" fillId="0" borderId="0" xfId="0" applyFont="1" applyAlignment="1">
      <alignment horizontal="center" wrapText="1"/>
    </xf>
    <xf numFmtId="0" fontId="14" fillId="0" borderId="0" xfId="0" applyFont="1" applyAlignment="1">
      <alignment wrapText="1"/>
    </xf>
    <xf numFmtId="0" fontId="15" fillId="0" borderId="0" xfId="0" applyFont="1" applyAlignment="1">
      <alignment horizontal="center" wrapText="1"/>
    </xf>
    <xf numFmtId="0" fontId="15" fillId="0" borderId="0" xfId="0" applyFont="1" applyAlignment="1">
      <alignment wrapText="1"/>
    </xf>
    <xf numFmtId="0" fontId="16" fillId="0" borderId="0" xfId="0" applyFont="1" applyAlignment="1">
      <alignment horizontal="center" wrapText="1"/>
    </xf>
    <xf numFmtId="0" fontId="17" fillId="0" borderId="0" xfId="0" applyFont="1" applyAlignment="1">
      <alignment wrapText="1"/>
    </xf>
  </cellXfs>
  <cellStyles count="20">
    <cellStyle name="Euro" xfId="1"/>
    <cellStyle name="Euro 2" xfId="2"/>
    <cellStyle name="Euro 3" xfId="3"/>
    <cellStyle name="Euro 3 2" xfId="4"/>
    <cellStyle name="Migliaia" xfId="5" builtinId="3"/>
    <cellStyle name="Migliaia 2" xfId="6"/>
    <cellStyle name="Migliaia 3" xfId="7"/>
    <cellStyle name="Migliaia 3 2" xfId="8"/>
    <cellStyle name="Migliaia 4" xfId="9"/>
    <cellStyle name="Migliaia 5" xfId="18"/>
    <cellStyle name="Normale" xfId="0" builtinId="0"/>
    <cellStyle name="Normale 2" xfId="10"/>
    <cellStyle name="Normale 3" xfId="11"/>
    <cellStyle name="Normale 4" xfId="12"/>
    <cellStyle name="Normale 5" xfId="19"/>
    <cellStyle name="Normale_Foglio5" xfId="13"/>
    <cellStyle name="Valuta 2" xfId="14"/>
    <cellStyle name="Valuta 3" xfId="15"/>
    <cellStyle name="Valuta 3 2" xfId="16"/>
    <cellStyle name="Valuta 4" xfId="1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7</xdr:row>
      <xdr:rowOff>28575</xdr:rowOff>
    </xdr:from>
    <xdr:to>
      <xdr:col>6</xdr:col>
      <xdr:colOff>488448</xdr:colOff>
      <xdr:row>12</xdr:row>
      <xdr:rowOff>78488</xdr:rowOff>
    </xdr:to>
    <xdr:pic>
      <xdr:nvPicPr>
        <xdr:cNvPr id="3" name="Immagine 2" descr="asp_bologna_logo-O_po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5850" y="1162050"/>
          <a:ext cx="3060198" cy="8595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5:I26"/>
  <sheetViews>
    <sheetView workbookViewId="0">
      <selection activeCell="N18" sqref="N18"/>
    </sheetView>
  </sheetViews>
  <sheetFormatPr defaultRowHeight="12.75"/>
  <sheetData>
    <row r="15" spans="1:9" ht="30.75">
      <c r="A15" s="72" t="s">
        <v>122</v>
      </c>
      <c r="B15" s="73"/>
      <c r="C15" s="73"/>
      <c r="D15" s="73"/>
      <c r="E15" s="73"/>
      <c r="F15" s="73"/>
      <c r="G15" s="73"/>
      <c r="H15" s="73"/>
      <c r="I15" s="73"/>
    </row>
    <row r="21" spans="1:9" ht="14.25">
      <c r="D21" s="71"/>
    </row>
    <row r="23" spans="1:9" ht="39">
      <c r="A23" s="74"/>
      <c r="B23" s="75"/>
      <c r="C23" s="75"/>
      <c r="D23" s="75"/>
      <c r="E23" s="75"/>
      <c r="F23" s="75"/>
      <c r="G23" s="75"/>
      <c r="H23" s="75"/>
      <c r="I23" s="75"/>
    </row>
    <row r="24" spans="1:9" ht="66.75" customHeight="1">
      <c r="A24" s="76" t="s">
        <v>123</v>
      </c>
      <c r="B24" s="77"/>
      <c r="C24" s="77"/>
      <c r="D24" s="77"/>
      <c r="E24" s="77"/>
      <c r="F24" s="77"/>
      <c r="G24" s="77"/>
      <c r="H24" s="77"/>
      <c r="I24" s="77"/>
    </row>
    <row r="25" spans="1:9" ht="39">
      <c r="A25" s="74"/>
      <c r="B25" s="75"/>
      <c r="C25" s="75"/>
      <c r="D25" s="75"/>
      <c r="E25" s="75"/>
      <c r="F25" s="75"/>
      <c r="G25" s="75"/>
      <c r="H25" s="75"/>
      <c r="I25" s="75"/>
    </row>
    <row r="26" spans="1:9" ht="20.25">
      <c r="A26" s="78" t="s">
        <v>124</v>
      </c>
      <c r="B26" s="79"/>
      <c r="C26" s="79"/>
      <c r="D26" s="79"/>
      <c r="E26" s="79"/>
      <c r="F26" s="79"/>
      <c r="G26" s="79"/>
      <c r="H26" s="79"/>
      <c r="I26" s="79"/>
    </row>
  </sheetData>
  <mergeCells count="5">
    <mergeCell ref="A15:I15"/>
    <mergeCell ref="A23:I23"/>
    <mergeCell ref="A24:I24"/>
    <mergeCell ref="A25:I25"/>
    <mergeCell ref="A26:I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84"/>
  <sheetViews>
    <sheetView tabSelected="1" topLeftCell="A73" workbookViewId="0">
      <selection activeCell="J83" sqref="A1:J83"/>
    </sheetView>
  </sheetViews>
  <sheetFormatPr defaultRowHeight="12.75"/>
  <cols>
    <col min="1" max="1" width="9.85546875" customWidth="1"/>
    <col min="3" max="3" width="31.7109375" customWidth="1"/>
    <col min="5" max="5" width="22.28515625" customWidth="1"/>
    <col min="6" max="6" width="13.5703125" style="69" bestFit="1" customWidth="1"/>
    <col min="7" max="9" width="12.85546875" style="69" bestFit="1" customWidth="1"/>
    <col min="10" max="10" width="13.5703125" style="69" bestFit="1" customWidth="1"/>
  </cols>
  <sheetData>
    <row r="1" spans="1:10" ht="45">
      <c r="A1" s="6" t="s">
        <v>116</v>
      </c>
      <c r="B1" s="4" t="s">
        <v>0</v>
      </c>
      <c r="C1" s="4" t="s">
        <v>1</v>
      </c>
      <c r="D1" s="12" t="s">
        <v>2</v>
      </c>
      <c r="E1" s="5" t="s">
        <v>3</v>
      </c>
      <c r="F1" s="14" t="s">
        <v>109</v>
      </c>
      <c r="G1" s="4">
        <v>2016</v>
      </c>
      <c r="H1" s="4">
        <v>2017</v>
      </c>
      <c r="I1" s="4">
        <v>2018</v>
      </c>
      <c r="J1" s="6" t="s">
        <v>69</v>
      </c>
    </row>
    <row r="2" spans="1:10">
      <c r="A2" s="15" t="s">
        <v>5</v>
      </c>
      <c r="B2" s="16">
        <v>98</v>
      </c>
      <c r="C2" s="17" t="s">
        <v>12</v>
      </c>
      <c r="D2" s="18" t="s">
        <v>26</v>
      </c>
      <c r="E2" s="15" t="s">
        <v>11</v>
      </c>
      <c r="F2" s="49">
        <v>250000</v>
      </c>
      <c r="G2" s="50"/>
      <c r="H2" s="51"/>
      <c r="I2" s="51"/>
      <c r="J2" s="50">
        <f t="shared" ref="J2:J33" si="0">F2+G2+H2+I2</f>
        <v>250000</v>
      </c>
    </row>
    <row r="3" spans="1:10" ht="22.5">
      <c r="A3" s="19" t="s">
        <v>5</v>
      </c>
      <c r="B3" s="16">
        <v>100</v>
      </c>
      <c r="C3" s="17" t="s">
        <v>13</v>
      </c>
      <c r="D3" s="18" t="s">
        <v>30</v>
      </c>
      <c r="E3" s="15" t="s">
        <v>7</v>
      </c>
      <c r="F3" s="52">
        <v>170155.31</v>
      </c>
      <c r="G3" s="50"/>
      <c r="H3" s="50"/>
      <c r="I3" s="50"/>
      <c r="J3" s="50">
        <f t="shared" si="0"/>
        <v>170155.31</v>
      </c>
    </row>
    <row r="4" spans="1:10" ht="45">
      <c r="A4" s="19" t="s">
        <v>112</v>
      </c>
      <c r="B4" s="16">
        <v>103</v>
      </c>
      <c r="C4" s="17" t="s">
        <v>21</v>
      </c>
      <c r="D4" s="18" t="s">
        <v>23</v>
      </c>
      <c r="E4" s="15" t="s">
        <v>14</v>
      </c>
      <c r="F4" s="52">
        <v>1886.93</v>
      </c>
      <c r="G4" s="50"/>
      <c r="H4" s="50"/>
      <c r="I4" s="50"/>
      <c r="J4" s="50">
        <f t="shared" si="0"/>
        <v>1886.93</v>
      </c>
    </row>
    <row r="5" spans="1:10" ht="78.75">
      <c r="A5" s="19" t="s">
        <v>5</v>
      </c>
      <c r="B5" s="16">
        <v>126</v>
      </c>
      <c r="C5" s="20" t="s">
        <v>16</v>
      </c>
      <c r="D5" s="18" t="s">
        <v>25</v>
      </c>
      <c r="E5" s="15" t="s">
        <v>6</v>
      </c>
      <c r="F5" s="52">
        <v>67495.05</v>
      </c>
      <c r="G5" s="50"/>
      <c r="H5" s="50"/>
      <c r="I5" s="50"/>
      <c r="J5" s="50">
        <f t="shared" si="0"/>
        <v>67495.05</v>
      </c>
    </row>
    <row r="6" spans="1:10" ht="33.75">
      <c r="A6" s="19" t="s">
        <v>5</v>
      </c>
      <c r="B6" s="16">
        <v>128</v>
      </c>
      <c r="C6" s="17" t="s">
        <v>17</v>
      </c>
      <c r="D6" s="18" t="s">
        <v>25</v>
      </c>
      <c r="E6" s="15" t="s">
        <v>6</v>
      </c>
      <c r="F6" s="52">
        <v>2929760.4</v>
      </c>
      <c r="G6" s="50">
        <f>647334.88+200000</f>
        <v>847334.88</v>
      </c>
      <c r="H6" s="50"/>
      <c r="I6" s="50"/>
      <c r="J6" s="50">
        <f t="shared" si="0"/>
        <v>3777095.28</v>
      </c>
    </row>
    <row r="7" spans="1:10" ht="22.5">
      <c r="A7" s="19" t="s">
        <v>5</v>
      </c>
      <c r="B7" s="16">
        <v>135</v>
      </c>
      <c r="C7" s="17" t="s">
        <v>18</v>
      </c>
      <c r="D7" s="18" t="s">
        <v>30</v>
      </c>
      <c r="E7" s="15" t="s">
        <v>7</v>
      </c>
      <c r="F7" s="52">
        <v>70000</v>
      </c>
      <c r="G7" s="50"/>
      <c r="H7" s="50"/>
      <c r="I7" s="50"/>
      <c r="J7" s="50">
        <f t="shared" si="0"/>
        <v>70000</v>
      </c>
    </row>
    <row r="8" spans="1:10" ht="33.75">
      <c r="A8" s="19" t="s">
        <v>5</v>
      </c>
      <c r="B8" s="16">
        <v>136</v>
      </c>
      <c r="C8" s="17" t="s">
        <v>19</v>
      </c>
      <c r="D8" s="18" t="s">
        <v>30</v>
      </c>
      <c r="E8" s="15" t="s">
        <v>7</v>
      </c>
      <c r="F8" s="52">
        <v>127391.73</v>
      </c>
      <c r="G8" s="50"/>
      <c r="H8" s="50"/>
      <c r="I8" s="50"/>
      <c r="J8" s="50">
        <f t="shared" si="0"/>
        <v>127391.73</v>
      </c>
    </row>
    <row r="9" spans="1:10" ht="22.5">
      <c r="A9" s="19" t="s">
        <v>20</v>
      </c>
      <c r="B9" s="16">
        <v>155</v>
      </c>
      <c r="C9" s="17" t="s">
        <v>31</v>
      </c>
      <c r="D9" s="18" t="s">
        <v>38</v>
      </c>
      <c r="E9" s="15" t="s">
        <v>39</v>
      </c>
      <c r="F9" s="52">
        <v>8880</v>
      </c>
      <c r="G9" s="50"/>
      <c r="H9" s="50"/>
      <c r="I9" s="50"/>
      <c r="J9" s="50">
        <f t="shared" si="0"/>
        <v>8880</v>
      </c>
    </row>
    <row r="10" spans="1:10" ht="22.5">
      <c r="A10" s="21" t="s">
        <v>5</v>
      </c>
      <c r="B10" s="22">
        <v>163</v>
      </c>
      <c r="C10" s="23" t="s">
        <v>32</v>
      </c>
      <c r="D10" s="18" t="s">
        <v>25</v>
      </c>
      <c r="E10" s="15" t="s">
        <v>6</v>
      </c>
      <c r="F10" s="52">
        <v>100000</v>
      </c>
      <c r="G10" s="51">
        <v>9369.4600000000064</v>
      </c>
      <c r="H10" s="51"/>
      <c r="I10" s="51"/>
      <c r="J10" s="50">
        <f t="shared" si="0"/>
        <v>109369.46</v>
      </c>
    </row>
    <row r="11" spans="1:10" ht="90">
      <c r="A11" s="15" t="s">
        <v>5</v>
      </c>
      <c r="B11" s="22">
        <v>165</v>
      </c>
      <c r="C11" s="23" t="s">
        <v>48</v>
      </c>
      <c r="D11" s="18" t="s">
        <v>34</v>
      </c>
      <c r="E11" s="15" t="s">
        <v>33</v>
      </c>
      <c r="F11" s="49">
        <v>20000.009999999998</v>
      </c>
      <c r="G11" s="51">
        <v>5435.44</v>
      </c>
      <c r="H11" s="51"/>
      <c r="I11" s="51"/>
      <c r="J11" s="50">
        <f t="shared" si="0"/>
        <v>25435.449999999997</v>
      </c>
    </row>
    <row r="12" spans="1:10" ht="22.5">
      <c r="A12" s="19" t="s">
        <v>5</v>
      </c>
      <c r="B12" s="22">
        <v>176</v>
      </c>
      <c r="C12" s="23" t="s">
        <v>36</v>
      </c>
      <c r="D12" s="18" t="s">
        <v>25</v>
      </c>
      <c r="E12" s="15" t="s">
        <v>6</v>
      </c>
      <c r="F12" s="52">
        <v>3159.67</v>
      </c>
      <c r="G12" s="51">
        <v>120970.33</v>
      </c>
      <c r="H12" s="51"/>
      <c r="I12" s="51"/>
      <c r="J12" s="50">
        <f t="shared" si="0"/>
        <v>124130</v>
      </c>
    </row>
    <row r="13" spans="1:10" ht="22.5">
      <c r="A13" s="19" t="s">
        <v>5</v>
      </c>
      <c r="B13" s="22">
        <v>179</v>
      </c>
      <c r="C13" s="23" t="s">
        <v>35</v>
      </c>
      <c r="D13" s="18" t="s">
        <v>30</v>
      </c>
      <c r="E13" s="15" t="s">
        <v>7</v>
      </c>
      <c r="F13" s="52">
        <v>56084.800000000003</v>
      </c>
      <c r="G13" s="51"/>
      <c r="H13" s="51"/>
      <c r="I13" s="51"/>
      <c r="J13" s="50">
        <f t="shared" si="0"/>
        <v>56084.800000000003</v>
      </c>
    </row>
    <row r="14" spans="1:10" ht="33.75">
      <c r="A14" s="24" t="s">
        <v>72</v>
      </c>
      <c r="B14" s="22">
        <v>183</v>
      </c>
      <c r="C14" s="23" t="s">
        <v>111</v>
      </c>
      <c r="D14" s="18" t="s">
        <v>22</v>
      </c>
      <c r="E14" s="15" t="s">
        <v>8</v>
      </c>
      <c r="F14" s="53">
        <v>130000</v>
      </c>
      <c r="G14" s="54">
        <v>25000</v>
      </c>
      <c r="H14" s="54">
        <v>15000</v>
      </c>
      <c r="I14" s="54">
        <v>15000</v>
      </c>
      <c r="J14" s="50">
        <f t="shared" si="0"/>
        <v>185000</v>
      </c>
    </row>
    <row r="15" spans="1:10" ht="33.75">
      <c r="A15" s="24" t="s">
        <v>72</v>
      </c>
      <c r="B15" s="22">
        <v>188</v>
      </c>
      <c r="C15" s="23" t="s">
        <v>110</v>
      </c>
      <c r="D15" s="18" t="s">
        <v>22</v>
      </c>
      <c r="E15" s="15" t="s">
        <v>8</v>
      </c>
      <c r="F15" s="53">
        <v>22268.86</v>
      </c>
      <c r="G15" s="54">
        <v>75000</v>
      </c>
      <c r="H15" s="54">
        <v>15000</v>
      </c>
      <c r="I15" s="54">
        <v>15000</v>
      </c>
      <c r="J15" s="50">
        <f t="shared" si="0"/>
        <v>127268.86</v>
      </c>
    </row>
    <row r="16" spans="1:10" ht="56.25">
      <c r="A16" s="24" t="s">
        <v>67</v>
      </c>
      <c r="B16" s="22">
        <v>189</v>
      </c>
      <c r="C16" s="23" t="s">
        <v>41</v>
      </c>
      <c r="D16" s="18" t="s">
        <v>24</v>
      </c>
      <c r="E16" s="15" t="s">
        <v>9</v>
      </c>
      <c r="F16" s="53">
        <v>41497.620000000003</v>
      </c>
      <c r="G16" s="54">
        <f>90000-11168.37</f>
        <v>78831.63</v>
      </c>
      <c r="H16" s="54">
        <v>70000</v>
      </c>
      <c r="I16" s="54">
        <v>70000</v>
      </c>
      <c r="J16" s="50">
        <f t="shared" si="0"/>
        <v>260329.25</v>
      </c>
    </row>
    <row r="17" spans="1:10" ht="45">
      <c r="A17" s="25" t="s">
        <v>68</v>
      </c>
      <c r="B17" s="22">
        <v>192</v>
      </c>
      <c r="C17" s="23" t="s">
        <v>120</v>
      </c>
      <c r="D17" s="18" t="s">
        <v>28</v>
      </c>
      <c r="E17" s="15" t="s">
        <v>10</v>
      </c>
      <c r="F17" s="54">
        <v>173.63999999999987</v>
      </c>
      <c r="G17" s="54">
        <v>2000</v>
      </c>
      <c r="H17" s="54">
        <v>2000</v>
      </c>
      <c r="I17" s="54">
        <v>2000</v>
      </c>
      <c r="J17" s="50">
        <f t="shared" si="0"/>
        <v>6173.6399999999994</v>
      </c>
    </row>
    <row r="18" spans="1:10" ht="22.5">
      <c r="A18" s="25" t="s">
        <v>112</v>
      </c>
      <c r="B18" s="22">
        <v>193</v>
      </c>
      <c r="C18" s="23" t="s">
        <v>40</v>
      </c>
      <c r="D18" s="18" t="s">
        <v>23</v>
      </c>
      <c r="E18" s="15" t="s">
        <v>14</v>
      </c>
      <c r="F18" s="54">
        <v>60244.909999999996</v>
      </c>
      <c r="G18" s="54">
        <v>70000</v>
      </c>
      <c r="H18" s="54">
        <v>20000</v>
      </c>
      <c r="I18" s="54">
        <v>20000</v>
      </c>
      <c r="J18" s="50">
        <f t="shared" si="0"/>
        <v>170244.91</v>
      </c>
    </row>
    <row r="19" spans="1:10">
      <c r="A19" s="25" t="s">
        <v>67</v>
      </c>
      <c r="B19" s="22">
        <v>194</v>
      </c>
      <c r="C19" s="23" t="s">
        <v>50</v>
      </c>
      <c r="D19" s="18" t="s">
        <v>27</v>
      </c>
      <c r="E19" s="15" t="s">
        <v>4</v>
      </c>
      <c r="F19" s="54">
        <v>9500</v>
      </c>
      <c r="G19" s="54">
        <f>8000-4073.09</f>
        <v>3926.91</v>
      </c>
      <c r="H19" s="54">
        <v>4000</v>
      </c>
      <c r="I19" s="54">
        <v>2000</v>
      </c>
      <c r="J19" s="50">
        <f t="shared" si="0"/>
        <v>19426.91</v>
      </c>
    </row>
    <row r="20" spans="1:10" ht="22.5">
      <c r="A20" s="25" t="s">
        <v>112</v>
      </c>
      <c r="B20" s="22">
        <v>195</v>
      </c>
      <c r="C20" s="23" t="s">
        <v>51</v>
      </c>
      <c r="D20" s="18" t="s">
        <v>27</v>
      </c>
      <c r="E20" s="15" t="s">
        <v>4</v>
      </c>
      <c r="F20" s="54">
        <v>16399.66</v>
      </c>
      <c r="G20" s="54">
        <v>7000</v>
      </c>
      <c r="H20" s="54">
        <v>7000</v>
      </c>
      <c r="I20" s="54">
        <v>7000</v>
      </c>
      <c r="J20" s="50">
        <f t="shared" si="0"/>
        <v>37399.660000000003</v>
      </c>
    </row>
    <row r="21" spans="1:10" ht="22.5">
      <c r="A21" s="25" t="s">
        <v>5</v>
      </c>
      <c r="B21" s="22">
        <v>197</v>
      </c>
      <c r="C21" s="23" t="s">
        <v>42</v>
      </c>
      <c r="D21" s="18" t="s">
        <v>30</v>
      </c>
      <c r="E21" s="15" t="s">
        <v>7</v>
      </c>
      <c r="F21" s="54">
        <v>131463.16</v>
      </c>
      <c r="G21" s="54">
        <v>30000</v>
      </c>
      <c r="H21" s="54">
        <v>100000</v>
      </c>
      <c r="I21" s="54">
        <v>100000</v>
      </c>
      <c r="J21" s="50">
        <f t="shared" si="0"/>
        <v>361463.16000000003</v>
      </c>
    </row>
    <row r="22" spans="1:10" ht="22.5">
      <c r="A22" s="25" t="s">
        <v>5</v>
      </c>
      <c r="B22" s="22">
        <v>198</v>
      </c>
      <c r="C22" s="23" t="s">
        <v>43</v>
      </c>
      <c r="D22" s="18" t="s">
        <v>30</v>
      </c>
      <c r="E22" s="15" t="s">
        <v>7</v>
      </c>
      <c r="F22" s="54">
        <v>70000</v>
      </c>
      <c r="G22" s="54"/>
      <c r="H22" s="54"/>
      <c r="I22" s="54"/>
      <c r="J22" s="50">
        <f t="shared" si="0"/>
        <v>70000</v>
      </c>
    </row>
    <row r="23" spans="1:10" ht="33.75">
      <c r="A23" s="25" t="s">
        <v>5</v>
      </c>
      <c r="B23" s="22">
        <v>199</v>
      </c>
      <c r="C23" s="23" t="s">
        <v>46</v>
      </c>
      <c r="D23" s="18" t="s">
        <v>26</v>
      </c>
      <c r="E23" s="15" t="s">
        <v>11</v>
      </c>
      <c r="F23" s="54">
        <v>103000</v>
      </c>
      <c r="G23" s="54"/>
      <c r="H23" s="54"/>
      <c r="I23" s="54"/>
      <c r="J23" s="50">
        <f t="shared" si="0"/>
        <v>103000</v>
      </c>
    </row>
    <row r="24" spans="1:10" ht="22.5">
      <c r="A24" s="25" t="s">
        <v>67</v>
      </c>
      <c r="B24" s="22">
        <v>202</v>
      </c>
      <c r="C24" s="23" t="s">
        <v>58</v>
      </c>
      <c r="D24" s="18" t="s">
        <v>29</v>
      </c>
      <c r="E24" s="15" t="s">
        <v>15</v>
      </c>
      <c r="F24" s="54">
        <v>11500</v>
      </c>
      <c r="G24" s="54">
        <f>12500-2100.36</f>
        <v>10399.64</v>
      </c>
      <c r="H24" s="54">
        <v>4500</v>
      </c>
      <c r="I24" s="54">
        <v>2500</v>
      </c>
      <c r="J24" s="50">
        <f t="shared" si="0"/>
        <v>28899.64</v>
      </c>
    </row>
    <row r="25" spans="1:10" ht="22.5">
      <c r="A25" s="24" t="s">
        <v>5</v>
      </c>
      <c r="B25" s="22">
        <v>203</v>
      </c>
      <c r="C25" s="23" t="s">
        <v>45</v>
      </c>
      <c r="D25" s="18">
        <v>11020301</v>
      </c>
      <c r="E25" s="15" t="s">
        <v>6</v>
      </c>
      <c r="F25" s="54">
        <v>22000</v>
      </c>
      <c r="G25" s="54"/>
      <c r="H25" s="54"/>
      <c r="I25" s="54"/>
      <c r="J25" s="50">
        <f t="shared" si="0"/>
        <v>22000</v>
      </c>
    </row>
    <row r="26" spans="1:10" ht="56.25">
      <c r="A26" s="24" t="s">
        <v>5</v>
      </c>
      <c r="B26" s="22">
        <v>204</v>
      </c>
      <c r="C26" s="23" t="s">
        <v>47</v>
      </c>
      <c r="D26" s="18">
        <v>11020701</v>
      </c>
      <c r="E26" s="15" t="s">
        <v>11</v>
      </c>
      <c r="F26" s="54">
        <v>50202.32</v>
      </c>
      <c r="G26" s="54"/>
      <c r="H26" s="54"/>
      <c r="I26" s="54"/>
      <c r="J26" s="50">
        <f t="shared" si="0"/>
        <v>50202.32</v>
      </c>
    </row>
    <row r="27" spans="1:10" ht="33.75">
      <c r="A27" s="24" t="s">
        <v>72</v>
      </c>
      <c r="B27" s="22">
        <v>207</v>
      </c>
      <c r="C27" s="23" t="s">
        <v>49</v>
      </c>
      <c r="D27" s="18" t="s">
        <v>22</v>
      </c>
      <c r="E27" s="15" t="s">
        <v>8</v>
      </c>
      <c r="F27" s="54">
        <v>16000</v>
      </c>
      <c r="G27" s="54"/>
      <c r="H27" s="54"/>
      <c r="I27" s="54"/>
      <c r="J27" s="50">
        <f t="shared" si="0"/>
        <v>16000</v>
      </c>
    </row>
    <row r="28" spans="1:10" ht="22.5">
      <c r="A28" s="22" t="s">
        <v>5</v>
      </c>
      <c r="B28" s="22">
        <v>208</v>
      </c>
      <c r="C28" s="26" t="s">
        <v>65</v>
      </c>
      <c r="D28" s="18" t="s">
        <v>30</v>
      </c>
      <c r="E28" s="27" t="s">
        <v>7</v>
      </c>
      <c r="F28" s="52">
        <v>30000</v>
      </c>
      <c r="G28" s="51"/>
      <c r="H28" s="51"/>
      <c r="I28" s="51"/>
      <c r="J28" s="50">
        <f t="shared" si="0"/>
        <v>30000</v>
      </c>
    </row>
    <row r="29" spans="1:10" ht="22.5">
      <c r="A29" s="24" t="s">
        <v>5</v>
      </c>
      <c r="B29" s="22">
        <v>210</v>
      </c>
      <c r="C29" s="23" t="s">
        <v>55</v>
      </c>
      <c r="D29" s="18" t="s">
        <v>38</v>
      </c>
      <c r="E29" s="15" t="s">
        <v>39</v>
      </c>
      <c r="F29" s="54">
        <v>42807.839999999997</v>
      </c>
      <c r="G29" s="54">
        <v>15000</v>
      </c>
      <c r="H29" s="54">
        <v>15000</v>
      </c>
      <c r="I29" s="54">
        <v>15000</v>
      </c>
      <c r="J29" s="50">
        <f t="shared" si="0"/>
        <v>87807.84</v>
      </c>
    </row>
    <row r="30" spans="1:10" ht="33.75">
      <c r="A30" s="29" t="s">
        <v>5</v>
      </c>
      <c r="B30" s="22">
        <v>217</v>
      </c>
      <c r="C30" s="27" t="s">
        <v>105</v>
      </c>
      <c r="D30" s="18" t="s">
        <v>30</v>
      </c>
      <c r="E30" s="27" t="s">
        <v>7</v>
      </c>
      <c r="F30" s="54">
        <v>231770.11</v>
      </c>
      <c r="G30" s="51">
        <v>100000</v>
      </c>
      <c r="H30" s="51">
        <v>70000</v>
      </c>
      <c r="I30" s="51">
        <v>70000</v>
      </c>
      <c r="J30" s="50">
        <f t="shared" si="0"/>
        <v>471770.11</v>
      </c>
    </row>
    <row r="31" spans="1:10">
      <c r="A31" s="25" t="s">
        <v>112</v>
      </c>
      <c r="B31" s="22">
        <v>218</v>
      </c>
      <c r="C31" s="23" t="s">
        <v>52</v>
      </c>
      <c r="D31" s="18" t="s">
        <v>28</v>
      </c>
      <c r="E31" s="15" t="s">
        <v>10</v>
      </c>
      <c r="F31" s="54">
        <v>30188.880000000001</v>
      </c>
      <c r="G31" s="54">
        <v>18000</v>
      </c>
      <c r="H31" s="54">
        <v>18000</v>
      </c>
      <c r="I31" s="54">
        <v>18000</v>
      </c>
      <c r="J31" s="50">
        <f t="shared" si="0"/>
        <v>84188.88</v>
      </c>
    </row>
    <row r="32" spans="1:10" ht="22.5">
      <c r="A32" s="25" t="s">
        <v>54</v>
      </c>
      <c r="B32" s="22">
        <v>219</v>
      </c>
      <c r="C32" s="23" t="s">
        <v>53</v>
      </c>
      <c r="D32" s="18" t="s">
        <v>28</v>
      </c>
      <c r="E32" s="15" t="s">
        <v>10</v>
      </c>
      <c r="F32" s="54">
        <v>4951.6000000000004</v>
      </c>
      <c r="G32" s="54">
        <v>3000</v>
      </c>
      <c r="H32" s="54">
        <v>3000</v>
      </c>
      <c r="I32" s="54">
        <v>3000</v>
      </c>
      <c r="J32" s="50">
        <f t="shared" si="0"/>
        <v>13951.6</v>
      </c>
    </row>
    <row r="33" spans="1:10" ht="56.25">
      <c r="A33" s="25" t="s">
        <v>67</v>
      </c>
      <c r="B33" s="22">
        <v>220</v>
      </c>
      <c r="C33" s="23" t="s">
        <v>74</v>
      </c>
      <c r="D33" s="18" t="s">
        <v>24</v>
      </c>
      <c r="E33" s="15" t="s">
        <v>9</v>
      </c>
      <c r="F33" s="54">
        <v>4271.43</v>
      </c>
      <c r="G33" s="54"/>
      <c r="H33" s="54">
        <v>3196</v>
      </c>
      <c r="I33" s="54">
        <v>3196</v>
      </c>
      <c r="J33" s="50">
        <f t="shared" si="0"/>
        <v>10663.43</v>
      </c>
    </row>
    <row r="34" spans="1:10" ht="22.5">
      <c r="A34" s="24" t="s">
        <v>5</v>
      </c>
      <c r="B34" s="22">
        <v>221</v>
      </c>
      <c r="C34" s="23" t="s">
        <v>44</v>
      </c>
      <c r="D34" s="18">
        <v>11020701</v>
      </c>
      <c r="E34" s="15" t="s">
        <v>11</v>
      </c>
      <c r="F34" s="54">
        <v>8000</v>
      </c>
      <c r="G34" s="54">
        <v>3000</v>
      </c>
      <c r="H34" s="54"/>
      <c r="I34" s="54"/>
      <c r="J34" s="50">
        <f t="shared" ref="J34:J65" si="1">F34+G34+H34+I34</f>
        <v>11000</v>
      </c>
    </row>
    <row r="35" spans="1:10" ht="22.5">
      <c r="A35" s="29" t="s">
        <v>5</v>
      </c>
      <c r="B35" s="22">
        <v>225</v>
      </c>
      <c r="C35" s="23" t="s">
        <v>66</v>
      </c>
      <c r="D35" s="18" t="s">
        <v>25</v>
      </c>
      <c r="E35" s="15" t="s">
        <v>6</v>
      </c>
      <c r="F35" s="52">
        <v>297022.13</v>
      </c>
      <c r="G35" s="51">
        <v>80000</v>
      </c>
      <c r="H35" s="51"/>
      <c r="I35" s="51"/>
      <c r="J35" s="50">
        <f t="shared" si="1"/>
        <v>377022.13</v>
      </c>
    </row>
    <row r="36" spans="1:10" ht="22.5">
      <c r="A36" s="29" t="s">
        <v>5</v>
      </c>
      <c r="B36" s="22">
        <v>230</v>
      </c>
      <c r="C36" s="23" t="s">
        <v>56</v>
      </c>
      <c r="D36" s="18" t="s">
        <v>30</v>
      </c>
      <c r="E36" s="15" t="s">
        <v>7</v>
      </c>
      <c r="F36" s="49">
        <v>33952.6</v>
      </c>
      <c r="G36" s="50"/>
      <c r="H36" s="50"/>
      <c r="I36" s="50"/>
      <c r="J36" s="50">
        <f t="shared" si="1"/>
        <v>33952.6</v>
      </c>
    </row>
    <row r="37" spans="1:10" ht="22.5">
      <c r="A37" s="29" t="s">
        <v>5</v>
      </c>
      <c r="B37" s="22">
        <v>238</v>
      </c>
      <c r="C37" s="23" t="s">
        <v>60</v>
      </c>
      <c r="D37" s="18" t="s">
        <v>30</v>
      </c>
      <c r="E37" s="15" t="s">
        <v>7</v>
      </c>
      <c r="F37" s="52">
        <v>10000</v>
      </c>
      <c r="G37" s="51"/>
      <c r="H37" s="51"/>
      <c r="I37" s="51"/>
      <c r="J37" s="50">
        <f t="shared" si="1"/>
        <v>10000</v>
      </c>
    </row>
    <row r="38" spans="1:10" ht="33.75">
      <c r="A38" s="29" t="s">
        <v>5</v>
      </c>
      <c r="B38" s="22">
        <v>239</v>
      </c>
      <c r="C38" s="23" t="s">
        <v>61</v>
      </c>
      <c r="D38" s="18" t="s">
        <v>30</v>
      </c>
      <c r="E38" s="15" t="s">
        <v>7</v>
      </c>
      <c r="F38" s="52">
        <v>47930.020000000004</v>
      </c>
      <c r="G38" s="51">
        <v>15000</v>
      </c>
      <c r="H38" s="51">
        <v>15000</v>
      </c>
      <c r="I38" s="51"/>
      <c r="J38" s="50">
        <f t="shared" si="1"/>
        <v>77930.02</v>
      </c>
    </row>
    <row r="39" spans="1:10" ht="22.5">
      <c r="A39" s="29" t="s">
        <v>5</v>
      </c>
      <c r="B39" s="22">
        <v>240</v>
      </c>
      <c r="C39" s="23" t="s">
        <v>62</v>
      </c>
      <c r="D39" s="18" t="s">
        <v>30</v>
      </c>
      <c r="E39" s="15" t="s">
        <v>7</v>
      </c>
      <c r="F39" s="52">
        <v>25000</v>
      </c>
      <c r="G39" s="51"/>
      <c r="H39" s="51"/>
      <c r="I39" s="51"/>
      <c r="J39" s="50">
        <f t="shared" si="1"/>
        <v>25000</v>
      </c>
    </row>
    <row r="40" spans="1:10" ht="22.5">
      <c r="A40" s="29" t="s">
        <v>5</v>
      </c>
      <c r="B40" s="22">
        <v>241</v>
      </c>
      <c r="C40" s="23" t="s">
        <v>63</v>
      </c>
      <c r="D40" s="18" t="s">
        <v>30</v>
      </c>
      <c r="E40" s="15" t="s">
        <v>7</v>
      </c>
      <c r="F40" s="52">
        <v>55000</v>
      </c>
      <c r="G40" s="51"/>
      <c r="H40" s="51"/>
      <c r="I40" s="51"/>
      <c r="J40" s="50">
        <f t="shared" si="1"/>
        <v>55000</v>
      </c>
    </row>
    <row r="41" spans="1:10" ht="22.5">
      <c r="A41" s="29" t="s">
        <v>5</v>
      </c>
      <c r="B41" s="22">
        <v>242</v>
      </c>
      <c r="C41" s="23" t="s">
        <v>64</v>
      </c>
      <c r="D41" s="18" t="s">
        <v>30</v>
      </c>
      <c r="E41" s="15" t="s">
        <v>7</v>
      </c>
      <c r="F41" s="52">
        <v>45797.11</v>
      </c>
      <c r="G41" s="51">
        <v>35000</v>
      </c>
      <c r="H41" s="51"/>
      <c r="I41" s="51"/>
      <c r="J41" s="50">
        <f t="shared" si="1"/>
        <v>80797.11</v>
      </c>
    </row>
    <row r="42" spans="1:10" ht="22.5">
      <c r="A42" s="29" t="s">
        <v>5</v>
      </c>
      <c r="B42" s="22">
        <v>246</v>
      </c>
      <c r="C42" s="23" t="s">
        <v>57</v>
      </c>
      <c r="D42" s="18">
        <v>11020301</v>
      </c>
      <c r="E42" s="15" t="s">
        <v>6</v>
      </c>
      <c r="F42" s="49">
        <v>350000</v>
      </c>
      <c r="G42" s="50"/>
      <c r="H42" s="50"/>
      <c r="I42" s="50"/>
      <c r="J42" s="50">
        <f t="shared" si="1"/>
        <v>350000</v>
      </c>
    </row>
    <row r="43" spans="1:10" ht="22.5">
      <c r="A43" s="24" t="s">
        <v>37</v>
      </c>
      <c r="B43" s="22">
        <v>257</v>
      </c>
      <c r="C43" s="23" t="s">
        <v>71</v>
      </c>
      <c r="D43" s="18" t="s">
        <v>25</v>
      </c>
      <c r="E43" s="15" t="s">
        <v>6</v>
      </c>
      <c r="F43" s="54">
        <v>5404471.4199999999</v>
      </c>
      <c r="G43" s="54"/>
      <c r="H43" s="54"/>
      <c r="I43" s="54"/>
      <c r="J43" s="50">
        <f t="shared" si="1"/>
        <v>5404471.4199999999</v>
      </c>
    </row>
    <row r="44" spans="1:10" ht="22.5">
      <c r="A44" s="31" t="s">
        <v>67</v>
      </c>
      <c r="B44" s="22">
        <v>263</v>
      </c>
      <c r="C44" s="23" t="s">
        <v>73</v>
      </c>
      <c r="D44" s="18" t="s">
        <v>28</v>
      </c>
      <c r="E44" s="23" t="s">
        <v>10</v>
      </c>
      <c r="F44" s="54">
        <v>27000</v>
      </c>
      <c r="G44" s="54">
        <f>31000-17449.25</f>
        <v>13550.75</v>
      </c>
      <c r="H44" s="54">
        <v>1500</v>
      </c>
      <c r="I44" s="54"/>
      <c r="J44" s="50">
        <f t="shared" si="1"/>
        <v>42050.75</v>
      </c>
    </row>
    <row r="45" spans="1:10" ht="56.25">
      <c r="A45" s="24" t="s">
        <v>112</v>
      </c>
      <c r="B45" s="22">
        <v>266</v>
      </c>
      <c r="C45" s="23" t="s">
        <v>92</v>
      </c>
      <c r="D45" s="18" t="s">
        <v>24</v>
      </c>
      <c r="E45" s="15" t="s">
        <v>121</v>
      </c>
      <c r="F45" s="54">
        <v>4000</v>
      </c>
      <c r="G45" s="50"/>
      <c r="H45" s="54"/>
      <c r="I45" s="54"/>
      <c r="J45" s="50">
        <f t="shared" si="1"/>
        <v>4000</v>
      </c>
    </row>
    <row r="46" spans="1:10" ht="56.25">
      <c r="A46" s="29" t="s">
        <v>67</v>
      </c>
      <c r="B46" s="22">
        <v>272</v>
      </c>
      <c r="C46" s="23" t="s">
        <v>59</v>
      </c>
      <c r="D46" s="18" t="s">
        <v>24</v>
      </c>
      <c r="E46" s="15" t="s">
        <v>9</v>
      </c>
      <c r="F46" s="52">
        <v>13500</v>
      </c>
      <c r="G46" s="51">
        <f>13500-139.15</f>
        <v>13360.85</v>
      </c>
      <c r="H46" s="51">
        <v>5000</v>
      </c>
      <c r="I46" s="51">
        <v>5000</v>
      </c>
      <c r="J46" s="50">
        <f t="shared" si="1"/>
        <v>36860.85</v>
      </c>
    </row>
    <row r="47" spans="1:10" ht="22.5">
      <c r="A47" s="31" t="s">
        <v>67</v>
      </c>
      <c r="B47" s="22">
        <v>273</v>
      </c>
      <c r="C47" s="23" t="s">
        <v>75</v>
      </c>
      <c r="D47" s="18" t="s">
        <v>28</v>
      </c>
      <c r="E47" s="15" t="s">
        <v>118</v>
      </c>
      <c r="F47" s="52">
        <v>6000</v>
      </c>
      <c r="G47" s="51">
        <f>7000-1411.95</f>
        <v>5588.05</v>
      </c>
      <c r="H47" s="50">
        <v>7000</v>
      </c>
      <c r="I47" s="50">
        <v>7000</v>
      </c>
      <c r="J47" s="50">
        <f t="shared" si="1"/>
        <v>25588.05</v>
      </c>
    </row>
    <row r="48" spans="1:10" ht="33.75">
      <c r="A48" s="31" t="s">
        <v>5</v>
      </c>
      <c r="B48" s="22">
        <v>274</v>
      </c>
      <c r="C48" s="23" t="s">
        <v>94</v>
      </c>
      <c r="D48" s="18" t="s">
        <v>30</v>
      </c>
      <c r="E48" s="15" t="s">
        <v>76</v>
      </c>
      <c r="F48" s="52">
        <v>230000</v>
      </c>
      <c r="G48" s="51"/>
      <c r="H48" s="50"/>
      <c r="I48" s="50"/>
      <c r="J48" s="50">
        <f t="shared" si="1"/>
        <v>230000</v>
      </c>
    </row>
    <row r="49" spans="1:10" ht="22.5">
      <c r="A49" s="31" t="s">
        <v>5</v>
      </c>
      <c r="B49" s="22">
        <v>275</v>
      </c>
      <c r="C49" s="23" t="s">
        <v>97</v>
      </c>
      <c r="D49" s="18" t="s">
        <v>30</v>
      </c>
      <c r="E49" s="15" t="s">
        <v>76</v>
      </c>
      <c r="F49" s="52">
        <v>150000</v>
      </c>
      <c r="G49" s="51"/>
      <c r="H49" s="50"/>
      <c r="I49" s="50"/>
      <c r="J49" s="50">
        <f t="shared" si="1"/>
        <v>150000</v>
      </c>
    </row>
    <row r="50" spans="1:10" ht="45">
      <c r="A50" s="29" t="s">
        <v>5</v>
      </c>
      <c r="B50" s="22">
        <v>276</v>
      </c>
      <c r="C50" s="32" t="s">
        <v>90</v>
      </c>
      <c r="D50" s="18" t="s">
        <v>25</v>
      </c>
      <c r="E50" s="33" t="s">
        <v>87</v>
      </c>
      <c r="F50" s="55">
        <v>23342</v>
      </c>
      <c r="G50" s="55"/>
      <c r="H50" s="55"/>
      <c r="I50" s="56"/>
      <c r="J50" s="50">
        <f t="shared" si="1"/>
        <v>23342</v>
      </c>
    </row>
    <row r="51" spans="1:10" ht="22.5">
      <c r="A51" s="29" t="s">
        <v>5</v>
      </c>
      <c r="B51" s="22">
        <v>277</v>
      </c>
      <c r="C51" s="17" t="s">
        <v>101</v>
      </c>
      <c r="D51" s="18" t="s">
        <v>26</v>
      </c>
      <c r="E51" s="33" t="s">
        <v>79</v>
      </c>
      <c r="F51" s="52">
        <v>5767.3</v>
      </c>
      <c r="G51" s="51"/>
      <c r="H51" s="51"/>
      <c r="I51" s="51"/>
      <c r="J51" s="50">
        <f t="shared" si="1"/>
        <v>5767.3</v>
      </c>
    </row>
    <row r="52" spans="1:10" ht="22.5">
      <c r="A52" s="29" t="s">
        <v>5</v>
      </c>
      <c r="B52" s="22">
        <v>279</v>
      </c>
      <c r="C52" s="17" t="s">
        <v>102</v>
      </c>
      <c r="D52" s="18" t="s">
        <v>30</v>
      </c>
      <c r="E52" s="33" t="s">
        <v>76</v>
      </c>
      <c r="F52" s="52">
        <v>90441.93</v>
      </c>
      <c r="G52" s="51"/>
      <c r="H52" s="51"/>
      <c r="I52" s="51"/>
      <c r="J52" s="50">
        <f t="shared" si="1"/>
        <v>90441.93</v>
      </c>
    </row>
    <row r="53" spans="1:10" ht="33.75">
      <c r="A53" s="29" t="s">
        <v>5</v>
      </c>
      <c r="B53" s="22">
        <v>280</v>
      </c>
      <c r="C53" s="17" t="s">
        <v>86</v>
      </c>
      <c r="D53" s="18" t="s">
        <v>25</v>
      </c>
      <c r="E53" s="33" t="s">
        <v>87</v>
      </c>
      <c r="F53" s="52">
        <v>400000</v>
      </c>
      <c r="G53" s="51">
        <v>100000</v>
      </c>
      <c r="H53" s="51"/>
      <c r="I53" s="51"/>
      <c r="J53" s="50">
        <f t="shared" si="1"/>
        <v>500000</v>
      </c>
    </row>
    <row r="54" spans="1:10" ht="22.5">
      <c r="A54" s="29" t="s">
        <v>5</v>
      </c>
      <c r="B54" s="22">
        <v>281</v>
      </c>
      <c r="C54" s="17" t="s">
        <v>103</v>
      </c>
      <c r="D54" s="18" t="s">
        <v>30</v>
      </c>
      <c r="E54" s="33" t="s">
        <v>76</v>
      </c>
      <c r="F54" s="52">
        <v>38421.68</v>
      </c>
      <c r="G54" s="51"/>
      <c r="H54" s="51"/>
      <c r="I54" s="51"/>
      <c r="J54" s="50">
        <f t="shared" si="1"/>
        <v>38421.68</v>
      </c>
    </row>
    <row r="55" spans="1:10" ht="33.75">
      <c r="A55" s="29" t="s">
        <v>5</v>
      </c>
      <c r="B55" s="22">
        <v>282</v>
      </c>
      <c r="C55" s="17" t="s">
        <v>113</v>
      </c>
      <c r="D55" s="18" t="s">
        <v>30</v>
      </c>
      <c r="E55" s="33" t="s">
        <v>76</v>
      </c>
      <c r="F55" s="52">
        <v>650000</v>
      </c>
      <c r="G55" s="51"/>
      <c r="H55" s="51"/>
      <c r="I55" s="51"/>
      <c r="J55" s="50">
        <f t="shared" si="1"/>
        <v>650000</v>
      </c>
    </row>
    <row r="56" spans="1:10" ht="22.5">
      <c r="A56" s="29" t="s">
        <v>5</v>
      </c>
      <c r="B56" s="22">
        <v>284</v>
      </c>
      <c r="C56" s="17" t="s">
        <v>104</v>
      </c>
      <c r="D56" s="18" t="s">
        <v>30</v>
      </c>
      <c r="E56" s="33" t="s">
        <v>76</v>
      </c>
      <c r="F56" s="52">
        <v>9484.52</v>
      </c>
      <c r="G56" s="51"/>
      <c r="H56" s="51"/>
      <c r="I56" s="51"/>
      <c r="J56" s="50">
        <f t="shared" si="1"/>
        <v>9484.52</v>
      </c>
    </row>
    <row r="57" spans="1:10" ht="22.5">
      <c r="A57" s="29" t="s">
        <v>5</v>
      </c>
      <c r="B57" s="22">
        <v>285</v>
      </c>
      <c r="C57" s="17" t="s">
        <v>93</v>
      </c>
      <c r="D57" s="18" t="s">
        <v>25</v>
      </c>
      <c r="E57" s="33" t="s">
        <v>87</v>
      </c>
      <c r="F57" s="52">
        <v>50000</v>
      </c>
      <c r="G57" s="51"/>
      <c r="H57" s="51"/>
      <c r="I57" s="51"/>
      <c r="J57" s="50">
        <f t="shared" si="1"/>
        <v>50000</v>
      </c>
    </row>
    <row r="58" spans="1:10" ht="45">
      <c r="A58" s="31" t="s">
        <v>5</v>
      </c>
      <c r="B58" s="22"/>
      <c r="C58" s="34" t="s">
        <v>77</v>
      </c>
      <c r="D58" s="18" t="s">
        <v>30</v>
      </c>
      <c r="E58" s="33" t="s">
        <v>76</v>
      </c>
      <c r="F58" s="57"/>
      <c r="G58" s="58">
        <v>90000</v>
      </c>
      <c r="H58" s="59"/>
      <c r="I58" s="59"/>
      <c r="J58" s="50">
        <f t="shared" si="1"/>
        <v>90000</v>
      </c>
    </row>
    <row r="59" spans="1:10" ht="22.5">
      <c r="A59" s="31" t="s">
        <v>5</v>
      </c>
      <c r="B59" s="22"/>
      <c r="C59" s="34" t="s">
        <v>78</v>
      </c>
      <c r="D59" s="18" t="s">
        <v>30</v>
      </c>
      <c r="E59" s="33" t="s">
        <v>76</v>
      </c>
      <c r="F59" s="60"/>
      <c r="G59" s="52">
        <v>40000</v>
      </c>
      <c r="H59" s="52">
        <v>40000</v>
      </c>
      <c r="I59" s="52">
        <v>40000</v>
      </c>
      <c r="J59" s="50">
        <f t="shared" si="1"/>
        <v>120000</v>
      </c>
    </row>
    <row r="60" spans="1:10" ht="22.5">
      <c r="A60" s="31" t="s">
        <v>5</v>
      </c>
      <c r="B60" s="22"/>
      <c r="C60" s="34" t="s">
        <v>91</v>
      </c>
      <c r="D60" s="18" t="s">
        <v>26</v>
      </c>
      <c r="E60" s="33" t="s">
        <v>79</v>
      </c>
      <c r="F60" s="57"/>
      <c r="G60" s="55">
        <v>110000</v>
      </c>
      <c r="H60" s="61"/>
      <c r="I60" s="61"/>
      <c r="J60" s="50">
        <f t="shared" si="1"/>
        <v>110000</v>
      </c>
    </row>
    <row r="61" spans="1:10" ht="22.5">
      <c r="A61" s="31" t="s">
        <v>5</v>
      </c>
      <c r="B61" s="22"/>
      <c r="C61" s="34" t="s">
        <v>80</v>
      </c>
      <c r="D61" s="18" t="s">
        <v>26</v>
      </c>
      <c r="E61" s="33" t="s">
        <v>79</v>
      </c>
      <c r="F61" s="57"/>
      <c r="G61" s="57"/>
      <c r="H61" s="62">
        <v>10000</v>
      </c>
      <c r="I61" s="62">
        <v>100000</v>
      </c>
      <c r="J61" s="50">
        <f t="shared" si="1"/>
        <v>110000</v>
      </c>
    </row>
    <row r="62" spans="1:10" ht="22.5">
      <c r="A62" s="31" t="s">
        <v>5</v>
      </c>
      <c r="B62" s="22"/>
      <c r="C62" s="34" t="s">
        <v>81</v>
      </c>
      <c r="D62" s="18" t="s">
        <v>26</v>
      </c>
      <c r="E62" s="33" t="s">
        <v>79</v>
      </c>
      <c r="F62" s="57"/>
      <c r="G62" s="57"/>
      <c r="H62" s="62">
        <v>10000</v>
      </c>
      <c r="I62" s="62">
        <v>100000</v>
      </c>
      <c r="J62" s="50">
        <f t="shared" si="1"/>
        <v>110000</v>
      </c>
    </row>
    <row r="63" spans="1:10" ht="33.75">
      <c r="A63" s="31" t="s">
        <v>5</v>
      </c>
      <c r="B63" s="22"/>
      <c r="C63" s="32" t="s">
        <v>82</v>
      </c>
      <c r="D63" s="18" t="s">
        <v>30</v>
      </c>
      <c r="E63" s="33" t="s">
        <v>76</v>
      </c>
      <c r="F63" s="55"/>
      <c r="G63" s="63"/>
      <c r="H63" s="57">
        <v>301237.48</v>
      </c>
      <c r="I63" s="57"/>
      <c r="J63" s="50">
        <f t="shared" si="1"/>
        <v>301237.48</v>
      </c>
    </row>
    <row r="64" spans="1:10" ht="22.5">
      <c r="A64" s="31" t="s">
        <v>5</v>
      </c>
      <c r="B64" s="22"/>
      <c r="C64" s="32" t="s">
        <v>83</v>
      </c>
      <c r="D64" s="18" t="s">
        <v>30</v>
      </c>
      <c r="E64" s="33" t="s">
        <v>76</v>
      </c>
      <c r="F64" s="54"/>
      <c r="G64" s="54"/>
      <c r="H64" s="63">
        <v>350000</v>
      </c>
      <c r="I64" s="63"/>
      <c r="J64" s="50">
        <f t="shared" si="1"/>
        <v>350000</v>
      </c>
    </row>
    <row r="65" spans="1:13" ht="22.5">
      <c r="A65" s="31" t="s">
        <v>5</v>
      </c>
      <c r="B65" s="22"/>
      <c r="C65" s="32" t="s">
        <v>84</v>
      </c>
      <c r="D65" s="18" t="s">
        <v>26</v>
      </c>
      <c r="E65" s="33" t="s">
        <v>79</v>
      </c>
      <c r="F65" s="54"/>
      <c r="G65" s="54">
        <v>50000</v>
      </c>
      <c r="H65" s="57">
        <v>80000</v>
      </c>
      <c r="I65" s="57"/>
      <c r="J65" s="50">
        <f t="shared" si="1"/>
        <v>130000</v>
      </c>
    </row>
    <row r="66" spans="1:13" ht="22.5">
      <c r="A66" s="31" t="s">
        <v>5</v>
      </c>
      <c r="B66" s="22"/>
      <c r="C66" s="32" t="s">
        <v>85</v>
      </c>
      <c r="D66" s="18" t="s">
        <v>26</v>
      </c>
      <c r="E66" s="33" t="s">
        <v>79</v>
      </c>
      <c r="F66" s="54"/>
      <c r="G66" s="54">
        <v>50000</v>
      </c>
      <c r="H66" s="57">
        <v>110000</v>
      </c>
      <c r="I66" s="57"/>
      <c r="J66" s="50">
        <f t="shared" ref="J66:J80" si="2">F66+G66+H66+I66</f>
        <v>160000</v>
      </c>
    </row>
    <row r="67" spans="1:13" ht="45">
      <c r="A67" s="31" t="s">
        <v>5</v>
      </c>
      <c r="B67" s="22"/>
      <c r="C67" s="32" t="s">
        <v>88</v>
      </c>
      <c r="D67" s="18" t="s">
        <v>26</v>
      </c>
      <c r="E67" s="33" t="s">
        <v>79</v>
      </c>
      <c r="F67" s="54"/>
      <c r="G67" s="54">
        <v>60000</v>
      </c>
      <c r="H67" s="57"/>
      <c r="I67" s="57"/>
      <c r="J67" s="50">
        <f t="shared" si="2"/>
        <v>60000</v>
      </c>
    </row>
    <row r="68" spans="1:13" ht="33.75">
      <c r="A68" s="31" t="s">
        <v>5</v>
      </c>
      <c r="B68" s="22"/>
      <c r="C68" s="32" t="s">
        <v>89</v>
      </c>
      <c r="D68" s="18" t="s">
        <v>26</v>
      </c>
      <c r="E68" s="33" t="s">
        <v>79</v>
      </c>
      <c r="F68" s="54"/>
      <c r="G68" s="54"/>
      <c r="H68" s="57">
        <v>60000</v>
      </c>
      <c r="I68" s="57"/>
      <c r="J68" s="50">
        <f t="shared" si="2"/>
        <v>60000</v>
      </c>
    </row>
    <row r="69" spans="1:13" ht="56.25">
      <c r="A69" s="24" t="s">
        <v>5</v>
      </c>
      <c r="B69" s="30"/>
      <c r="C69" s="35" t="s">
        <v>95</v>
      </c>
      <c r="D69" s="18" t="s">
        <v>30</v>
      </c>
      <c r="E69" s="36" t="s">
        <v>76</v>
      </c>
      <c r="F69" s="54"/>
      <c r="G69" s="54">
        <v>100000</v>
      </c>
      <c r="H69" s="54">
        <v>100000</v>
      </c>
      <c r="I69" s="54"/>
      <c r="J69" s="50">
        <f t="shared" si="2"/>
        <v>200000</v>
      </c>
    </row>
    <row r="70" spans="1:13" ht="22.5">
      <c r="A70" s="29" t="s">
        <v>5</v>
      </c>
      <c r="B70" s="22"/>
      <c r="C70" s="17" t="s">
        <v>96</v>
      </c>
      <c r="D70" s="18" t="s">
        <v>30</v>
      </c>
      <c r="E70" s="37" t="s">
        <v>76</v>
      </c>
      <c r="F70" s="52"/>
      <c r="G70" s="51">
        <v>1754691</v>
      </c>
      <c r="H70" s="51"/>
      <c r="I70" s="51"/>
      <c r="J70" s="50">
        <f t="shared" si="2"/>
        <v>1754691</v>
      </c>
    </row>
    <row r="71" spans="1:13" ht="22.5">
      <c r="A71" s="29" t="s">
        <v>5</v>
      </c>
      <c r="B71" s="22"/>
      <c r="C71" s="17" t="s">
        <v>98</v>
      </c>
      <c r="D71" s="18" t="s">
        <v>30</v>
      </c>
      <c r="E71" s="37" t="s">
        <v>76</v>
      </c>
      <c r="F71" s="52"/>
      <c r="G71" s="51">
        <v>70000</v>
      </c>
      <c r="H71" s="51"/>
      <c r="I71" s="51"/>
      <c r="J71" s="50">
        <f t="shared" si="2"/>
        <v>70000</v>
      </c>
    </row>
    <row r="72" spans="1:13" ht="22.5">
      <c r="A72" s="29" t="s">
        <v>5</v>
      </c>
      <c r="B72" s="22"/>
      <c r="C72" s="17" t="s">
        <v>99</v>
      </c>
      <c r="D72" s="18" t="s">
        <v>30</v>
      </c>
      <c r="E72" s="37" t="s">
        <v>76</v>
      </c>
      <c r="F72" s="52"/>
      <c r="G72" s="51">
        <v>50000</v>
      </c>
      <c r="H72" s="51"/>
      <c r="I72" s="51"/>
      <c r="J72" s="50">
        <f t="shared" si="2"/>
        <v>50000</v>
      </c>
    </row>
    <row r="73" spans="1:13" ht="33.75">
      <c r="A73" s="31" t="s">
        <v>70</v>
      </c>
      <c r="B73" s="22"/>
      <c r="C73" s="17" t="s">
        <v>119</v>
      </c>
      <c r="D73" s="18" t="s">
        <v>22</v>
      </c>
      <c r="E73" s="15" t="s">
        <v>8</v>
      </c>
      <c r="F73" s="52"/>
      <c r="G73" s="50">
        <v>5000</v>
      </c>
      <c r="H73" s="50">
        <v>3000</v>
      </c>
      <c r="I73" s="50">
        <v>3000</v>
      </c>
      <c r="J73" s="50">
        <f t="shared" si="2"/>
        <v>11000</v>
      </c>
    </row>
    <row r="74" spans="1:13" ht="56.25">
      <c r="A74" s="24" t="s">
        <v>72</v>
      </c>
      <c r="B74" s="22"/>
      <c r="C74" s="23" t="s">
        <v>114</v>
      </c>
      <c r="D74" s="18" t="s">
        <v>24</v>
      </c>
      <c r="E74" s="15" t="s">
        <v>9</v>
      </c>
      <c r="F74" s="54"/>
      <c r="G74" s="54">
        <v>15000</v>
      </c>
      <c r="H74" s="54"/>
      <c r="I74" s="54"/>
      <c r="J74" s="50">
        <f t="shared" si="2"/>
        <v>15000</v>
      </c>
      <c r="K74" s="70"/>
      <c r="L74" s="70"/>
      <c r="M74" s="70"/>
    </row>
    <row r="75" spans="1:13" ht="22.5">
      <c r="A75" s="24" t="s">
        <v>112</v>
      </c>
      <c r="B75" s="22"/>
      <c r="C75" s="38" t="s">
        <v>115</v>
      </c>
      <c r="D75" s="18" t="s">
        <v>23</v>
      </c>
      <c r="E75" s="15" t="s">
        <v>14</v>
      </c>
      <c r="F75" s="54"/>
      <c r="G75" s="54">
        <v>60000</v>
      </c>
      <c r="H75" s="54"/>
      <c r="I75" s="54"/>
      <c r="J75" s="50">
        <f t="shared" si="2"/>
        <v>60000</v>
      </c>
      <c r="K75" s="70"/>
      <c r="L75" s="70"/>
      <c r="M75" s="70"/>
    </row>
    <row r="76" spans="1:13" ht="33.75">
      <c r="A76" s="28" t="s">
        <v>5</v>
      </c>
      <c r="B76" s="39"/>
      <c r="C76" s="40" t="s">
        <v>108</v>
      </c>
      <c r="D76" s="18" t="s">
        <v>30</v>
      </c>
      <c r="E76" s="41" t="s">
        <v>76</v>
      </c>
      <c r="F76" s="52"/>
      <c r="G76" s="11">
        <v>137950.01999999999</v>
      </c>
      <c r="H76" s="11">
        <v>137950.01999999999</v>
      </c>
      <c r="I76" s="11">
        <v>137950.01999999999</v>
      </c>
      <c r="J76" s="10">
        <f>SUM(G76:I76)</f>
        <v>413850.05999999994</v>
      </c>
      <c r="K76" s="8"/>
      <c r="L76" s="8"/>
      <c r="M76" s="7"/>
    </row>
    <row r="77" spans="1:13" ht="33.75">
      <c r="A77" s="42" t="s">
        <v>5</v>
      </c>
      <c r="B77" s="43"/>
      <c r="C77" s="44" t="s">
        <v>108</v>
      </c>
      <c r="D77" s="18">
        <v>11020301</v>
      </c>
      <c r="E77" s="45" t="s">
        <v>6</v>
      </c>
      <c r="F77" s="64"/>
      <c r="G77" s="11">
        <v>69879.100000000006</v>
      </c>
      <c r="H77" s="11">
        <v>69879.100000000006</v>
      </c>
      <c r="I77" s="11">
        <v>69879.100000000006</v>
      </c>
      <c r="J77" s="10">
        <f>SUM(G77:I77)</f>
        <v>209637.30000000002</v>
      </c>
      <c r="K77" s="8"/>
      <c r="L77" s="8"/>
      <c r="M77" s="7"/>
    </row>
    <row r="78" spans="1:13" ht="22.5">
      <c r="A78" s="28" t="s">
        <v>5</v>
      </c>
      <c r="B78" s="46"/>
      <c r="C78" s="38" t="s">
        <v>106</v>
      </c>
      <c r="D78" s="18">
        <v>11020301</v>
      </c>
      <c r="E78" s="47" t="s">
        <v>6</v>
      </c>
      <c r="F78" s="52"/>
      <c r="G78" s="52">
        <v>400000</v>
      </c>
      <c r="H78" s="52">
        <v>400000</v>
      </c>
      <c r="I78" s="52">
        <v>400000</v>
      </c>
      <c r="J78" s="50">
        <f t="shared" si="2"/>
        <v>1200000</v>
      </c>
      <c r="K78" s="70"/>
      <c r="L78" s="70"/>
      <c r="M78" s="70"/>
    </row>
    <row r="79" spans="1:13" ht="22.5">
      <c r="A79" s="28" t="s">
        <v>5</v>
      </c>
      <c r="B79" s="46"/>
      <c r="C79" s="38" t="s">
        <v>107</v>
      </c>
      <c r="D79" s="18" t="s">
        <v>30</v>
      </c>
      <c r="E79" s="47" t="s">
        <v>76</v>
      </c>
      <c r="F79" s="52"/>
      <c r="G79" s="52">
        <v>50000</v>
      </c>
      <c r="H79" s="52">
        <v>50000</v>
      </c>
      <c r="I79" s="52">
        <v>50000</v>
      </c>
      <c r="J79" s="50">
        <f t="shared" si="2"/>
        <v>150000</v>
      </c>
      <c r="K79" s="70"/>
      <c r="L79" s="70"/>
      <c r="M79" s="70"/>
    </row>
    <row r="80" spans="1:13" ht="22.5">
      <c r="A80" s="28" t="s">
        <v>5</v>
      </c>
      <c r="B80" s="46"/>
      <c r="C80" s="38" t="s">
        <v>117</v>
      </c>
      <c r="D80" s="18">
        <v>11020301</v>
      </c>
      <c r="E80" s="47" t="s">
        <v>6</v>
      </c>
      <c r="F80" s="52"/>
      <c r="G80" s="52">
        <v>250000</v>
      </c>
      <c r="H80" s="52"/>
      <c r="I80" s="52"/>
      <c r="J80" s="50">
        <f t="shared" si="2"/>
        <v>250000</v>
      </c>
    </row>
    <row r="81" spans="1:10">
      <c r="A81" s="9"/>
      <c r="B81" s="2"/>
      <c r="C81" s="1"/>
      <c r="D81" s="3"/>
      <c r="E81" s="1"/>
      <c r="F81" s="65"/>
      <c r="G81" s="65"/>
      <c r="H81" s="65"/>
      <c r="I81" s="65"/>
      <c r="J81" s="65"/>
    </row>
    <row r="82" spans="1:10">
      <c r="A82" s="9"/>
      <c r="B82" s="2"/>
      <c r="C82" s="1"/>
      <c r="D82" s="3"/>
      <c r="E82" s="1"/>
      <c r="F82" s="66"/>
      <c r="G82" s="65"/>
      <c r="H82" s="65"/>
      <c r="I82" s="65"/>
      <c r="J82" s="65"/>
    </row>
    <row r="83" spans="1:10" ht="25.5">
      <c r="A83" s="13"/>
      <c r="B83" s="2"/>
      <c r="C83" s="1"/>
      <c r="D83" s="3"/>
      <c r="E83" s="48" t="s">
        <v>100</v>
      </c>
      <c r="F83" s="67">
        <f>SUM(F2:F80)</f>
        <v>12808184.639999999</v>
      </c>
      <c r="G83" s="67">
        <f t="shared" ref="G83:J83" si="3">SUM(G2:G80)</f>
        <v>5049288.0599999987</v>
      </c>
      <c r="H83" s="67">
        <f t="shared" si="3"/>
        <v>2097262.6</v>
      </c>
      <c r="I83" s="67">
        <f t="shared" si="3"/>
        <v>1255525.1200000001</v>
      </c>
      <c r="J83" s="67">
        <f t="shared" si="3"/>
        <v>21210260.420000002</v>
      </c>
    </row>
    <row r="84" spans="1:10">
      <c r="F84" s="68"/>
    </row>
  </sheetData>
  <pageMargins left="0.33" right="0.15748031496062992" top="0.47244094488188981" bottom="0.43307086614173229" header="0.31496062992125984" footer="0.31496062992125984"/>
  <pageSetup paperSize="9" scale="67" orientation="portrait" r:id="rId1"/>
  <headerFooter>
    <oddHeader>&amp;C&amp;F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Copertina</vt:lpstr>
      <vt:lpstr>Allegato C</vt:lpstr>
      <vt:lpstr>'Allegato C'!Area_stampa</vt:lpstr>
    </vt:vector>
  </TitlesOfParts>
  <Company>ASP Giovannixxiii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ASP Giovanni XXIII</dc:creator>
  <cp:lastModifiedBy>francesca.farolfi</cp:lastModifiedBy>
  <cp:lastPrinted>2015-12-14T14:31:07Z</cp:lastPrinted>
  <dcterms:created xsi:type="dcterms:W3CDTF">2010-10-22T20:57:15Z</dcterms:created>
  <dcterms:modified xsi:type="dcterms:W3CDTF">2015-12-14T14:31:37Z</dcterms:modified>
</cp:coreProperties>
</file>